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ev\SourceCode\Workspaces\dev.azure.comIaffaz\Payroll\docs\"/>
    </mc:Choice>
  </mc:AlternateContent>
  <bookViews>
    <workbookView xWindow="0" yWindow="0" windowWidth="22992" windowHeight="6948"/>
  </bookViews>
  <sheets>
    <sheet name="Staff List" sheetId="32" r:id="rId1"/>
    <sheet name="GAGE" sheetId="33" r:id="rId2"/>
    <sheet name="Prosper Land - Ethic" sheetId="34" r:id="rId3"/>
    <sheet name="PestEx" sheetId="35" r:id="rId4"/>
    <sheet name="ONYX" sheetId="36" r:id="rId5"/>
    <sheet name="Sunwill" sheetId="38" r:id="rId6"/>
    <sheet name="MedPlus" sheetId="39" r:id="rId7"/>
    <sheet name="Leavers" sheetId="37" r:id="rId8"/>
    <sheet name="New Schedule_ calender" sheetId="25" state="hidden" r:id="rId9"/>
    <sheet name="Recruitment Sch" sheetId="17" state="hidden" r:id="rId10"/>
    <sheet name="Recruitment status" sheetId="11" state="hidden" r:id="rId11"/>
    <sheet name="Progress" sheetId="14" state="hidden" r:id="rId12"/>
    <sheet name="Staff Conso opt" sheetId="15" state="hidden" r:id="rId13"/>
    <sheet name="About" sheetId="12"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_123Graph_A" localSheetId="9" hidden="1">'[1]2153-101'!#REF!</definedName>
    <definedName name="__123Graph_A" localSheetId="12" hidden="1">'[2]2153-101'!#REF!</definedName>
    <definedName name="__123Graph_A" hidden="1">'[2]2153-101'!#REF!</definedName>
    <definedName name="__123Graph_AMPHISTG" hidden="1">[3]BQMPALOC!$I$469:$Z$469</definedName>
    <definedName name="__123Graph_APERFORMANCE" hidden="1">[3]BQMPALOC!$I$487:$T$487</definedName>
    <definedName name="__123Graph_B" localSheetId="9" hidden="1">'[1]2153-101'!#REF!</definedName>
    <definedName name="__123Graph_B" localSheetId="12" hidden="1">'[2]2153-101'!#REF!</definedName>
    <definedName name="__123Graph_B" hidden="1">'[2]2153-101'!#REF!</definedName>
    <definedName name="__123Graph_X" localSheetId="9" hidden="1">'[1]2153-101'!#REF!</definedName>
    <definedName name="__123Graph_X" localSheetId="12" hidden="1">'[2]2153-101'!#REF!</definedName>
    <definedName name="__123Graph_X" hidden="1">'[2]2153-101'!#REF!</definedName>
    <definedName name="__DRA1" localSheetId="9">#REF!</definedName>
    <definedName name="__DRA1" localSheetId="12">#REF!</definedName>
    <definedName name="__DRA1">#REF!</definedName>
    <definedName name="_DRA1" localSheetId="9">#REF!</definedName>
    <definedName name="_DRA1" localSheetId="12">#REF!</definedName>
    <definedName name="_DRA1">#REF!</definedName>
    <definedName name="_xlnm._FilterDatabase" localSheetId="0" hidden="1">'Staff List'!$A$1:$AZ$99</definedName>
    <definedName name="_Order1" hidden="1">255</definedName>
    <definedName name="_Order2" hidden="1">255</definedName>
    <definedName name="_Parse_Out" localSheetId="9" hidden="1">[4]Quantity!#REF!</definedName>
    <definedName name="_Parse_Out" localSheetId="12" hidden="1">[4]Quantity!#REF!</definedName>
    <definedName name="_Parse_Out" hidden="1">[4]Quantity!#REF!</definedName>
    <definedName name="_PL2" localSheetId="9">[5]PRICELIST!#REF!</definedName>
    <definedName name="_PL2" localSheetId="12">[6]PRICELIST!#REF!</definedName>
    <definedName name="_PL2">[6]PRICELIST!#REF!</definedName>
    <definedName name="_Sort" localSheetId="9" hidden="1">#REF!</definedName>
    <definedName name="_Sort" localSheetId="12" hidden="1">#REF!</definedName>
    <definedName name="_Sort" hidden="1">#REF!</definedName>
    <definedName name="a" localSheetId="9">'[7]Monthly cost'!#REF!</definedName>
    <definedName name="a" localSheetId="12">'[7]Monthly cost'!#REF!</definedName>
    <definedName name="a">'[7]Monthly cost'!#REF!</definedName>
    <definedName name="aa" localSheetId="9">#REF!</definedName>
    <definedName name="aa" localSheetId="12">#REF!</definedName>
    <definedName name="aa">#REF!</definedName>
    <definedName name="ab" localSheetId="9">#REF!</definedName>
    <definedName name="ab" localSheetId="12">#REF!</definedName>
    <definedName name="ab">#REF!</definedName>
    <definedName name="abc" localSheetId="9">#REF!</definedName>
    <definedName name="abc" localSheetId="12">#REF!</definedName>
    <definedName name="abc">#REF!</definedName>
    <definedName name="ac" localSheetId="9">#REF!</definedName>
    <definedName name="ac" localSheetId="12">#REF!</definedName>
    <definedName name="ac">#REF!</definedName>
    <definedName name="Access_Button" hidden="1">"Equip_21512_List"</definedName>
    <definedName name="AccessDatabase" hidden="1">"D:\見積\J5237800 MADRA\FWBS215\Equip.mdb"</definedName>
    <definedName name="ad" localSheetId="9">#REF!</definedName>
    <definedName name="ad" localSheetId="12">#REF!</definedName>
    <definedName name="ad">#REF!</definedName>
    <definedName name="aden" localSheetId="9">#REF!</definedName>
    <definedName name="aden" localSheetId="12">#REF!</definedName>
    <definedName name="aden">#REF!</definedName>
    <definedName name="ADEN1" localSheetId="9">#REF!</definedName>
    <definedName name="ADEN1" localSheetId="12">#REF!</definedName>
    <definedName name="ADEN1">#REF!</definedName>
    <definedName name="ae" localSheetId="9">#REF!</definedName>
    <definedName name="ae" localSheetId="12">#REF!</definedName>
    <definedName name="ae">#REF!</definedName>
    <definedName name="af" localSheetId="9">#REF!</definedName>
    <definedName name="af" localSheetId="12">#REF!</definedName>
    <definedName name="af">#REF!</definedName>
    <definedName name="ag" localSheetId="9">#REF!</definedName>
    <definedName name="ag" localSheetId="12">#REF!</definedName>
    <definedName name="ag">#REF!</definedName>
    <definedName name="ah" localSheetId="9">#REF!</definedName>
    <definedName name="ah" localSheetId="12">#REF!</definedName>
    <definedName name="ah">#REF!</definedName>
    <definedName name="ai" localSheetId="9">#REF!</definedName>
    <definedName name="ai" localSheetId="12">#REF!</definedName>
    <definedName name="ai">#REF!</definedName>
    <definedName name="aj" localSheetId="9">#REF!</definedName>
    <definedName name="aj" localSheetId="12">#REF!</definedName>
    <definedName name="aj">#REF!</definedName>
    <definedName name="ak" localSheetId="9">#REF!</definedName>
    <definedName name="ak" localSheetId="12">#REF!</definedName>
    <definedName name="ak">#REF!</definedName>
    <definedName name="al" localSheetId="9">#REF!</definedName>
    <definedName name="al" localSheetId="12">#REF!</definedName>
    <definedName name="al">#REF!</definedName>
    <definedName name="al_18mo">[8]ALLOWANCE!$D$8</definedName>
    <definedName name="al_24m">[9]ALLOWANCE!$D$8</definedName>
    <definedName name="al_25m">[9]ALLOWANCE!$E$8</definedName>
    <definedName name="al_36m">[10]ALLOWANCE!$E$8</definedName>
    <definedName name="al_36mo">[8]ALLOWANCE!$E$8</definedName>
    <definedName name="al_37m">[10]ALLOWANCE!$F$8</definedName>
    <definedName name="al_37mo">[8]ALLOWANCE!$F$8</definedName>
    <definedName name="al_R" localSheetId="9">[11]ALLOWANCE!$B$8</definedName>
    <definedName name="al_R">[12]ALLOWANCE!$B$8</definedName>
    <definedName name="Alex" localSheetId="9">#REF!</definedName>
    <definedName name="Alex" localSheetId="12">#REF!</definedName>
    <definedName name="Alex">#REF!</definedName>
    <definedName name="am" localSheetId="9">#REF!</definedName>
    <definedName name="am" localSheetId="12">#REF!</definedName>
    <definedName name="am">#REF!</definedName>
    <definedName name="an" localSheetId="9">[13]PRICELIST!#REF!</definedName>
    <definedName name="an" localSheetId="12">[14]PRICELIST!#REF!</definedName>
    <definedName name="an">[14]PRICELIST!#REF!</definedName>
    <definedName name="ao" localSheetId="9">#REF!</definedName>
    <definedName name="ao" localSheetId="12">#REF!</definedName>
    <definedName name="ao">#REF!</definedName>
    <definedName name="ap" localSheetId="9">#REF!</definedName>
    <definedName name="ap" localSheetId="12">#REF!</definedName>
    <definedName name="ap">#REF!</definedName>
    <definedName name="aq" localSheetId="9">#REF!</definedName>
    <definedName name="aq" localSheetId="12">#REF!</definedName>
    <definedName name="aq">#REF!</definedName>
    <definedName name="aql" localSheetId="9">#REF!</definedName>
    <definedName name="aql" localSheetId="12">#REF!</definedName>
    <definedName name="aql">#REF!</definedName>
    <definedName name="ar" localSheetId="9">#REF!</definedName>
    <definedName name="ar" localSheetId="12">#REF!</definedName>
    <definedName name="ar">#REF!</definedName>
    <definedName name="ARA" localSheetId="9">#REF!</definedName>
    <definedName name="ARA" localSheetId="12">#REF!</definedName>
    <definedName name="ARA">#REF!</definedName>
    <definedName name="Artikel_Nr" localSheetId="9">#REF!</definedName>
    <definedName name="Artikel_Nr" localSheetId="12">#REF!</definedName>
    <definedName name="Artikel_Nr">#REF!</definedName>
    <definedName name="as" localSheetId="9">#REF!</definedName>
    <definedName name="as" localSheetId="12">#REF!</definedName>
    <definedName name="as">#REF!</definedName>
    <definedName name="ASP" localSheetId="9">#REF!</definedName>
    <definedName name="ASP" localSheetId="12">#REF!</definedName>
    <definedName name="ASP">#REF!</definedName>
    <definedName name="AST" localSheetId="9">[13]PRICELIST!#REF!</definedName>
    <definedName name="AST" localSheetId="12">[14]PRICELIST!#REF!</definedName>
    <definedName name="AST">[14]PRICELIST!#REF!</definedName>
    <definedName name="at" localSheetId="9">#REF!</definedName>
    <definedName name="at" localSheetId="12">#REF!</definedName>
    <definedName name="at">#REF!</definedName>
    <definedName name="ATR" localSheetId="9">#REF!</definedName>
    <definedName name="ATR" localSheetId="12">#REF!</definedName>
    <definedName name="ATR">#REF!</definedName>
    <definedName name="au" localSheetId="9">#REF!</definedName>
    <definedName name="au" localSheetId="12">#REF!</definedName>
    <definedName name="au">#REF!</definedName>
    <definedName name="av" localSheetId="9">#REF!</definedName>
    <definedName name="av" localSheetId="12">#REF!</definedName>
    <definedName name="av">#REF!</definedName>
    <definedName name="b" localSheetId="9">[13]PRICELIST!#REF!</definedName>
    <definedName name="b" localSheetId="12">[14]PRICELIST!#REF!</definedName>
    <definedName name="b">[14]PRICELIST!#REF!</definedName>
    <definedName name="BC" localSheetId="9">#REF!</definedName>
    <definedName name="BC" localSheetId="12">#REF!</definedName>
    <definedName name="BC">#REF!</definedName>
    <definedName name="contactor" localSheetId="9">#REF!</definedName>
    <definedName name="contactor" localSheetId="12">#REF!</definedName>
    <definedName name="contactor">#REF!</definedName>
    <definedName name="CPT" localSheetId="9">#REF!</definedName>
    <definedName name="CPT" localSheetId="12">#REF!</definedName>
    <definedName name="CPT">#REF!</definedName>
    <definedName name="_xlnm.Criteria" localSheetId="9">#REF!</definedName>
    <definedName name="_xlnm.Criteria" localSheetId="12">#REF!</definedName>
    <definedName name="_xlnm.Criteria">#REF!</definedName>
    <definedName name="cta_y4">[15]ALLOWANCE!$F$33</definedName>
    <definedName name="cta_y5">[15]ALLOWANCE!$G$33</definedName>
    <definedName name="d" localSheetId="9">#REF!</definedName>
    <definedName name="d" localSheetId="12">#REF!</definedName>
    <definedName name="d">#REF!</definedName>
    <definedName name="_xlnm.Database" localSheetId="9">#REF!</definedName>
    <definedName name="_xlnm.Database" localSheetId="12">#REF!</definedName>
    <definedName name="_xlnm.Database">#REF!</definedName>
    <definedName name="DDP" localSheetId="9">#REF!</definedName>
    <definedName name="DDP" localSheetId="12">#REF!</definedName>
    <definedName name="DDP">#REF!</definedName>
    <definedName name="Display_Week" localSheetId="11">Progress!$E$4</definedName>
    <definedName name="Display_Week">'Recruitment status'!$E$4</definedName>
    <definedName name="DRA" localSheetId="9">#REF!</definedName>
    <definedName name="DRA" localSheetId="12">#REF!</definedName>
    <definedName name="DRA">#REF!</definedName>
    <definedName name="DryReefer" localSheetId="9">#REF!</definedName>
    <definedName name="DryReefer" localSheetId="12">#REF!</definedName>
    <definedName name="DryReefer">#REF!</definedName>
    <definedName name="Dryreefer1" localSheetId="9">#REF!</definedName>
    <definedName name="Dryreefer1" localSheetId="12">#REF!</definedName>
    <definedName name="Dryreefer1">#REF!</definedName>
    <definedName name="DWPRICE" localSheetId="9" hidden="1">[16]Quantity!#REF!</definedName>
    <definedName name="DWPRICE" localSheetId="12" hidden="1">[16]Quantity!#REF!</definedName>
    <definedName name="DWPRICE" hidden="1">[16]Quantity!#REF!</definedName>
    <definedName name="e" localSheetId="9">#REF!</definedName>
    <definedName name="e" localSheetId="12">#REF!</definedName>
    <definedName name="e">#REF!</definedName>
    <definedName name="ec_HR_M" localSheetId="9">#REF!</definedName>
    <definedName name="ec_HR_M" localSheetId="12">#REF!</definedName>
    <definedName name="ec_HR_M">#REF!</definedName>
    <definedName name="ec_y1" localSheetId="9">#REF!</definedName>
    <definedName name="ec_y1" localSheetId="12">#REF!</definedName>
    <definedName name="ec_y1">#REF!</definedName>
    <definedName name="ec_y2" localSheetId="9">#REF!</definedName>
    <definedName name="ec_y2" localSheetId="12">#REF!</definedName>
    <definedName name="ec_y2">#REF!</definedName>
    <definedName name="ec_y3" localSheetId="9">#REF!</definedName>
    <definedName name="ec_y3" localSheetId="12">#REF!</definedName>
    <definedName name="ec_y3">#REF!</definedName>
    <definedName name="ec_y4" localSheetId="9">#REF!</definedName>
    <definedName name="ec_y4" localSheetId="12">#REF!</definedName>
    <definedName name="ec_y4">#REF!</definedName>
    <definedName name="ec_y5" localSheetId="9">#REF!</definedName>
    <definedName name="ec_y5" localSheetId="12">#REF!</definedName>
    <definedName name="ec_y5">#REF!</definedName>
    <definedName name="ec_y6" localSheetId="9">#REF!</definedName>
    <definedName name="ec_y6" localSheetId="12">#REF!</definedName>
    <definedName name="ec_y6">#REF!</definedName>
    <definedName name="EFG" localSheetId="9">#REF!</definedName>
    <definedName name="EFG" localSheetId="12">#REF!</definedName>
    <definedName name="EFG">#REF!</definedName>
    <definedName name="eg_07">'[17]MH RATE'!$J$22</definedName>
    <definedName name="eg_08">'[17]MH RATE'!$L$22</definedName>
    <definedName name="eg_HR_M">'[17]MH RATE'!$N$22</definedName>
    <definedName name="eh_HR_M" localSheetId="9">'[18]MH RATE A5b'!$P$22</definedName>
    <definedName name="eh_HR_M">'[19]MH RATE A5b'!$P$22</definedName>
    <definedName name="eh_y1" localSheetId="9">'[18]MH RATE A5b'!$D$22</definedName>
    <definedName name="eh_y1">'[19]MH RATE A5b'!$D$22</definedName>
    <definedName name="eh_y2" localSheetId="9">'[18]MH RATE A5b'!$F$22</definedName>
    <definedName name="eh_y2">'[19]MH RATE A5b'!$F$22</definedName>
    <definedName name="eh_y3" localSheetId="9">'[18]MH RATE A5b'!$H$22</definedName>
    <definedName name="eh_y3">'[19]MH RATE A5b'!$H$22</definedName>
    <definedName name="eh_y4" localSheetId="9">'[18]MH RATE A5b'!$J$22</definedName>
    <definedName name="eh_y4">'[19]MH RATE A5b'!$J$22</definedName>
    <definedName name="eh_y5" localSheetId="9">'[18]MH RATE A5b'!$L$22</definedName>
    <definedName name="eh_y5">'[19]MH RATE A5b'!$L$22</definedName>
    <definedName name="eh_y6" localSheetId="9">'[18]MH RATE A5b'!$N$22</definedName>
    <definedName name="eh_y6">'[19]MH RATE A5b'!$N$22</definedName>
    <definedName name="ej_HR_M" localSheetId="9">'[18]MH RATE A5b'!$P$15</definedName>
    <definedName name="ej_HR_M">'[19]MH RATE A5b'!$P$15</definedName>
    <definedName name="ej_y1" localSheetId="9">'[18]MH RATE A5b'!$D$15</definedName>
    <definedName name="ej_y1">'[19]MH RATE A5b'!$D$15</definedName>
    <definedName name="ej_y2" localSheetId="9">'[18]MH RATE A5b'!$F$15</definedName>
    <definedName name="ej_y2">'[19]MH RATE A5b'!$F$15</definedName>
    <definedName name="ej_y3" localSheetId="9">'[18]MH RATE A5b'!$H$15</definedName>
    <definedName name="ej_y3">'[19]MH RATE A5b'!$H$15</definedName>
    <definedName name="ej_y4" localSheetId="9">'[18]MH RATE A5b'!$J$15</definedName>
    <definedName name="ej_y4">'[19]MH RATE A5b'!$J$15</definedName>
    <definedName name="ej_y5" localSheetId="9">'[18]MH RATE A5b'!$L$15</definedName>
    <definedName name="ej_y5">'[19]MH RATE A5b'!$L$15</definedName>
    <definedName name="ej_y6" localSheetId="9">'[18]MH RATE A5b'!$N$15</definedName>
    <definedName name="ej_y6">'[19]MH RATE A5b'!$N$15</definedName>
    <definedName name="ep_HR_M" localSheetId="9">#REF!</definedName>
    <definedName name="ep_HR_M" localSheetId="12">#REF!</definedName>
    <definedName name="ep_HR_M">#REF!</definedName>
    <definedName name="ep_y1" localSheetId="9">#REF!</definedName>
    <definedName name="ep_y1" localSheetId="12">#REF!</definedName>
    <definedName name="ep_y1">#REF!</definedName>
    <definedName name="ep_y2" localSheetId="9">#REF!</definedName>
    <definedName name="ep_y2" localSheetId="12">#REF!</definedName>
    <definedName name="ep_y2">#REF!</definedName>
    <definedName name="ep_y3" localSheetId="9">#REF!</definedName>
    <definedName name="ep_y3" localSheetId="12">#REF!</definedName>
    <definedName name="ep_y3">#REF!</definedName>
    <definedName name="ep_y4" localSheetId="9">#REF!</definedName>
    <definedName name="ep_y4" localSheetId="12">#REF!</definedName>
    <definedName name="ep_y4">#REF!</definedName>
    <definedName name="ep_y5" localSheetId="9">#REF!</definedName>
    <definedName name="ep_y5" localSheetId="12">#REF!</definedName>
    <definedName name="ep_y5">#REF!</definedName>
    <definedName name="ep_y6" localSheetId="9">#REF!</definedName>
    <definedName name="ep_y6" localSheetId="12">#REF!</definedName>
    <definedName name="ep_y6">#REF!</definedName>
    <definedName name="ERGRT" localSheetId="9">#REF!</definedName>
    <definedName name="ERGRT" localSheetId="12">#REF!</definedName>
    <definedName name="ERGRT">#REF!</definedName>
    <definedName name="eu_HR_M" localSheetId="9">'[20]MH RATE'!$P$11</definedName>
    <definedName name="eu_HR_M">'[21]MH RATE'!$P$11</definedName>
    <definedName name="eu_y1" localSheetId="9">'[20]MH RATE'!$D$11</definedName>
    <definedName name="eu_y1">'[21]MH RATE'!$D$11</definedName>
    <definedName name="eu_y2" localSheetId="9">'[20]MH RATE'!$F$11</definedName>
    <definedName name="eu_y2">'[21]MH RATE'!$F$11</definedName>
    <definedName name="eu_y3" localSheetId="9">'[20]MH RATE'!$H$11</definedName>
    <definedName name="eu_y3">'[21]MH RATE'!$H$11</definedName>
    <definedName name="eu_y4" localSheetId="9">'[20]MH RATE'!$J$11</definedName>
    <definedName name="eu_y4">'[21]MH RATE'!$J$11</definedName>
    <definedName name="eu_y5" localSheetId="9">'[20]MH RATE'!$L$11</definedName>
    <definedName name="eu_y5">'[21]MH RATE'!$L$11</definedName>
    <definedName name="eu_y6" localSheetId="9">'[20]MH RATE'!$N$11</definedName>
    <definedName name="eu_y6">'[21]MH RATE'!$N$11</definedName>
    <definedName name="f" localSheetId="9">#REF!</definedName>
    <definedName name="f" localSheetId="12">#REF!</definedName>
    <definedName name="f">#REF!</definedName>
    <definedName name="FUE" localSheetId="9">#REF!</definedName>
    <definedName name="FUE" localSheetId="12">#REF!</definedName>
    <definedName name="FUE">#REF!</definedName>
    <definedName name="g" localSheetId="9">#REF!</definedName>
    <definedName name="g" localSheetId="12">#REF!</definedName>
    <definedName name="g">#REF!</definedName>
    <definedName name="gesamt" localSheetId="9">#REF!</definedName>
    <definedName name="gesamt" localSheetId="12">#REF!</definedName>
    <definedName name="gesamt">#REF!</definedName>
    <definedName name="Gesamt_Ifam" localSheetId="9">#REF!</definedName>
    <definedName name="Gesamt_Ifam" localSheetId="12">#REF!</definedName>
    <definedName name="Gesamt_Ifam">#REF!</definedName>
    <definedName name="Gesamt_P710k" localSheetId="9">#REF!</definedName>
    <definedName name="Gesamt_P710k" localSheetId="12">#REF!</definedName>
    <definedName name="Gesamt_P710k">#REF!</definedName>
    <definedName name="ghsg" localSheetId="9">#REF!</definedName>
    <definedName name="ghsg" localSheetId="12">#REF!</definedName>
    <definedName name="ghsg">#REF!</definedName>
    <definedName name="h" localSheetId="9">#REF!</definedName>
    <definedName name="h" localSheetId="12">#REF!</definedName>
    <definedName name="h">#REF!</definedName>
    <definedName name="hhhh" localSheetId="9">#REF!</definedName>
    <definedName name="hhhh" localSheetId="12">#REF!</definedName>
    <definedName name="hhhh">#REF!</definedName>
    <definedName name="HJ" localSheetId="9">'[7]Monthly cost'!#REF!</definedName>
    <definedName name="HJ" localSheetId="12">'[7]Monthly cost'!#REF!</definedName>
    <definedName name="HJ">'[7]Monthly cost'!#REF!</definedName>
    <definedName name="HKL" localSheetId="9">#REF!</definedName>
    <definedName name="HKL" localSheetId="12">#REF!</definedName>
    <definedName name="HKL">#REF!</definedName>
    <definedName name="HTML_CodePage" hidden="1">950</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ij_HR_M" localSheetId="9">#REF!</definedName>
    <definedName name="ij_HR_M" localSheetId="12">#REF!</definedName>
    <definedName name="ij_HR_M">#REF!</definedName>
    <definedName name="ij_y1" localSheetId="9">#REF!</definedName>
    <definedName name="ij_y1" localSheetId="12">#REF!</definedName>
    <definedName name="ij_y1">#REF!</definedName>
    <definedName name="ij_y2" localSheetId="9">#REF!</definedName>
    <definedName name="ij_y2" localSheetId="12">#REF!</definedName>
    <definedName name="ij_y2">#REF!</definedName>
    <definedName name="ij_y3" localSheetId="9">#REF!</definedName>
    <definedName name="ij_y3" localSheetId="12">#REF!</definedName>
    <definedName name="ij_y3">#REF!</definedName>
    <definedName name="ij_y4" localSheetId="9">#REF!</definedName>
    <definedName name="ij_y4" localSheetId="12">#REF!</definedName>
    <definedName name="ij_y4">#REF!</definedName>
    <definedName name="ij_y5" localSheetId="9">#REF!</definedName>
    <definedName name="ij_y5" localSheetId="12">#REF!</definedName>
    <definedName name="ij_y5">#REF!</definedName>
    <definedName name="ij_y6" localSheetId="9">#REF!</definedName>
    <definedName name="ij_y6" localSheetId="12">#REF!</definedName>
    <definedName name="ij_y6">#REF!</definedName>
    <definedName name="ila_03">'[15]MH RATE'!$L$25</definedName>
    <definedName name="ila_04">'[10]MH RATE'!$D$27</definedName>
    <definedName name="ila_05">'[10]MH RATE'!$F$27</definedName>
    <definedName name="ila_06">'[10]MH RATE'!$H$27</definedName>
    <definedName name="ila_07">'[10]MH RATE'!$J$27</definedName>
    <definedName name="ila_08">'[10]MH RATE'!$L$27</definedName>
    <definedName name="ila_99">'[15]MH RATE'!$D$25</definedName>
    <definedName name="ila_HR_M" localSheetId="9">#REF!</definedName>
    <definedName name="ila_HR_M" localSheetId="12">#REF!</definedName>
    <definedName name="ila_HR_M">#REF!</definedName>
    <definedName name="ila_y1" localSheetId="9">#REF!</definedName>
    <definedName name="ila_y1" localSheetId="12">#REF!</definedName>
    <definedName name="ila_y1">#REF!</definedName>
    <definedName name="ila_y2" localSheetId="9">#REF!</definedName>
    <definedName name="ila_y2" localSheetId="12">#REF!</definedName>
    <definedName name="ila_y2">#REF!</definedName>
    <definedName name="ila_y3" localSheetId="9">#REF!</definedName>
    <definedName name="ila_y3" localSheetId="12">#REF!</definedName>
    <definedName name="ila_y3">#REF!</definedName>
    <definedName name="ila_y4" localSheetId="9">#REF!</definedName>
    <definedName name="ila_y4" localSheetId="12">#REF!</definedName>
    <definedName name="ila_y4">#REF!</definedName>
    <definedName name="ila_y5" localSheetId="9">#REF!</definedName>
    <definedName name="ila_y5" localSheetId="12">#REF!</definedName>
    <definedName name="ila_y5">#REF!</definedName>
    <definedName name="ila_y6" localSheetId="9">#REF!</definedName>
    <definedName name="ila_y6" localSheetId="12">#REF!</definedName>
    <definedName name="ila_y6">#REF!</definedName>
    <definedName name="ilb_00">'[15]MH RATE'!$F$26</definedName>
    <definedName name="ilb_01">'[15]MH RATE'!$H$26</definedName>
    <definedName name="ilb_02">'[15]MH RATE'!$J$26</definedName>
    <definedName name="ilb_03">'[15]MH RATE'!$L$26</definedName>
    <definedName name="ilb_04">'[10]MH RATE'!$D$28</definedName>
    <definedName name="ilb_05">'[10]MH RATE'!$F$28</definedName>
    <definedName name="ilb_06">'[10]MH RATE'!$H$28</definedName>
    <definedName name="ilb_07">'[10]MH RATE'!$J$28</definedName>
    <definedName name="ilb_08">'[10]MH RATE'!$L$28</definedName>
    <definedName name="ilb_99">'[15]MH RATE'!$D$26</definedName>
    <definedName name="ilb_HR_M" localSheetId="9">#REF!</definedName>
    <definedName name="ilb_HR_M" localSheetId="12">#REF!</definedName>
    <definedName name="ilb_HR_M">#REF!</definedName>
    <definedName name="ilb_y1" localSheetId="9">#REF!</definedName>
    <definedName name="ilb_y1" localSheetId="12">#REF!</definedName>
    <definedName name="ilb_y1">#REF!</definedName>
    <definedName name="ilb_y2" localSheetId="9">#REF!</definedName>
    <definedName name="ilb_y2" localSheetId="12">#REF!</definedName>
    <definedName name="ilb_y2">#REF!</definedName>
    <definedName name="ilb_y3" localSheetId="9">#REF!</definedName>
    <definedName name="ilb_y3" localSheetId="12">#REF!</definedName>
    <definedName name="ilb_y3">#REF!</definedName>
    <definedName name="ilb_y4" localSheetId="9">#REF!</definedName>
    <definedName name="ilb_y4" localSheetId="12">#REF!</definedName>
    <definedName name="ilb_y4">#REF!</definedName>
    <definedName name="ilb_y5" localSheetId="9">#REF!</definedName>
    <definedName name="ilb_y5" localSheetId="12">#REF!</definedName>
    <definedName name="ilb_y5">#REF!</definedName>
    <definedName name="ilb_y6" localSheetId="9">#REF!</definedName>
    <definedName name="ilb_y6" localSheetId="12">#REF!</definedName>
    <definedName name="ilb_y6">#REF!</definedName>
    <definedName name="ilc_00">'[15]MH RATE'!$F$27</definedName>
    <definedName name="ilc_01">'[15]MH RATE'!$H$27</definedName>
    <definedName name="ilc_02">'[15]MH RATE'!$J$27</definedName>
    <definedName name="ilc_03">'[15]MH RATE'!$L$27</definedName>
    <definedName name="ilc_04">'[10]MH RATE'!$D$29</definedName>
    <definedName name="ilc_05">'[10]MH RATE'!$F$29</definedName>
    <definedName name="ilc_06">'[10]MH RATE'!$H$29</definedName>
    <definedName name="ilc_07">'[10]MH RATE'!$J$29</definedName>
    <definedName name="ilc_08">'[10]MH RATE'!$L$29</definedName>
    <definedName name="ilc_99">'[15]MH RATE'!$D$27</definedName>
    <definedName name="ilc_HR_M" localSheetId="9">#REF!</definedName>
    <definedName name="ilc_HR_M" localSheetId="12">#REF!</definedName>
    <definedName name="ilc_HR_M">#REF!</definedName>
    <definedName name="ilc_y1" localSheetId="9">#REF!</definedName>
    <definedName name="ilc_y1" localSheetId="12">#REF!</definedName>
    <definedName name="ilc_y1">#REF!</definedName>
    <definedName name="ilc_y2" localSheetId="9">#REF!</definedName>
    <definedName name="ilc_y2" localSheetId="12">#REF!</definedName>
    <definedName name="ilc_y2">#REF!</definedName>
    <definedName name="ilc_y3" localSheetId="9">#REF!</definedName>
    <definedName name="ilc_y3" localSheetId="12">#REF!</definedName>
    <definedName name="ilc_y3">#REF!</definedName>
    <definedName name="ilc_y4" localSheetId="9">#REF!</definedName>
    <definedName name="ilc_y4" localSheetId="12">#REF!</definedName>
    <definedName name="ilc_y4">#REF!</definedName>
    <definedName name="ilc_y5" localSheetId="9">#REF!</definedName>
    <definedName name="ilc_y5" localSheetId="12">#REF!</definedName>
    <definedName name="ilc_y5">#REF!</definedName>
    <definedName name="ilc_y6" localSheetId="9">#REF!</definedName>
    <definedName name="ilc_y6" localSheetId="12">#REF!</definedName>
    <definedName name="ilc_y6">#REF!</definedName>
    <definedName name="ild_00">'[15]MH RATE'!$F$28</definedName>
    <definedName name="ild_01">'[15]MH RATE'!$H$28</definedName>
    <definedName name="ild_02">'[15]MH RATE'!$J$28</definedName>
    <definedName name="ild_03">'[15]MH RATE'!$L$28</definedName>
    <definedName name="ild_04">'[10]MH RATE'!$D$30</definedName>
    <definedName name="ild_05">'[10]MH RATE'!$F$30</definedName>
    <definedName name="ild_06">'[10]MH RATE'!$H$30</definedName>
    <definedName name="ild_07">'[10]MH RATE'!$J$30</definedName>
    <definedName name="ild_08">'[10]MH RATE'!$L$30</definedName>
    <definedName name="ild_99">'[15]MH RATE'!$D$28</definedName>
    <definedName name="ild_HR_M" localSheetId="9">#REF!</definedName>
    <definedName name="ild_HR_M" localSheetId="12">#REF!</definedName>
    <definedName name="ild_HR_M">#REF!</definedName>
    <definedName name="ild_y1" localSheetId="9">#REF!</definedName>
    <definedName name="ild_y1" localSheetId="12">#REF!</definedName>
    <definedName name="ild_y1">#REF!</definedName>
    <definedName name="ild_y2" localSheetId="9">#REF!</definedName>
    <definedName name="ild_y2" localSheetId="12">#REF!</definedName>
    <definedName name="ild_y2">#REF!</definedName>
    <definedName name="ild_y3" localSheetId="9">#REF!</definedName>
    <definedName name="ild_y3" localSheetId="12">#REF!</definedName>
    <definedName name="ild_y3">#REF!</definedName>
    <definedName name="ild_y4" localSheetId="9">#REF!</definedName>
    <definedName name="ild_y4" localSheetId="12">#REF!</definedName>
    <definedName name="ild_y4">#REF!</definedName>
    <definedName name="ild_y5" localSheetId="9">#REF!</definedName>
    <definedName name="ild_y5" localSheetId="12">#REF!</definedName>
    <definedName name="ild_y5">#REF!</definedName>
    <definedName name="ild_y6" localSheetId="9">#REF!</definedName>
    <definedName name="ild_y6" localSheetId="12">#REF!</definedName>
    <definedName name="ild_y6">#REF!</definedName>
    <definedName name="ile_00">'[15]MH RATE'!$F$29</definedName>
    <definedName name="ile_01">'[15]MH RATE'!$H$29</definedName>
    <definedName name="ile_02">'[15]MH RATE'!$J$29</definedName>
    <definedName name="ile_03">'[15]MH RATE'!$L$29</definedName>
    <definedName name="ile_04">'[10]MH RATE'!$D$31</definedName>
    <definedName name="ile_05">'[10]MH RATE'!$F$31</definedName>
    <definedName name="ile_06">'[10]MH RATE'!$H$31</definedName>
    <definedName name="ile_07">'[10]MH RATE'!$J$31</definedName>
    <definedName name="ile_08">'[10]MH RATE'!$L$31</definedName>
    <definedName name="ile_99">'[15]MH RATE'!$D$29</definedName>
    <definedName name="ile_HR_M" localSheetId="9">#REF!</definedName>
    <definedName name="ile_HR_M" localSheetId="12">#REF!</definedName>
    <definedName name="ile_HR_M">#REF!</definedName>
    <definedName name="ile_y1" localSheetId="9">#REF!</definedName>
    <definedName name="ile_y1" localSheetId="12">#REF!</definedName>
    <definedName name="ile_y1">#REF!</definedName>
    <definedName name="ile_y2" localSheetId="9">#REF!</definedName>
    <definedName name="ile_y2" localSheetId="12">#REF!</definedName>
    <definedName name="ile_y2">#REF!</definedName>
    <definedName name="ile_y3" localSheetId="9">#REF!</definedName>
    <definedName name="ile_y3" localSheetId="12">#REF!</definedName>
    <definedName name="ile_y3">#REF!</definedName>
    <definedName name="ile_y4" localSheetId="9">#REF!</definedName>
    <definedName name="ile_y4" localSheetId="12">#REF!</definedName>
    <definedName name="ile_y4">#REF!</definedName>
    <definedName name="ile_y5" localSheetId="9">#REF!</definedName>
    <definedName name="ile_y5" localSheetId="12">#REF!</definedName>
    <definedName name="ile_y5">#REF!</definedName>
    <definedName name="ile_y6" localSheetId="9">#REF!</definedName>
    <definedName name="ile_y6" localSheetId="12">#REF!</definedName>
    <definedName name="ile_y6">#REF!</definedName>
    <definedName name="ilf_HR_M" localSheetId="9">#REF!</definedName>
    <definedName name="ilf_HR_M" localSheetId="12">#REF!</definedName>
    <definedName name="ilf_HR_M">#REF!</definedName>
    <definedName name="ilf_y1" localSheetId="9">#REF!</definedName>
    <definedName name="ilf_y1" localSheetId="12">#REF!</definedName>
    <definedName name="ilf_y1">#REF!</definedName>
    <definedName name="ilf_y2" localSheetId="9">#REF!</definedName>
    <definedName name="ilf_y2" localSheetId="12">#REF!</definedName>
    <definedName name="ilf_y2">#REF!</definedName>
    <definedName name="ilf_y3" localSheetId="9">#REF!</definedName>
    <definedName name="ilf_y3" localSheetId="12">#REF!</definedName>
    <definedName name="ilf_y3">#REF!</definedName>
    <definedName name="ilf_y4" localSheetId="9">#REF!</definedName>
    <definedName name="ilf_y4" localSheetId="12">#REF!</definedName>
    <definedName name="ilf_y4">#REF!</definedName>
    <definedName name="ilf_y5" localSheetId="9">#REF!</definedName>
    <definedName name="ilf_y5" localSheetId="12">#REF!</definedName>
    <definedName name="ilf_y5">#REF!</definedName>
    <definedName name="ilf_y6" localSheetId="9">#REF!</definedName>
    <definedName name="ilf_y6" localSheetId="12">#REF!</definedName>
    <definedName name="ilf_y6">#REF!</definedName>
    <definedName name="ilg_HR_M" localSheetId="9">#REF!</definedName>
    <definedName name="ilg_HR_M" localSheetId="12">#REF!</definedName>
    <definedName name="ilg_HR_M">#REF!</definedName>
    <definedName name="ilg_y1" localSheetId="9">#REF!</definedName>
    <definedName name="ilg_y1" localSheetId="12">#REF!</definedName>
    <definedName name="ilg_y1">#REF!</definedName>
    <definedName name="ilg_y2" localSheetId="9">#REF!</definedName>
    <definedName name="ilg_y2" localSheetId="12">#REF!</definedName>
    <definedName name="ilg_y2">#REF!</definedName>
    <definedName name="ilg_y3" localSheetId="9">#REF!</definedName>
    <definedName name="ilg_y3" localSheetId="12">#REF!</definedName>
    <definedName name="ilg_y3">#REF!</definedName>
    <definedName name="ilg_y4" localSheetId="9">#REF!</definedName>
    <definedName name="ilg_y4" localSheetId="12">#REF!</definedName>
    <definedName name="ilg_y4">#REF!</definedName>
    <definedName name="ilg_y5" localSheetId="9">#REF!</definedName>
    <definedName name="ilg_y5" localSheetId="12">#REF!</definedName>
    <definedName name="ilg_y5">#REF!</definedName>
    <definedName name="ilg_y6" localSheetId="9">#REF!</definedName>
    <definedName name="ilg_y6" localSheetId="12">#REF!</definedName>
    <definedName name="ilg_y6">#REF!</definedName>
    <definedName name="in_00">'[9]MH RATE'!$F$15</definedName>
    <definedName name="in_01">'[9]MH RATE'!$H$15</definedName>
    <definedName name="in_02">'[9]MH RATE'!$J$15</definedName>
    <definedName name="in_03">'[9]MH RATE'!$L$15</definedName>
    <definedName name="in_04">'[10]MH RATE'!$D$16</definedName>
    <definedName name="in_05">'[10]MH RATE'!$F$16</definedName>
    <definedName name="in_06">'[10]MH RATE'!$H$16</definedName>
    <definedName name="in_07">'[10]MH RATE'!$J$16</definedName>
    <definedName name="in_08">'[10]MH RATE'!$L$16</definedName>
    <definedName name="in_99">'[9]MH RATE'!$D$15</definedName>
    <definedName name="in_HR_M">'[10]MH RATE'!$N$16</definedName>
    <definedName name="ind_07">'[17]MH RATE'!$J$23</definedName>
    <definedName name="ind_08">'[17]MH RATE'!$L$23</definedName>
    <definedName name="ind_HR_M">'[17]MH RATE'!$N$23</definedName>
    <definedName name="INDEX">'[22]ORC INDEX'!$A$4:$F$35</definedName>
    <definedName name="j" localSheetId="9">#REF!</definedName>
    <definedName name="j" localSheetId="12">#REF!</definedName>
    <definedName name="j">#REF!</definedName>
    <definedName name="jahs7eyeh" localSheetId="9">#REF!</definedName>
    <definedName name="jahs7eyeh" localSheetId="12">#REF!</definedName>
    <definedName name="jahs7eyeh">#REF!</definedName>
    <definedName name="jc_HR_M" localSheetId="9">#REF!</definedName>
    <definedName name="jc_HR_M" localSheetId="12">#REF!</definedName>
    <definedName name="jc_HR_M">#REF!</definedName>
    <definedName name="jc_y1" localSheetId="9">#REF!</definedName>
    <definedName name="jc_y1" localSheetId="12">#REF!</definedName>
    <definedName name="jc_y1">#REF!</definedName>
    <definedName name="jc_y2" localSheetId="9">#REF!</definedName>
    <definedName name="jc_y2" localSheetId="12">#REF!</definedName>
    <definedName name="jc_y2">#REF!</definedName>
    <definedName name="jc_y3" localSheetId="9">#REF!</definedName>
    <definedName name="jc_y3" localSheetId="12">#REF!</definedName>
    <definedName name="jc_y3">#REF!</definedName>
    <definedName name="jc_y4" localSheetId="9">#REF!</definedName>
    <definedName name="jc_y4" localSheetId="12">#REF!</definedName>
    <definedName name="jc_y4">#REF!</definedName>
    <definedName name="jc_y5" localSheetId="9">#REF!</definedName>
    <definedName name="jc_y5" localSheetId="12">#REF!</definedName>
    <definedName name="jc_y5">#REF!</definedName>
    <definedName name="jc_y6" localSheetId="9">#REF!</definedName>
    <definedName name="jc_y6" localSheetId="12">#REF!</definedName>
    <definedName name="jc_y6">#REF!</definedName>
    <definedName name="jp_03">'[9]MH RATE'!$L$9</definedName>
    <definedName name="jp_04">'[10]MH RATE'!$D$9</definedName>
    <definedName name="jp_05">'[10]MH RATE'!$F$9</definedName>
    <definedName name="jp_06">'[10]MH RATE'!$H$9</definedName>
    <definedName name="jp_07">'[10]MH RATE'!$J$9</definedName>
    <definedName name="jp_08">'[10]MH RATE'!$L$9</definedName>
    <definedName name="jp_99">'[9]MH RATE'!$D$9</definedName>
    <definedName name="jp_g1_HR_M" localSheetId="9">#REF!</definedName>
    <definedName name="jp_g1_HR_M" localSheetId="12">#REF!</definedName>
    <definedName name="jp_g1_HR_M">#REF!</definedName>
    <definedName name="jp_g1_y1" localSheetId="9">#REF!</definedName>
    <definedName name="jp_g1_y1" localSheetId="12">#REF!</definedName>
    <definedName name="jp_g1_y1">#REF!</definedName>
    <definedName name="jp_g1_y2" localSheetId="9">#REF!</definedName>
    <definedName name="jp_g1_y2" localSheetId="12">#REF!</definedName>
    <definedName name="jp_g1_y2">#REF!</definedName>
    <definedName name="jp_g1_y3" localSheetId="9">#REF!</definedName>
    <definedName name="jp_g1_y3" localSheetId="12">#REF!</definedName>
    <definedName name="jp_g1_y3">#REF!</definedName>
    <definedName name="jp_g1_y4" localSheetId="9">#REF!</definedName>
    <definedName name="jp_g1_y4" localSheetId="12">#REF!</definedName>
    <definedName name="jp_g1_y4">#REF!</definedName>
    <definedName name="jp_g1_y5" localSheetId="9">#REF!</definedName>
    <definedName name="jp_g1_y5" localSheetId="12">#REF!</definedName>
    <definedName name="jp_g1_y5">#REF!</definedName>
    <definedName name="jp_g1_y6" localSheetId="9">#REF!</definedName>
    <definedName name="jp_g1_y6" localSheetId="12">#REF!</definedName>
    <definedName name="jp_g1_y6">#REF!</definedName>
    <definedName name="jp_g2_HR_M" localSheetId="9">#REF!</definedName>
    <definedName name="jp_g2_HR_M" localSheetId="12">#REF!</definedName>
    <definedName name="jp_g2_HR_M">#REF!</definedName>
    <definedName name="jp_g2_y1" localSheetId="9">#REF!</definedName>
    <definedName name="jp_g2_y1" localSheetId="12">#REF!</definedName>
    <definedName name="jp_g2_y1">#REF!</definedName>
    <definedName name="jp_g2_y2" localSheetId="9">#REF!</definedName>
    <definedName name="jp_g2_y2" localSheetId="12">#REF!</definedName>
    <definedName name="jp_g2_y2">#REF!</definedName>
    <definedName name="jp_g2_y3" localSheetId="9">#REF!</definedName>
    <definedName name="jp_g2_y3" localSheetId="12">#REF!</definedName>
    <definedName name="jp_g2_y3">#REF!</definedName>
    <definedName name="jp_g2_y4" localSheetId="9">#REF!</definedName>
    <definedName name="jp_g2_y4" localSheetId="12">#REF!</definedName>
    <definedName name="jp_g2_y4">#REF!</definedName>
    <definedName name="jp_g2_y5" localSheetId="9">#REF!</definedName>
    <definedName name="jp_g2_y5" localSheetId="12">#REF!</definedName>
    <definedName name="jp_g2_y5">#REF!</definedName>
    <definedName name="jp_g2_y6" localSheetId="9">#REF!</definedName>
    <definedName name="jp_g2_y6" localSheetId="12">#REF!</definedName>
    <definedName name="jp_g2_y6">#REF!</definedName>
    <definedName name="jp_g3_HR_M" localSheetId="9">#REF!</definedName>
    <definedName name="jp_g3_HR_M" localSheetId="12">#REF!</definedName>
    <definedName name="jp_g3_HR_M">#REF!</definedName>
    <definedName name="jp_g3_y1" localSheetId="9">#REF!</definedName>
    <definedName name="jp_g3_y1" localSheetId="12">#REF!</definedName>
    <definedName name="jp_g3_y1">#REF!</definedName>
    <definedName name="jp_g3_y2" localSheetId="9">#REF!</definedName>
    <definedName name="jp_g3_y2" localSheetId="12">#REF!</definedName>
    <definedName name="jp_g3_y2">#REF!</definedName>
    <definedName name="jp_g3_y3" localSheetId="9">#REF!</definedName>
    <definedName name="jp_g3_y3" localSheetId="12">#REF!</definedName>
    <definedName name="jp_g3_y3">#REF!</definedName>
    <definedName name="jp_g3_y4" localSheetId="9">#REF!</definedName>
    <definedName name="jp_g3_y4" localSheetId="12">#REF!</definedName>
    <definedName name="jp_g3_y4">#REF!</definedName>
    <definedName name="jp_g3_y5" localSheetId="9">#REF!</definedName>
    <definedName name="jp_g3_y5" localSheetId="12">#REF!</definedName>
    <definedName name="jp_g3_y5">#REF!</definedName>
    <definedName name="jp_g3_y6" localSheetId="9">#REF!</definedName>
    <definedName name="jp_g3_y6" localSheetId="12">#REF!</definedName>
    <definedName name="jp_g3_y6">#REF!</definedName>
    <definedName name="jp_g4_HR_M" localSheetId="9">#REF!</definedName>
    <definedName name="jp_g4_HR_M" localSheetId="12">#REF!</definedName>
    <definedName name="jp_g4_HR_M">#REF!</definedName>
    <definedName name="jp_g4_y1" localSheetId="9">#REF!</definedName>
    <definedName name="jp_g4_y1" localSheetId="12">#REF!</definedName>
    <definedName name="jp_g4_y1">#REF!</definedName>
    <definedName name="jp_g4_y2" localSheetId="9">#REF!</definedName>
    <definedName name="jp_g4_y2" localSheetId="12">#REF!</definedName>
    <definedName name="jp_g4_y2">#REF!</definedName>
    <definedName name="jp_g4_y3" localSheetId="9">#REF!</definedName>
    <definedName name="jp_g4_y3" localSheetId="12">#REF!</definedName>
    <definedName name="jp_g4_y3">#REF!</definedName>
    <definedName name="jp_g4_y4" localSheetId="9">#REF!</definedName>
    <definedName name="jp_g4_y4" localSheetId="12">#REF!</definedName>
    <definedName name="jp_g4_y4">#REF!</definedName>
    <definedName name="jp_g4_y5" localSheetId="9">#REF!</definedName>
    <definedName name="jp_g4_y5" localSheetId="12">#REF!</definedName>
    <definedName name="jp_g4_y5">#REF!</definedName>
    <definedName name="jp_g4_y6" localSheetId="9">#REF!</definedName>
    <definedName name="jp_g4_y6" localSheetId="12">#REF!</definedName>
    <definedName name="jp_g4_y6">#REF!</definedName>
    <definedName name="jp_HR_M" localSheetId="9">#REF!</definedName>
    <definedName name="jp_HR_M" localSheetId="12">#REF!</definedName>
    <definedName name="jp_HR_M">#REF!</definedName>
    <definedName name="jp1_07">'[17]MH RATE'!$J$10</definedName>
    <definedName name="jp1_08">'[17]MH RATE'!$L$10</definedName>
    <definedName name="jp2_04">'[17]MH RATE'!$D$11</definedName>
    <definedName name="jp2_05">'[17]MH RATE'!$F$11</definedName>
    <definedName name="jp2_06">'[17]MH RATE'!$H$11</definedName>
    <definedName name="jp2_07">'[17]MH RATE'!$J$11</definedName>
    <definedName name="jp2_08">'[17]MH RATE'!$L$11</definedName>
    <definedName name="jp3_04">'[17]MH RATE'!$D$12</definedName>
    <definedName name="jp3_05">'[17]MH RATE'!$F$12</definedName>
    <definedName name="jp3_06">'[17]MH RATE'!$H$12</definedName>
    <definedName name="jp3_07">'[17]MH RATE'!$J$12</definedName>
    <definedName name="jp3_08">'[17]MH RATE'!$L$12</definedName>
    <definedName name="jp4_04">'[17]MH RATE'!$D$13</definedName>
    <definedName name="jp4_05">'[17]MH RATE'!$F$13</definedName>
    <definedName name="jp4_06">'[17]MH RATE'!$H$13</definedName>
    <definedName name="jp4_07">'[17]MH RATE'!$J$13</definedName>
    <definedName name="jp4_08">'[17]MH RATE'!$L$13</definedName>
    <definedName name="jpg_y3" localSheetId="9">'[23]MH RATE'!$H$10</definedName>
    <definedName name="jpg_y3">'[24]MH RATE'!$H$10</definedName>
    <definedName name="jpg_y4" localSheetId="9">'[23]MH RATE'!$J$10</definedName>
    <definedName name="jpg_y4">'[24]MH RATE'!$J$10</definedName>
    <definedName name="jpg_y5" localSheetId="9">'[23]MH RATE'!$L$10</definedName>
    <definedName name="jpg_y5">'[24]MH RATE'!$L$10</definedName>
    <definedName name="jpg_y6" localSheetId="9">'[23]MH RATE'!$N$10</definedName>
    <definedName name="jpg_y6">'[24]MH RATE'!$N$10</definedName>
    <definedName name="JPLY1" localSheetId="9">#REF!</definedName>
    <definedName name="JPLY1" localSheetId="12">#REF!</definedName>
    <definedName name="JPLY1">#REF!</definedName>
    <definedName name="JPLY2" localSheetId="9">#REF!</definedName>
    <definedName name="JPLY2" localSheetId="12">#REF!</definedName>
    <definedName name="JPLY2">#REF!</definedName>
    <definedName name="JPLY3" localSheetId="9">#REF!</definedName>
    <definedName name="JPLY3" localSheetId="12">#REF!</definedName>
    <definedName name="JPLY3">#REF!</definedName>
    <definedName name="JPLY4" localSheetId="9">#REF!</definedName>
    <definedName name="JPLY4" localSheetId="12">#REF!</definedName>
    <definedName name="JPLY4">#REF!</definedName>
    <definedName name="JPLY5" localSheetId="9">#REF!</definedName>
    <definedName name="JPLY5" localSheetId="12">#REF!</definedName>
    <definedName name="JPLY5">#REF!</definedName>
    <definedName name="JPLY6" localSheetId="9">#REF!</definedName>
    <definedName name="JPLY6" localSheetId="12">#REF!</definedName>
    <definedName name="JPLY6">#REF!</definedName>
    <definedName name="jply61" localSheetId="9">#REF!</definedName>
    <definedName name="jply61" localSheetId="12">#REF!</definedName>
    <definedName name="jply61">#REF!</definedName>
    <definedName name="jr_03">'[9]MH RATE'!$L$10</definedName>
    <definedName name="jr_04">'[10]MH RATE'!$D$10</definedName>
    <definedName name="jr_05">'[10]MH RATE'!$F$10</definedName>
    <definedName name="jr_06">'[10]MH RATE'!$H$10</definedName>
    <definedName name="jr_07">'[10]MH RATE'!$J$10</definedName>
    <definedName name="jr_08">'[10]MH RATE'!$L$10</definedName>
    <definedName name="jr_99">'[9]MH RATE'!$D$10</definedName>
    <definedName name="jr_HR_M" localSheetId="9">#REF!</definedName>
    <definedName name="jr_HR_M" localSheetId="12">#REF!</definedName>
    <definedName name="jr_HR_M">#REF!</definedName>
    <definedName name="jr_y1" localSheetId="9">#REF!</definedName>
    <definedName name="jr_y1" localSheetId="12">#REF!</definedName>
    <definedName name="jr_y1">#REF!</definedName>
    <definedName name="jr_y2" localSheetId="9">#REF!</definedName>
    <definedName name="jr_y2" localSheetId="12">#REF!</definedName>
    <definedName name="jr_y2">#REF!</definedName>
    <definedName name="jr_y3" localSheetId="9">#REF!</definedName>
    <definedName name="jr_y3" localSheetId="12">#REF!</definedName>
    <definedName name="jr_y3">#REF!</definedName>
    <definedName name="jr_y4" localSheetId="9">#REF!</definedName>
    <definedName name="jr_y4" localSheetId="12">#REF!</definedName>
    <definedName name="jr_y4">#REF!</definedName>
    <definedName name="jr_y5" localSheetId="9">#REF!</definedName>
    <definedName name="jr_y5" localSheetId="12">#REF!</definedName>
    <definedName name="jr_y5">#REF!</definedName>
    <definedName name="jr_y6" localSheetId="9">#REF!</definedName>
    <definedName name="jr_y6" localSheetId="12">#REF!</definedName>
    <definedName name="jr_y6">#REF!</definedName>
    <definedName name="JRLY1" localSheetId="9">#REF!</definedName>
    <definedName name="JRLY1" localSheetId="12">#REF!</definedName>
    <definedName name="JRLY1">#REF!</definedName>
    <definedName name="JRLY2" localSheetId="9">#REF!</definedName>
    <definedName name="JRLY2" localSheetId="12">#REF!</definedName>
    <definedName name="JRLY2">#REF!</definedName>
    <definedName name="JRLY6" localSheetId="9">#REF!</definedName>
    <definedName name="JRLY6" localSheetId="12">#REF!</definedName>
    <definedName name="JRLY6">#REF!</definedName>
    <definedName name="jsjhdyq" localSheetId="9">#REF!</definedName>
    <definedName name="jsjhdyq" localSheetId="12">#REF!</definedName>
    <definedName name="jsjhdyq">#REF!</definedName>
    <definedName name="k" localSheetId="9">#REF!</definedName>
    <definedName name="k" localSheetId="12">#REF!</definedName>
    <definedName name="k">#REF!</definedName>
    <definedName name="kc_HR_M" localSheetId="9">#REF!</definedName>
    <definedName name="kc_HR_M" localSheetId="12">#REF!</definedName>
    <definedName name="kc_HR_M">#REF!</definedName>
    <definedName name="kc_y1" localSheetId="9">#REF!</definedName>
    <definedName name="kc_y1" localSheetId="12">#REF!</definedName>
    <definedName name="kc_y1">#REF!</definedName>
    <definedName name="kc_y2" localSheetId="9">#REF!</definedName>
    <definedName name="kc_y2" localSheetId="12">#REF!</definedName>
    <definedName name="kc_y2">#REF!</definedName>
    <definedName name="kc_y3" localSheetId="9">#REF!</definedName>
    <definedName name="kc_y3" localSheetId="12">#REF!</definedName>
    <definedName name="kc_y3">#REF!</definedName>
    <definedName name="kc_y4" localSheetId="9">#REF!</definedName>
    <definedName name="kc_y4" localSheetId="12">#REF!</definedName>
    <definedName name="kc_y4">#REF!</definedName>
    <definedName name="kc_y5" localSheetId="9">#REF!</definedName>
    <definedName name="kc_y5" localSheetId="12">#REF!</definedName>
    <definedName name="kc_y5">#REF!</definedName>
    <definedName name="kc_y6" localSheetId="9">#REF!</definedName>
    <definedName name="kc_y6" localSheetId="12">#REF!</definedName>
    <definedName name="kc_y6">#REF!</definedName>
    <definedName name="kp_HR_M" localSheetId="9">#REF!</definedName>
    <definedName name="kp_HR_M" localSheetId="12">#REF!</definedName>
    <definedName name="kp_HR_M">#REF!</definedName>
    <definedName name="kp_y1" localSheetId="9">#REF!</definedName>
    <definedName name="kp_y1" localSheetId="12">#REF!</definedName>
    <definedName name="kp_y1">#REF!</definedName>
    <definedName name="kp_y2" localSheetId="9">#REF!</definedName>
    <definedName name="kp_y2" localSheetId="12">#REF!</definedName>
    <definedName name="kp_y2">#REF!</definedName>
    <definedName name="kp_y3" localSheetId="9">#REF!</definedName>
    <definedName name="kp_y3" localSheetId="12">#REF!</definedName>
    <definedName name="kp_y3">#REF!</definedName>
    <definedName name="kp_y4" localSheetId="9">#REF!</definedName>
    <definedName name="kp_y4" localSheetId="12">#REF!</definedName>
    <definedName name="kp_y4">#REF!</definedName>
    <definedName name="kp_y5" localSheetId="9">#REF!</definedName>
    <definedName name="kp_y5" localSheetId="12">#REF!</definedName>
    <definedName name="kp_y5">#REF!</definedName>
    <definedName name="kp_y6" localSheetId="9">#REF!</definedName>
    <definedName name="kp_y6" localSheetId="12">#REF!</definedName>
    <definedName name="kp_y6">#REF!</definedName>
    <definedName name="kr_03">'[9]MH RATE'!$L$12</definedName>
    <definedName name="kr_04">'[10]MH RATE'!$D$13</definedName>
    <definedName name="kr_05">'[10]MH RATE'!$F$13</definedName>
    <definedName name="kr_06">'[10]MH RATE'!$H$13</definedName>
    <definedName name="kr_07">'[10]MH RATE'!$J$13</definedName>
    <definedName name="kr_08">'[10]MH RATE'!$L$13</definedName>
    <definedName name="kr_99">'[9]MH RATE'!$D$12</definedName>
    <definedName name="kr_HR_M" localSheetId="9">'[18]MH RATE A5b'!$P$21</definedName>
    <definedName name="kr_HR_M">'[19]MH RATE A5b'!$P$21</definedName>
    <definedName name="kr_y1" localSheetId="9">#REF!</definedName>
    <definedName name="kr_y1" localSheetId="12">#REF!</definedName>
    <definedName name="kr_y1">#REF!</definedName>
    <definedName name="kr_y2" localSheetId="9">#REF!</definedName>
    <definedName name="kr_y2" localSheetId="12">#REF!</definedName>
    <definedName name="kr_y2">#REF!</definedName>
    <definedName name="kr_y3" localSheetId="9">#REF!</definedName>
    <definedName name="kr_y3" localSheetId="12">#REF!</definedName>
    <definedName name="kr_y3">#REF!</definedName>
    <definedName name="kr_y4" localSheetId="9">#REF!</definedName>
    <definedName name="kr_y4" localSheetId="12">#REF!</definedName>
    <definedName name="kr_y4">#REF!</definedName>
    <definedName name="kr_y5" localSheetId="9">#REF!</definedName>
    <definedName name="kr_y5" localSheetId="12">#REF!</definedName>
    <definedName name="kr_y5">#REF!</definedName>
    <definedName name="kr_y6" localSheetId="9">#REF!</definedName>
    <definedName name="kr_y6" localSheetId="12">#REF!</definedName>
    <definedName name="kr_y6">#REF!</definedName>
    <definedName name="ksjdu" localSheetId="9">#REF!</definedName>
    <definedName name="ksjdu" localSheetId="12">#REF!</definedName>
    <definedName name="ksjdu">#REF!</definedName>
    <definedName name="ksjehdwjs" localSheetId="9">#REF!</definedName>
    <definedName name="ksjehdwjs" localSheetId="12">#REF!</definedName>
    <definedName name="ksjehdwjs">#REF!</definedName>
    <definedName name="la_03">'[9]MH RATE'!$L$17</definedName>
    <definedName name="la_04">'[10]MH RATE'!$D$19</definedName>
    <definedName name="la_05">'[10]MH RATE'!$F$19</definedName>
    <definedName name="la_06">'[10]MH RATE'!$H$19</definedName>
    <definedName name="la_07">'[10]MH RATE'!$J$19</definedName>
    <definedName name="la_08">'[10]MH RATE'!$L$19</definedName>
    <definedName name="la_99">'[9]MH RATE'!$D$17</definedName>
    <definedName name="la_HR_M" localSheetId="9">#REF!</definedName>
    <definedName name="la_HR_M" localSheetId="12">#REF!</definedName>
    <definedName name="la_HR_M">#REF!</definedName>
    <definedName name="la_y1" localSheetId="9">#REF!</definedName>
    <definedName name="la_y1" localSheetId="12">#REF!</definedName>
    <definedName name="la_y1">#REF!</definedName>
    <definedName name="la_y2" localSheetId="9">#REF!</definedName>
    <definedName name="la_y2" localSheetId="12">#REF!</definedName>
    <definedName name="la_y2">#REF!</definedName>
    <definedName name="la_y3" localSheetId="9">#REF!</definedName>
    <definedName name="la_y3" localSheetId="12">#REF!</definedName>
    <definedName name="la_y3">#REF!</definedName>
    <definedName name="la_y4" localSheetId="9">#REF!</definedName>
    <definedName name="la_y4" localSheetId="12">#REF!</definedName>
    <definedName name="la_y4">#REF!</definedName>
    <definedName name="la_y5" localSheetId="9">#REF!</definedName>
    <definedName name="la_y5" localSheetId="12">#REF!</definedName>
    <definedName name="la_y5">#REF!</definedName>
    <definedName name="la_y6" localSheetId="9">#REF!</definedName>
    <definedName name="la_y6" localSheetId="12">#REF!</definedName>
    <definedName name="la_y6">#REF!</definedName>
    <definedName name="lb_03">'[9]MH RATE'!$L$18</definedName>
    <definedName name="lb_04">'[10]MH RATE'!$D$20</definedName>
    <definedName name="lb_05">'[10]MH RATE'!$F$20</definedName>
    <definedName name="lb_06">'[10]MH RATE'!$H$20</definedName>
    <definedName name="lb_07">'[10]MH RATE'!$J$20</definedName>
    <definedName name="lb_08">'[10]MH RATE'!$L$20</definedName>
    <definedName name="lb_99">'[9]MH RATE'!$D$18</definedName>
    <definedName name="lb_HR_M" localSheetId="9">#REF!</definedName>
    <definedName name="lb_HR_M" localSheetId="12">#REF!</definedName>
    <definedName name="lb_HR_M">#REF!</definedName>
    <definedName name="lb_y1" localSheetId="9">#REF!</definedName>
    <definedName name="lb_y1" localSheetId="12">#REF!</definedName>
    <definedName name="lb_y1">#REF!</definedName>
    <definedName name="lb_y2" localSheetId="9">#REF!</definedName>
    <definedName name="lb_y2" localSheetId="12">#REF!</definedName>
    <definedName name="lb_y2">#REF!</definedName>
    <definedName name="lb_y3" localSheetId="9">#REF!</definedName>
    <definedName name="lb_y3" localSheetId="12">#REF!</definedName>
    <definedName name="lb_y3">#REF!</definedName>
    <definedName name="lb_y4" localSheetId="9">#REF!</definedName>
    <definedName name="lb_y4" localSheetId="12">#REF!</definedName>
    <definedName name="lb_y4">#REF!</definedName>
    <definedName name="lb_y5" localSheetId="9">#REF!</definedName>
    <definedName name="lb_y5" localSheetId="12">#REF!</definedName>
    <definedName name="lb_y5">#REF!</definedName>
    <definedName name="lb_y6" localSheetId="9">#REF!</definedName>
    <definedName name="lb_y6" localSheetId="12">#REF!</definedName>
    <definedName name="lb_y6">#REF!</definedName>
    <definedName name="lc_03">'[9]MH RATE'!$L$19</definedName>
    <definedName name="lc_04">'[10]MH RATE'!$D$21</definedName>
    <definedName name="lc_05">'[10]MH RATE'!$F$21</definedName>
    <definedName name="lc_06">'[10]MH RATE'!$H$21</definedName>
    <definedName name="lc_07">'[10]MH RATE'!$J$21</definedName>
    <definedName name="lc_08">'[10]MH RATE'!$L$21</definedName>
    <definedName name="lc_99">'[9]MH RATE'!$D$19</definedName>
    <definedName name="lc_HR_M" localSheetId="9">#REF!</definedName>
    <definedName name="lc_HR_M" localSheetId="12">#REF!</definedName>
    <definedName name="lc_HR_M">#REF!</definedName>
    <definedName name="lc_y1" localSheetId="9">#REF!</definedName>
    <definedName name="lc_y1" localSheetId="12">#REF!</definedName>
    <definedName name="lc_y1">#REF!</definedName>
    <definedName name="lc_y2" localSheetId="9">#REF!</definedName>
    <definedName name="lc_y2" localSheetId="12">#REF!</definedName>
    <definedName name="lc_y2">#REF!</definedName>
    <definedName name="lc_y3" localSheetId="9">#REF!</definedName>
    <definedName name="lc_y3" localSheetId="12">#REF!</definedName>
    <definedName name="lc_y3">#REF!</definedName>
    <definedName name="lc_y4" localSheetId="9">#REF!</definedName>
    <definedName name="lc_y4" localSheetId="12">#REF!</definedName>
    <definedName name="lc_y4">#REF!</definedName>
    <definedName name="lc_y5" localSheetId="9">#REF!</definedName>
    <definedName name="lc_y5" localSheetId="12">#REF!</definedName>
    <definedName name="lc_y5">#REF!</definedName>
    <definedName name="lc_y6" localSheetId="9">#REF!</definedName>
    <definedName name="lc_y6" localSheetId="12">#REF!</definedName>
    <definedName name="lc_y6">#REF!</definedName>
    <definedName name="ld_03">'[9]MH RATE'!$L$20</definedName>
    <definedName name="ld_04">'[10]MH RATE'!$D$22</definedName>
    <definedName name="ld_05">'[10]MH RATE'!$F$22</definedName>
    <definedName name="ld_06">'[10]MH RATE'!$H$22</definedName>
    <definedName name="ld_07">'[10]MH RATE'!$J$22</definedName>
    <definedName name="ld_08">'[10]MH RATE'!$L$22</definedName>
    <definedName name="ld_99">'[9]MH RATE'!$D$20</definedName>
    <definedName name="ld_HR_M" localSheetId="9">#REF!</definedName>
    <definedName name="ld_HR_M" localSheetId="12">#REF!</definedName>
    <definedName name="ld_HR_M">#REF!</definedName>
    <definedName name="ld_y1" localSheetId="9">#REF!</definedName>
    <definedName name="ld_y1" localSheetId="12">#REF!</definedName>
    <definedName name="ld_y1">#REF!</definedName>
    <definedName name="ld_y2" localSheetId="9">#REF!</definedName>
    <definedName name="ld_y2" localSheetId="12">#REF!</definedName>
    <definedName name="ld_y2">#REF!</definedName>
    <definedName name="ld_y3" localSheetId="9">#REF!</definedName>
    <definedName name="ld_y3" localSheetId="12">#REF!</definedName>
    <definedName name="ld_y3">#REF!</definedName>
    <definedName name="ld_y4" localSheetId="9">#REF!</definedName>
    <definedName name="ld_y4" localSheetId="12">#REF!</definedName>
    <definedName name="ld_y4">#REF!</definedName>
    <definedName name="ld_y5" localSheetId="9">#REF!</definedName>
    <definedName name="ld_y5" localSheetId="12">#REF!</definedName>
    <definedName name="ld_y5">#REF!</definedName>
    <definedName name="ld_y6" localSheetId="9">#REF!</definedName>
    <definedName name="ld_y6" localSheetId="12">#REF!</definedName>
    <definedName name="ld_y6">#REF!</definedName>
    <definedName name="LE.A" localSheetId="9">#REF!</definedName>
    <definedName name="LE.A" localSheetId="12">#REF!</definedName>
    <definedName name="LE.A">#REF!</definedName>
    <definedName name="le_03">'[9]MH RATE'!$L$21</definedName>
    <definedName name="le_04">'[10]MH RATE'!$D$23</definedName>
    <definedName name="le_05">'[10]MH RATE'!$F$23</definedName>
    <definedName name="le_06">'[10]MH RATE'!$H$23</definedName>
    <definedName name="le_07">'[10]MH RATE'!$J$23</definedName>
    <definedName name="le_08">'[10]MH RATE'!$L$23</definedName>
    <definedName name="le_99">'[9]MH RATE'!$D$21</definedName>
    <definedName name="le_HR_M" localSheetId="9">#REF!</definedName>
    <definedName name="le_HR_M" localSheetId="12">#REF!</definedName>
    <definedName name="le_HR_M">#REF!</definedName>
    <definedName name="le_y1" localSheetId="9">#REF!</definedName>
    <definedName name="le_y1" localSheetId="12">#REF!</definedName>
    <definedName name="le_y1">#REF!</definedName>
    <definedName name="le_y2" localSheetId="9">#REF!</definedName>
    <definedName name="le_y2" localSheetId="12">#REF!</definedName>
    <definedName name="le_y2">#REF!</definedName>
    <definedName name="le_y3" localSheetId="9">#REF!</definedName>
    <definedName name="le_y3" localSheetId="12">#REF!</definedName>
    <definedName name="le_y3">#REF!</definedName>
    <definedName name="le_y4" localSheetId="9">#REF!</definedName>
    <definedName name="le_y4" localSheetId="12">#REF!</definedName>
    <definedName name="le_y4">#REF!</definedName>
    <definedName name="le_y5" localSheetId="9">#REF!</definedName>
    <definedName name="le_y5" localSheetId="12">#REF!</definedName>
    <definedName name="le_y5">#REF!</definedName>
    <definedName name="le_y6" localSheetId="9">#REF!</definedName>
    <definedName name="le_y6" localSheetId="12">#REF!</definedName>
    <definedName name="le_y6">#REF!</definedName>
    <definedName name="MART" localSheetId="9">#REF!</definedName>
    <definedName name="MART" localSheetId="12">#REF!</definedName>
    <definedName name="MART">#REF!</definedName>
    <definedName name="Min200pax" localSheetId="9">'[7]Monthly cost'!#REF!</definedName>
    <definedName name="Min200pax" localSheetId="12">'[7]Monthly cost'!#REF!</definedName>
    <definedName name="Min200pax">'[7]Monthly cost'!#REF!</definedName>
    <definedName name="MO" localSheetId="9">#REF!</definedName>
    <definedName name="MO" localSheetId="12">#REF!</definedName>
    <definedName name="MO">#REF!</definedName>
    <definedName name="MOB_DATA" localSheetId="9">#REF!</definedName>
    <definedName name="MOB_DATA" localSheetId="12">#REF!</definedName>
    <definedName name="MOB_DATA">#REF!</definedName>
    <definedName name="mois" localSheetId="9">#REF!</definedName>
    <definedName name="mois" localSheetId="12">#REF!</definedName>
    <definedName name="mois">#REF!</definedName>
    <definedName name="monaie" localSheetId="9">#REF!</definedName>
    <definedName name="monaie" localSheetId="12">#REF!</definedName>
    <definedName name="monaie">#REF!</definedName>
    <definedName name="msjes" localSheetId="9">#REF!</definedName>
    <definedName name="msjes" localSheetId="12">#REF!</definedName>
    <definedName name="msjes">#REF!</definedName>
    <definedName name="multi3">'[25]D1.1'!$G$15</definedName>
    <definedName name="multi4">'[25]D1.1'!$H$15</definedName>
    <definedName name="multi5">'[25]D1.1'!$I$15</definedName>
    <definedName name="my_y1" localSheetId="9">'[11]MH RATE A5b'!$D$19</definedName>
    <definedName name="my_y1">'[12]MH RATE A5b'!$D$19</definedName>
    <definedName name="n" localSheetId="9" hidden="1">#REF!</definedName>
    <definedName name="n" localSheetId="12" hidden="1">#REF!</definedName>
    <definedName name="n" hidden="1">#REF!</definedName>
    <definedName name="NCDJ" localSheetId="9">#REF!</definedName>
    <definedName name="NCDJ" localSheetId="12">#REF!</definedName>
    <definedName name="NCDJ">#REF!</definedName>
    <definedName name="Number_of_panels">[26]Standalone_Sizing!$B$8</definedName>
    <definedName name="oiedj" localSheetId="9">#REF!</definedName>
    <definedName name="oiedj" localSheetId="12">#REF!</definedName>
    <definedName name="oiedj">#REF!</definedName>
    <definedName name="p" localSheetId="9">[5]PRICELIST!#REF!</definedName>
    <definedName name="p" localSheetId="12">[6]PRICELIST!#REF!</definedName>
    <definedName name="p">[6]PRICELIST!#REF!</definedName>
    <definedName name="PAME" localSheetId="9">#REF!</definedName>
    <definedName name="PAME" localSheetId="12">#REF!</definedName>
    <definedName name="PAME">#REF!</definedName>
    <definedName name="PAPE" localSheetId="9">#REF!</definedName>
    <definedName name="PAPE" localSheetId="12">#REF!</definedName>
    <definedName name="PAPE">#REF!</definedName>
    <definedName name="PART" localSheetId="9">#REF!</definedName>
    <definedName name="PART" localSheetId="12">#REF!</definedName>
    <definedName name="PART">#REF!</definedName>
    <definedName name="ph_03">'[9]MH RATE'!$L$14</definedName>
    <definedName name="ph_04">'[9]MH RATE'!$N$14</definedName>
    <definedName name="ph_99">'[9]MH RATE'!$D$14</definedName>
    <definedName name="ph_HR_M" localSheetId="9">'[18]MH RATE A5b'!$P$23</definedName>
    <definedName name="ph_HR_M">'[19]MH RATE A5b'!$P$23</definedName>
    <definedName name="ph_y2" localSheetId="9">'[18]MH RATE A5b'!$F$23</definedName>
    <definedName name="ph_y2">'[19]MH RATE A5b'!$F$23</definedName>
    <definedName name="ph_y3" localSheetId="9">'[18]MH RATE A5b'!$H$23</definedName>
    <definedName name="ph_y3">'[19]MH RATE A5b'!$H$23</definedName>
    <definedName name="ph_y4" localSheetId="9">'[18]MH RATE A5b'!$J$23</definedName>
    <definedName name="ph_y4">'[19]MH RATE A5b'!$J$23</definedName>
    <definedName name="ph_y5" localSheetId="9">'[18]MH RATE A5b'!$L$23</definedName>
    <definedName name="ph_y5">'[19]MH RATE A5b'!$L$23</definedName>
    <definedName name="ph_y6" localSheetId="9">'[18]MH RATE A5b'!$N$23</definedName>
    <definedName name="ph_y6">'[19]MH RATE A5b'!$N$23</definedName>
    <definedName name="ph1_07">'[10]MH RATE'!$J$14</definedName>
    <definedName name="ph1_08">'[10]MH RATE'!$L$14</definedName>
    <definedName name="ph1_HR_M">'[10]MH RATE'!$N$14</definedName>
    <definedName name="ph2_04">'[10]MH RATE'!$D$15</definedName>
    <definedName name="ph2_05">'[10]MH RATE'!$F$15</definedName>
    <definedName name="ph2_06">'[10]MH RATE'!$H$15</definedName>
    <definedName name="ph2_07">'[10]MH RATE'!$J$15</definedName>
    <definedName name="ph2_08">'[10]MH RATE'!$L$15</definedName>
    <definedName name="ph2_HR_M">'[10]MH RATE'!$N$15</definedName>
    <definedName name="PL" localSheetId="9">[5]PRICELIST!#REF!</definedName>
    <definedName name="PL" localSheetId="12">[6]PRICELIST!#REF!</definedName>
    <definedName name="PL">[6]PRICELIST!#REF!</definedName>
    <definedName name="_xlnm.Print_Area">#N/A</definedName>
    <definedName name="Print_Area_1">#N/A</definedName>
    <definedName name="_xlnm.Print_Titles" localSheetId="11">Progress!$4:$6</definedName>
    <definedName name="_xlnm.Print_Titles" localSheetId="9">#REF!</definedName>
    <definedName name="_xlnm.Print_Titles" localSheetId="10">'Recruitment status'!$4:$6</definedName>
    <definedName name="_xlnm.Print_Titles" localSheetId="12">#REF!</definedName>
    <definedName name="_xlnm.Print_Titles">#REF!</definedName>
    <definedName name="Project_Start" localSheetId="11">Progress!$E$3</definedName>
    <definedName name="Project_Start">'Recruitment status'!$E$3</definedName>
    <definedName name="q" localSheetId="9">#REF!</definedName>
    <definedName name="q" localSheetId="12">#REF!</definedName>
    <definedName name="q">#REF!</definedName>
    <definedName name="qaw" localSheetId="9">#REF!</definedName>
    <definedName name="qaw" localSheetId="12">#REF!</definedName>
    <definedName name="qaw">#REF!</definedName>
    <definedName name="QAZ" localSheetId="9">#REF!</definedName>
    <definedName name="QAZ" localSheetId="12">#REF!</definedName>
    <definedName name="QAZ">#REF!</definedName>
    <definedName name="qq" localSheetId="9">#REF!</definedName>
    <definedName name="qq" localSheetId="12">#REF!</definedName>
    <definedName name="qq">#REF!</definedName>
    <definedName name="QR" localSheetId="9">[13]PRICELIST!#REF!</definedName>
    <definedName name="QR" localSheetId="12">[14]PRICELIST!#REF!</definedName>
    <definedName name="QR">[14]PRICELIST!#REF!</definedName>
    <definedName name="QRT" localSheetId="9">#REF!</definedName>
    <definedName name="QRT" localSheetId="12">#REF!</definedName>
    <definedName name="QRT">#REF!</definedName>
    <definedName name="Quote" localSheetId="9">#REF!</definedName>
    <definedName name="Quote" localSheetId="12">#REF!</definedName>
    <definedName name="Quote">#REF!</definedName>
    <definedName name="QWE" localSheetId="9">#REF!</definedName>
    <definedName name="QWE" localSheetId="12">#REF!</definedName>
    <definedName name="QWE">#REF!</definedName>
    <definedName name="RII" localSheetId="9">#REF!</definedName>
    <definedName name="RII" localSheetId="12">#REF!</definedName>
    <definedName name="RII">#REF!</definedName>
    <definedName name="rrr" localSheetId="9">#REF!</definedName>
    <definedName name="rrr" localSheetId="12">#REF!</definedName>
    <definedName name="rrr">#REF!</definedName>
    <definedName name="s" localSheetId="9">#REF!</definedName>
    <definedName name="s" localSheetId="12">#REF!</definedName>
    <definedName name="s">#REF!</definedName>
    <definedName name="SCO_HT" localSheetId="9">#REF!</definedName>
    <definedName name="SCO_HT" localSheetId="12">#REF!</definedName>
    <definedName name="SCO_HT">#REF!</definedName>
    <definedName name="SCO_TTC" localSheetId="9">#REF!</definedName>
    <definedName name="SCO_TTC" localSheetId="12">#REF!</definedName>
    <definedName name="SCO_TTC">#REF!</definedName>
    <definedName name="SEPA" localSheetId="9">#REF!</definedName>
    <definedName name="SEPA" localSheetId="12">#REF!</definedName>
    <definedName name="SEPA">#REF!</definedName>
    <definedName name="Services" localSheetId="9">'[27]SiteInfo&amp;Costs'!$A$152:$A$165</definedName>
    <definedName name="Services">'[28]SiteInfo&amp;Costs'!$A$152:$A$165</definedName>
    <definedName name="sg_03">'[9]MH RATE'!$L$13</definedName>
    <definedName name="sg_04">'[9]MH RATE'!$N$13</definedName>
    <definedName name="sg_05">'[17]MH RATE'!$F$21</definedName>
    <definedName name="sg_06">'[17]MH RATE'!$H$21</definedName>
    <definedName name="sg_07">'[17]MH RATE'!$J$21</definedName>
    <definedName name="sg_08">'[17]MH RATE'!$L$21</definedName>
    <definedName name="sg_99">'[9]MH RATE'!$D$13</definedName>
    <definedName name="sg_HR_M">'[9]MH RATE'!$P$13</definedName>
    <definedName name="SOPA" localSheetId="9">#REF!</definedName>
    <definedName name="SOPA" localSheetId="12">#REF!</definedName>
    <definedName name="SOPA">#REF!</definedName>
    <definedName name="Sophie" localSheetId="9">#REF!</definedName>
    <definedName name="Sophie" localSheetId="12">#REF!</definedName>
    <definedName name="Sophie">#REF!</definedName>
    <definedName name="SPP" localSheetId="9">#REF!</definedName>
    <definedName name="SPP" localSheetId="12">#REF!</definedName>
    <definedName name="SPP">#REF!</definedName>
    <definedName name="SPP_HT" localSheetId="9">#REF!</definedName>
    <definedName name="SPP_HT" localSheetId="12">#REF!</definedName>
    <definedName name="SPP_HT">#REF!</definedName>
    <definedName name="SPP_TTC" localSheetId="9">#REF!</definedName>
    <definedName name="SPP_TTC" localSheetId="12">#REF!</definedName>
    <definedName name="SPP_TTC">#REF!</definedName>
    <definedName name="ss" localSheetId="9">#REF!</definedName>
    <definedName name="ss">#REF!</definedName>
    <definedName name="SUPPLIER" localSheetId="9">[29]Parametres!$A$2:$A$28</definedName>
    <definedName name="SUPPLIER">[30]Parametres!$A$2:$A$28</definedName>
    <definedName name="TACT" localSheetId="9">#REF!</definedName>
    <definedName name="TACT" localSheetId="12">#REF!</definedName>
    <definedName name="TACT">#REF!</definedName>
    <definedName name="TART" localSheetId="9">#REF!</definedName>
    <definedName name="TART" localSheetId="12">#REF!</definedName>
    <definedName name="TART">#REF!</definedName>
    <definedName name="task_end" localSheetId="11">Progress!$F1</definedName>
    <definedName name="task_end" localSheetId="10">'Recruitment status'!$F1</definedName>
    <definedName name="task_progress" localSheetId="11">Progress!$D1</definedName>
    <definedName name="task_progress" localSheetId="10">'Recruitment status'!$D1</definedName>
    <definedName name="task_start" localSheetId="11">Progress!$E1</definedName>
    <definedName name="task_start" localSheetId="10">'Recruitment status'!$E1</definedName>
    <definedName name="taux" localSheetId="9">#REF!</definedName>
    <definedName name="taux" localSheetId="12">#REF!</definedName>
    <definedName name="taux">#REF!</definedName>
    <definedName name="tc_eng_HR_M" localSheetId="9">'[18]MH RATE A5b'!$P$19</definedName>
    <definedName name="tc_eng_HR_M">'[19]MH RATE A5b'!$P$19</definedName>
    <definedName name="tc_eng_y1" localSheetId="9">'[18]MH RATE A5b'!$D$19</definedName>
    <definedName name="tc_eng_y1">'[19]MH RATE A5b'!$D$19</definedName>
    <definedName name="tc_eng_y2" localSheetId="9">'[18]MH RATE A5b'!$F$19</definedName>
    <definedName name="tc_eng_y2">'[19]MH RATE A5b'!$F$19</definedName>
    <definedName name="tc_eng_y3" localSheetId="9">'[18]MH RATE A5b'!$H$19</definedName>
    <definedName name="tc_eng_y3">'[19]MH RATE A5b'!$H$19</definedName>
    <definedName name="tc_eng_y4" localSheetId="9">'[18]MH RATE A5b'!$J$19</definedName>
    <definedName name="tc_eng_y4">'[19]MH RATE A5b'!$J$19</definedName>
    <definedName name="tc_eng_y5" localSheetId="9">'[18]MH RATE A5b'!$L$19</definedName>
    <definedName name="tc_eng_y5">'[19]MH RATE A5b'!$L$19</definedName>
    <definedName name="tc_eng_y6" localSheetId="9">'[18]MH RATE A5b'!$N$19</definedName>
    <definedName name="tc_eng_y6">'[19]MH RATE A5b'!$N$19</definedName>
    <definedName name="tc_snr_HR_M" localSheetId="9">'[18]MH RATE A5b'!$P$18</definedName>
    <definedName name="tc_snr_HR_M">'[19]MH RATE A5b'!$P$18</definedName>
    <definedName name="tc_snr_y1" localSheetId="9">'[18]MH RATE A5b'!$D$18</definedName>
    <definedName name="tc_snr_y1">'[19]MH RATE A5b'!$D$18</definedName>
    <definedName name="tc_snr_y2" localSheetId="9">'[18]MH RATE A5b'!$F$18</definedName>
    <definedName name="tc_snr_y2">'[19]MH RATE A5b'!$F$18</definedName>
    <definedName name="tc_snr_y3" localSheetId="9">'[18]MH RATE A5b'!$H$18</definedName>
    <definedName name="tc_snr_y3">'[19]MH RATE A5b'!$H$18</definedName>
    <definedName name="tc_snr_y4" localSheetId="9">'[18]MH RATE A5b'!$J$18</definedName>
    <definedName name="tc_snr_y4">'[19]MH RATE A5b'!$J$18</definedName>
    <definedName name="tc_snr_y5" localSheetId="9">'[18]MH RATE A5b'!$L$18</definedName>
    <definedName name="tc_snr_y5">'[19]MH RATE A5b'!$L$18</definedName>
    <definedName name="tc_snr_y6" localSheetId="9">'[18]MH RATE A5b'!$N$18</definedName>
    <definedName name="tc_snr_y6">'[19]MH RATE A5b'!$N$18</definedName>
    <definedName name="tc1_HR_M" localSheetId="9">#REF!</definedName>
    <definedName name="tc1_HR_M" localSheetId="12">#REF!</definedName>
    <definedName name="tc1_HR_M">#REF!</definedName>
    <definedName name="tc1_y1" localSheetId="9">#REF!</definedName>
    <definedName name="tc1_y1" localSheetId="12">#REF!</definedName>
    <definedName name="tc1_y1">#REF!</definedName>
    <definedName name="tc1_y2" localSheetId="9">#REF!</definedName>
    <definedName name="tc1_y2" localSheetId="12">#REF!</definedName>
    <definedName name="tc1_y2">#REF!</definedName>
    <definedName name="tc1_y3" localSheetId="9">#REF!</definedName>
    <definedName name="tc1_y3" localSheetId="12">#REF!</definedName>
    <definedName name="tc1_y3">#REF!</definedName>
    <definedName name="tc1_y4" localSheetId="9">#REF!</definedName>
    <definedName name="tc1_y4" localSheetId="12">#REF!</definedName>
    <definedName name="tc1_y4">#REF!</definedName>
    <definedName name="tc1_y5" localSheetId="9">#REF!</definedName>
    <definedName name="tc1_y5" localSheetId="12">#REF!</definedName>
    <definedName name="tc1_y5">#REF!</definedName>
    <definedName name="tc1_y6" localSheetId="9">#REF!</definedName>
    <definedName name="tc1_y6" localSheetId="12">#REF!</definedName>
    <definedName name="tc1_y6">#REF!</definedName>
    <definedName name="tc2_HR_M" localSheetId="9">#REF!</definedName>
    <definedName name="tc2_HR_M" localSheetId="12">#REF!</definedName>
    <definedName name="tc2_HR_M">#REF!</definedName>
    <definedName name="tc2_y1" localSheetId="9">#REF!</definedName>
    <definedName name="tc2_y1" localSheetId="12">#REF!</definedName>
    <definedName name="tc2_y1">#REF!</definedName>
    <definedName name="tc2_y2" localSheetId="9">#REF!</definedName>
    <definedName name="tc2_y2" localSheetId="12">#REF!</definedName>
    <definedName name="tc2_y2">#REF!</definedName>
    <definedName name="tc2_y3" localSheetId="9">#REF!</definedName>
    <definedName name="tc2_y3" localSheetId="12">#REF!</definedName>
    <definedName name="tc2_y3">#REF!</definedName>
    <definedName name="tc2_y4" localSheetId="9">#REF!</definedName>
    <definedName name="tc2_y4" localSheetId="12">#REF!</definedName>
    <definedName name="tc2_y4">#REF!</definedName>
    <definedName name="tc2_y5" localSheetId="9">#REF!</definedName>
    <definedName name="tc2_y5" localSheetId="12">#REF!</definedName>
    <definedName name="tc2_y5">#REF!</definedName>
    <definedName name="tc2_y6" localSheetId="9">#REF!</definedName>
    <definedName name="tc2_y6" localSheetId="12">#REF!</definedName>
    <definedName name="tc2_y6">#REF!</definedName>
    <definedName name="tce_y1" localSheetId="9">'[23]MH RATE'!$D$15</definedName>
    <definedName name="tce_y1">'[24]MH RATE'!$D$15</definedName>
    <definedName name="tce_y2" localSheetId="9">'[23]MH RATE'!$F$15</definedName>
    <definedName name="tce_y2">'[24]MH RATE'!$F$15</definedName>
    <definedName name="tce_y3" localSheetId="9">'[23]MH RATE'!$H$15</definedName>
    <definedName name="tce_y3">'[24]MH RATE'!$H$15</definedName>
    <definedName name="tce_y4" localSheetId="9">'[23]MH RATE'!$J$15</definedName>
    <definedName name="tce_y4">'[24]MH RATE'!$J$15</definedName>
    <definedName name="tce_y5" localSheetId="9">'[23]MH RATE'!$L$15</definedName>
    <definedName name="tce_y5">'[24]MH RATE'!$L$15</definedName>
    <definedName name="tce_y6" localSheetId="9">'[23]MH RATE'!$N$15</definedName>
    <definedName name="tce_y6">'[24]MH RATE'!$N$15</definedName>
    <definedName name="today" localSheetId="11">TODAY()</definedName>
    <definedName name="today" localSheetId="10">TODAY()</definedName>
    <definedName name="Toto" localSheetId="9">#REF!</definedName>
    <definedName name="Toto">#REF!</definedName>
    <definedName name="tp" localSheetId="9">'[7]Monthly cost'!#REF!</definedName>
    <definedName name="tp" localSheetId="12">'[7]Monthly cost'!#REF!</definedName>
    <definedName name="tp">'[7]Monthly cost'!#REF!</definedName>
    <definedName name="tr" localSheetId="9">#REF!</definedName>
    <definedName name="tr" localSheetId="12">#REF!</definedName>
    <definedName name="tr">#REF!</definedName>
    <definedName name="UK.UL" localSheetId="9">#REF!</definedName>
    <definedName name="UK.UL" localSheetId="12">#REF!</definedName>
    <definedName name="UK.UL">#REF!</definedName>
    <definedName name="uk_03">'[9]MH RATE'!$L$11</definedName>
    <definedName name="uk_04">'[10]MH RATE'!$D$12</definedName>
    <definedName name="uk_05">'[10]MH RATE'!$F$12</definedName>
    <definedName name="uk_06">'[10]MH RATE'!$H$12</definedName>
    <definedName name="uk_07">'[10]MH RATE'!$J$12</definedName>
    <definedName name="uk_08">'[10]MH RATE'!$L$12</definedName>
    <definedName name="uk_99">'[9]MH RATE'!$D$11</definedName>
    <definedName name="uk_HR_M">'[10]MH RATE'!$N$12</definedName>
    <definedName name="UT" localSheetId="9">[31]PRICELIST!#REF!</definedName>
    <definedName name="UT" localSheetId="12">[31]PRICELIST!#REF!</definedName>
    <definedName name="UT">[31]PRICELIST!#REF!</definedName>
    <definedName name="vfgv" localSheetId="9">#REF!</definedName>
    <definedName name="vfgv" localSheetId="12">#REF!</definedName>
    <definedName name="vfgv">#REF!</definedName>
    <definedName name="vn_HR_M" localSheetId="9">#REF!</definedName>
    <definedName name="vn_HR_M" localSheetId="12">#REF!</definedName>
    <definedName name="vn_HR_M">#REF!</definedName>
    <definedName name="vn_y1" localSheetId="9">#REF!</definedName>
    <definedName name="vn_y1" localSheetId="12">#REF!</definedName>
    <definedName name="vn_y1">#REF!</definedName>
    <definedName name="vn_y2" localSheetId="9">#REF!</definedName>
    <definedName name="vn_y2" localSheetId="12">#REF!</definedName>
    <definedName name="vn_y2">#REF!</definedName>
    <definedName name="vn_y3" localSheetId="9">#REF!</definedName>
    <definedName name="vn_y3" localSheetId="12">#REF!</definedName>
    <definedName name="vn_y3">#REF!</definedName>
    <definedName name="vn_y4" localSheetId="9">#REF!</definedName>
    <definedName name="vn_y4" localSheetId="12">#REF!</definedName>
    <definedName name="vn_y4">#REF!</definedName>
    <definedName name="vn_y5" localSheetId="9">#REF!</definedName>
    <definedName name="vn_y5" localSheetId="12">#REF!</definedName>
    <definedName name="vn_y5">#REF!</definedName>
    <definedName name="vn_y6" localSheetId="9">#REF!</definedName>
    <definedName name="vn_y6" localSheetId="12">#REF!</definedName>
    <definedName name="vn_y6">#REF!</definedName>
    <definedName name="wq" localSheetId="9">#REF!</definedName>
    <definedName name="wq" localSheetId="12">#REF!</definedName>
    <definedName name="wq">#REF!</definedName>
    <definedName name="ww" localSheetId="9">#REF!</definedName>
    <definedName name="ww" localSheetId="12">#REF!</definedName>
    <definedName name="ww">#REF!</definedName>
    <definedName name="WX" localSheetId="9">#REF!</definedName>
    <definedName name="WX" localSheetId="12">#REF!</definedName>
    <definedName name="WX">#REF!</definedName>
    <definedName name="YEN_PER_USD" localSheetId="9">#REF!</definedName>
    <definedName name="YEN_PER_USD" localSheetId="12">#REF!</definedName>
    <definedName name="YEN_PER_USD">#REF!</definedName>
    <definedName name="Z1L031B" localSheetId="9">#REF!</definedName>
    <definedName name="Z1L031B" localSheetId="12">#REF!</definedName>
    <definedName name="Z1L031B">#REF!</definedName>
    <definedName name="ZTR" localSheetId="9">#REF!</definedName>
    <definedName name="ZTR" localSheetId="12">#REF!</definedName>
    <definedName name="ZTR">#REF!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32" l="1"/>
  <c r="K4" i="32"/>
  <c r="K5" i="32"/>
  <c r="K6" i="32"/>
  <c r="K7" i="32"/>
  <c r="K8" i="32"/>
  <c r="K9" i="32"/>
  <c r="K10" i="32"/>
  <c r="K11" i="32"/>
  <c r="K12" i="32"/>
  <c r="K13" i="32"/>
  <c r="K14" i="32"/>
  <c r="K15" i="32"/>
  <c r="K16" i="32"/>
  <c r="K17" i="32"/>
  <c r="K18" i="32"/>
  <c r="K19" i="32"/>
  <c r="K20" i="32"/>
  <c r="K21" i="32"/>
  <c r="K22" i="32"/>
  <c r="K23" i="32"/>
  <c r="K24" i="32"/>
  <c r="K25" i="32"/>
  <c r="K26" i="32"/>
  <c r="K27" i="32"/>
  <c r="K28" i="32"/>
  <c r="K29" i="32"/>
  <c r="K30" i="32"/>
  <c r="K31" i="32"/>
  <c r="K32" i="32"/>
  <c r="K33" i="32"/>
  <c r="K34" i="32"/>
  <c r="K35" i="32"/>
  <c r="K36" i="32"/>
  <c r="K37" i="32"/>
  <c r="K38" i="32"/>
  <c r="K39" i="32"/>
  <c r="K40" i="32"/>
  <c r="K41" i="32"/>
  <c r="K42" i="32"/>
  <c r="K43" i="32"/>
  <c r="K44" i="32"/>
  <c r="K45" i="32"/>
  <c r="K46" i="32"/>
  <c r="K47" i="32"/>
  <c r="K48" i="32"/>
  <c r="K49" i="32"/>
  <c r="K50" i="32"/>
  <c r="K51" i="32"/>
  <c r="K52" i="32"/>
  <c r="K53" i="32"/>
  <c r="K54" i="32"/>
  <c r="K55" i="32"/>
  <c r="K56" i="32"/>
  <c r="K57" i="32"/>
  <c r="K58" i="32"/>
  <c r="K59" i="32"/>
  <c r="K60" i="32"/>
  <c r="K61" i="32"/>
  <c r="K62" i="32"/>
  <c r="K63" i="32"/>
  <c r="K64" i="32"/>
  <c r="K65" i="32"/>
  <c r="K66" i="32"/>
  <c r="K67" i="32"/>
  <c r="K68" i="32"/>
  <c r="K69" i="32"/>
  <c r="K70" i="32"/>
  <c r="K71" i="32"/>
  <c r="K72" i="32"/>
  <c r="K73" i="32"/>
  <c r="K74" i="32"/>
  <c r="K75" i="32"/>
  <c r="K76" i="32"/>
  <c r="K77" i="32"/>
  <c r="K78" i="32"/>
  <c r="K79" i="32"/>
  <c r="K80" i="32"/>
  <c r="K81" i="32"/>
  <c r="K82" i="32"/>
  <c r="K83" i="32"/>
  <c r="K84" i="32"/>
  <c r="K85" i="32"/>
  <c r="K86" i="32"/>
  <c r="K87" i="32"/>
  <c r="K88" i="32"/>
  <c r="K89" i="32"/>
  <c r="K90" i="32"/>
  <c r="K91" i="32"/>
  <c r="K92" i="32"/>
  <c r="K93" i="32"/>
  <c r="K94" i="32"/>
  <c r="K95" i="32"/>
  <c r="K96" i="32"/>
  <c r="K97" i="32"/>
  <c r="K98" i="32"/>
  <c r="K99" i="32"/>
  <c r="K2" i="32"/>
  <c r="BA3" i="32" l="1"/>
  <c r="BA4" i="32"/>
  <c r="BA5" i="32"/>
  <c r="BA6" i="32"/>
  <c r="BA7" i="32"/>
  <c r="BA8" i="32"/>
  <c r="BA9" i="32"/>
  <c r="BA10" i="32"/>
  <c r="BA11" i="32"/>
  <c r="BA12" i="32"/>
  <c r="BA13" i="32"/>
  <c r="BA14" i="32"/>
  <c r="BA15" i="32"/>
  <c r="BA16" i="32"/>
  <c r="BA17" i="32"/>
  <c r="BA18" i="32"/>
  <c r="BA19" i="32"/>
  <c r="BA20" i="32"/>
  <c r="BA21" i="32"/>
  <c r="BA22" i="32"/>
  <c r="BA23" i="32"/>
  <c r="BA24" i="32"/>
  <c r="BA25" i="32"/>
  <c r="BA26" i="32"/>
  <c r="BA27" i="32"/>
  <c r="BA28" i="32"/>
  <c r="BA29" i="32"/>
  <c r="BA30" i="32"/>
  <c r="BA31" i="32"/>
  <c r="BA32" i="32"/>
  <c r="BA33" i="32"/>
  <c r="BA34" i="32"/>
  <c r="BA35" i="32"/>
  <c r="BA36" i="32"/>
  <c r="BA37" i="32"/>
  <c r="BA38" i="32"/>
  <c r="BA39" i="32"/>
  <c r="BA40" i="32"/>
  <c r="BA41" i="32"/>
  <c r="BA42" i="32"/>
  <c r="BA43" i="32"/>
  <c r="BA44" i="32"/>
  <c r="BA45" i="32"/>
  <c r="BA46" i="32"/>
  <c r="BA47" i="32"/>
  <c r="BA48" i="32"/>
  <c r="BA49" i="32"/>
  <c r="BA50" i="32"/>
  <c r="BA51" i="32"/>
  <c r="BA52" i="32"/>
  <c r="BA53" i="32"/>
  <c r="BA54" i="32"/>
  <c r="BA55" i="32"/>
  <c r="BA56" i="32"/>
  <c r="BA57" i="32"/>
  <c r="BA58" i="32"/>
  <c r="BA59" i="32"/>
  <c r="BA60" i="32"/>
  <c r="BA61" i="32"/>
  <c r="BA62" i="32"/>
  <c r="BA63" i="32"/>
  <c r="BA64" i="32"/>
  <c r="BA65" i="32"/>
  <c r="BA66" i="32"/>
  <c r="BA67" i="32"/>
  <c r="BA68" i="32"/>
  <c r="BA69" i="32"/>
  <c r="BA70" i="32"/>
  <c r="BA71" i="32"/>
  <c r="BA72" i="32"/>
  <c r="BA73" i="32"/>
  <c r="BA74" i="32"/>
  <c r="BA75" i="32"/>
  <c r="BA76" i="32"/>
  <c r="BA77" i="32"/>
  <c r="BA78" i="32"/>
  <c r="BA79" i="32"/>
  <c r="BA80" i="32"/>
  <c r="BA81" i="32"/>
  <c r="BA82" i="32"/>
  <c r="BA83" i="32"/>
  <c r="BA84" i="32"/>
  <c r="BA85" i="32"/>
  <c r="BA86" i="32"/>
  <c r="BA87" i="32"/>
  <c r="BA88" i="32"/>
  <c r="BA89" i="32"/>
  <c r="BA90" i="32"/>
  <c r="BA91" i="32"/>
  <c r="BA92" i="32"/>
  <c r="BA93" i="32"/>
  <c r="BA94" i="32"/>
  <c r="BA95" i="32"/>
  <c r="BA96" i="32"/>
  <c r="BA97" i="32"/>
  <c r="BA98" i="32"/>
  <c r="BA99" i="32"/>
  <c r="BA2" i="32"/>
  <c r="BB5" i="32"/>
  <c r="F3" i="32"/>
  <c r="F4" i="32"/>
  <c r="BB39" i="32" s="1"/>
  <c r="F5" i="32"/>
  <c r="F6" i="32"/>
  <c r="F7" i="32"/>
  <c r="BB28" i="32" s="1"/>
  <c r="F8" i="32"/>
  <c r="F9" i="32"/>
  <c r="F10" i="32"/>
  <c r="F11" i="32"/>
  <c r="F12" i="32"/>
  <c r="F13" i="32"/>
  <c r="F14" i="32"/>
  <c r="F15" i="32"/>
  <c r="F16" i="32"/>
  <c r="F17" i="32"/>
  <c r="F18" i="32"/>
  <c r="F19" i="32"/>
  <c r="F20" i="32"/>
  <c r="F21" i="32"/>
  <c r="F22" i="32"/>
  <c r="F23" i="32"/>
  <c r="F24" i="32"/>
  <c r="F25" i="32"/>
  <c r="F26" i="32"/>
  <c r="F27" i="32"/>
  <c r="F28" i="32"/>
  <c r="F29" i="32"/>
  <c r="F30" i="32"/>
  <c r="F31" i="32"/>
  <c r="F32" i="32"/>
  <c r="BB19" i="32" s="1"/>
  <c r="F33" i="32"/>
  <c r="F34" i="32"/>
  <c r="F35" i="32"/>
  <c r="F36" i="32"/>
  <c r="F37" i="32"/>
  <c r="F38" i="32"/>
  <c r="F39" i="32"/>
  <c r="F40" i="32"/>
  <c r="F41" i="32"/>
  <c r="F42" i="32"/>
  <c r="F43" i="32"/>
  <c r="F44" i="32"/>
  <c r="F45" i="32"/>
  <c r="F46" i="32"/>
  <c r="F47" i="32"/>
  <c r="F48" i="32"/>
  <c r="F49" i="32"/>
  <c r="F50" i="32"/>
  <c r="F51" i="32"/>
  <c r="F52" i="32"/>
  <c r="F53" i="32"/>
  <c r="F54" i="32"/>
  <c r="F55" i="32"/>
  <c r="F56" i="32"/>
  <c r="F57" i="32"/>
  <c r="F58" i="32"/>
  <c r="F59" i="32"/>
  <c r="F60" i="32"/>
  <c r="F61" i="32"/>
  <c r="F62" i="32"/>
  <c r="F63" i="32"/>
  <c r="F64" i="32"/>
  <c r="F65" i="32"/>
  <c r="F66" i="32"/>
  <c r="F67" i="32"/>
  <c r="F68" i="32"/>
  <c r="F69" i="32"/>
  <c r="F70" i="32"/>
  <c r="F71" i="32"/>
  <c r="F72" i="32"/>
  <c r="F73" i="32"/>
  <c r="F74" i="32"/>
  <c r="F75" i="32"/>
  <c r="F76" i="32"/>
  <c r="F77" i="32"/>
  <c r="F78" i="32"/>
  <c r="F79" i="32"/>
  <c r="F80" i="32"/>
  <c r="F81" i="32"/>
  <c r="F82" i="32"/>
  <c r="F83" i="32"/>
  <c r="F84" i="32"/>
  <c r="F85" i="32"/>
  <c r="F86" i="32"/>
  <c r="F87" i="32"/>
  <c r="F88" i="32"/>
  <c r="F89" i="32"/>
  <c r="F90" i="32"/>
  <c r="F91" i="32"/>
  <c r="F92" i="32"/>
  <c r="F93" i="32"/>
  <c r="F94" i="32"/>
  <c r="F95" i="32"/>
  <c r="F96" i="32"/>
  <c r="F97" i="32"/>
  <c r="F98" i="32"/>
  <c r="F99" i="32"/>
  <c r="F2" i="32"/>
  <c r="AU2"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46" i="32"/>
  <c r="H47" i="32"/>
  <c r="H48" i="32"/>
  <c r="H49" i="32"/>
  <c r="H50" i="32"/>
  <c r="H51" i="32"/>
  <c r="H52" i="32"/>
  <c r="H53" i="32"/>
  <c r="H54" i="32"/>
  <c r="H55" i="32"/>
  <c r="H56" i="32"/>
  <c r="H57" i="32"/>
  <c r="H58" i="32"/>
  <c r="H59" i="32"/>
  <c r="H60" i="32"/>
  <c r="H61" i="32"/>
  <c r="H62" i="32"/>
  <c r="H63" i="32"/>
  <c r="H64" i="32"/>
  <c r="H65" i="32"/>
  <c r="H66" i="32"/>
  <c r="H67" i="32"/>
  <c r="H68" i="32"/>
  <c r="H69" i="32"/>
  <c r="H70" i="32"/>
  <c r="H71" i="32"/>
  <c r="H72" i="32"/>
  <c r="H73" i="32"/>
  <c r="H74" i="32"/>
  <c r="H75" i="32"/>
  <c r="H76" i="32"/>
  <c r="H77" i="32"/>
  <c r="H78" i="32"/>
  <c r="H79" i="32"/>
  <c r="H80" i="32"/>
  <c r="H81" i="32"/>
  <c r="H82" i="32"/>
  <c r="H83" i="32"/>
  <c r="H84" i="32"/>
  <c r="H85" i="32"/>
  <c r="H86" i="32"/>
  <c r="H87" i="32"/>
  <c r="H88" i="32"/>
  <c r="H89" i="32"/>
  <c r="H90" i="32"/>
  <c r="H91" i="32"/>
  <c r="H92" i="32"/>
  <c r="H93" i="32"/>
  <c r="H94" i="32"/>
  <c r="H95" i="32"/>
  <c r="H96" i="32"/>
  <c r="H97" i="32"/>
  <c r="H98" i="32"/>
  <c r="H99" i="32"/>
  <c r="G3" i="32"/>
  <c r="G4" i="32"/>
  <c r="G5" i="32"/>
  <c r="I5" i="32" s="1"/>
  <c r="G6" i="32"/>
  <c r="I6" i="32" s="1"/>
  <c r="G7" i="32"/>
  <c r="G8" i="32"/>
  <c r="G9" i="32"/>
  <c r="G10" i="32"/>
  <c r="G11" i="32"/>
  <c r="G12" i="32"/>
  <c r="G13" i="32"/>
  <c r="I13" i="32" s="1"/>
  <c r="G14" i="32"/>
  <c r="I14" i="32" s="1"/>
  <c r="G15" i="32"/>
  <c r="G16" i="32"/>
  <c r="G17" i="32"/>
  <c r="G18" i="32"/>
  <c r="G19" i="32"/>
  <c r="G20" i="32"/>
  <c r="G21" i="32"/>
  <c r="I21" i="32" s="1"/>
  <c r="G22" i="32"/>
  <c r="I22" i="32" s="1"/>
  <c r="G23" i="32"/>
  <c r="G24" i="32"/>
  <c r="G25" i="32"/>
  <c r="G26" i="32"/>
  <c r="G27" i="32"/>
  <c r="G28" i="32"/>
  <c r="G29" i="32"/>
  <c r="I29" i="32" s="1"/>
  <c r="G30" i="32"/>
  <c r="G31" i="32"/>
  <c r="G32" i="32"/>
  <c r="G33" i="32"/>
  <c r="G34" i="32"/>
  <c r="G35" i="32"/>
  <c r="G36" i="32"/>
  <c r="G37" i="32"/>
  <c r="I37" i="32" s="1"/>
  <c r="G38" i="32"/>
  <c r="G39" i="32"/>
  <c r="G40" i="32"/>
  <c r="G41" i="32"/>
  <c r="G42" i="32"/>
  <c r="G43" i="32"/>
  <c r="G44" i="32"/>
  <c r="G45" i="32"/>
  <c r="I45" i="32" s="1"/>
  <c r="G46" i="32"/>
  <c r="G47" i="32"/>
  <c r="G48" i="32"/>
  <c r="G49" i="32"/>
  <c r="G50" i="32"/>
  <c r="G51" i="32"/>
  <c r="G52" i="32"/>
  <c r="G53" i="32"/>
  <c r="I53" i="32" s="1"/>
  <c r="G54" i="32"/>
  <c r="G55" i="32"/>
  <c r="G56" i="32"/>
  <c r="G57" i="32"/>
  <c r="G58" i="32"/>
  <c r="G59" i="32"/>
  <c r="G60" i="32"/>
  <c r="G61" i="32"/>
  <c r="I61" i="32" s="1"/>
  <c r="G62" i="32"/>
  <c r="G63" i="32"/>
  <c r="G64" i="32"/>
  <c r="G65" i="32"/>
  <c r="G66" i="32"/>
  <c r="G67" i="32"/>
  <c r="G68" i="32"/>
  <c r="G69" i="32"/>
  <c r="I69" i="32" s="1"/>
  <c r="G70" i="32"/>
  <c r="G71" i="32"/>
  <c r="G72" i="32"/>
  <c r="G73" i="32"/>
  <c r="G74" i="32"/>
  <c r="G75" i="32"/>
  <c r="G76" i="32"/>
  <c r="G77" i="32"/>
  <c r="G78" i="32"/>
  <c r="G79" i="32"/>
  <c r="G80" i="32"/>
  <c r="G81" i="32"/>
  <c r="G82" i="32"/>
  <c r="G83" i="32"/>
  <c r="G84" i="32"/>
  <c r="G85" i="32"/>
  <c r="I85" i="32" s="1"/>
  <c r="G86" i="32"/>
  <c r="G87" i="32"/>
  <c r="G88" i="32"/>
  <c r="G89" i="32"/>
  <c r="G90" i="32"/>
  <c r="G91" i="32"/>
  <c r="G92" i="32"/>
  <c r="G93" i="32"/>
  <c r="I93" i="32" s="1"/>
  <c r="G94" i="32"/>
  <c r="G95" i="32"/>
  <c r="G96" i="32"/>
  <c r="G97" i="32"/>
  <c r="G98" i="32"/>
  <c r="G99" i="32"/>
  <c r="H2" i="32"/>
  <c r="G2" i="32"/>
  <c r="BB36" i="32" l="1"/>
  <c r="BB58" i="32"/>
  <c r="BB17" i="32"/>
  <c r="BB90" i="32"/>
  <c r="BB98" i="32"/>
  <c r="BB66" i="32"/>
  <c r="BB2" i="32"/>
  <c r="BB9" i="32"/>
  <c r="BB67" i="32"/>
  <c r="BB84" i="32"/>
  <c r="BB37" i="32"/>
  <c r="BB68" i="32"/>
  <c r="BB42" i="32"/>
  <c r="BB74" i="32"/>
  <c r="BB82" i="32"/>
  <c r="I94" i="32"/>
  <c r="I86" i="32"/>
  <c r="I78" i="32"/>
  <c r="I54" i="32"/>
  <c r="I46" i="32"/>
  <c r="BB78" i="32"/>
  <c r="I99" i="32"/>
  <c r="I91" i="32"/>
  <c r="I83" i="32"/>
  <c r="I75" i="32"/>
  <c r="I67" i="32"/>
  <c r="I59" i="32"/>
  <c r="I51" i="32"/>
  <c r="I43" i="32"/>
  <c r="I35" i="32"/>
  <c r="I27" i="32"/>
  <c r="I19" i="32"/>
  <c r="I11" i="32"/>
  <c r="I3" i="32"/>
  <c r="BB54" i="32"/>
  <c r="BB34" i="32"/>
  <c r="BB26" i="32"/>
  <c r="BB18" i="32"/>
  <c r="BB10" i="32"/>
  <c r="BB27" i="32"/>
  <c r="BB8" i="32"/>
  <c r="BB11" i="32"/>
  <c r="BB81" i="32"/>
  <c r="BB3" i="32"/>
  <c r="BB77" i="32"/>
  <c r="BB49" i="32"/>
  <c r="BB20" i="32"/>
  <c r="BB50" i="32"/>
  <c r="BB95" i="32"/>
  <c r="BB75" i="32"/>
  <c r="BB47" i="32"/>
  <c r="I92" i="32"/>
  <c r="I84" i="32"/>
  <c r="I76" i="32"/>
  <c r="I68" i="32"/>
  <c r="I60" i="32"/>
  <c r="I52" i="32"/>
  <c r="I44" i="32"/>
  <c r="I36" i="32"/>
  <c r="I28" i="32"/>
  <c r="I20" i="32"/>
  <c r="I12" i="32"/>
  <c r="I4" i="32"/>
  <c r="BB94" i="32"/>
  <c r="BB72" i="32"/>
  <c r="BB45" i="32"/>
  <c r="BB93" i="32"/>
  <c r="BB40" i="32"/>
  <c r="BB91" i="32"/>
  <c r="BB63" i="32"/>
  <c r="BB38" i="32"/>
  <c r="BB65" i="32"/>
  <c r="BB85" i="32"/>
  <c r="BB59" i="32"/>
  <c r="BB56" i="32"/>
  <c r="BB29" i="32"/>
  <c r="BB99" i="32"/>
  <c r="BB89" i="32"/>
  <c r="BB80" i="32"/>
  <c r="BB71" i="32"/>
  <c r="BB62" i="32"/>
  <c r="BB53" i="32"/>
  <c r="BB44" i="32"/>
  <c r="BB35" i="32"/>
  <c r="BB25" i="32"/>
  <c r="BB16" i="32"/>
  <c r="BB7" i="32"/>
  <c r="BB88" i="32"/>
  <c r="BB79" i="32"/>
  <c r="BB70" i="32"/>
  <c r="BB61" i="32"/>
  <c r="BB52" i="32"/>
  <c r="BB43" i="32"/>
  <c r="BB33" i="32"/>
  <c r="BB24" i="32"/>
  <c r="BB15" i="32"/>
  <c r="BB96" i="32"/>
  <c r="BB87" i="32"/>
  <c r="BB69" i="32"/>
  <c r="BB60" i="32"/>
  <c r="BB51" i="32"/>
  <c r="BB41" i="32"/>
  <c r="BB32" i="32"/>
  <c r="BB23" i="32"/>
  <c r="BB14" i="32"/>
  <c r="BB86" i="32"/>
  <c r="BB31" i="32"/>
  <c r="BB22" i="32"/>
  <c r="BB13" i="32"/>
  <c r="BB4" i="32"/>
  <c r="BB76" i="32"/>
  <c r="BB57" i="32"/>
  <c r="BB48" i="32"/>
  <c r="BB30" i="32"/>
  <c r="BB21" i="32"/>
  <c r="BB12" i="32"/>
  <c r="I95" i="32"/>
  <c r="I87" i="32"/>
  <c r="I79" i="32"/>
  <c r="I71" i="32"/>
  <c r="I63" i="32"/>
  <c r="I55" i="32"/>
  <c r="I47" i="32"/>
  <c r="I39" i="32"/>
  <c r="I31" i="32"/>
  <c r="I23" i="32"/>
  <c r="I15" i="32"/>
  <c r="I7" i="32"/>
  <c r="BB92" i="32"/>
  <c r="BB83" i="32"/>
  <c r="BB73" i="32"/>
  <c r="BB64" i="32"/>
  <c r="BB55" i="32"/>
  <c r="BB46" i="32"/>
  <c r="I70" i="32"/>
  <c r="I62" i="32"/>
  <c r="I38" i="32"/>
  <c r="I30" i="32"/>
  <c r="I97" i="32"/>
  <c r="I89" i="32"/>
  <c r="I81" i="32"/>
  <c r="I73" i="32"/>
  <c r="I65" i="32"/>
  <c r="I57" i="32"/>
  <c r="I49" i="32"/>
  <c r="I41" i="32"/>
  <c r="I33" i="32"/>
  <c r="I25" i="32"/>
  <c r="I17" i="32"/>
  <c r="I9" i="32"/>
  <c r="I96" i="32"/>
  <c r="I88" i="32"/>
  <c r="I80" i="32"/>
  <c r="I72" i="32"/>
  <c r="I64" i="32"/>
  <c r="I56" i="32"/>
  <c r="I48" i="32"/>
  <c r="I40" i="32"/>
  <c r="I32" i="32"/>
  <c r="I24" i="32"/>
  <c r="I16" i="32"/>
  <c r="I8" i="32"/>
  <c r="I77" i="32"/>
  <c r="I2" i="32"/>
  <c r="I98" i="32"/>
  <c r="I90" i="32"/>
  <c r="I82" i="32"/>
  <c r="I74" i="32"/>
  <c r="I66" i="32"/>
  <c r="I58" i="32"/>
  <c r="I50" i="32"/>
  <c r="I42" i="32"/>
  <c r="I34" i="32"/>
  <c r="I26" i="32"/>
  <c r="I18" i="32"/>
  <c r="I10" i="32"/>
  <c r="R3" i="32"/>
  <c r="R4" i="32"/>
  <c r="R5" i="32"/>
  <c r="R6" i="32"/>
  <c r="R7" i="32"/>
  <c r="R8" i="32"/>
  <c r="R9" i="32"/>
  <c r="R10" i="32"/>
  <c r="R11" i="32"/>
  <c r="R12" i="32"/>
  <c r="R13" i="32"/>
  <c r="R14" i="32"/>
  <c r="R15" i="32"/>
  <c r="R16" i="32"/>
  <c r="R17" i="32"/>
  <c r="R18" i="32"/>
  <c r="R19" i="32"/>
  <c r="R20" i="32"/>
  <c r="R21" i="32"/>
  <c r="R22" i="32"/>
  <c r="R23" i="32"/>
  <c r="R24" i="32"/>
  <c r="R25" i="32"/>
  <c r="R26" i="32"/>
  <c r="R27" i="32"/>
  <c r="R28" i="32"/>
  <c r="R29" i="32"/>
  <c r="R30" i="32"/>
  <c r="R31" i="32"/>
  <c r="R32" i="32"/>
  <c r="R33" i="32"/>
  <c r="R34" i="32"/>
  <c r="R35" i="32"/>
  <c r="R36" i="32"/>
  <c r="R37" i="32"/>
  <c r="R38" i="32"/>
  <c r="R39" i="32"/>
  <c r="R40" i="32"/>
  <c r="R41" i="32"/>
  <c r="R42" i="32"/>
  <c r="R43" i="32"/>
  <c r="R44" i="32"/>
  <c r="R45" i="32"/>
  <c r="R46" i="32"/>
  <c r="R47" i="32"/>
  <c r="R48" i="32"/>
  <c r="R49" i="32"/>
  <c r="R50" i="32"/>
  <c r="R51" i="32"/>
  <c r="R52" i="32"/>
  <c r="R53" i="32"/>
  <c r="R54" i="32"/>
  <c r="R55" i="32"/>
  <c r="R56" i="32"/>
  <c r="R57" i="32"/>
  <c r="R58" i="32"/>
  <c r="R59" i="32"/>
  <c r="R60" i="32"/>
  <c r="R61" i="32"/>
  <c r="R62" i="32"/>
  <c r="R63" i="32"/>
  <c r="R64" i="32"/>
  <c r="R65" i="32"/>
  <c r="R66" i="32"/>
  <c r="R67" i="32"/>
  <c r="R68" i="32"/>
  <c r="R69" i="32"/>
  <c r="R70" i="32"/>
  <c r="R71" i="32"/>
  <c r="R72" i="32"/>
  <c r="R73" i="32"/>
  <c r="R74" i="32"/>
  <c r="R75" i="32"/>
  <c r="R76" i="32"/>
  <c r="R77" i="32"/>
  <c r="R78" i="32"/>
  <c r="R79" i="32"/>
  <c r="R80" i="32"/>
  <c r="R81" i="32"/>
  <c r="R82" i="32"/>
  <c r="R83" i="32"/>
  <c r="R84" i="32"/>
  <c r="R85" i="32"/>
  <c r="R86" i="32"/>
  <c r="R87" i="32"/>
  <c r="R88" i="32"/>
  <c r="R89" i="32"/>
  <c r="R90" i="32"/>
  <c r="R91" i="32"/>
  <c r="R92" i="32"/>
  <c r="R93" i="32"/>
  <c r="R94" i="32"/>
  <c r="R95" i="32"/>
  <c r="R96" i="32"/>
  <c r="R97" i="32"/>
  <c r="R98" i="32"/>
  <c r="R99" i="32"/>
  <c r="R2" i="32"/>
  <c r="Q38" i="32"/>
  <c r="BB6" i="32" l="1"/>
  <c r="BB97" i="32"/>
  <c r="L29" i="37"/>
  <c r="M29" i="37" s="1"/>
  <c r="N29" i="37"/>
  <c r="P29" i="37"/>
  <c r="AI29" i="37"/>
  <c r="Q7" i="32" l="1"/>
  <c r="Q8" i="32"/>
  <c r="Q9" i="32"/>
  <c r="Q10" i="32"/>
  <c r="Q11" i="32"/>
  <c r="Q12" i="32"/>
  <c r="Q13" i="32"/>
  <c r="Q14" i="32"/>
  <c r="Q15" i="32"/>
  <c r="Q16" i="32"/>
  <c r="Q17" i="32"/>
  <c r="Q18" i="32"/>
  <c r="Q19" i="32"/>
  <c r="Q20" i="32"/>
  <c r="Q21" i="32"/>
  <c r="Q22" i="32"/>
  <c r="Q23" i="32"/>
  <c r="Q24" i="32"/>
  <c r="Q25" i="32"/>
  <c r="Q26" i="32"/>
  <c r="Q27" i="32"/>
  <c r="Q28" i="32"/>
  <c r="Q29" i="32"/>
  <c r="Q30" i="32"/>
  <c r="Q31" i="32"/>
  <c r="Q32" i="32"/>
  <c r="Q33" i="32"/>
  <c r="Q34" i="32"/>
  <c r="Q35" i="32"/>
  <c r="Q36" i="32"/>
  <c r="Q37" i="32"/>
  <c r="Q39" i="32"/>
  <c r="Q40" i="32"/>
  <c r="Q41" i="32"/>
  <c r="Q42" i="32"/>
  <c r="Q43" i="32"/>
  <c r="Q44" i="32"/>
  <c r="Q45" i="32"/>
  <c r="Q46" i="32"/>
  <c r="Q47" i="32"/>
  <c r="Q48" i="32"/>
  <c r="Q49" i="32"/>
  <c r="Q50" i="32"/>
  <c r="Q51" i="32"/>
  <c r="Q52" i="32"/>
  <c r="Q53" i="32"/>
  <c r="Q54" i="32"/>
  <c r="Q55" i="32"/>
  <c r="Q56" i="32"/>
  <c r="Q57" i="32"/>
  <c r="Q58" i="32"/>
  <c r="Q59" i="32"/>
  <c r="Q60" i="32"/>
  <c r="Q61" i="32"/>
  <c r="Q62" i="32"/>
  <c r="Q63" i="32"/>
  <c r="Q64" i="32"/>
  <c r="Q65" i="32"/>
  <c r="Q66" i="32"/>
  <c r="Q67" i="32"/>
  <c r="Q68" i="32"/>
  <c r="Q69" i="32"/>
  <c r="Q70" i="32"/>
  <c r="Q71" i="32"/>
  <c r="Q72" i="32"/>
  <c r="Q73" i="32"/>
  <c r="Q74" i="32"/>
  <c r="Q75" i="32"/>
  <c r="Q76" i="32"/>
  <c r="Q77" i="32"/>
  <c r="Q78" i="32"/>
  <c r="Q79" i="32"/>
  <c r="Q80" i="32"/>
  <c r="Q81" i="32"/>
  <c r="Q82" i="32"/>
  <c r="Q83" i="32"/>
  <c r="Q84" i="32"/>
  <c r="Q85" i="32"/>
  <c r="Q86" i="32"/>
  <c r="Q87" i="32"/>
  <c r="Q88" i="32"/>
  <c r="Q89" i="32"/>
  <c r="Q90" i="32"/>
  <c r="Q91" i="32"/>
  <c r="Q92" i="32"/>
  <c r="Q93" i="32"/>
  <c r="Q94" i="32"/>
  <c r="Q95" i="32"/>
  <c r="Q96" i="32"/>
  <c r="Q97" i="32"/>
  <c r="Q98" i="32"/>
  <c r="Q99" i="32"/>
  <c r="Q3" i="32"/>
  <c r="Q4" i="32"/>
  <c r="Q5" i="32"/>
  <c r="Q6" i="32"/>
  <c r="Q2" i="32"/>
  <c r="AQ99" i="32"/>
  <c r="U99" i="32"/>
  <c r="S99" i="32"/>
  <c r="AQ61" i="32"/>
  <c r="AQ98" i="32" l="1"/>
  <c r="U98" i="32"/>
  <c r="S98" i="32"/>
  <c r="C3" i="38" l="1"/>
  <c r="C4" i="38"/>
  <c r="C5" i="38"/>
  <c r="C6" i="38"/>
  <c r="C7" i="38"/>
  <c r="C8" i="38"/>
  <c r="C9" i="38"/>
  <c r="C10" i="38"/>
  <c r="C11" i="38"/>
  <c r="C12" i="38"/>
  <c r="AQ97" i="32" l="1"/>
  <c r="U97" i="32"/>
  <c r="S97" i="32"/>
  <c r="AQ96" i="32" l="1"/>
  <c r="U96" i="32"/>
  <c r="S96" i="32"/>
  <c r="AQ95" i="32" l="1"/>
  <c r="U95" i="32"/>
  <c r="S95" i="32"/>
  <c r="AQ94" i="32"/>
  <c r="U94" i="32"/>
  <c r="S94" i="32"/>
  <c r="L25" i="37"/>
  <c r="M25" i="37" s="1"/>
  <c r="N25" i="37"/>
  <c r="P25" i="37"/>
  <c r="AI25" i="37"/>
  <c r="AI27" i="37" l="1"/>
  <c r="P27" i="37"/>
  <c r="N27" i="37"/>
  <c r="L27" i="37"/>
  <c r="M27" i="37" s="1"/>
  <c r="AQ92" i="32" l="1"/>
  <c r="AQ93" i="32"/>
  <c r="S92" i="32"/>
  <c r="S93" i="32"/>
  <c r="U92" i="32"/>
  <c r="U93" i="32"/>
  <c r="L26" i="37" l="1"/>
  <c r="M26" i="37" s="1"/>
  <c r="N26" i="37"/>
  <c r="L16" i="37"/>
  <c r="M16" i="37" s="1"/>
  <c r="N16" i="37"/>
  <c r="L17" i="37"/>
  <c r="M17" i="37" s="1"/>
  <c r="N17" i="37"/>
  <c r="L18" i="37"/>
  <c r="M18" i="37" s="1"/>
  <c r="N18" i="37"/>
  <c r="L19" i="37"/>
  <c r="M19" i="37" s="1"/>
  <c r="N19" i="37"/>
  <c r="L20" i="37"/>
  <c r="M20" i="37" s="1"/>
  <c r="N20" i="37"/>
  <c r="L21" i="37"/>
  <c r="M21" i="37" s="1"/>
  <c r="N21" i="37"/>
  <c r="L22" i="37"/>
  <c r="M22" i="37" s="1"/>
  <c r="N22" i="37"/>
  <c r="L23" i="37"/>
  <c r="M23" i="37"/>
  <c r="N23" i="37"/>
  <c r="L24" i="37"/>
  <c r="M24" i="37" s="1"/>
  <c r="N24" i="37"/>
  <c r="L4" i="37"/>
  <c r="M4" i="37" s="1"/>
  <c r="N4" i="37"/>
  <c r="L5" i="37"/>
  <c r="M5" i="37" s="1"/>
  <c r="N5" i="37"/>
  <c r="L6" i="37"/>
  <c r="M6" i="37" s="1"/>
  <c r="N6" i="37"/>
  <c r="L7" i="37"/>
  <c r="M7" i="37" s="1"/>
  <c r="N7" i="37"/>
  <c r="L8" i="37"/>
  <c r="M8" i="37" s="1"/>
  <c r="N8" i="37"/>
  <c r="L9" i="37"/>
  <c r="M9" i="37" s="1"/>
  <c r="N9" i="37"/>
  <c r="L10" i="37"/>
  <c r="M10" i="37" s="1"/>
  <c r="N10" i="37"/>
  <c r="L11" i="37"/>
  <c r="M11" i="37" s="1"/>
  <c r="N11" i="37"/>
  <c r="L12" i="37"/>
  <c r="M12" i="37" s="1"/>
  <c r="N12" i="37"/>
  <c r="L13" i="37"/>
  <c r="M13" i="37" s="1"/>
  <c r="N13" i="37"/>
  <c r="L14" i="37"/>
  <c r="M14" i="37" s="1"/>
  <c r="N14" i="37"/>
  <c r="L15" i="37"/>
  <c r="M15" i="37" s="1"/>
  <c r="N15" i="37"/>
  <c r="N3" i="37"/>
  <c r="L3" i="37"/>
  <c r="M3" i="37" s="1"/>
  <c r="N2" i="37"/>
  <c r="L2" i="37"/>
  <c r="M2" i="37" s="1"/>
  <c r="P26" i="37"/>
  <c r="P24" i="37"/>
  <c r="P23" i="37"/>
  <c r="P22" i="37"/>
  <c r="P21" i="37"/>
  <c r="P20" i="37"/>
  <c r="P19" i="37"/>
  <c r="P18" i="37"/>
  <c r="P17" i="37"/>
  <c r="P16" i="37"/>
  <c r="P15" i="37"/>
  <c r="P14" i="37"/>
  <c r="P13" i="37"/>
  <c r="P12" i="37"/>
  <c r="P11" i="37"/>
  <c r="P10" i="37"/>
  <c r="P9" i="37"/>
  <c r="P8" i="37"/>
  <c r="P7" i="37"/>
  <c r="P6" i="37"/>
  <c r="P5" i="37"/>
  <c r="P4" i="37"/>
  <c r="P3" i="37"/>
  <c r="U91" i="32" l="1"/>
  <c r="AQ91" i="32"/>
  <c r="S91" i="32"/>
  <c r="AQ79" i="32"/>
  <c r="S79" i="32" l="1"/>
  <c r="U79" i="32"/>
  <c r="AQ17" i="32"/>
  <c r="AQ5" i="32"/>
  <c r="S17" i="32" l="1"/>
  <c r="U17" i="32"/>
  <c r="S5" i="32"/>
  <c r="U5" i="32"/>
  <c r="AQ2" i="32" l="1"/>
  <c r="S2" i="32"/>
  <c r="U2" i="32"/>
  <c r="AQ90" i="32"/>
  <c r="S90" i="32"/>
  <c r="U90" i="32"/>
  <c r="AQ70" i="32" l="1"/>
  <c r="AQ71" i="32"/>
  <c r="AQ72" i="32"/>
  <c r="AQ73" i="32"/>
  <c r="AQ74" i="32"/>
  <c r="AQ75" i="32"/>
  <c r="AQ76" i="32"/>
  <c r="AQ77" i="32"/>
  <c r="AQ78" i="32"/>
  <c r="AQ80" i="32"/>
  <c r="AQ81" i="32"/>
  <c r="AQ82" i="32"/>
  <c r="AQ83" i="32"/>
  <c r="AQ84" i="32"/>
  <c r="AQ85" i="32"/>
  <c r="AQ86" i="32"/>
  <c r="AQ87" i="32"/>
  <c r="AQ88" i="32"/>
  <c r="AQ89" i="32"/>
  <c r="S89" i="32" l="1"/>
  <c r="U89" i="32"/>
  <c r="AQ69" i="32" l="1"/>
  <c r="AQ67" i="32"/>
  <c r="S67" i="32" l="1"/>
  <c r="S69" i="32"/>
  <c r="S70" i="32"/>
  <c r="S71" i="32"/>
  <c r="S72" i="32"/>
  <c r="S73" i="32"/>
  <c r="S74" i="32"/>
  <c r="S75" i="32"/>
  <c r="S76" i="32"/>
  <c r="S77" i="32"/>
  <c r="S78" i="32"/>
  <c r="S80" i="32"/>
  <c r="S81" i="32"/>
  <c r="S82" i="32"/>
  <c r="S83" i="32"/>
  <c r="S84" i="32"/>
  <c r="S85" i="32"/>
  <c r="S86" i="32"/>
  <c r="S87" i="32"/>
  <c r="S88" i="32"/>
  <c r="U67" i="32"/>
  <c r="U69" i="32"/>
  <c r="U70" i="32"/>
  <c r="U71" i="32"/>
  <c r="U72" i="32"/>
  <c r="U73" i="32"/>
  <c r="U74" i="32"/>
  <c r="U75" i="32"/>
  <c r="U76" i="32"/>
  <c r="U77" i="32"/>
  <c r="U78" i="32"/>
  <c r="U80" i="32"/>
  <c r="U81" i="32"/>
  <c r="U82" i="32"/>
  <c r="U83" i="32"/>
  <c r="U84" i="32"/>
  <c r="U85" i="32"/>
  <c r="U86" i="32"/>
  <c r="U87" i="32"/>
  <c r="U88" i="32"/>
  <c r="S39" i="32" l="1"/>
  <c r="AQ39" i="32"/>
  <c r="U7" i="32" l="1"/>
  <c r="S7" i="32"/>
  <c r="AQ7" i="32"/>
  <c r="U14" i="32" l="1"/>
  <c r="S40" i="32" l="1"/>
  <c r="S64" i="32"/>
  <c r="S4" i="32"/>
  <c r="S61" i="32"/>
  <c r="S55" i="32"/>
  <c r="S62" i="32"/>
  <c r="S60" i="32"/>
  <c r="S50" i="32"/>
  <c r="S25" i="32"/>
  <c r="S57" i="32"/>
  <c r="S48" i="32"/>
  <c r="S13" i="32"/>
  <c r="S63" i="32"/>
  <c r="S51" i="32"/>
  <c r="S35" i="32"/>
  <c r="S28" i="32"/>
  <c r="S24" i="32"/>
  <c r="S20" i="32"/>
  <c r="S32" i="32"/>
  <c r="S37" i="32"/>
  <c r="S36" i="32"/>
  <c r="S19" i="32"/>
  <c r="S8" i="32"/>
  <c r="S38" i="32"/>
  <c r="S49" i="32"/>
  <c r="S58" i="32"/>
  <c r="S34" i="32"/>
  <c r="S26" i="32"/>
  <c r="S12" i="32"/>
  <c r="S56" i="32"/>
  <c r="S59" i="32"/>
  <c r="S27" i="32"/>
  <c r="S43" i="32"/>
  <c r="S16" i="32"/>
  <c r="S33" i="32"/>
  <c r="S11" i="32"/>
  <c r="S42" i="32"/>
  <c r="S29" i="32"/>
  <c r="S31" i="32"/>
  <c r="S44" i="32"/>
  <c r="S6" i="32"/>
  <c r="S14" i="32"/>
  <c r="S22" i="32"/>
  <c r="S18" i="32"/>
  <c r="S9" i="32"/>
  <c r="S68" i="32"/>
  <c r="S45" i="32"/>
  <c r="S21" i="32"/>
  <c r="S54" i="32"/>
  <c r="S52" i="32"/>
  <c r="S30" i="32"/>
  <c r="S53" i="32"/>
  <c r="S46" i="32"/>
  <c r="S23" i="32"/>
  <c r="S47" i="32"/>
  <c r="S41" i="32"/>
  <c r="S10" i="32"/>
  <c r="S3" i="32"/>
  <c r="S66" i="32"/>
  <c r="S15" i="32"/>
  <c r="S65" i="32"/>
  <c r="U6" i="32" l="1"/>
  <c r="AQ15" i="32"/>
  <c r="AQ40" i="32"/>
  <c r="AQ64" i="32"/>
  <c r="AQ4" i="32"/>
  <c r="AQ55" i="32"/>
  <c r="AQ62" i="32"/>
  <c r="AQ60" i="32"/>
  <c r="AQ50" i="32"/>
  <c r="AQ25" i="32"/>
  <c r="AQ57" i="32"/>
  <c r="AQ48" i="32"/>
  <c r="AQ13" i="32"/>
  <c r="AQ63" i="32"/>
  <c r="AQ51" i="32"/>
  <c r="AQ35" i="32"/>
  <c r="AQ28" i="32"/>
  <c r="AQ24" i="32"/>
  <c r="AQ20" i="32"/>
  <c r="AQ32" i="32"/>
  <c r="AQ37" i="32"/>
  <c r="AQ36" i="32"/>
  <c r="AQ19" i="32"/>
  <c r="AQ8" i="32"/>
  <c r="AQ38" i="32"/>
  <c r="AQ49" i="32"/>
  <c r="AQ58" i="32"/>
  <c r="AQ34" i="32"/>
  <c r="AQ26" i="32"/>
  <c r="AQ12" i="32"/>
  <c r="AQ56" i="32"/>
  <c r="AQ59" i="32"/>
  <c r="AQ27" i="32"/>
  <c r="AQ43" i="32"/>
  <c r="AQ16" i="32"/>
  <c r="AQ33" i="32"/>
  <c r="AQ11" i="32"/>
  <c r="AQ42" i="32"/>
  <c r="AQ29" i="32"/>
  <c r="AQ31" i="32"/>
  <c r="AQ44" i="32"/>
  <c r="AQ6" i="32"/>
  <c r="AQ14" i="32"/>
  <c r="AQ22" i="32"/>
  <c r="AQ18" i="32"/>
  <c r="AQ9" i="32"/>
  <c r="AQ68" i="32"/>
  <c r="AQ45" i="32"/>
  <c r="AQ21" i="32"/>
  <c r="AQ54" i="32"/>
  <c r="AQ52" i="32"/>
  <c r="AQ30" i="32"/>
  <c r="AQ53" i="32"/>
  <c r="AQ46" i="32"/>
  <c r="AQ23" i="32"/>
  <c r="AQ47" i="32"/>
  <c r="AQ41" i="32"/>
  <c r="AQ10" i="32"/>
  <c r="AQ3" i="32"/>
  <c r="AQ66" i="32"/>
  <c r="AQ65" i="32"/>
  <c r="U4" i="32"/>
  <c r="U61" i="32"/>
  <c r="U68" i="32" l="1"/>
  <c r="U66" i="32" l="1"/>
  <c r="U65" i="32"/>
  <c r="U64" i="32"/>
  <c r="U62" i="32" l="1"/>
  <c r="U63" i="32"/>
  <c r="U59" i="32" l="1"/>
  <c r="U60" i="32"/>
  <c r="U58" i="32"/>
  <c r="U55" i="32" l="1"/>
  <c r="U56" i="32"/>
  <c r="U57" i="32"/>
  <c r="U54" i="32"/>
  <c r="U53" i="32" l="1"/>
  <c r="U52" i="32" l="1"/>
  <c r="U51" i="32"/>
  <c r="U49" i="32" l="1"/>
  <c r="U50" i="32"/>
  <c r="U18" i="32" l="1"/>
  <c r="U48" i="32" l="1"/>
  <c r="U46" i="32"/>
  <c r="U47" i="32"/>
  <c r="U41" i="32" l="1"/>
  <c r="U42" i="32"/>
  <c r="U43" i="32"/>
  <c r="U44" i="32"/>
  <c r="U45" i="32"/>
  <c r="U39" i="32"/>
  <c r="U40" i="32"/>
  <c r="U38" i="32"/>
  <c r="U10" i="32" l="1"/>
  <c r="U33" i="32" l="1"/>
  <c r="U34" i="32"/>
  <c r="U37" i="32" l="1"/>
  <c r="U35" i="32"/>
  <c r="U36" i="32" l="1"/>
  <c r="U32" i="32"/>
  <c r="U31" i="32" l="1"/>
  <c r="U30" i="32"/>
  <c r="U29" i="32" l="1"/>
  <c r="U28" i="32"/>
  <c r="U27" i="32"/>
  <c r="U26" i="32"/>
  <c r="U25" i="32"/>
  <c r="U24" i="32"/>
  <c r="U23" i="32"/>
  <c r="U22" i="32"/>
  <c r="U21" i="32"/>
  <c r="U20" i="32"/>
  <c r="U19" i="32"/>
  <c r="U16" i="32"/>
  <c r="U15" i="32"/>
  <c r="U13" i="32"/>
  <c r="U12" i="32"/>
  <c r="U11" i="32"/>
  <c r="U9" i="32"/>
  <c r="U8" i="32"/>
  <c r="U3" i="32"/>
  <c r="CU77" i="25" l="1"/>
  <c r="CV77" i="25"/>
  <c r="CW77" i="25"/>
  <c r="CX77" i="25"/>
  <c r="CY77" i="25"/>
  <c r="CZ77" i="25"/>
  <c r="DA77" i="25"/>
  <c r="DB77" i="25"/>
  <c r="DC77" i="25"/>
  <c r="DD77" i="25"/>
  <c r="DE77" i="25"/>
  <c r="DF77" i="25"/>
  <c r="DG77" i="25"/>
  <c r="DH77" i="25"/>
  <c r="DI77" i="25"/>
  <c r="DJ77" i="25"/>
  <c r="DK77" i="25"/>
  <c r="DL77" i="25"/>
  <c r="DM77" i="25"/>
  <c r="DN77" i="25"/>
  <c r="DO77" i="25"/>
  <c r="DP77" i="25"/>
  <c r="DQ77" i="25"/>
  <c r="DR77" i="25"/>
  <c r="DS77" i="25"/>
  <c r="DT77" i="25"/>
  <c r="DU77" i="25"/>
  <c r="DV77" i="25"/>
  <c r="DW77" i="25"/>
  <c r="DX77" i="25"/>
  <c r="DY77" i="25"/>
  <c r="CU65" i="25"/>
  <c r="CV65" i="25"/>
  <c r="CW65" i="25"/>
  <c r="CX65" i="25"/>
  <c r="CY65" i="25"/>
  <c r="CZ65" i="25"/>
  <c r="DA65" i="25"/>
  <c r="DB65" i="25"/>
  <c r="DC65" i="25"/>
  <c r="DD65" i="25"/>
  <c r="DE65" i="25"/>
  <c r="DF65" i="25"/>
  <c r="DG65" i="25"/>
  <c r="DH65" i="25"/>
  <c r="DI65" i="25"/>
  <c r="DJ65" i="25"/>
  <c r="DK65" i="25"/>
  <c r="DL65" i="25"/>
  <c r="DM65" i="25"/>
  <c r="DN65" i="25"/>
  <c r="DO65" i="25"/>
  <c r="DP65" i="25"/>
  <c r="DQ65" i="25"/>
  <c r="DR65" i="25"/>
  <c r="DS65" i="25"/>
  <c r="DT65" i="25"/>
  <c r="DU65" i="25"/>
  <c r="DV65" i="25"/>
  <c r="DW65" i="25"/>
  <c r="DX65" i="25"/>
  <c r="DY65" i="25"/>
  <c r="CU27" i="25"/>
  <c r="CV27" i="25"/>
  <c r="CW27" i="25"/>
  <c r="CX27" i="25"/>
  <c r="CY27" i="25"/>
  <c r="CZ27" i="25"/>
  <c r="DA27" i="25"/>
  <c r="DB27" i="25"/>
  <c r="DC27" i="25"/>
  <c r="DD27" i="25"/>
  <c r="DE27" i="25"/>
  <c r="DF27" i="25"/>
  <c r="DG27" i="25"/>
  <c r="DH27" i="25"/>
  <c r="DI27" i="25"/>
  <c r="DJ27" i="25"/>
  <c r="DK27" i="25"/>
  <c r="DL27" i="25"/>
  <c r="DM27" i="25"/>
  <c r="DN27" i="25"/>
  <c r="DO27" i="25"/>
  <c r="DP27" i="25"/>
  <c r="DQ27" i="25"/>
  <c r="DR27" i="25"/>
  <c r="DS27" i="25"/>
  <c r="DT27" i="25"/>
  <c r="DU27" i="25"/>
  <c r="DV27" i="25"/>
  <c r="DW27" i="25"/>
  <c r="DX27" i="25"/>
  <c r="DY27" i="25"/>
  <c r="H135" i="25"/>
  <c r="I135" i="25"/>
  <c r="J135" i="25"/>
  <c r="K135" i="25"/>
  <c r="L135" i="25"/>
  <c r="M135" i="25"/>
  <c r="N135" i="25"/>
  <c r="O135" i="25"/>
  <c r="P135" i="25"/>
  <c r="Q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AQ135" i="25"/>
  <c r="AR135" i="25"/>
  <c r="AS135" i="25"/>
  <c r="AT135" i="25"/>
  <c r="AU135" i="25"/>
  <c r="AV135" i="25"/>
  <c r="AW135" i="25"/>
  <c r="AX135" i="25"/>
  <c r="AY135" i="25"/>
  <c r="AZ135" i="25"/>
  <c r="BA135" i="25"/>
  <c r="BB135" i="25"/>
  <c r="BC135" i="25"/>
  <c r="BD135" i="25"/>
  <c r="BE135" i="25"/>
  <c r="BF135" i="25"/>
  <c r="BG135" i="25"/>
  <c r="BH135" i="25"/>
  <c r="BI135" i="25"/>
  <c r="BJ135" i="25"/>
  <c r="BK135" i="25"/>
  <c r="BL135" i="25"/>
  <c r="BM135" i="25"/>
  <c r="BN135" i="25"/>
  <c r="BO135" i="25"/>
  <c r="BP135" i="25"/>
  <c r="BQ135" i="25"/>
  <c r="BR135" i="25"/>
  <c r="BS135" i="25"/>
  <c r="BT135" i="25"/>
  <c r="BU135" i="25"/>
  <c r="BV135" i="25"/>
  <c r="BW135" i="25"/>
  <c r="BX135" i="25"/>
  <c r="BY135" i="25"/>
  <c r="BZ135" i="25"/>
  <c r="CA135" i="25"/>
  <c r="CB135" i="25"/>
  <c r="CC135" i="25"/>
  <c r="CD135" i="25"/>
  <c r="CE135" i="25"/>
  <c r="CF135" i="25"/>
  <c r="CG135" i="25"/>
  <c r="CH135" i="25"/>
  <c r="CI135" i="25"/>
  <c r="CJ135" i="25"/>
  <c r="CK135" i="25"/>
  <c r="CL135" i="25"/>
  <c r="CM135" i="25"/>
  <c r="CN135" i="25"/>
  <c r="CO135" i="25"/>
  <c r="CP135" i="25"/>
  <c r="CQ135" i="25"/>
  <c r="CR135" i="25"/>
  <c r="CS135" i="25"/>
  <c r="CT135" i="25"/>
  <c r="CU135" i="25"/>
  <c r="CV135" i="25"/>
  <c r="CW135" i="25"/>
  <c r="CX135" i="25"/>
  <c r="CY135" i="25"/>
  <c r="CZ135" i="25"/>
  <c r="DA135" i="25"/>
  <c r="DB135" i="25"/>
  <c r="DC135" i="25"/>
  <c r="DD135" i="25"/>
  <c r="DE135" i="25"/>
  <c r="DF135" i="25"/>
  <c r="DG135" i="25"/>
  <c r="DH135" i="25"/>
  <c r="DI135" i="25"/>
  <c r="DJ135" i="25"/>
  <c r="DK135" i="25"/>
  <c r="DL135" i="25"/>
  <c r="DM135" i="25"/>
  <c r="DN135" i="25"/>
  <c r="DO135" i="25"/>
  <c r="DP135" i="25"/>
  <c r="DQ135" i="25"/>
  <c r="DR135" i="25"/>
  <c r="DS135" i="25"/>
  <c r="DT135" i="25"/>
  <c r="DU135" i="25"/>
  <c r="DV135" i="25"/>
  <c r="DW135" i="25"/>
  <c r="DX135" i="25"/>
  <c r="DY135" i="25"/>
  <c r="G135" i="25"/>
  <c r="H115" i="25"/>
  <c r="I115" i="25"/>
  <c r="J115" i="25"/>
  <c r="K115" i="25"/>
  <c r="L115" i="25"/>
  <c r="M115" i="25"/>
  <c r="N115" i="25"/>
  <c r="O115" i="25"/>
  <c r="P115" i="25"/>
  <c r="Q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AQ115" i="25"/>
  <c r="AR115" i="25"/>
  <c r="AS115" i="25"/>
  <c r="AT115" i="25"/>
  <c r="AU115" i="25"/>
  <c r="AV115" i="25"/>
  <c r="AW115" i="25"/>
  <c r="AX115" i="25"/>
  <c r="AY115" i="25"/>
  <c r="AZ115" i="25"/>
  <c r="BA115" i="25"/>
  <c r="BB115" i="25"/>
  <c r="BC115" i="25"/>
  <c r="BD115" i="25"/>
  <c r="BE115" i="25"/>
  <c r="BF115" i="25"/>
  <c r="BG115" i="25"/>
  <c r="BH115" i="25"/>
  <c r="BI115" i="25"/>
  <c r="BJ115" i="25"/>
  <c r="BK115" i="25"/>
  <c r="BL115" i="25"/>
  <c r="BM115" i="25"/>
  <c r="BN115" i="25"/>
  <c r="BO115" i="25"/>
  <c r="BP115" i="25"/>
  <c r="BQ115" i="25"/>
  <c r="BR115" i="25"/>
  <c r="BS115" i="25"/>
  <c r="BT115" i="25"/>
  <c r="BU115" i="25"/>
  <c r="BV115" i="25"/>
  <c r="BW115" i="25"/>
  <c r="BX115" i="25"/>
  <c r="BY115" i="25"/>
  <c r="BZ115" i="25"/>
  <c r="CA115" i="25"/>
  <c r="CB115" i="25"/>
  <c r="CC115" i="25"/>
  <c r="CD115" i="25"/>
  <c r="CE115" i="25"/>
  <c r="CF115" i="25"/>
  <c r="CG115" i="25"/>
  <c r="CH115" i="25"/>
  <c r="CI115" i="25"/>
  <c r="CJ115" i="25"/>
  <c r="CK115" i="25"/>
  <c r="CL115" i="25"/>
  <c r="CM115" i="25"/>
  <c r="CN115" i="25"/>
  <c r="CO115" i="25"/>
  <c r="CP115" i="25"/>
  <c r="CQ115" i="25"/>
  <c r="CR115" i="25"/>
  <c r="CS115" i="25"/>
  <c r="CT115" i="25"/>
  <c r="CU115" i="25"/>
  <c r="CV115" i="25"/>
  <c r="CW115" i="25"/>
  <c r="CX115" i="25"/>
  <c r="CY115" i="25"/>
  <c r="CZ115" i="25"/>
  <c r="DA115" i="25"/>
  <c r="DB115" i="25"/>
  <c r="DC115" i="25"/>
  <c r="DD115" i="25"/>
  <c r="DE115" i="25"/>
  <c r="DF115" i="25"/>
  <c r="DG115" i="25"/>
  <c r="DH115" i="25"/>
  <c r="DI115" i="25"/>
  <c r="DJ115" i="25"/>
  <c r="DK115" i="25"/>
  <c r="DL115" i="25"/>
  <c r="DM115" i="25"/>
  <c r="DN115" i="25"/>
  <c r="DO115" i="25"/>
  <c r="DP115" i="25"/>
  <c r="DQ115" i="25"/>
  <c r="DR115" i="25"/>
  <c r="DS115" i="25"/>
  <c r="DT115" i="25"/>
  <c r="DU115" i="25"/>
  <c r="DV115" i="25"/>
  <c r="DW115" i="25"/>
  <c r="DX115" i="25"/>
  <c r="DY115" i="25"/>
  <c r="G115" i="25"/>
  <c r="H96" i="25"/>
  <c r="I96" i="25"/>
  <c r="J96" i="25"/>
  <c r="K96" i="25"/>
  <c r="L96" i="25"/>
  <c r="M96" i="25"/>
  <c r="N96" i="25"/>
  <c r="O96" i="25"/>
  <c r="P96" i="25"/>
  <c r="Q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AQ96" i="25"/>
  <c r="AR96" i="25"/>
  <c r="AS96" i="25"/>
  <c r="AT96" i="25"/>
  <c r="AU96" i="25"/>
  <c r="AV96" i="25"/>
  <c r="AW96" i="25"/>
  <c r="AX96" i="25"/>
  <c r="AY96" i="25"/>
  <c r="AZ96" i="25"/>
  <c r="BA96" i="25"/>
  <c r="BB96" i="25"/>
  <c r="BC96" i="25"/>
  <c r="BD96" i="25"/>
  <c r="BE96" i="25"/>
  <c r="BF96" i="25"/>
  <c r="BG96" i="25"/>
  <c r="BH96" i="25"/>
  <c r="BI96" i="25"/>
  <c r="BJ96" i="25"/>
  <c r="BK96" i="25"/>
  <c r="BL96" i="25"/>
  <c r="BM96" i="25"/>
  <c r="BN96" i="25"/>
  <c r="BO96" i="25"/>
  <c r="BP96" i="25"/>
  <c r="BQ96" i="25"/>
  <c r="BR96" i="25"/>
  <c r="BS96" i="25"/>
  <c r="BT96" i="25"/>
  <c r="BU96" i="25"/>
  <c r="BV96" i="25"/>
  <c r="BW96" i="25"/>
  <c r="BX96" i="25"/>
  <c r="BY96" i="25"/>
  <c r="BZ96" i="25"/>
  <c r="CA96" i="25"/>
  <c r="CB96" i="25"/>
  <c r="CC96" i="25"/>
  <c r="CD96" i="25"/>
  <c r="CE96" i="25"/>
  <c r="CF96" i="25"/>
  <c r="CG96" i="25"/>
  <c r="CH96" i="25"/>
  <c r="CI96" i="25"/>
  <c r="CJ96" i="25"/>
  <c r="CK96" i="25"/>
  <c r="CL96" i="25"/>
  <c r="CM96" i="25"/>
  <c r="CN96" i="25"/>
  <c r="CO96" i="25"/>
  <c r="CP96" i="25"/>
  <c r="CQ96" i="25"/>
  <c r="CR96" i="25"/>
  <c r="CS96" i="25"/>
  <c r="CT96" i="25"/>
  <c r="CU96" i="25"/>
  <c r="CV96" i="25"/>
  <c r="CW96" i="25"/>
  <c r="CX96" i="25"/>
  <c r="CY96" i="25"/>
  <c r="CZ96" i="25"/>
  <c r="DA96" i="25"/>
  <c r="DB96" i="25"/>
  <c r="DC96" i="25"/>
  <c r="DD96" i="25"/>
  <c r="DE96" i="25"/>
  <c r="DF96" i="25"/>
  <c r="DG96" i="25"/>
  <c r="DH96" i="25"/>
  <c r="DI96" i="25"/>
  <c r="DJ96" i="25"/>
  <c r="DK96" i="25"/>
  <c r="DL96" i="25"/>
  <c r="DM96" i="25"/>
  <c r="DN96" i="25"/>
  <c r="DO96" i="25"/>
  <c r="DP96" i="25"/>
  <c r="DQ96" i="25"/>
  <c r="DR96" i="25"/>
  <c r="DS96" i="25"/>
  <c r="DT96" i="25"/>
  <c r="DU96" i="25"/>
  <c r="DV96" i="25"/>
  <c r="DW96" i="25"/>
  <c r="DX96" i="25"/>
  <c r="DY96" i="25"/>
  <c r="G96" i="25"/>
  <c r="H77" i="25"/>
  <c r="I77" i="25"/>
  <c r="J77" i="25"/>
  <c r="K77" i="25"/>
  <c r="L77" i="25"/>
  <c r="M77" i="25"/>
  <c r="N77" i="25"/>
  <c r="O77" i="25"/>
  <c r="P77" i="25"/>
  <c r="Q77" i="25"/>
  <c r="R77" i="25"/>
  <c r="G77" i="25"/>
  <c r="T77" i="25"/>
  <c r="U77" i="25"/>
  <c r="V77" i="25"/>
  <c r="W77" i="25"/>
  <c r="X77" i="25"/>
  <c r="Y77" i="25"/>
  <c r="Z77" i="25"/>
  <c r="AA77" i="25"/>
  <c r="AB77" i="25"/>
  <c r="AC77" i="25"/>
  <c r="AD77" i="25"/>
  <c r="AE77" i="25"/>
  <c r="AF77" i="25"/>
  <c r="AG77" i="25"/>
  <c r="AH77" i="25"/>
  <c r="AI77" i="25"/>
  <c r="AJ77" i="25"/>
  <c r="AK77" i="25"/>
  <c r="AL77" i="25"/>
  <c r="AM77" i="25"/>
  <c r="AN77" i="25"/>
  <c r="AO77" i="25"/>
  <c r="AP77" i="25"/>
  <c r="AQ77" i="25"/>
  <c r="AR77" i="25"/>
  <c r="AS77" i="25"/>
  <c r="AT77" i="25"/>
  <c r="AU77" i="25"/>
  <c r="AV77" i="25"/>
  <c r="AW77" i="25"/>
  <c r="AX77" i="25"/>
  <c r="AY77" i="25"/>
  <c r="AZ77" i="25"/>
  <c r="BA77" i="25"/>
  <c r="BB77" i="25"/>
  <c r="BC77" i="25"/>
  <c r="BD77" i="25"/>
  <c r="BE77" i="25"/>
  <c r="BF77" i="25"/>
  <c r="BG77" i="25"/>
  <c r="BH77" i="25"/>
  <c r="BI77" i="25"/>
  <c r="BJ77" i="25"/>
  <c r="BK77" i="25"/>
  <c r="BL77" i="25"/>
  <c r="BM77" i="25"/>
  <c r="BN77" i="25"/>
  <c r="BO77" i="25"/>
  <c r="BP77" i="25"/>
  <c r="BQ77" i="25"/>
  <c r="BR77" i="25"/>
  <c r="BS77" i="25"/>
  <c r="BT77" i="25"/>
  <c r="BU77" i="25"/>
  <c r="BV77" i="25"/>
  <c r="BW77" i="25"/>
  <c r="BX77" i="25"/>
  <c r="BY77" i="25"/>
  <c r="BZ77" i="25"/>
  <c r="CA77" i="25"/>
  <c r="CB77" i="25"/>
  <c r="CC77" i="25"/>
  <c r="CD77" i="25"/>
  <c r="CE77" i="25"/>
  <c r="CF77" i="25"/>
  <c r="CG77" i="25"/>
  <c r="CH77" i="25"/>
  <c r="CI77" i="25"/>
  <c r="CJ77" i="25"/>
  <c r="CK77" i="25"/>
  <c r="CL77" i="25"/>
  <c r="CM77" i="25"/>
  <c r="CN77" i="25"/>
  <c r="CO77" i="25"/>
  <c r="CP77" i="25"/>
  <c r="CQ77" i="25"/>
  <c r="CR77" i="25"/>
  <c r="CS77" i="25"/>
  <c r="CT77" i="25"/>
  <c r="S77" i="25"/>
  <c r="H65" i="25"/>
  <c r="I65" i="25"/>
  <c r="J65" i="25"/>
  <c r="K65" i="25"/>
  <c r="L65" i="25"/>
  <c r="M65" i="25"/>
  <c r="N65" i="25"/>
  <c r="O65" i="25"/>
  <c r="P65" i="25"/>
  <c r="Q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AQ65" i="25"/>
  <c r="AR65" i="25"/>
  <c r="AS65" i="25"/>
  <c r="AT65" i="25"/>
  <c r="AU65" i="25"/>
  <c r="AV65" i="25"/>
  <c r="AW65" i="25"/>
  <c r="AX65" i="25"/>
  <c r="AY65" i="25"/>
  <c r="AZ65" i="25"/>
  <c r="BA65" i="25"/>
  <c r="BB65" i="25"/>
  <c r="BC65" i="25"/>
  <c r="BD65" i="25"/>
  <c r="BE65" i="25"/>
  <c r="BF65" i="25"/>
  <c r="BG65" i="25"/>
  <c r="BH65" i="25"/>
  <c r="BI65" i="25"/>
  <c r="BJ65" i="25"/>
  <c r="BK65" i="25"/>
  <c r="BL65" i="25"/>
  <c r="BM65" i="25"/>
  <c r="BN65" i="25"/>
  <c r="BO65" i="25"/>
  <c r="BP65" i="25"/>
  <c r="BQ65" i="25"/>
  <c r="BR65" i="25"/>
  <c r="BS65" i="25"/>
  <c r="BT65" i="25"/>
  <c r="BU65" i="25"/>
  <c r="BV65" i="25"/>
  <c r="BW65" i="25"/>
  <c r="BX65" i="25"/>
  <c r="BY65" i="25"/>
  <c r="BZ65" i="25"/>
  <c r="CA65" i="25"/>
  <c r="CB65" i="25"/>
  <c r="CC65" i="25"/>
  <c r="CD65" i="25"/>
  <c r="CE65" i="25"/>
  <c r="CF65" i="25"/>
  <c r="CG65" i="25"/>
  <c r="CH65" i="25"/>
  <c r="CI65" i="25"/>
  <c r="CJ65" i="25"/>
  <c r="CK65" i="25"/>
  <c r="CL65" i="25"/>
  <c r="CM65" i="25"/>
  <c r="CN65" i="25"/>
  <c r="CO65" i="25"/>
  <c r="CP65" i="25"/>
  <c r="CQ65" i="25"/>
  <c r="CR65" i="25"/>
  <c r="CS65" i="25"/>
  <c r="CT65" i="25"/>
  <c r="G65" i="25"/>
  <c r="Z27" i="25"/>
  <c r="AA27" i="25"/>
  <c r="AA175" i="25" s="1"/>
  <c r="AB27" i="25"/>
  <c r="AC27" i="25"/>
  <c r="AD27" i="25"/>
  <c r="AD175" i="25" s="1"/>
  <c r="AE27" i="25"/>
  <c r="AF27" i="25"/>
  <c r="AF175" i="25" s="1"/>
  <c r="AG27" i="25"/>
  <c r="AH27" i="25"/>
  <c r="AI27" i="25"/>
  <c r="AI175" i="25" s="1"/>
  <c r="AJ27" i="25"/>
  <c r="AK27" i="25"/>
  <c r="AL27" i="25"/>
  <c r="AM27" i="25"/>
  <c r="AN27" i="25"/>
  <c r="AO27" i="25"/>
  <c r="AP27" i="25"/>
  <c r="AQ27" i="25"/>
  <c r="AR27" i="25"/>
  <c r="AS27" i="25"/>
  <c r="AT27" i="25"/>
  <c r="AU27" i="25"/>
  <c r="AV27" i="25"/>
  <c r="AW27" i="25"/>
  <c r="AX27" i="25"/>
  <c r="AY27" i="25"/>
  <c r="AZ27" i="25"/>
  <c r="BA27" i="25"/>
  <c r="BB27" i="25"/>
  <c r="BC27" i="25"/>
  <c r="BD27" i="25"/>
  <c r="BE27" i="25"/>
  <c r="BF27" i="25"/>
  <c r="BG27" i="25"/>
  <c r="BH27" i="25"/>
  <c r="BI27" i="25"/>
  <c r="BJ27" i="25"/>
  <c r="BK27" i="25"/>
  <c r="BL27" i="25"/>
  <c r="BM27" i="25"/>
  <c r="BN27" i="25"/>
  <c r="BO27" i="25"/>
  <c r="BP27" i="25"/>
  <c r="BQ27" i="25"/>
  <c r="BR27" i="25"/>
  <c r="BS27" i="25"/>
  <c r="BT27" i="25"/>
  <c r="BU27" i="25"/>
  <c r="BV27" i="25"/>
  <c r="BW27" i="25"/>
  <c r="BX27" i="25"/>
  <c r="BY27" i="25"/>
  <c r="BZ27" i="25"/>
  <c r="CA27" i="25"/>
  <c r="CB27" i="25"/>
  <c r="CC27" i="25"/>
  <c r="CD27" i="25"/>
  <c r="CE27" i="25"/>
  <c r="CF27" i="25"/>
  <c r="CG27" i="25"/>
  <c r="CH27" i="25"/>
  <c r="CI27" i="25"/>
  <c r="CJ27" i="25"/>
  <c r="CK27" i="25"/>
  <c r="CL27" i="25"/>
  <c r="CM27" i="25"/>
  <c r="CN27" i="25"/>
  <c r="CO27" i="25"/>
  <c r="CP27" i="25"/>
  <c r="CQ27" i="25"/>
  <c r="CR27" i="25"/>
  <c r="CS27" i="25"/>
  <c r="CT27" i="25"/>
  <c r="X27" i="25"/>
  <c r="X175" i="25" s="1"/>
  <c r="Y27" i="25"/>
  <c r="R27" i="25"/>
  <c r="S27" i="25"/>
  <c r="T27" i="25"/>
  <c r="T175" i="25" s="1"/>
  <c r="U27" i="25"/>
  <c r="V27" i="25"/>
  <c r="V175" i="25" s="1"/>
  <c r="W27" i="25"/>
  <c r="H27" i="25"/>
  <c r="H175" i="25" s="1"/>
  <c r="I27" i="25"/>
  <c r="I175" i="25" s="1"/>
  <c r="J27" i="25"/>
  <c r="J175" i="25" s="1"/>
  <c r="K27" i="25"/>
  <c r="K175" i="25" s="1"/>
  <c r="L27" i="25"/>
  <c r="L175" i="25" s="1"/>
  <c r="M27" i="25"/>
  <c r="N27" i="25"/>
  <c r="N175" i="25" s="1"/>
  <c r="O27" i="25"/>
  <c r="P27" i="25"/>
  <c r="P175" i="25" s="1"/>
  <c r="Q27" i="25"/>
  <c r="Q175" i="25" s="1"/>
  <c r="G27" i="25"/>
  <c r="O175" i="25" l="1"/>
  <c r="W175" i="25"/>
  <c r="BM175" i="25"/>
  <c r="BE175" i="25"/>
  <c r="AW175" i="25"/>
  <c r="AO175" i="25"/>
  <c r="AG175" i="25"/>
  <c r="M175" i="25"/>
  <c r="U175" i="25"/>
  <c r="AE175" i="25"/>
  <c r="S175" i="25"/>
  <c r="AK175" i="25"/>
  <c r="AC175" i="25"/>
  <c r="Y175" i="25"/>
  <c r="AJ175" i="25"/>
  <c r="AB175" i="25"/>
  <c r="G175" i="25"/>
  <c r="CT175" i="25"/>
  <c r="CO175" i="25"/>
  <c r="CL175" i="25"/>
  <c r="CG175" i="25"/>
  <c r="CD175" i="25"/>
  <c r="BY175" i="25"/>
  <c r="BV175" i="25"/>
  <c r="BQ175" i="25"/>
  <c r="BN175" i="25"/>
  <c r="BI175" i="25"/>
  <c r="BF175" i="25"/>
  <c r="BA175" i="25"/>
  <c r="AX175" i="25"/>
  <c r="AS175" i="25"/>
  <c r="AP175" i="25"/>
  <c r="AH175" i="25"/>
  <c r="Z175" i="25"/>
  <c r="R175" i="25"/>
  <c r="BL175" i="25"/>
  <c r="BD175" i="25"/>
  <c r="AV175" i="25"/>
  <c r="AN175" i="25"/>
  <c r="BK175" i="25"/>
  <c r="BC175" i="25"/>
  <c r="AU175" i="25"/>
  <c r="AM175" i="25"/>
  <c r="CP175" i="25"/>
  <c r="CH175" i="25"/>
  <c r="BZ175" i="25"/>
  <c r="BR175" i="25"/>
  <c r="BJ175" i="25"/>
  <c r="BB175" i="25"/>
  <c r="AT175" i="25"/>
  <c r="AL175" i="25"/>
  <c r="CN175" i="25"/>
  <c r="CF175" i="25"/>
  <c r="BX175" i="25"/>
  <c r="BP175" i="25"/>
  <c r="BH175" i="25"/>
  <c r="AZ175" i="25"/>
  <c r="AR175" i="25"/>
  <c r="BU175" i="25"/>
  <c r="CM175" i="25"/>
  <c r="CE175" i="25"/>
  <c r="BW175" i="25"/>
  <c r="BO175" i="25"/>
  <c r="BG175" i="25"/>
  <c r="AY175" i="25"/>
  <c r="AQ175" i="25"/>
  <c r="CK175" i="25"/>
  <c r="CR175" i="25"/>
  <c r="CJ175" i="25"/>
  <c r="CB175" i="25"/>
  <c r="BT175" i="25"/>
  <c r="CS175" i="25"/>
  <c r="CC175" i="25"/>
  <c r="CQ175" i="25"/>
  <c r="CI175" i="25"/>
  <c r="CA175" i="25"/>
  <c r="BS175" i="25"/>
  <c r="CV175" i="25"/>
  <c r="DV175" i="25"/>
  <c r="DN175" i="25"/>
  <c r="DF175" i="25"/>
  <c r="CX175" i="25"/>
  <c r="DW175" i="25"/>
  <c r="DO175" i="25"/>
  <c r="DG175" i="25"/>
  <c r="CY175" i="25"/>
  <c r="DK175" i="25"/>
  <c r="DC175" i="25"/>
  <c r="CU175" i="25"/>
  <c r="DS175" i="25"/>
  <c r="DH175" i="25"/>
  <c r="DY175" i="25"/>
  <c r="DQ175" i="25"/>
  <c r="DI175" i="25"/>
  <c r="DA175" i="25"/>
  <c r="DU175" i="25"/>
  <c r="DM175" i="25"/>
  <c r="DE175" i="25"/>
  <c r="CW175" i="25"/>
  <c r="DT175" i="25"/>
  <c r="DL175" i="25"/>
  <c r="DD175" i="25"/>
  <c r="DX175" i="25"/>
  <c r="DP175" i="25"/>
  <c r="CZ175" i="25"/>
  <c r="DR175" i="25"/>
  <c r="DJ175" i="25"/>
  <c r="DB175" i="25"/>
  <c r="E15" i="17"/>
  <c r="I15" i="17"/>
  <c r="D15" i="17"/>
  <c r="F6" i="17"/>
  <c r="F15" i="17" s="1"/>
  <c r="H4" i="17"/>
  <c r="H5" i="17"/>
  <c r="H7" i="17"/>
  <c r="H9" i="17"/>
  <c r="J9" i="17" s="1"/>
  <c r="H10" i="17"/>
  <c r="H11" i="17"/>
  <c r="J11" i="17" s="1"/>
  <c r="H12" i="17"/>
  <c r="J12" i="17" s="1"/>
  <c r="H13" i="17"/>
  <c r="H14" i="17"/>
  <c r="E23" i="17"/>
  <c r="F23" i="17"/>
  <c r="G23" i="17"/>
  <c r="E24" i="17"/>
  <c r="F24" i="17"/>
  <c r="G24" i="17"/>
  <c r="E25" i="17"/>
  <c r="H25" i="17" s="1"/>
  <c r="J25" i="17" s="1"/>
  <c r="F25" i="17"/>
  <c r="G25" i="17"/>
  <c r="E26" i="17"/>
  <c r="F26" i="17"/>
  <c r="G26" i="17"/>
  <c r="E27" i="17"/>
  <c r="F27" i="17"/>
  <c r="G27" i="17"/>
  <c r="E28" i="17"/>
  <c r="F28" i="17"/>
  <c r="G28" i="17"/>
  <c r="H28" i="17" s="1"/>
  <c r="J28" i="17" s="1"/>
  <c r="E29" i="17"/>
  <c r="F29" i="17"/>
  <c r="G29" i="17"/>
  <c r="E30" i="17"/>
  <c r="F30" i="17"/>
  <c r="G30" i="17"/>
  <c r="E31" i="17"/>
  <c r="F31" i="17"/>
  <c r="G31" i="17"/>
  <c r="E32" i="17"/>
  <c r="F32" i="17"/>
  <c r="G32" i="17"/>
  <c r="E33" i="17"/>
  <c r="H33" i="17" s="1"/>
  <c r="J33" i="17" s="1"/>
  <c r="F33" i="17"/>
  <c r="G33" i="17"/>
  <c r="E34" i="17"/>
  <c r="F34" i="17"/>
  <c r="G34" i="17"/>
  <c r="E35" i="17"/>
  <c r="F35" i="17"/>
  <c r="G35" i="17"/>
  <c r="E36" i="17"/>
  <c r="F36" i="17"/>
  <c r="G36" i="17"/>
  <c r="E37" i="17"/>
  <c r="F37" i="17"/>
  <c r="G37" i="17"/>
  <c r="E38" i="17"/>
  <c r="F38" i="17"/>
  <c r="G38" i="17"/>
  <c r="E39" i="17"/>
  <c r="F39" i="17"/>
  <c r="G39" i="17"/>
  <c r="E40" i="17"/>
  <c r="F40" i="17"/>
  <c r="G40" i="17"/>
  <c r="E41" i="17"/>
  <c r="H41" i="17" s="1"/>
  <c r="J41" i="17" s="1"/>
  <c r="F41" i="17"/>
  <c r="G41" i="17"/>
  <c r="E42" i="17"/>
  <c r="F42" i="17"/>
  <c r="G42" i="17"/>
  <c r="E43" i="17"/>
  <c r="F43" i="17"/>
  <c r="G43" i="17"/>
  <c r="E44" i="17"/>
  <c r="F44" i="17"/>
  <c r="G44" i="17"/>
  <c r="H44" i="17" s="1"/>
  <c r="J44" i="17" s="1"/>
  <c r="E45" i="17"/>
  <c r="F45" i="17"/>
  <c r="G45" i="17"/>
  <c r="E46" i="17"/>
  <c r="F46" i="17"/>
  <c r="G46" i="17"/>
  <c r="E47" i="17"/>
  <c r="F47" i="17"/>
  <c r="G47" i="17"/>
  <c r="E48" i="17"/>
  <c r="F48" i="17"/>
  <c r="G48" i="17"/>
  <c r="E49" i="17"/>
  <c r="F49" i="17"/>
  <c r="G49" i="17"/>
  <c r="E50" i="17"/>
  <c r="F50" i="17"/>
  <c r="G50" i="17"/>
  <c r="E51" i="17"/>
  <c r="F51" i="17"/>
  <c r="G51" i="17"/>
  <c r="E52" i="17"/>
  <c r="F52" i="17"/>
  <c r="G52" i="17"/>
  <c r="E53" i="17"/>
  <c r="F53" i="17"/>
  <c r="G53" i="17"/>
  <c r="J54" i="17"/>
  <c r="J55" i="17"/>
  <c r="E56" i="17"/>
  <c r="F56" i="17"/>
  <c r="G56" i="17"/>
  <c r="H56" i="17" s="1"/>
  <c r="J56" i="17" s="1"/>
  <c r="E57" i="17"/>
  <c r="H57" i="17" s="1"/>
  <c r="J57" i="17" s="1"/>
  <c r="F57" i="17"/>
  <c r="G57" i="17"/>
  <c r="E58" i="17"/>
  <c r="F58" i="17"/>
  <c r="G58" i="17"/>
  <c r="E59" i="17"/>
  <c r="F59" i="17"/>
  <c r="G59" i="17"/>
  <c r="E60" i="17"/>
  <c r="F60" i="17"/>
  <c r="G60" i="17"/>
  <c r="E61" i="17"/>
  <c r="F61" i="17"/>
  <c r="G61" i="17"/>
  <c r="E62" i="17"/>
  <c r="F62" i="17"/>
  <c r="G62" i="17"/>
  <c r="E63" i="17"/>
  <c r="F63" i="17"/>
  <c r="G63" i="17"/>
  <c r="J64" i="17"/>
  <c r="J65" i="17"/>
  <c r="E66" i="17"/>
  <c r="F66" i="17"/>
  <c r="G66" i="17"/>
  <c r="E67" i="17"/>
  <c r="F67" i="17"/>
  <c r="G67" i="17"/>
  <c r="E68" i="17"/>
  <c r="F68" i="17"/>
  <c r="G68" i="17"/>
  <c r="H68" i="17" s="1"/>
  <c r="J68" i="17" s="1"/>
  <c r="E69" i="17"/>
  <c r="F69" i="17"/>
  <c r="G69" i="17"/>
  <c r="E70" i="17"/>
  <c r="F70" i="17"/>
  <c r="G70" i="17"/>
  <c r="E71" i="17"/>
  <c r="F71" i="17"/>
  <c r="G71" i="17"/>
  <c r="E72" i="17"/>
  <c r="F72" i="17"/>
  <c r="G72" i="17"/>
  <c r="E73" i="17"/>
  <c r="F73" i="17"/>
  <c r="G73" i="17"/>
  <c r="E74" i="17"/>
  <c r="F74" i="17"/>
  <c r="G74" i="17"/>
  <c r="E75" i="17"/>
  <c r="F75" i="17"/>
  <c r="G75" i="17"/>
  <c r="E76" i="17"/>
  <c r="F76" i="17"/>
  <c r="G76" i="17"/>
  <c r="E77" i="17"/>
  <c r="F77" i="17"/>
  <c r="G77" i="17"/>
  <c r="J78" i="17"/>
  <c r="J79" i="17"/>
  <c r="E80" i="17"/>
  <c r="F80" i="17"/>
  <c r="G80" i="17"/>
  <c r="E81" i="17"/>
  <c r="F81" i="17"/>
  <c r="G81" i="17"/>
  <c r="E82" i="17"/>
  <c r="F82" i="17"/>
  <c r="G82" i="17"/>
  <c r="E83" i="17"/>
  <c r="F83" i="17"/>
  <c r="H83" i="17" s="1"/>
  <c r="J83" i="17" s="1"/>
  <c r="G83" i="17"/>
  <c r="E84" i="17"/>
  <c r="F84" i="17"/>
  <c r="G84" i="17"/>
  <c r="E85" i="17"/>
  <c r="F85" i="17"/>
  <c r="G85" i="17"/>
  <c r="E86" i="17"/>
  <c r="F86" i="17"/>
  <c r="G86" i="17"/>
  <c r="J87" i="17"/>
  <c r="J88" i="17"/>
  <c r="E89" i="17"/>
  <c r="F89" i="17"/>
  <c r="G89" i="17"/>
  <c r="E90" i="17"/>
  <c r="F90" i="17"/>
  <c r="G90" i="17"/>
  <c r="E91" i="17"/>
  <c r="F91" i="17"/>
  <c r="G91" i="17"/>
  <c r="E92" i="17"/>
  <c r="F92" i="17"/>
  <c r="G92" i="17"/>
  <c r="E93" i="17"/>
  <c r="F93" i="17"/>
  <c r="G93" i="17"/>
  <c r="E94" i="17"/>
  <c r="F94" i="17"/>
  <c r="G94" i="17"/>
  <c r="E95" i="17"/>
  <c r="F95" i="17"/>
  <c r="H95" i="17" s="1"/>
  <c r="J95" i="17" s="1"/>
  <c r="G95" i="17"/>
  <c r="E96" i="17"/>
  <c r="F96" i="17"/>
  <c r="G96" i="17"/>
  <c r="E97" i="17"/>
  <c r="F97" i="17"/>
  <c r="G97" i="17"/>
  <c r="E98" i="17"/>
  <c r="F98" i="17"/>
  <c r="G98" i="17"/>
  <c r="E99" i="17"/>
  <c r="F99" i="17"/>
  <c r="G99" i="17"/>
  <c r="E100" i="17"/>
  <c r="F100" i="17"/>
  <c r="G100" i="17"/>
  <c r="E101" i="17"/>
  <c r="F101" i="17"/>
  <c r="G101" i="17"/>
  <c r="E102" i="17"/>
  <c r="F102" i="17"/>
  <c r="G102" i="17"/>
  <c r="J103" i="17"/>
  <c r="J7" i="17"/>
  <c r="J5" i="17"/>
  <c r="J4" i="17"/>
  <c r="G3" i="17"/>
  <c r="H3" i="17" s="1"/>
  <c r="H49" i="17"/>
  <c r="J49" i="17" s="1"/>
  <c r="J13" i="17"/>
  <c r="H36" i="17"/>
  <c r="J36" i="17" s="1"/>
  <c r="H8" i="17"/>
  <c r="J8" i="17" s="1"/>
  <c r="J14" i="17"/>
  <c r="H61" i="17"/>
  <c r="J61" i="17" s="1"/>
  <c r="H37" i="17"/>
  <c r="J37" i="17" s="1"/>
  <c r="H29" i="17"/>
  <c r="J29" i="17" s="1"/>
  <c r="J10" i="17"/>
  <c r="E10" i="11"/>
  <c r="H10" i="11" s="1"/>
  <c r="E11" i="11"/>
  <c r="H11" i="11" s="1"/>
  <c r="E12" i="11"/>
  <c r="H12" i="11" s="1"/>
  <c r="E13" i="11"/>
  <c r="H13" i="11" s="1"/>
  <c r="E14" i="11"/>
  <c r="H14" i="11" s="1"/>
  <c r="E15" i="11"/>
  <c r="H15" i="11" s="1"/>
  <c r="E16" i="11"/>
  <c r="H16" i="11" s="1"/>
  <c r="E17" i="11"/>
  <c r="H17" i="11" s="1"/>
  <c r="E18" i="11"/>
  <c r="H18" i="11" s="1"/>
  <c r="E19" i="11"/>
  <c r="H19" i="11" s="1"/>
  <c r="AX482" i="15"/>
  <c r="AW482" i="15"/>
  <c r="AU482" i="15"/>
  <c r="AT482" i="15"/>
  <c r="AR482" i="15"/>
  <c r="AQ482" i="15"/>
  <c r="AO482" i="15"/>
  <c r="AN482" i="15"/>
  <c r="AL482" i="15"/>
  <c r="AK482" i="15"/>
  <c r="AI482" i="15"/>
  <c r="AH482" i="15"/>
  <c r="AF482" i="15"/>
  <c r="AE482" i="15"/>
  <c r="AC482" i="15"/>
  <c r="AB482" i="15"/>
  <c r="Z482" i="15"/>
  <c r="Y482" i="15"/>
  <c r="W482" i="15"/>
  <c r="V482" i="15"/>
  <c r="T482" i="15"/>
  <c r="S482" i="15"/>
  <c r="Q482" i="15"/>
  <c r="P482" i="15"/>
  <c r="N482" i="15"/>
  <c r="M482" i="15"/>
  <c r="K482" i="15"/>
  <c r="J482" i="15"/>
  <c r="D481" i="15"/>
  <c r="I481" i="15" s="1"/>
  <c r="D480" i="15"/>
  <c r="I480" i="15" s="1"/>
  <c r="AD480" i="15" s="1"/>
  <c r="D479" i="15"/>
  <c r="I479" i="15" s="1"/>
  <c r="D478" i="15"/>
  <c r="I478" i="15" s="1"/>
  <c r="D477" i="15"/>
  <c r="I477" i="15" s="1"/>
  <c r="D476" i="15"/>
  <c r="I476" i="15" s="1"/>
  <c r="AD476" i="15" s="1"/>
  <c r="D475" i="15"/>
  <c r="I475" i="15" s="1"/>
  <c r="D474" i="15"/>
  <c r="I474" i="15" s="1"/>
  <c r="D473" i="15"/>
  <c r="I473" i="15" s="1"/>
  <c r="D472" i="15"/>
  <c r="I472" i="15" s="1"/>
  <c r="AD472" i="15" s="1"/>
  <c r="D471" i="15"/>
  <c r="I471" i="15" s="1"/>
  <c r="R471" i="15" s="1"/>
  <c r="D470" i="15"/>
  <c r="I470" i="15" s="1"/>
  <c r="D469" i="15"/>
  <c r="I469" i="15" s="1"/>
  <c r="D468" i="15"/>
  <c r="I468" i="15" s="1"/>
  <c r="AD468" i="15" s="1"/>
  <c r="D467" i="15"/>
  <c r="I467" i="15" s="1"/>
  <c r="AX417" i="15"/>
  <c r="AW417" i="15"/>
  <c r="AU417" i="15"/>
  <c r="AT417" i="15"/>
  <c r="AR417" i="15"/>
  <c r="AQ417" i="15"/>
  <c r="AO417" i="15"/>
  <c r="AN417" i="15"/>
  <c r="AL417" i="15"/>
  <c r="AK417" i="15"/>
  <c r="AI417" i="15"/>
  <c r="AH417" i="15"/>
  <c r="AF417" i="15"/>
  <c r="AE417" i="15"/>
  <c r="AC417" i="15"/>
  <c r="AB417" i="15"/>
  <c r="Z417" i="15"/>
  <c r="Y417" i="15"/>
  <c r="W417" i="15"/>
  <c r="V417" i="15"/>
  <c r="T417" i="15"/>
  <c r="S417" i="15"/>
  <c r="Q417" i="15"/>
  <c r="P417" i="15"/>
  <c r="N417" i="15"/>
  <c r="M417" i="15"/>
  <c r="K417" i="15"/>
  <c r="J417" i="15"/>
  <c r="D416" i="15"/>
  <c r="I416" i="15" s="1"/>
  <c r="AS416" i="15" s="1"/>
  <c r="D415" i="15"/>
  <c r="I415" i="15"/>
  <c r="D414" i="15"/>
  <c r="I414" i="15" s="1"/>
  <c r="D413" i="15"/>
  <c r="I413" i="15"/>
  <c r="D412" i="15"/>
  <c r="I412" i="15" s="1"/>
  <c r="D411" i="15"/>
  <c r="I411" i="15"/>
  <c r="D410" i="15"/>
  <c r="I410" i="15" s="1"/>
  <c r="AY410" i="15" s="1"/>
  <c r="D409" i="15"/>
  <c r="I409" i="15"/>
  <c r="AM409" i="15" s="1"/>
  <c r="D408" i="15"/>
  <c r="I408" i="15" s="1"/>
  <c r="AY408" i="15" s="1"/>
  <c r="D407" i="15"/>
  <c r="I407" i="15" s="1"/>
  <c r="AY407" i="15" s="1"/>
  <c r="D406" i="15"/>
  <c r="I406" i="15" s="1"/>
  <c r="D405" i="15"/>
  <c r="I405" i="15" s="1"/>
  <c r="AS405" i="15" s="1"/>
  <c r="D404" i="15"/>
  <c r="I404" i="15" s="1"/>
  <c r="D403" i="15"/>
  <c r="I403" i="15" s="1"/>
  <c r="D402" i="15"/>
  <c r="I402" i="15" s="1"/>
  <c r="D401" i="15"/>
  <c r="I401" i="15" s="1"/>
  <c r="O401" i="15" s="1"/>
  <c r="AX355" i="15"/>
  <c r="AW355" i="15"/>
  <c r="AU355" i="15"/>
  <c r="AT355" i="15"/>
  <c r="AR355" i="15"/>
  <c r="AQ355" i="15"/>
  <c r="AO355" i="15"/>
  <c r="AN355" i="15"/>
  <c r="AL355" i="15"/>
  <c r="AK355" i="15"/>
  <c r="AI355" i="15"/>
  <c r="AH355" i="15"/>
  <c r="AF355" i="15"/>
  <c r="AE355" i="15"/>
  <c r="AC355" i="15"/>
  <c r="AB355" i="15"/>
  <c r="Z355" i="15"/>
  <c r="Y355" i="15"/>
  <c r="W355" i="15"/>
  <c r="V355" i="15"/>
  <c r="T355" i="15"/>
  <c r="S355" i="15"/>
  <c r="Q355" i="15"/>
  <c r="P355" i="15"/>
  <c r="N355" i="15"/>
  <c r="M355" i="15"/>
  <c r="K355" i="15"/>
  <c r="J355" i="15"/>
  <c r="D354" i="15"/>
  <c r="I354" i="15" s="1"/>
  <c r="D353" i="15"/>
  <c r="I353" i="15" s="1"/>
  <c r="D352" i="15"/>
  <c r="I352" i="15" s="1"/>
  <c r="D351" i="15"/>
  <c r="I351" i="15" s="1"/>
  <c r="D350" i="15"/>
  <c r="I350" i="15" s="1"/>
  <c r="AV350" i="15" s="1"/>
  <c r="D349" i="15"/>
  <c r="I349" i="15" s="1"/>
  <c r="D348" i="15"/>
  <c r="I348" i="15" s="1"/>
  <c r="D347" i="15"/>
  <c r="I347" i="15" s="1"/>
  <c r="D346" i="15"/>
  <c r="I346" i="15" s="1"/>
  <c r="AJ346" i="15"/>
  <c r="D345" i="15"/>
  <c r="I345" i="15" s="1"/>
  <c r="D344" i="15"/>
  <c r="I344" i="15"/>
  <c r="AY344" i="15" s="1"/>
  <c r="D343" i="15"/>
  <c r="I343" i="15" s="1"/>
  <c r="D342" i="15"/>
  <c r="I342" i="15" s="1"/>
  <c r="D341" i="15"/>
  <c r="I341" i="15" s="1"/>
  <c r="D340" i="15"/>
  <c r="I340" i="15" s="1"/>
  <c r="AY340" i="15" s="1"/>
  <c r="D339" i="15"/>
  <c r="I339" i="15" s="1"/>
  <c r="D338" i="15"/>
  <c r="I338" i="15" s="1"/>
  <c r="AG338" i="15" s="1"/>
  <c r="D337" i="15"/>
  <c r="I337" i="15"/>
  <c r="D336" i="15"/>
  <c r="I336" i="15"/>
  <c r="AA336" i="15" s="1"/>
  <c r="D335" i="15"/>
  <c r="I335" i="15"/>
  <c r="AM335" i="15" s="1"/>
  <c r="D334" i="15"/>
  <c r="I334" i="15" s="1"/>
  <c r="D333" i="15"/>
  <c r="I333" i="15" s="1"/>
  <c r="AY333" i="15" s="1"/>
  <c r="D332" i="15"/>
  <c r="I332" i="15" s="1"/>
  <c r="D331" i="15"/>
  <c r="I331" i="15" s="1"/>
  <c r="D330" i="15"/>
  <c r="I330" i="15" s="1"/>
  <c r="O330" i="15"/>
  <c r="D329" i="15"/>
  <c r="I329" i="15"/>
  <c r="D328" i="15"/>
  <c r="I328" i="15"/>
  <c r="U328" i="15" s="1"/>
  <c r="D327" i="15"/>
  <c r="I327" i="15"/>
  <c r="D326" i="15"/>
  <c r="I326" i="15"/>
  <c r="U326" i="15" s="1"/>
  <c r="D325" i="15"/>
  <c r="I325" i="15"/>
  <c r="D324" i="15"/>
  <c r="I324" i="15"/>
  <c r="U324" i="15" s="1"/>
  <c r="D323" i="15"/>
  <c r="I323" i="15" s="1"/>
  <c r="D322" i="15"/>
  <c r="I322" i="15" s="1"/>
  <c r="D321" i="15"/>
  <c r="I321" i="15" s="1"/>
  <c r="D320" i="15"/>
  <c r="I320" i="15" s="1"/>
  <c r="AS320" i="15" s="1"/>
  <c r="AX266" i="15"/>
  <c r="AW266" i="15"/>
  <c r="AU266" i="15"/>
  <c r="AT266" i="15"/>
  <c r="AR266" i="15"/>
  <c r="AQ266" i="15"/>
  <c r="AO266" i="15"/>
  <c r="AN266" i="15"/>
  <c r="AL266" i="15"/>
  <c r="AK266" i="15"/>
  <c r="AI266" i="15"/>
  <c r="AH266" i="15"/>
  <c r="AF266" i="15"/>
  <c r="AE266" i="15"/>
  <c r="AC266" i="15"/>
  <c r="AB266" i="15"/>
  <c r="Z266" i="15"/>
  <c r="Y266" i="15"/>
  <c r="W266" i="15"/>
  <c r="V266" i="15"/>
  <c r="T266" i="15"/>
  <c r="S266" i="15"/>
  <c r="Q266" i="15"/>
  <c r="P266" i="15"/>
  <c r="N266" i="15"/>
  <c r="M266" i="15"/>
  <c r="K266" i="15"/>
  <c r="J266" i="15"/>
  <c r="D265" i="15"/>
  <c r="I265" i="15" s="1"/>
  <c r="X265" i="15" s="1"/>
  <c r="D264" i="15"/>
  <c r="I264" i="15" s="1"/>
  <c r="D263" i="15"/>
  <c r="I263" i="15" s="1"/>
  <c r="AD263" i="15" s="1"/>
  <c r="AX261" i="15"/>
  <c r="AW261" i="15"/>
  <c r="AU261" i="15"/>
  <c r="AT261" i="15"/>
  <c r="AR261" i="15"/>
  <c r="AQ261" i="15"/>
  <c r="AO261" i="15"/>
  <c r="AN261" i="15"/>
  <c r="AL261" i="15"/>
  <c r="AK261" i="15"/>
  <c r="AI261" i="15"/>
  <c r="AH261" i="15"/>
  <c r="AF261" i="15"/>
  <c r="AE261" i="15"/>
  <c r="AC261" i="15"/>
  <c r="AB261" i="15"/>
  <c r="Z261" i="15"/>
  <c r="Y261" i="15"/>
  <c r="W261" i="15"/>
  <c r="V261" i="15"/>
  <c r="T261" i="15"/>
  <c r="S261" i="15"/>
  <c r="Q261" i="15"/>
  <c r="P261" i="15"/>
  <c r="N261" i="15"/>
  <c r="M261" i="15"/>
  <c r="K261" i="15"/>
  <c r="J261" i="15"/>
  <c r="D260" i="15"/>
  <c r="I260" i="15" s="1"/>
  <c r="D259" i="15"/>
  <c r="I259" i="15" s="1"/>
  <c r="D258" i="15"/>
  <c r="I258" i="15" s="1"/>
  <c r="AD258" i="15" s="1"/>
  <c r="D257" i="15"/>
  <c r="I257" i="15" s="1"/>
  <c r="AX255" i="15"/>
  <c r="AW255" i="15"/>
  <c r="AU255" i="15"/>
  <c r="AT255" i="15"/>
  <c r="AR255" i="15"/>
  <c r="AQ255" i="15"/>
  <c r="AO255" i="15"/>
  <c r="AN255" i="15"/>
  <c r="AL255" i="15"/>
  <c r="AK255" i="15"/>
  <c r="AI255" i="15"/>
  <c r="AH255" i="15"/>
  <c r="AF255" i="15"/>
  <c r="AE255" i="15"/>
  <c r="AC255" i="15"/>
  <c r="AB255" i="15"/>
  <c r="Z255" i="15"/>
  <c r="Y255" i="15"/>
  <c r="W255" i="15"/>
  <c r="V255" i="15"/>
  <c r="T255" i="15"/>
  <c r="S255" i="15"/>
  <c r="Q255" i="15"/>
  <c r="P255" i="15"/>
  <c r="N255" i="15"/>
  <c r="M255" i="15"/>
  <c r="K255" i="15"/>
  <c r="J255" i="15"/>
  <c r="D254" i="15"/>
  <c r="I254" i="15" s="1"/>
  <c r="AV254" i="15" s="1"/>
  <c r="D253" i="15"/>
  <c r="I253" i="15" s="1"/>
  <c r="D252" i="15"/>
  <c r="I252" i="15" s="1"/>
  <c r="AX250" i="15"/>
  <c r="AW250" i="15"/>
  <c r="AU250" i="15"/>
  <c r="AT250" i="15"/>
  <c r="AR250" i="15"/>
  <c r="AQ250" i="15"/>
  <c r="AO250" i="15"/>
  <c r="AN250" i="15"/>
  <c r="AL250" i="15"/>
  <c r="AK250" i="15"/>
  <c r="AI250" i="15"/>
  <c r="AH250" i="15"/>
  <c r="AF250" i="15"/>
  <c r="AE250" i="15"/>
  <c r="AC250" i="15"/>
  <c r="AB250" i="15"/>
  <c r="Z250" i="15"/>
  <c r="Y250" i="15"/>
  <c r="W250" i="15"/>
  <c r="V250" i="15"/>
  <c r="T250" i="15"/>
  <c r="S250" i="15"/>
  <c r="Q250" i="15"/>
  <c r="P250" i="15"/>
  <c r="N250" i="15"/>
  <c r="M250" i="15"/>
  <c r="K250" i="15"/>
  <c r="J250" i="15"/>
  <c r="D249" i="15"/>
  <c r="I249" i="15" s="1"/>
  <c r="U249" i="15" s="1"/>
  <c r="D248" i="15"/>
  <c r="I248" i="15" s="1"/>
  <c r="D247" i="15"/>
  <c r="I247" i="15" s="1"/>
  <c r="D246" i="15"/>
  <c r="I246" i="15" s="1"/>
  <c r="AY246" i="15" s="1"/>
  <c r="D245" i="15"/>
  <c r="I245" i="15" s="1"/>
  <c r="AX243" i="15"/>
  <c r="AW243" i="15"/>
  <c r="AU243" i="15"/>
  <c r="AT243" i="15"/>
  <c r="AR243" i="15"/>
  <c r="AQ243" i="15"/>
  <c r="AO243" i="15"/>
  <c r="AN243" i="15"/>
  <c r="AL243" i="15"/>
  <c r="AK243" i="15"/>
  <c r="AI243" i="15"/>
  <c r="AH243" i="15"/>
  <c r="AF243" i="15"/>
  <c r="AE243" i="15"/>
  <c r="AC243" i="15"/>
  <c r="AB243" i="15"/>
  <c r="Z243" i="15"/>
  <c r="Y243" i="15"/>
  <c r="W243" i="15"/>
  <c r="V243" i="15"/>
  <c r="T243" i="15"/>
  <c r="S243" i="15"/>
  <c r="Q243" i="15"/>
  <c r="P243" i="15"/>
  <c r="N243" i="15"/>
  <c r="M243" i="15"/>
  <c r="K243" i="15"/>
  <c r="J243" i="15"/>
  <c r="D242" i="15"/>
  <c r="I242" i="15" s="1"/>
  <c r="D241" i="15"/>
  <c r="I241" i="15" s="1"/>
  <c r="AJ241" i="15" s="1"/>
  <c r="D240" i="15"/>
  <c r="I240" i="15"/>
  <c r="D239" i="15"/>
  <c r="I239" i="15" s="1"/>
  <c r="D238" i="15"/>
  <c r="I238" i="15"/>
  <c r="D237" i="15"/>
  <c r="I237" i="15" s="1"/>
  <c r="AX235" i="15"/>
  <c r="AW235" i="15"/>
  <c r="AU235" i="15"/>
  <c r="AT235" i="15"/>
  <c r="AR235" i="15"/>
  <c r="AQ235" i="15"/>
  <c r="AO235" i="15"/>
  <c r="AN235" i="15"/>
  <c r="AL235" i="15"/>
  <c r="AK235" i="15"/>
  <c r="AI235" i="15"/>
  <c r="AH235" i="15"/>
  <c r="AF235" i="15"/>
  <c r="AE235" i="15"/>
  <c r="AC235" i="15"/>
  <c r="AB235" i="15"/>
  <c r="Z235" i="15"/>
  <c r="Y235" i="15"/>
  <c r="W235" i="15"/>
  <c r="V235" i="15"/>
  <c r="T235" i="15"/>
  <c r="S235" i="15"/>
  <c r="Q235" i="15"/>
  <c r="P235" i="15"/>
  <c r="N235" i="15"/>
  <c r="M235" i="15"/>
  <c r="K235" i="15"/>
  <c r="J235" i="15"/>
  <c r="D234" i="15"/>
  <c r="I234" i="15"/>
  <c r="AP234" i="15" s="1"/>
  <c r="AP235" i="15" s="1"/>
  <c r="D233" i="15"/>
  <c r="I233" i="15" s="1"/>
  <c r="AP233" i="15" s="1"/>
  <c r="AX231" i="15"/>
  <c r="AW231" i="15"/>
  <c r="AU231" i="15"/>
  <c r="AT231" i="15"/>
  <c r="AR231" i="15"/>
  <c r="AQ231" i="15"/>
  <c r="AO231" i="15"/>
  <c r="AN231" i="15"/>
  <c r="AL231" i="15"/>
  <c r="AK231" i="15"/>
  <c r="AI231" i="15"/>
  <c r="AH231" i="15"/>
  <c r="AF231" i="15"/>
  <c r="AE231" i="15"/>
  <c r="AC231" i="15"/>
  <c r="AB231" i="15"/>
  <c r="Z231" i="15"/>
  <c r="Y231" i="15"/>
  <c r="W231" i="15"/>
  <c r="V231" i="15"/>
  <c r="T231" i="15"/>
  <c r="S231" i="15"/>
  <c r="Q231" i="15"/>
  <c r="P231" i="15"/>
  <c r="N231" i="15"/>
  <c r="M231" i="15"/>
  <c r="K231" i="15"/>
  <c r="J231" i="15"/>
  <c r="D230" i="15"/>
  <c r="I230" i="15" s="1"/>
  <c r="R230" i="15" s="1"/>
  <c r="D229" i="15"/>
  <c r="I229" i="15" s="1"/>
  <c r="AY229" i="15" s="1"/>
  <c r="D228" i="15"/>
  <c r="I228" i="15" s="1"/>
  <c r="D227" i="15"/>
  <c r="I227" i="15" s="1"/>
  <c r="D226" i="15"/>
  <c r="I226" i="15" s="1"/>
  <c r="AP226" i="15" s="1"/>
  <c r="D225" i="15"/>
  <c r="I225" i="15" s="1"/>
  <c r="D224" i="15"/>
  <c r="I224" i="15" s="1"/>
  <c r="D223" i="15"/>
  <c r="I223" i="15" s="1"/>
  <c r="D222" i="15"/>
  <c r="I222" i="15" s="1"/>
  <c r="O222" i="15" s="1"/>
  <c r="D221" i="15"/>
  <c r="I221" i="15" s="1"/>
  <c r="AX217" i="15"/>
  <c r="AX219" i="15" s="1"/>
  <c r="AW217" i="15"/>
  <c r="AU217" i="15"/>
  <c r="AT217" i="15"/>
  <c r="AR217" i="15"/>
  <c r="AQ217" i="15"/>
  <c r="AO217" i="15"/>
  <c r="AN217" i="15"/>
  <c r="AL217" i="15"/>
  <c r="AK217" i="15"/>
  <c r="AI217" i="15"/>
  <c r="AH217" i="15"/>
  <c r="AF217" i="15"/>
  <c r="AE217" i="15"/>
  <c r="AC217" i="15"/>
  <c r="AB217" i="15"/>
  <c r="Z217" i="15"/>
  <c r="Y217" i="15"/>
  <c r="W217" i="15"/>
  <c r="V217" i="15"/>
  <c r="T217" i="15"/>
  <c r="S217" i="15"/>
  <c r="Q217" i="15"/>
  <c r="P217" i="15"/>
  <c r="N217" i="15"/>
  <c r="M217" i="15"/>
  <c r="K217" i="15"/>
  <c r="J217" i="15"/>
  <c r="D216" i="15"/>
  <c r="I216" i="15" s="1"/>
  <c r="D215" i="15"/>
  <c r="I215" i="15"/>
  <c r="D214" i="15"/>
  <c r="I214" i="15" s="1"/>
  <c r="AX212" i="15"/>
  <c r="AW212" i="15"/>
  <c r="AU212" i="15"/>
  <c r="AU219" i="15"/>
  <c r="AT212" i="15"/>
  <c r="AR212" i="15"/>
  <c r="AR219" i="15" s="1"/>
  <c r="AQ212" i="15"/>
  <c r="AO212" i="15"/>
  <c r="AO219" i="15" s="1"/>
  <c r="AN212" i="15"/>
  <c r="AN219" i="15" s="1"/>
  <c r="AL212" i="15"/>
  <c r="AL219" i="15" s="1"/>
  <c r="AK212" i="15"/>
  <c r="AI212" i="15"/>
  <c r="AI219" i="15" s="1"/>
  <c r="AH212" i="15"/>
  <c r="AF212" i="15"/>
  <c r="AF219" i="15" s="1"/>
  <c r="AE212" i="15"/>
  <c r="AC212" i="15"/>
  <c r="AC219" i="15" s="1"/>
  <c r="AB212" i="15"/>
  <c r="AB219" i="15" s="1"/>
  <c r="Z212" i="15"/>
  <c r="Z219" i="15" s="1"/>
  <c r="Y212" i="15"/>
  <c r="W212" i="15"/>
  <c r="W219" i="15" s="1"/>
  <c r="V212" i="15"/>
  <c r="T212" i="15"/>
  <c r="T219" i="15" s="1"/>
  <c r="S212" i="15"/>
  <c r="Q212" i="15"/>
  <c r="Q219" i="15" s="1"/>
  <c r="P212" i="15"/>
  <c r="P219" i="15" s="1"/>
  <c r="N212" i="15"/>
  <c r="N219" i="15" s="1"/>
  <c r="M212" i="15"/>
  <c r="K212" i="15"/>
  <c r="K219" i="15" s="1"/>
  <c r="J212" i="15"/>
  <c r="J219" i="15" s="1"/>
  <c r="D211" i="15"/>
  <c r="I211" i="15" s="1"/>
  <c r="D210" i="15"/>
  <c r="I210" i="15" s="1"/>
  <c r="AS210" i="15" s="1"/>
  <c r="D209" i="15"/>
  <c r="I209" i="15" s="1"/>
  <c r="AS209" i="15" s="1"/>
  <c r="D208" i="15"/>
  <c r="I208" i="15" s="1"/>
  <c r="AA208" i="15" s="1"/>
  <c r="D207" i="15"/>
  <c r="I207" i="15" s="1"/>
  <c r="D206" i="15"/>
  <c r="I206" i="15" s="1"/>
  <c r="D205" i="15"/>
  <c r="I205" i="15" s="1"/>
  <c r="D204" i="15"/>
  <c r="I204" i="15" s="1"/>
  <c r="D203" i="15"/>
  <c r="I203" i="15" s="1"/>
  <c r="D202" i="15"/>
  <c r="I202" i="15" s="1"/>
  <c r="D201" i="15"/>
  <c r="I201" i="15" s="1"/>
  <c r="AX199" i="15"/>
  <c r="AW199" i="15"/>
  <c r="AU199" i="15"/>
  <c r="AT199" i="15"/>
  <c r="AR199" i="15"/>
  <c r="AQ199" i="15"/>
  <c r="AO199" i="15"/>
  <c r="AN199" i="15"/>
  <c r="AL199" i="15"/>
  <c r="AK199" i="15"/>
  <c r="AI199" i="15"/>
  <c r="AH199" i="15"/>
  <c r="AF199" i="15"/>
  <c r="AE199" i="15"/>
  <c r="AC199" i="15"/>
  <c r="AB199" i="15"/>
  <c r="Z199" i="15"/>
  <c r="Y199" i="15"/>
  <c r="W199" i="15"/>
  <c r="V199" i="15"/>
  <c r="T199" i="15"/>
  <c r="S199" i="15"/>
  <c r="Q199" i="15"/>
  <c r="P199" i="15"/>
  <c r="N199" i="15"/>
  <c r="M199" i="15"/>
  <c r="K199" i="15"/>
  <c r="J199" i="15"/>
  <c r="D198" i="15"/>
  <c r="I198" i="15" s="1"/>
  <c r="D197" i="15"/>
  <c r="I197" i="15" s="1"/>
  <c r="D196" i="15"/>
  <c r="I196" i="15" s="1"/>
  <c r="R196" i="15" s="1"/>
  <c r="D195" i="15"/>
  <c r="I195" i="15"/>
  <c r="AX193" i="15"/>
  <c r="AW193" i="15"/>
  <c r="AU193" i="15"/>
  <c r="AT193" i="15"/>
  <c r="AR193" i="15"/>
  <c r="AQ193" i="15"/>
  <c r="AO193" i="15"/>
  <c r="AN193" i="15"/>
  <c r="AL193" i="15"/>
  <c r="AK193" i="15"/>
  <c r="AI193" i="15"/>
  <c r="AH193" i="15"/>
  <c r="AF193" i="15"/>
  <c r="AE193" i="15"/>
  <c r="AC193" i="15"/>
  <c r="AB193" i="15"/>
  <c r="Z193" i="15"/>
  <c r="Y193" i="15"/>
  <c r="W193" i="15"/>
  <c r="V193" i="15"/>
  <c r="T193" i="15"/>
  <c r="S193" i="15"/>
  <c r="Q193" i="15"/>
  <c r="P193" i="15"/>
  <c r="N193" i="15"/>
  <c r="M193" i="15"/>
  <c r="K193" i="15"/>
  <c r="J193" i="15"/>
  <c r="D192" i="15"/>
  <c r="I192" i="15" s="1"/>
  <c r="D191" i="15"/>
  <c r="I191" i="15"/>
  <c r="D190" i="15"/>
  <c r="I190" i="15" s="1"/>
  <c r="AA190" i="15" s="1"/>
  <c r="D189" i="15"/>
  <c r="I189" i="15" s="1"/>
  <c r="U189" i="15" s="1"/>
  <c r="D188" i="15"/>
  <c r="I188" i="15" s="1"/>
  <c r="AX186" i="15"/>
  <c r="AW186" i="15"/>
  <c r="AU186" i="15"/>
  <c r="AT186" i="15"/>
  <c r="AR186" i="15"/>
  <c r="AQ186" i="15"/>
  <c r="AO186" i="15"/>
  <c r="AN186" i="15"/>
  <c r="AL186" i="15"/>
  <c r="AK186" i="15"/>
  <c r="AI186" i="15"/>
  <c r="AH186" i="15"/>
  <c r="AF186" i="15"/>
  <c r="AE186" i="15"/>
  <c r="AC186" i="15"/>
  <c r="AB186" i="15"/>
  <c r="Z186" i="15"/>
  <c r="Y186" i="15"/>
  <c r="W186" i="15"/>
  <c r="V186" i="15"/>
  <c r="T186" i="15"/>
  <c r="S186" i="15"/>
  <c r="Q186" i="15"/>
  <c r="P186" i="15"/>
  <c r="N186" i="15"/>
  <c r="M186" i="15"/>
  <c r="K186" i="15"/>
  <c r="J186" i="15"/>
  <c r="D185" i="15"/>
  <c r="I185" i="15" s="1"/>
  <c r="AV185" i="15" s="1"/>
  <c r="D184" i="15"/>
  <c r="I184" i="15" s="1"/>
  <c r="L184" i="15" s="1"/>
  <c r="D183" i="15"/>
  <c r="I183" i="15" s="1"/>
  <c r="D182" i="15"/>
  <c r="I182" i="15" s="1"/>
  <c r="D181" i="15"/>
  <c r="I181" i="15" s="1"/>
  <c r="D180" i="15"/>
  <c r="I180" i="15" s="1"/>
  <c r="AJ180" i="15" s="1"/>
  <c r="D179" i="15"/>
  <c r="I179" i="15"/>
  <c r="D178" i="15"/>
  <c r="I178" i="15" s="1"/>
  <c r="U178" i="15" s="1"/>
  <c r="D177" i="15"/>
  <c r="I177" i="15" s="1"/>
  <c r="AD177" i="15" s="1"/>
  <c r="AX175" i="15"/>
  <c r="AW175" i="15"/>
  <c r="AU175" i="15"/>
  <c r="AT175" i="15"/>
  <c r="AR175" i="15"/>
  <c r="AQ175" i="15"/>
  <c r="AO175" i="15"/>
  <c r="AN175" i="15"/>
  <c r="AL175" i="15"/>
  <c r="AK175" i="15"/>
  <c r="AI175" i="15"/>
  <c r="AH175" i="15"/>
  <c r="AF175" i="15"/>
  <c r="AE175" i="15"/>
  <c r="AC175" i="15"/>
  <c r="AB175" i="15"/>
  <c r="Z175" i="15"/>
  <c r="Y175" i="15"/>
  <c r="W175" i="15"/>
  <c r="V175" i="15"/>
  <c r="T175" i="15"/>
  <c r="S175" i="15"/>
  <c r="Q175" i="15"/>
  <c r="P175" i="15"/>
  <c r="N175" i="15"/>
  <c r="M175" i="15"/>
  <c r="K175" i="15"/>
  <c r="J175" i="15"/>
  <c r="D174" i="15"/>
  <c r="I174" i="15" s="1"/>
  <c r="AP174" i="15" s="1"/>
  <c r="D173" i="15"/>
  <c r="I173" i="15" s="1"/>
  <c r="D172" i="15"/>
  <c r="I172" i="15" s="1"/>
  <c r="AJ172" i="15" s="1"/>
  <c r="D171" i="15"/>
  <c r="I171" i="15" s="1"/>
  <c r="AV171" i="15" s="1"/>
  <c r="D170" i="15"/>
  <c r="I170" i="15" s="1"/>
  <c r="R170" i="15" s="1"/>
  <c r="AX168" i="15"/>
  <c r="AW168" i="15"/>
  <c r="AU168" i="15"/>
  <c r="AT168" i="15"/>
  <c r="AR168" i="15"/>
  <c r="AQ168" i="15"/>
  <c r="AO168" i="15"/>
  <c r="AN168" i="15"/>
  <c r="AL168" i="15"/>
  <c r="AK168" i="15"/>
  <c r="AI168" i="15"/>
  <c r="AH168" i="15"/>
  <c r="AF168" i="15"/>
  <c r="AE168" i="15"/>
  <c r="AC168" i="15"/>
  <c r="AB168" i="15"/>
  <c r="Z168" i="15"/>
  <c r="Y168" i="15"/>
  <c r="W168" i="15"/>
  <c r="V168" i="15"/>
  <c r="T168" i="15"/>
  <c r="S168" i="15"/>
  <c r="Q168" i="15"/>
  <c r="P168" i="15"/>
  <c r="N168" i="15"/>
  <c r="M168" i="15"/>
  <c r="K168" i="15"/>
  <c r="J168" i="15"/>
  <c r="D167" i="15"/>
  <c r="I167" i="15"/>
  <c r="D166" i="15"/>
  <c r="I166" i="15" s="1"/>
  <c r="AM166" i="15" s="1"/>
  <c r="D165" i="15"/>
  <c r="I165" i="15" s="1"/>
  <c r="U165" i="15" s="1"/>
  <c r="AX163" i="15"/>
  <c r="AW163" i="15"/>
  <c r="AU163" i="15"/>
  <c r="AT163" i="15"/>
  <c r="AR163" i="15"/>
  <c r="AQ163" i="15"/>
  <c r="AO163" i="15"/>
  <c r="AN163" i="15"/>
  <c r="AL163" i="15"/>
  <c r="AK163" i="15"/>
  <c r="AI163" i="15"/>
  <c r="AH163" i="15"/>
  <c r="AF163" i="15"/>
  <c r="AE163" i="15"/>
  <c r="AC163" i="15"/>
  <c r="AB163" i="15"/>
  <c r="Z163" i="15"/>
  <c r="Y163" i="15"/>
  <c r="W163" i="15"/>
  <c r="V163" i="15"/>
  <c r="T163" i="15"/>
  <c r="S163" i="15"/>
  <c r="Q163" i="15"/>
  <c r="P163" i="15"/>
  <c r="N163" i="15"/>
  <c r="M163" i="15"/>
  <c r="K163" i="15"/>
  <c r="J163" i="15"/>
  <c r="D162" i="15"/>
  <c r="I162" i="15" s="1"/>
  <c r="AM162" i="15" s="1"/>
  <c r="D161" i="15"/>
  <c r="I161" i="15" s="1"/>
  <c r="D160" i="15"/>
  <c r="I160" i="15" s="1"/>
  <c r="AX158" i="15"/>
  <c r="AW158" i="15"/>
  <c r="AU158" i="15"/>
  <c r="AT158" i="15"/>
  <c r="AR158" i="15"/>
  <c r="AQ158" i="15"/>
  <c r="AO158" i="15"/>
  <c r="AN158" i="15"/>
  <c r="AL158" i="15"/>
  <c r="AK158" i="15"/>
  <c r="AI158" i="15"/>
  <c r="AH158" i="15"/>
  <c r="AF158" i="15"/>
  <c r="AE158" i="15"/>
  <c r="AC158" i="15"/>
  <c r="AB158" i="15"/>
  <c r="Z158" i="15"/>
  <c r="Y158" i="15"/>
  <c r="W158" i="15"/>
  <c r="V158" i="15"/>
  <c r="T158" i="15"/>
  <c r="S158" i="15"/>
  <c r="Q158" i="15"/>
  <c r="P158" i="15"/>
  <c r="N158" i="15"/>
  <c r="M158" i="15"/>
  <c r="K158" i="15"/>
  <c r="J158" i="15"/>
  <c r="D157" i="15"/>
  <c r="I157" i="15" s="1"/>
  <c r="D156" i="15"/>
  <c r="I156" i="15" s="1"/>
  <c r="AX154" i="15"/>
  <c r="AW154" i="15"/>
  <c r="AU154" i="15"/>
  <c r="AT154" i="15"/>
  <c r="AR154" i="15"/>
  <c r="AQ154" i="15"/>
  <c r="AO154" i="15"/>
  <c r="AN154" i="15"/>
  <c r="AL154" i="15"/>
  <c r="AK154" i="15"/>
  <c r="AI154" i="15"/>
  <c r="AH154" i="15"/>
  <c r="AF154" i="15"/>
  <c r="AE154" i="15"/>
  <c r="AC154" i="15"/>
  <c r="AB154" i="15"/>
  <c r="Z154" i="15"/>
  <c r="Y154" i="15"/>
  <c r="W154" i="15"/>
  <c r="V154" i="15"/>
  <c r="T154" i="15"/>
  <c r="S154" i="15"/>
  <c r="Q154" i="15"/>
  <c r="P154" i="15"/>
  <c r="N154" i="15"/>
  <c r="M154" i="15"/>
  <c r="K154" i="15"/>
  <c r="J154" i="15"/>
  <c r="D153" i="15"/>
  <c r="I153" i="15" s="1"/>
  <c r="D152" i="15"/>
  <c r="I152" i="15" s="1"/>
  <c r="AS152" i="15" s="1"/>
  <c r="D151" i="15"/>
  <c r="I151" i="15" s="1"/>
  <c r="AA151" i="15" s="1"/>
  <c r="D150" i="15"/>
  <c r="I150" i="15" s="1"/>
  <c r="D149" i="15"/>
  <c r="I149" i="15" s="1"/>
  <c r="D148" i="15"/>
  <c r="I148" i="15" s="1"/>
  <c r="AX146" i="15"/>
  <c r="AW146" i="15"/>
  <c r="AU146" i="15"/>
  <c r="AT146" i="15"/>
  <c r="AR146" i="15"/>
  <c r="AQ146" i="15"/>
  <c r="AO146" i="15"/>
  <c r="AN146" i="15"/>
  <c r="AL146" i="15"/>
  <c r="AK146" i="15"/>
  <c r="AI146" i="15"/>
  <c r="AH146" i="15"/>
  <c r="AF146" i="15"/>
  <c r="AE146" i="15"/>
  <c r="AC146" i="15"/>
  <c r="AB146" i="15"/>
  <c r="Z146" i="15"/>
  <c r="Y146" i="15"/>
  <c r="W146" i="15"/>
  <c r="V146" i="15"/>
  <c r="T146" i="15"/>
  <c r="S146" i="15"/>
  <c r="Q146" i="15"/>
  <c r="P146" i="15"/>
  <c r="N146" i="15"/>
  <c r="M146" i="15"/>
  <c r="K146" i="15"/>
  <c r="J146" i="15"/>
  <c r="D145" i="15"/>
  <c r="I145" i="15" s="1"/>
  <c r="D144" i="15"/>
  <c r="I144" i="15" s="1"/>
  <c r="R144" i="15" s="1"/>
  <c r="D143" i="15"/>
  <c r="I143" i="15" s="1"/>
  <c r="D142" i="15"/>
  <c r="I142" i="15" s="1"/>
  <c r="D141" i="15"/>
  <c r="I141" i="15" s="1"/>
  <c r="D140" i="15"/>
  <c r="I140" i="15" s="1"/>
  <c r="D139" i="15"/>
  <c r="I139" i="15" s="1"/>
  <c r="D138" i="15"/>
  <c r="I138" i="15" s="1"/>
  <c r="O138" i="15" s="1"/>
  <c r="D137" i="15"/>
  <c r="I137" i="15" s="1"/>
  <c r="D136" i="15"/>
  <c r="I136" i="15" s="1"/>
  <c r="D135" i="15"/>
  <c r="I135" i="15" s="1"/>
  <c r="D134" i="15"/>
  <c r="I134" i="15" s="1"/>
  <c r="D133" i="15"/>
  <c r="I133" i="15"/>
  <c r="D132" i="15"/>
  <c r="I132" i="15" s="1"/>
  <c r="D131" i="15"/>
  <c r="I131" i="15" s="1"/>
  <c r="D130" i="15"/>
  <c r="I130" i="15" s="1"/>
  <c r="D129" i="15"/>
  <c r="I129" i="15"/>
  <c r="D128" i="15"/>
  <c r="I128" i="15" s="1"/>
  <c r="D127" i="15"/>
  <c r="I127" i="15" s="1"/>
  <c r="AX73" i="15"/>
  <c r="AW73" i="15"/>
  <c r="AU73" i="15"/>
  <c r="AT73" i="15"/>
  <c r="AR73" i="15"/>
  <c r="AQ73" i="15"/>
  <c r="AO73" i="15"/>
  <c r="AN73" i="15"/>
  <c r="AL73" i="15"/>
  <c r="AK73" i="15"/>
  <c r="AI73" i="15"/>
  <c r="AH73" i="15"/>
  <c r="AF73" i="15"/>
  <c r="AE73" i="15"/>
  <c r="AC73" i="15"/>
  <c r="AB73" i="15"/>
  <c r="Z73" i="15"/>
  <c r="Y73" i="15"/>
  <c r="W73" i="15"/>
  <c r="V73" i="15"/>
  <c r="T73" i="15"/>
  <c r="S73" i="15"/>
  <c r="Q73" i="15"/>
  <c r="P73" i="15"/>
  <c r="N73" i="15"/>
  <c r="M73" i="15"/>
  <c r="K73" i="15"/>
  <c r="J73" i="15"/>
  <c r="D72" i="15"/>
  <c r="I72" i="15" s="1"/>
  <c r="D71" i="15"/>
  <c r="I71" i="15" s="1"/>
  <c r="D70" i="15"/>
  <c r="I70" i="15" s="1"/>
  <c r="D69" i="15"/>
  <c r="I69" i="15" s="1"/>
  <c r="D68" i="15"/>
  <c r="I68" i="15" s="1"/>
  <c r="D67" i="15"/>
  <c r="I67" i="15" s="1"/>
  <c r="U67" i="15" s="1"/>
  <c r="D66" i="15"/>
  <c r="I66" i="15" s="1"/>
  <c r="U66" i="15" s="1"/>
  <c r="D65" i="15"/>
  <c r="I65" i="15" s="1"/>
  <c r="D64" i="15"/>
  <c r="I64" i="15" s="1"/>
  <c r="D63" i="15"/>
  <c r="I63" i="15" s="1"/>
  <c r="D62" i="15"/>
  <c r="I62" i="15" s="1"/>
  <c r="AX21" i="15"/>
  <c r="AW21" i="15"/>
  <c r="AU21" i="15"/>
  <c r="AT21" i="15"/>
  <c r="AR21" i="15"/>
  <c r="AQ21" i="15"/>
  <c r="AO21" i="15"/>
  <c r="AO23" i="15" s="1"/>
  <c r="AN21" i="15"/>
  <c r="AL21" i="15"/>
  <c r="AK21" i="15"/>
  <c r="AI21" i="15"/>
  <c r="AH21" i="15"/>
  <c r="AF21" i="15"/>
  <c r="AE21" i="15"/>
  <c r="AC21" i="15"/>
  <c r="AC23" i="15" s="1"/>
  <c r="AB21" i="15"/>
  <c r="Z21" i="15"/>
  <c r="Y21" i="15"/>
  <c r="W21" i="15"/>
  <c r="V21" i="15"/>
  <c r="T21" i="15"/>
  <c r="S21" i="15"/>
  <c r="Q21" i="15"/>
  <c r="P21" i="15"/>
  <c r="N21" i="15"/>
  <c r="M21" i="15"/>
  <c r="K21" i="15"/>
  <c r="J21" i="15"/>
  <c r="D20" i="15"/>
  <c r="I20" i="15" s="1"/>
  <c r="AX18" i="15"/>
  <c r="AX23" i="15" s="1"/>
  <c r="AW18" i="15"/>
  <c r="AW23" i="15" s="1"/>
  <c r="AU18" i="15"/>
  <c r="AT18" i="15"/>
  <c r="AR18" i="15"/>
  <c r="AR23" i="15"/>
  <c r="AQ18" i="15"/>
  <c r="AQ23" i="15" s="1"/>
  <c r="AO18" i="15"/>
  <c r="AN18" i="15"/>
  <c r="AL18" i="15"/>
  <c r="AL23" i="15" s="1"/>
  <c r="AK18" i="15"/>
  <c r="AK23" i="15" s="1"/>
  <c r="AI18" i="15"/>
  <c r="AH18" i="15"/>
  <c r="AF18" i="15"/>
  <c r="AF23" i="15"/>
  <c r="AE18" i="15"/>
  <c r="AE23" i="15"/>
  <c r="AC18" i="15"/>
  <c r="AB18" i="15"/>
  <c r="Z18" i="15"/>
  <c r="Z23" i="15" s="1"/>
  <c r="Y18" i="15"/>
  <c r="Y23" i="15" s="1"/>
  <c r="W18" i="15"/>
  <c r="V18" i="15"/>
  <c r="T18" i="15"/>
  <c r="T23" i="15"/>
  <c r="S18" i="15"/>
  <c r="S23" i="15"/>
  <c r="Q18" i="15"/>
  <c r="Q23" i="15"/>
  <c r="P18" i="15"/>
  <c r="N18" i="15"/>
  <c r="N23" i="15" s="1"/>
  <c r="M18" i="15"/>
  <c r="M23" i="15" s="1"/>
  <c r="K18" i="15"/>
  <c r="J18" i="15"/>
  <c r="D17" i="15"/>
  <c r="I17" i="15"/>
  <c r="AV17" i="15" s="1"/>
  <c r="D16" i="15"/>
  <c r="I16" i="15" s="1"/>
  <c r="AP16" i="15" s="1"/>
  <c r="D15" i="15"/>
  <c r="I15" i="15"/>
  <c r="U15" i="15" s="1"/>
  <c r="D14" i="15"/>
  <c r="I14" i="15" s="1"/>
  <c r="D13" i="15"/>
  <c r="I13" i="15"/>
  <c r="D12" i="15"/>
  <c r="I12" i="15" s="1"/>
  <c r="D11" i="15"/>
  <c r="I11" i="15"/>
  <c r="AY11" i="15" s="1"/>
  <c r="D10" i="15"/>
  <c r="I10" i="15" s="1"/>
  <c r="D9" i="15"/>
  <c r="I9" i="15"/>
  <c r="D8" i="15"/>
  <c r="I8" i="15" s="1"/>
  <c r="D7" i="15"/>
  <c r="I7" i="15"/>
  <c r="AV7" i="15" s="1"/>
  <c r="D6" i="15"/>
  <c r="I6" i="15" s="1"/>
  <c r="AM11" i="15"/>
  <c r="O17" i="15"/>
  <c r="AP157" i="15"/>
  <c r="AA157" i="15"/>
  <c r="O157" i="15"/>
  <c r="AM171" i="15"/>
  <c r="X171" i="15"/>
  <c r="AA179" i="15"/>
  <c r="AV182" i="15"/>
  <c r="AJ183" i="15"/>
  <c r="AV191" i="15"/>
  <c r="AA191" i="15"/>
  <c r="O191" i="15"/>
  <c r="AD209" i="15"/>
  <c r="AP222" i="15"/>
  <c r="AD222" i="15"/>
  <c r="X224" i="15"/>
  <c r="O224" i="15"/>
  <c r="R226" i="15"/>
  <c r="AM227" i="15"/>
  <c r="AP228" i="15"/>
  <c r="R228" i="15"/>
  <c r="AP230" i="15"/>
  <c r="AV239" i="15"/>
  <c r="AS239" i="15"/>
  <c r="L239" i="15"/>
  <c r="X240" i="15"/>
  <c r="AA247" i="15"/>
  <c r="X247" i="15"/>
  <c r="AV248" i="15"/>
  <c r="AS248" i="15"/>
  <c r="X248" i="15"/>
  <c r="AY249" i="15"/>
  <c r="AS249" i="15"/>
  <c r="AG252" i="15"/>
  <c r="AV252" i="15"/>
  <c r="R252" i="15"/>
  <c r="L252" i="15"/>
  <c r="AM253" i="15"/>
  <c r="AJ253" i="15"/>
  <c r="L253" i="15"/>
  <c r="AG254" i="15"/>
  <c r="AP254" i="15"/>
  <c r="AM254" i="15"/>
  <c r="AJ254" i="15"/>
  <c r="X254" i="15"/>
  <c r="R254" i="15"/>
  <c r="O254" i="15"/>
  <c r="L254" i="15"/>
  <c r="AS321" i="15"/>
  <c r="AM321" i="15"/>
  <c r="U321" i="15"/>
  <c r="O321" i="15"/>
  <c r="L321" i="15"/>
  <c r="AG325" i="15"/>
  <c r="AY325" i="15"/>
  <c r="U325" i="15"/>
  <c r="O325" i="15"/>
  <c r="AG326" i="15"/>
  <c r="AY326" i="15"/>
  <c r="AA326" i="15"/>
  <c r="AY328" i="15"/>
  <c r="O328" i="15"/>
  <c r="AM333" i="15"/>
  <c r="O333" i="15"/>
  <c r="AA334" i="15"/>
  <c r="U334" i="15"/>
  <c r="O334" i="15"/>
  <c r="AY336" i="15"/>
  <c r="AG336" i="15"/>
  <c r="U336" i="15"/>
  <c r="O336" i="15"/>
  <c r="AM340" i="15"/>
  <c r="AM344" i="15"/>
  <c r="AG344" i="15"/>
  <c r="AG345" i="15"/>
  <c r="U347" i="15"/>
  <c r="AJ353" i="15"/>
  <c r="U353" i="15"/>
  <c r="AV354" i="15"/>
  <c r="AJ354" i="15"/>
  <c r="X403" i="15"/>
  <c r="X407" i="15"/>
  <c r="O407" i="15"/>
  <c r="AS410" i="15"/>
  <c r="AM410" i="15"/>
  <c r="AM411" i="15"/>
  <c r="AA411" i="15"/>
  <c r="AM467" i="15"/>
  <c r="AJ467" i="15"/>
  <c r="O467" i="15"/>
  <c r="AP468" i="15"/>
  <c r="AM468" i="15"/>
  <c r="AJ468" i="15"/>
  <c r="R468" i="15"/>
  <c r="O468" i="15"/>
  <c r="AP469" i="15"/>
  <c r="AM469" i="15"/>
  <c r="AJ469" i="15"/>
  <c r="AD469" i="15"/>
  <c r="R469" i="15"/>
  <c r="O469" i="15"/>
  <c r="AP470" i="15"/>
  <c r="AM470" i="15"/>
  <c r="R470" i="15"/>
  <c r="O470" i="15"/>
  <c r="AP472" i="15"/>
  <c r="AM472" i="15"/>
  <c r="AJ472" i="15"/>
  <c r="R472" i="15"/>
  <c r="O472" i="15"/>
  <c r="AP473" i="15"/>
  <c r="AM473" i="15"/>
  <c r="AJ473" i="15"/>
  <c r="AD473" i="15"/>
  <c r="R473" i="15"/>
  <c r="O473" i="15"/>
  <c r="AJ474" i="15"/>
  <c r="AD474" i="15"/>
  <c r="AP475" i="15"/>
  <c r="AM475" i="15"/>
  <c r="R475" i="15"/>
  <c r="O475" i="15"/>
  <c r="AP476" i="15"/>
  <c r="AM476" i="15"/>
  <c r="AJ476" i="15"/>
  <c r="R476" i="15"/>
  <c r="O476" i="15"/>
  <c r="AP477" i="15"/>
  <c r="AM477" i="15"/>
  <c r="AJ477" i="15"/>
  <c r="AD477" i="15"/>
  <c r="R477" i="15"/>
  <c r="O477" i="15"/>
  <c r="AP478" i="15"/>
  <c r="AD478" i="15"/>
  <c r="R478" i="15"/>
  <c r="AP480" i="15"/>
  <c r="AM480" i="15"/>
  <c r="AJ480" i="15"/>
  <c r="R480" i="15"/>
  <c r="O480" i="15"/>
  <c r="AP481" i="15"/>
  <c r="AM481" i="15"/>
  <c r="AJ481" i="15"/>
  <c r="AD481" i="15"/>
  <c r="R481" i="15"/>
  <c r="O481" i="15"/>
  <c r="AA65" i="15"/>
  <c r="O65" i="15"/>
  <c r="AA139" i="15"/>
  <c r="O139" i="15"/>
  <c r="AY137" i="15"/>
  <c r="X137" i="15"/>
  <c r="AS137" i="15"/>
  <c r="R137" i="15"/>
  <c r="AM137" i="15"/>
  <c r="L137" i="15"/>
  <c r="AG137" i="15"/>
  <c r="AA130" i="15"/>
  <c r="U20" i="15"/>
  <c r="U21" i="15" s="1"/>
  <c r="AG20" i="15"/>
  <c r="AG21" i="15" s="1"/>
  <c r="AV140" i="15"/>
  <c r="O140" i="15"/>
  <c r="AJ68" i="15"/>
  <c r="AP68" i="15"/>
  <c r="AY142" i="15"/>
  <c r="AS142" i="15"/>
  <c r="AM142" i="15"/>
  <c r="AY133" i="15"/>
  <c r="AA133" i="15"/>
  <c r="AV133" i="15"/>
  <c r="X133" i="15"/>
  <c r="AS133" i="15"/>
  <c r="U133" i="15"/>
  <c r="AP133" i="15"/>
  <c r="R133" i="15"/>
  <c r="AD133" i="15"/>
  <c r="AM133" i="15"/>
  <c r="O133" i="15"/>
  <c r="AJ133" i="15"/>
  <c r="L133" i="15"/>
  <c r="AG133" i="15"/>
  <c r="AJ69" i="15"/>
  <c r="AY69" i="15"/>
  <c r="AV69" i="15"/>
  <c r="AM69" i="15"/>
  <c r="R69" i="15"/>
  <c r="AA127" i="15"/>
  <c r="AS127" i="15"/>
  <c r="R127" i="15"/>
  <c r="O127" i="15"/>
  <c r="AG127" i="15"/>
  <c r="AA135" i="15"/>
  <c r="X135" i="15"/>
  <c r="AJ135" i="15"/>
  <c r="AA143" i="15"/>
  <c r="X143" i="15"/>
  <c r="U143" i="15"/>
  <c r="O143" i="15"/>
  <c r="AJ143" i="15"/>
  <c r="AG143" i="15"/>
  <c r="L162" i="15"/>
  <c r="AJ71" i="15"/>
  <c r="AM71" i="15"/>
  <c r="AP71" i="15"/>
  <c r="AM67" i="15"/>
  <c r="AS141" i="15"/>
  <c r="O141" i="15"/>
  <c r="AG128" i="15"/>
  <c r="AY136" i="15"/>
  <c r="AV136" i="15"/>
  <c r="X136" i="15"/>
  <c r="U136" i="15"/>
  <c r="AD136" i="15"/>
  <c r="AJ136" i="15"/>
  <c r="L136" i="15"/>
  <c r="X144" i="15"/>
  <c r="AA129" i="15"/>
  <c r="AV129" i="15"/>
  <c r="X129" i="15"/>
  <c r="AS129" i="15"/>
  <c r="AP129" i="15"/>
  <c r="R129" i="15"/>
  <c r="O129" i="15"/>
  <c r="AD129" i="15"/>
  <c r="AJ129" i="15"/>
  <c r="AG129" i="15"/>
  <c r="AG207" i="15"/>
  <c r="U7" i="15"/>
  <c r="U8" i="15"/>
  <c r="AS8" i="15"/>
  <c r="U10" i="15"/>
  <c r="U11" i="15"/>
  <c r="AS12" i="15"/>
  <c r="U14" i="15"/>
  <c r="U16" i="15"/>
  <c r="AS16" i="15"/>
  <c r="U17" i="15"/>
  <c r="U150" i="15"/>
  <c r="AP150" i="15"/>
  <c r="AM150" i="15"/>
  <c r="AG150" i="15"/>
  <c r="L151" i="15"/>
  <c r="X152" i="15"/>
  <c r="R160" i="15"/>
  <c r="AV179" i="15"/>
  <c r="X179" i="15"/>
  <c r="AS179" i="15"/>
  <c r="U179" i="15"/>
  <c r="AP179" i="15"/>
  <c r="R179" i="15"/>
  <c r="AJ179" i="15"/>
  <c r="L179" i="15"/>
  <c r="AG179" i="15"/>
  <c r="X185" i="15"/>
  <c r="AJ223" i="15"/>
  <c r="L223" i="15"/>
  <c r="AG223" i="15"/>
  <c r="AS223" i="15"/>
  <c r="U223" i="15"/>
  <c r="R223" i="15"/>
  <c r="AY223" i="15"/>
  <c r="O223" i="15"/>
  <c r="AP223" i="15"/>
  <c r="AM223" i="15"/>
  <c r="AD223" i="15"/>
  <c r="AV223" i="15"/>
  <c r="AA223" i="15"/>
  <c r="X223" i="15"/>
  <c r="AY160" i="15"/>
  <c r="AA160" i="15"/>
  <c r="AV160" i="15"/>
  <c r="X160" i="15"/>
  <c r="AS160" i="15"/>
  <c r="AM160" i="15"/>
  <c r="AJ160" i="15"/>
  <c r="L160" i="15"/>
  <c r="L221" i="15"/>
  <c r="AG221" i="15"/>
  <c r="AM221" i="15"/>
  <c r="AD221" i="15"/>
  <c r="X221" i="15"/>
  <c r="O221" i="15"/>
  <c r="AP221" i="15"/>
  <c r="AS6" i="15"/>
  <c r="AV6" i="15"/>
  <c r="X8" i="15"/>
  <c r="AV8" i="15"/>
  <c r="AV11" i="15"/>
  <c r="AV12" i="15"/>
  <c r="X14" i="15"/>
  <c r="AV15" i="15"/>
  <c r="X16" i="15"/>
  <c r="AV16" i="15"/>
  <c r="AS149" i="15"/>
  <c r="U149" i="15"/>
  <c r="AP149" i="15"/>
  <c r="AM149" i="15"/>
  <c r="O149" i="15"/>
  <c r="AG149" i="15"/>
  <c r="X151" i="15"/>
  <c r="AA152" i="15"/>
  <c r="AA156" i="15"/>
  <c r="AA158" i="15" s="1"/>
  <c r="AD160" i="15"/>
  <c r="AP167" i="15"/>
  <c r="R167" i="15"/>
  <c r="O167" i="15"/>
  <c r="O168" i="15" s="1"/>
  <c r="AJ167" i="15"/>
  <c r="L167" i="15"/>
  <c r="AY167" i="15"/>
  <c r="AA167" i="15"/>
  <c r="AS188" i="15"/>
  <c r="U188" i="15"/>
  <c r="R188" i="15"/>
  <c r="AG188" i="15"/>
  <c r="X188" i="15"/>
  <c r="O188" i="15"/>
  <c r="L188" i="15"/>
  <c r="AM188" i="15"/>
  <c r="AA197" i="15"/>
  <c r="AD197" i="15"/>
  <c r="X203" i="15"/>
  <c r="AJ203" i="15"/>
  <c r="AG225" i="15"/>
  <c r="AS225" i="15"/>
  <c r="U225" i="15"/>
  <c r="AD225" i="15"/>
  <c r="X225" i="15"/>
  <c r="R225" i="15"/>
  <c r="O225" i="15"/>
  <c r="AV225" i="15"/>
  <c r="AP225" i="15"/>
  <c r="AV257" i="15"/>
  <c r="X257" i="15"/>
  <c r="AS257" i="15"/>
  <c r="U257" i="15"/>
  <c r="AP257" i="15"/>
  <c r="R257" i="15"/>
  <c r="AJ257" i="15"/>
  <c r="L257" i="15"/>
  <c r="AM257" i="15"/>
  <c r="AG257" i="15"/>
  <c r="AA257" i="15"/>
  <c r="O257" i="15"/>
  <c r="AY257" i="15"/>
  <c r="AD257" i="15"/>
  <c r="I261" i="15"/>
  <c r="AY6" i="15"/>
  <c r="AY7" i="15"/>
  <c r="AA8" i="15"/>
  <c r="AY8" i="15"/>
  <c r="AY9" i="15"/>
  <c r="AA12" i="15"/>
  <c r="AY12" i="15"/>
  <c r="AA14" i="15"/>
  <c r="AY14" i="15"/>
  <c r="AY15" i="15"/>
  <c r="AA16" i="15"/>
  <c r="AY16" i="15"/>
  <c r="AY17" i="15"/>
  <c r="AS148" i="15"/>
  <c r="U148" i="15"/>
  <c r="R148" i="15"/>
  <c r="AM148" i="15"/>
  <c r="O148" i="15"/>
  <c r="AD148" i="15"/>
  <c r="AJ152" i="15"/>
  <c r="AM156" i="15"/>
  <c r="AG160" i="15"/>
  <c r="R166" i="15"/>
  <c r="O166" i="15"/>
  <c r="L166" i="15"/>
  <c r="AD166" i="15"/>
  <c r="AY166" i="15"/>
  <c r="U167" i="15"/>
  <c r="AV178" i="15"/>
  <c r="X178" i="15"/>
  <c r="AP178" i="15"/>
  <c r="R178" i="15"/>
  <c r="L178" i="15"/>
  <c r="AG178" i="15"/>
  <c r="R192" i="15"/>
  <c r="AM192" i="15"/>
  <c r="U203" i="15"/>
  <c r="AY208" i="15"/>
  <c r="AV208" i="15"/>
  <c r="X208" i="15"/>
  <c r="AP208" i="15"/>
  <c r="AM208" i="15"/>
  <c r="O208" i="15"/>
  <c r="AJ208" i="15"/>
  <c r="AS208" i="15"/>
  <c r="AD208" i="15"/>
  <c r="U208" i="15"/>
  <c r="AY210" i="15"/>
  <c r="AA210" i="15"/>
  <c r="AV210" i="15"/>
  <c r="X210" i="15"/>
  <c r="AP210" i="15"/>
  <c r="R210" i="15"/>
  <c r="AM210" i="15"/>
  <c r="O210" i="15"/>
  <c r="AJ210" i="15"/>
  <c r="L210" i="15"/>
  <c r="AD210" i="15"/>
  <c r="U210" i="15"/>
  <c r="AS151" i="15"/>
  <c r="U151" i="15"/>
  <c r="U154" i="15" s="1"/>
  <c r="AP151" i="15"/>
  <c r="R151" i="15"/>
  <c r="AM151" i="15"/>
  <c r="O151" i="15"/>
  <c r="AG151" i="15"/>
  <c r="AD151" i="15"/>
  <c r="AD185" i="15"/>
  <c r="AY185" i="15"/>
  <c r="AA185" i="15"/>
  <c r="AP185" i="15"/>
  <c r="R185" i="15"/>
  <c r="AM185" i="15"/>
  <c r="O185" i="15"/>
  <c r="AS185" i="15"/>
  <c r="AJ185" i="15"/>
  <c r="AG185" i="15"/>
  <c r="U185" i="15"/>
  <c r="L185" i="15"/>
  <c r="AA6" i="15"/>
  <c r="AD6" i="15"/>
  <c r="AD7" i="15"/>
  <c r="AD8" i="15"/>
  <c r="AD9" i="15"/>
  <c r="AD12" i="15"/>
  <c r="AD14" i="15"/>
  <c r="AD15" i="15"/>
  <c r="AD16" i="15"/>
  <c r="AD17" i="15"/>
  <c r="AY145" i="15"/>
  <c r="AP145" i="15"/>
  <c r="L148" i="15"/>
  <c r="X149" i="15"/>
  <c r="AJ151" i="15"/>
  <c r="AV152" i="15"/>
  <c r="AP156" i="15"/>
  <c r="AP158" i="15" s="1"/>
  <c r="AP160" i="15"/>
  <c r="AP165" i="15"/>
  <c r="R165" i="15"/>
  <c r="AM165" i="15"/>
  <c r="O165" i="15"/>
  <c r="AJ165" i="15"/>
  <c r="L165" i="15"/>
  <c r="L168" i="15"/>
  <c r="I168" i="15"/>
  <c r="AD165" i="15"/>
  <c r="AY165" i="15"/>
  <c r="AA165" i="15"/>
  <c r="U166" i="15"/>
  <c r="U168" i="15" s="1"/>
  <c r="X167" i="15"/>
  <c r="O178" i="15"/>
  <c r="AD179" i="15"/>
  <c r="AD184" i="15"/>
  <c r="AY184" i="15"/>
  <c r="AA184" i="15"/>
  <c r="AP184" i="15"/>
  <c r="R184" i="15"/>
  <c r="AM184" i="15"/>
  <c r="O184" i="15"/>
  <c r="AV184" i="15"/>
  <c r="AS184" i="15"/>
  <c r="AJ184" i="15"/>
  <c r="X184" i="15"/>
  <c r="U184" i="15"/>
  <c r="AJ188" i="15"/>
  <c r="AG208" i="15"/>
  <c r="AG210" i="15"/>
  <c r="AG9" i="15"/>
  <c r="AG11" i="15"/>
  <c r="AG12" i="15"/>
  <c r="AG14" i="15"/>
  <c r="AG16" i="15"/>
  <c r="AV177" i="15"/>
  <c r="AG177" i="15"/>
  <c r="AJ195" i="15"/>
  <c r="L195" i="15"/>
  <c r="AG195" i="15"/>
  <c r="AY195" i="15"/>
  <c r="AA195" i="15"/>
  <c r="AV195" i="15"/>
  <c r="X195" i="15"/>
  <c r="AS195" i="15"/>
  <c r="U195" i="15"/>
  <c r="AD195" i="15"/>
  <c r="R195" i="15"/>
  <c r="O195" i="15"/>
  <c r="AY204" i="15"/>
  <c r="AA204" i="15"/>
  <c r="AV204" i="15"/>
  <c r="X204" i="15"/>
  <c r="AP204" i="15"/>
  <c r="R204" i="15"/>
  <c r="AM204" i="15"/>
  <c r="O204" i="15"/>
  <c r="AJ204" i="15"/>
  <c r="L204" i="15"/>
  <c r="AS204" i="15"/>
  <c r="AD204" i="15"/>
  <c r="U204" i="15"/>
  <c r="AY206" i="15"/>
  <c r="AA206" i="15"/>
  <c r="AV206" i="15"/>
  <c r="X206" i="15"/>
  <c r="AP206" i="15"/>
  <c r="R206" i="15"/>
  <c r="AM206" i="15"/>
  <c r="O206" i="15"/>
  <c r="AJ206" i="15"/>
  <c r="L206" i="15"/>
  <c r="AD206" i="15"/>
  <c r="U206" i="15"/>
  <c r="AG6" i="15"/>
  <c r="AG8" i="15"/>
  <c r="AG10" i="15"/>
  <c r="AG15" i="15"/>
  <c r="AG17" i="15"/>
  <c r="AV151" i="15"/>
  <c r="L6" i="15"/>
  <c r="L8" i="15"/>
  <c r="L9" i="15"/>
  <c r="L11" i="15"/>
  <c r="L12" i="15"/>
  <c r="L14" i="15"/>
  <c r="L16" i="15"/>
  <c r="L17" i="15"/>
  <c r="AA148" i="15"/>
  <c r="AJ149" i="15"/>
  <c r="AV150" i="15"/>
  <c r="AY151" i="15"/>
  <c r="AS153" i="15"/>
  <c r="U153" i="15"/>
  <c r="AP153" i="15"/>
  <c r="R153" i="15"/>
  <c r="AM153" i="15"/>
  <c r="AM154" i="15" s="1"/>
  <c r="O153" i="15"/>
  <c r="AG153" i="15"/>
  <c r="AD153" i="15"/>
  <c r="AJ157" i="15"/>
  <c r="L157" i="15"/>
  <c r="AG157" i="15"/>
  <c r="AD157" i="15"/>
  <c r="AV157" i="15"/>
  <c r="X157" i="15"/>
  <c r="AS157" i="15"/>
  <c r="U157" i="15"/>
  <c r="X165" i="15"/>
  <c r="AG166" i="15"/>
  <c r="AS167" i="15"/>
  <c r="AD178" i="15"/>
  <c r="AY179" i="15"/>
  <c r="AG184" i="15"/>
  <c r="AM195" i="15"/>
  <c r="AG204" i="15"/>
  <c r="AG206" i="15"/>
  <c r="AV211" i="15"/>
  <c r="AM211" i="15"/>
  <c r="AS211" i="15"/>
  <c r="U152" i="15"/>
  <c r="AP152" i="15"/>
  <c r="R152" i="15"/>
  <c r="AM152" i="15"/>
  <c r="O152" i="15"/>
  <c r="AG152" i="15"/>
  <c r="AD152" i="15"/>
  <c r="AJ156" i="15"/>
  <c r="L156" i="15"/>
  <c r="AG156" i="15"/>
  <c r="I158" i="15"/>
  <c r="AD156" i="15"/>
  <c r="AD158" i="15" s="1"/>
  <c r="AV156" i="15"/>
  <c r="X156" i="15"/>
  <c r="X158" i="15" s="1"/>
  <c r="AS156" i="15"/>
  <c r="AS158" i="15"/>
  <c r="U156" i="15"/>
  <c r="AY180" i="15"/>
  <c r="AA180" i="15"/>
  <c r="AP180" i="15"/>
  <c r="AM180" i="15"/>
  <c r="O180" i="15"/>
  <c r="AD180" i="15"/>
  <c r="X180" i="15"/>
  <c r="U180" i="15"/>
  <c r="AV180" i="15"/>
  <c r="L180" i="15"/>
  <c r="AS180" i="15"/>
  <c r="AP195" i="15"/>
  <c r="AY202" i="15"/>
  <c r="AA202" i="15"/>
  <c r="AV202" i="15"/>
  <c r="X202" i="15"/>
  <c r="AP202" i="15"/>
  <c r="R202" i="15"/>
  <c r="AM202" i="15"/>
  <c r="O202" i="15"/>
  <c r="AJ202" i="15"/>
  <c r="L202" i="15"/>
  <c r="AD202" i="15"/>
  <c r="U202" i="15"/>
  <c r="AS206" i="15"/>
  <c r="AJ196" i="15"/>
  <c r="L196" i="15"/>
  <c r="AG196" i="15"/>
  <c r="AY196" i="15"/>
  <c r="AA196" i="15"/>
  <c r="AV196" i="15"/>
  <c r="X196" i="15"/>
  <c r="AS196" i="15"/>
  <c r="U196" i="15"/>
  <c r="AY233" i="15"/>
  <c r="AA233" i="15"/>
  <c r="AV233" i="15"/>
  <c r="X233" i="15"/>
  <c r="AM233" i="15"/>
  <c r="O233" i="15"/>
  <c r="AJ233" i="15"/>
  <c r="L233" i="15"/>
  <c r="AS233" i="15"/>
  <c r="AG233" i="15"/>
  <c r="AD233" i="15"/>
  <c r="U233" i="15"/>
  <c r="AV342" i="15"/>
  <c r="X342" i="15"/>
  <c r="AS342" i="15"/>
  <c r="U342" i="15"/>
  <c r="AP342" i="15"/>
  <c r="R342" i="15"/>
  <c r="AJ342" i="15"/>
  <c r="L342" i="15"/>
  <c r="AD342" i="15"/>
  <c r="AA342" i="15"/>
  <c r="O342" i="15"/>
  <c r="AY342" i="15"/>
  <c r="AM342" i="15"/>
  <c r="U170" i="15"/>
  <c r="AS170" i="15"/>
  <c r="U171" i="15"/>
  <c r="AS171" i="15"/>
  <c r="U172" i="15"/>
  <c r="AS172" i="15"/>
  <c r="U173" i="15"/>
  <c r="AS173" i="15"/>
  <c r="U174" i="15"/>
  <c r="AS174" i="15"/>
  <c r="O196" i="15"/>
  <c r="R233" i="15"/>
  <c r="AG342" i="15"/>
  <c r="AA170" i="15"/>
  <c r="AY170" i="15"/>
  <c r="AA171" i="15"/>
  <c r="AY171" i="15"/>
  <c r="AA172" i="15"/>
  <c r="AY172" i="15"/>
  <c r="AA173" i="15"/>
  <c r="AY173" i="15"/>
  <c r="AA174" i="15"/>
  <c r="AY174" i="15"/>
  <c r="AD181" i="15"/>
  <c r="AY181" i="15"/>
  <c r="AA181" i="15"/>
  <c r="AP181" i="15"/>
  <c r="R181" i="15"/>
  <c r="AM181" i="15"/>
  <c r="O181" i="15"/>
  <c r="AM191" i="15"/>
  <c r="AD196" i="15"/>
  <c r="AT219" i="15"/>
  <c r="AD170" i="15"/>
  <c r="AD171" i="15"/>
  <c r="AD172" i="15"/>
  <c r="AD173" i="15"/>
  <c r="AD174" i="15"/>
  <c r="I175" i="15"/>
  <c r="L181" i="15"/>
  <c r="AD182" i="15"/>
  <c r="AY182" i="15"/>
  <c r="AA182" i="15"/>
  <c r="AP182" i="15"/>
  <c r="R182" i="15"/>
  <c r="AM182" i="15"/>
  <c r="O182" i="15"/>
  <c r="AS190" i="15"/>
  <c r="U190" i="15"/>
  <c r="AP190" i="15"/>
  <c r="R190" i="15"/>
  <c r="AG190" i="15"/>
  <c r="AD190" i="15"/>
  <c r="AY190" i="15"/>
  <c r="AM196" i="15"/>
  <c r="AJ198" i="15"/>
  <c r="L198" i="15"/>
  <c r="AG198" i="15"/>
  <c r="AY198" i="15"/>
  <c r="AA198" i="15"/>
  <c r="AV198" i="15"/>
  <c r="X198" i="15"/>
  <c r="AS198" i="15"/>
  <c r="U198" i="15"/>
  <c r="AY234" i="15"/>
  <c r="AY235" i="15" s="1"/>
  <c r="AA234" i="15"/>
  <c r="AA235" i="15" s="1"/>
  <c r="AV234" i="15"/>
  <c r="AV235" i="15" s="1"/>
  <c r="X234" i="15"/>
  <c r="X235" i="15" s="1"/>
  <c r="AM234" i="15"/>
  <c r="AM235" i="15" s="1"/>
  <c r="O234" i="15"/>
  <c r="O235" i="15" s="1"/>
  <c r="AJ234" i="15"/>
  <c r="AJ235" i="15" s="1"/>
  <c r="L234" i="15"/>
  <c r="L235" i="15" s="1"/>
  <c r="I235" i="15"/>
  <c r="AS234" i="15"/>
  <c r="AS235" i="15" s="1"/>
  <c r="AG234" i="15"/>
  <c r="AG235" i="15"/>
  <c r="AD234" i="15"/>
  <c r="AD235" i="15" s="1"/>
  <c r="U234" i="15"/>
  <c r="U235" i="15" s="1"/>
  <c r="AM264" i="15"/>
  <c r="O264" i="15"/>
  <c r="AJ264" i="15"/>
  <c r="L264" i="15"/>
  <c r="AG264" i="15"/>
  <c r="AY264" i="15"/>
  <c r="AA264" i="15"/>
  <c r="U264" i="15"/>
  <c r="R264" i="15"/>
  <c r="AV264" i="15"/>
  <c r="AS264" i="15"/>
  <c r="AP264" i="15"/>
  <c r="AD264" i="15"/>
  <c r="X264" i="15"/>
  <c r="AD183" i="15"/>
  <c r="R183" i="15"/>
  <c r="AS191" i="15"/>
  <c r="U191" i="15"/>
  <c r="AP191" i="15"/>
  <c r="R191" i="15"/>
  <c r="AG191" i="15"/>
  <c r="AD191" i="15"/>
  <c r="AY191" i="15"/>
  <c r="AP196" i="15"/>
  <c r="AY201" i="15"/>
  <c r="AA201" i="15"/>
  <c r="AV201" i="15"/>
  <c r="X201" i="15"/>
  <c r="AP201" i="15"/>
  <c r="R201" i="15"/>
  <c r="AM201" i="15"/>
  <c r="O201" i="15"/>
  <c r="AJ201" i="15"/>
  <c r="L201" i="15"/>
  <c r="AY205" i="15"/>
  <c r="AA205" i="15"/>
  <c r="AV205" i="15"/>
  <c r="X205" i="15"/>
  <c r="AP205" i="15"/>
  <c r="R205" i="15"/>
  <c r="AM205" i="15"/>
  <c r="O205" i="15"/>
  <c r="AJ205" i="15"/>
  <c r="L205" i="15"/>
  <c r="AY209" i="15"/>
  <c r="AA209" i="15"/>
  <c r="AV209" i="15"/>
  <c r="X209" i="15"/>
  <c r="AP209" i="15"/>
  <c r="R209" i="15"/>
  <c r="AM209" i="15"/>
  <c r="O209" i="15"/>
  <c r="AJ209" i="15"/>
  <c r="L209" i="15"/>
  <c r="AV335" i="15"/>
  <c r="X335" i="15"/>
  <c r="AP335" i="15"/>
  <c r="R335" i="15"/>
  <c r="AD335" i="15"/>
  <c r="AA335" i="15"/>
  <c r="U335" i="15"/>
  <c r="AS335" i="15"/>
  <c r="L335" i="15"/>
  <c r="AY335" i="15"/>
  <c r="AJ335" i="15"/>
  <c r="AG335" i="15"/>
  <c r="O335" i="15"/>
  <c r="AA214" i="15"/>
  <c r="AP246" i="15"/>
  <c r="R246" i="15"/>
  <c r="AM246" i="15"/>
  <c r="O246" i="15"/>
  <c r="AJ246" i="15"/>
  <c r="L246" i="15"/>
  <c r="AD246" i="15"/>
  <c r="AV246" i="15"/>
  <c r="AS246" i="15"/>
  <c r="AA246" i="15"/>
  <c r="X246" i="15"/>
  <c r="U246" i="15"/>
  <c r="AV260" i="15"/>
  <c r="X260" i="15"/>
  <c r="AS260" i="15"/>
  <c r="U260" i="15"/>
  <c r="AP260" i="15"/>
  <c r="R260" i="15"/>
  <c r="AJ260" i="15"/>
  <c r="L260" i="15"/>
  <c r="AM260" i="15"/>
  <c r="AG260" i="15"/>
  <c r="AA260" i="15"/>
  <c r="O260" i="15"/>
  <c r="AV329" i="15"/>
  <c r="X329" i="15"/>
  <c r="AP329" i="15"/>
  <c r="R329" i="15"/>
  <c r="AD329" i="15"/>
  <c r="AA329" i="15"/>
  <c r="U329" i="15"/>
  <c r="AS329" i="15"/>
  <c r="L329" i="15"/>
  <c r="AY329" i="15"/>
  <c r="AM329" i="15"/>
  <c r="AG329" i="15"/>
  <c r="O329" i="15"/>
  <c r="AV332" i="15"/>
  <c r="X332" i="15"/>
  <c r="AP332" i="15"/>
  <c r="R332" i="15"/>
  <c r="AS332" i="15"/>
  <c r="L332" i="15"/>
  <c r="AM332" i="15"/>
  <c r="AJ332" i="15"/>
  <c r="AD332" i="15"/>
  <c r="U332" i="15"/>
  <c r="O332" i="15"/>
  <c r="AY332" i="15"/>
  <c r="AM215" i="15"/>
  <c r="AJ222" i="15"/>
  <c r="L222" i="15"/>
  <c r="AG222" i="15"/>
  <c r="AS222" i="15"/>
  <c r="U222" i="15"/>
  <c r="AV222" i="15"/>
  <c r="AJ226" i="15"/>
  <c r="L226" i="15"/>
  <c r="AG226" i="15"/>
  <c r="AV226" i="15"/>
  <c r="X226" i="15"/>
  <c r="AS226" i="15"/>
  <c r="U226" i="15"/>
  <c r="AJ227" i="15"/>
  <c r="L227" i="15"/>
  <c r="AG227" i="15"/>
  <c r="AV227" i="15"/>
  <c r="X227" i="15"/>
  <c r="AS227" i="15"/>
  <c r="U227" i="15"/>
  <c r="AJ228" i="15"/>
  <c r="L228" i="15"/>
  <c r="AG228" i="15"/>
  <c r="AV228" i="15"/>
  <c r="X228" i="15"/>
  <c r="AS228" i="15"/>
  <c r="U228" i="15"/>
  <c r="U231" i="15" s="1"/>
  <c r="AJ229" i="15"/>
  <c r="L229" i="15"/>
  <c r="L231" i="15" s="1"/>
  <c r="AG229" i="15"/>
  <c r="AV229" i="15"/>
  <c r="X229" i="15"/>
  <c r="AS229" i="15"/>
  <c r="U229" i="15"/>
  <c r="AJ230" i="15"/>
  <c r="L230" i="15"/>
  <c r="AG230" i="15"/>
  <c r="AV230" i="15"/>
  <c r="X230" i="15"/>
  <c r="X231" i="15" s="1"/>
  <c r="AS230" i="15"/>
  <c r="U230" i="15"/>
  <c r="I231" i="15"/>
  <c r="AP237" i="15"/>
  <c r="AG237" i="15"/>
  <c r="AA237" i="15"/>
  <c r="AG246" i="15"/>
  <c r="AD260" i="15"/>
  <c r="AV327" i="15"/>
  <c r="X327" i="15"/>
  <c r="AP327" i="15"/>
  <c r="R327" i="15"/>
  <c r="AD327" i="15"/>
  <c r="AA327" i="15"/>
  <c r="U327" i="15"/>
  <c r="AS327" i="15"/>
  <c r="L327" i="15"/>
  <c r="AG327" i="15"/>
  <c r="O327" i="15"/>
  <c r="AY327" i="15"/>
  <c r="AJ329" i="15"/>
  <c r="AA332" i="15"/>
  <c r="U343" i="15"/>
  <c r="L343" i="15"/>
  <c r="AM343" i="15"/>
  <c r="AY349" i="15"/>
  <c r="AA349" i="15"/>
  <c r="AP349" i="15"/>
  <c r="R349" i="15"/>
  <c r="AM349" i="15"/>
  <c r="O349" i="15"/>
  <c r="AG349" i="15"/>
  <c r="AD349" i="15"/>
  <c r="X349" i="15"/>
  <c r="L349" i="15"/>
  <c r="AV349" i="15"/>
  <c r="AS349" i="15"/>
  <c r="AJ349" i="15"/>
  <c r="U349" i="15"/>
  <c r="AK219" i="15"/>
  <c r="AD214" i="15"/>
  <c r="AJ214" i="15"/>
  <c r="AV258" i="15"/>
  <c r="X258" i="15"/>
  <c r="AS258" i="15"/>
  <c r="U258" i="15"/>
  <c r="AP258" i="15"/>
  <c r="R258" i="15"/>
  <c r="AJ258" i="15"/>
  <c r="L258" i="15"/>
  <c r="L261" i="15" s="1"/>
  <c r="AM258" i="15"/>
  <c r="AG258" i="15"/>
  <c r="AA258" i="15"/>
  <c r="O258" i="15"/>
  <c r="AY260" i="15"/>
  <c r="AM265" i="15"/>
  <c r="O265" i="15"/>
  <c r="AJ265" i="15"/>
  <c r="L265" i="15"/>
  <c r="AG265" i="15"/>
  <c r="AY265" i="15"/>
  <c r="AA265" i="15"/>
  <c r="U265" i="15"/>
  <c r="R265" i="15"/>
  <c r="AV265" i="15"/>
  <c r="AS265" i="15"/>
  <c r="AP265" i="15"/>
  <c r="AD324" i="15"/>
  <c r="AY324" i="15"/>
  <c r="AA324" i="15"/>
  <c r="AV324" i="15"/>
  <c r="X324" i="15"/>
  <c r="AP324" i="15"/>
  <c r="R324" i="15"/>
  <c r="O324" i="15"/>
  <c r="L324" i="15"/>
  <c r="AS324" i="15"/>
  <c r="AM324" i="15"/>
  <c r="AJ324" i="15"/>
  <c r="AV330" i="15"/>
  <c r="X330" i="15"/>
  <c r="AP330" i="15"/>
  <c r="R330" i="15"/>
  <c r="AS330" i="15"/>
  <c r="L330" i="15"/>
  <c r="AM330" i="15"/>
  <c r="AJ330" i="15"/>
  <c r="AD330" i="15"/>
  <c r="AG330" i="15"/>
  <c r="AA330" i="15"/>
  <c r="U330" i="15"/>
  <c r="AG332" i="15"/>
  <c r="O214" i="15"/>
  <c r="AP214" i="15"/>
  <c r="X222" i="15"/>
  <c r="AA226" i="15"/>
  <c r="AA227" i="15"/>
  <c r="AA228" i="15"/>
  <c r="AA229" i="15"/>
  <c r="AA231" i="15" s="1"/>
  <c r="AA230" i="15"/>
  <c r="X237" i="15"/>
  <c r="O245" i="15"/>
  <c r="AD245" i="15"/>
  <c r="AA245" i="15"/>
  <c r="AA250" i="15" s="1"/>
  <c r="AY258" i="15"/>
  <c r="AM263" i="15"/>
  <c r="O263" i="15"/>
  <c r="O266" i="15" s="1"/>
  <c r="AJ263" i="15"/>
  <c r="L263" i="15"/>
  <c r="AG263" i="15"/>
  <c r="AY263" i="15"/>
  <c r="AA263" i="15"/>
  <c r="U263" i="15"/>
  <c r="R263" i="15"/>
  <c r="R266" i="15" s="1"/>
  <c r="AV263" i="15"/>
  <c r="AV266" i="15" s="1"/>
  <c r="AS263" i="15"/>
  <c r="AP263" i="15"/>
  <c r="AD265" i="15"/>
  <c r="I355" i="15"/>
  <c r="AD320" i="15"/>
  <c r="AY320" i="15"/>
  <c r="AA320" i="15"/>
  <c r="AV320" i="15"/>
  <c r="X320" i="15"/>
  <c r="AP320" i="15"/>
  <c r="R320" i="15"/>
  <c r="AM320" i="15"/>
  <c r="AJ320" i="15"/>
  <c r="U320" i="15"/>
  <c r="O320" i="15"/>
  <c r="L320" i="15"/>
  <c r="AG324" i="15"/>
  <c r="AY330" i="15"/>
  <c r="AV339" i="15"/>
  <c r="X339" i="15"/>
  <c r="AS339" i="15"/>
  <c r="U339" i="15"/>
  <c r="AP339" i="15"/>
  <c r="R339" i="15"/>
  <c r="AJ339" i="15"/>
  <c r="L339" i="15"/>
  <c r="AD339" i="15"/>
  <c r="AA339" i="15"/>
  <c r="O339" i="15"/>
  <c r="AY339" i="15"/>
  <c r="AM339" i="15"/>
  <c r="AG339" i="15"/>
  <c r="R214" i="15"/>
  <c r="AS214" i="15"/>
  <c r="AD216" i="15"/>
  <c r="AY216" i="15"/>
  <c r="AA216" i="15"/>
  <c r="AM216" i="15"/>
  <c r="O216" i="15"/>
  <c r="AS216" i="15"/>
  <c r="AA222" i="15"/>
  <c r="AJ224" i="15"/>
  <c r="L224" i="15"/>
  <c r="AG224" i="15"/>
  <c r="AS224" i="15"/>
  <c r="U224" i="15"/>
  <c r="AV224" i="15"/>
  <c r="AD226" i="15"/>
  <c r="AD227" i="15"/>
  <c r="AD228" i="15"/>
  <c r="AD229" i="15"/>
  <c r="AD230" i="15"/>
  <c r="AV259" i="15"/>
  <c r="X259" i="15"/>
  <c r="AS259" i="15"/>
  <c r="AS261" i="15" s="1"/>
  <c r="U259" i="15"/>
  <c r="AP259" i="15"/>
  <c r="R259" i="15"/>
  <c r="AJ259" i="15"/>
  <c r="L259" i="15"/>
  <c r="AM259" i="15"/>
  <c r="AG259" i="15"/>
  <c r="AA259" i="15"/>
  <c r="O259" i="15"/>
  <c r="X263" i="15"/>
  <c r="I266" i="15"/>
  <c r="AG320" i="15"/>
  <c r="AV331" i="15"/>
  <c r="X331" i="15"/>
  <c r="AP331" i="15"/>
  <c r="R331" i="15"/>
  <c r="AD331" i="15"/>
  <c r="AA331" i="15"/>
  <c r="U331" i="15"/>
  <c r="AS331" i="15"/>
  <c r="L331" i="15"/>
  <c r="AY331" i="15"/>
  <c r="AM331" i="15"/>
  <c r="AJ331" i="15"/>
  <c r="AV337" i="15"/>
  <c r="X337" i="15"/>
  <c r="AP337" i="15"/>
  <c r="R337" i="15"/>
  <c r="AJ337" i="15"/>
  <c r="L337" i="15"/>
  <c r="AG337" i="15"/>
  <c r="AD337" i="15"/>
  <c r="AA337" i="15"/>
  <c r="O337" i="15"/>
  <c r="U337" i="15"/>
  <c r="AY337" i="15"/>
  <c r="AP352" i="15"/>
  <c r="AS352" i="15"/>
  <c r="AV352" i="15"/>
  <c r="AA238" i="15"/>
  <c r="AY238" i="15"/>
  <c r="AA239" i="15"/>
  <c r="AY239" i="15"/>
  <c r="AY240" i="15"/>
  <c r="AA241" i="15"/>
  <c r="AY241" i="15"/>
  <c r="AP247" i="15"/>
  <c r="R247" i="15"/>
  <c r="AM247" i="15"/>
  <c r="O247" i="15"/>
  <c r="AJ247" i="15"/>
  <c r="L247" i="15"/>
  <c r="AD247" i="15"/>
  <c r="AV249" i="15"/>
  <c r="AD321" i="15"/>
  <c r="AY321" i="15"/>
  <c r="AA321" i="15"/>
  <c r="AV321" i="15"/>
  <c r="X321" i="15"/>
  <c r="AP321" i="15"/>
  <c r="R321" i="15"/>
  <c r="AM323" i="15"/>
  <c r="AV334" i="15"/>
  <c r="X334" i="15"/>
  <c r="AP334" i="15"/>
  <c r="R334" i="15"/>
  <c r="AS334" i="15"/>
  <c r="L334" i="15"/>
  <c r="AM334" i="15"/>
  <c r="AJ334" i="15"/>
  <c r="AD334" i="15"/>
  <c r="AV344" i="15"/>
  <c r="X344" i="15"/>
  <c r="AS344" i="15"/>
  <c r="U344" i="15"/>
  <c r="AP344" i="15"/>
  <c r="R344" i="15"/>
  <c r="AJ344" i="15"/>
  <c r="L344" i="15"/>
  <c r="AD344" i="15"/>
  <c r="AA344" i="15"/>
  <c r="O344" i="15"/>
  <c r="AD238" i="15"/>
  <c r="AD239" i="15"/>
  <c r="AD241" i="15"/>
  <c r="AP248" i="15"/>
  <c r="R248" i="15"/>
  <c r="AM248" i="15"/>
  <c r="O248" i="15"/>
  <c r="AJ248" i="15"/>
  <c r="L248" i="15"/>
  <c r="AD248" i="15"/>
  <c r="AD322" i="15"/>
  <c r="AY322" i="15"/>
  <c r="AA322" i="15"/>
  <c r="AV322" i="15"/>
  <c r="X322" i="15"/>
  <c r="AP322" i="15"/>
  <c r="R322" i="15"/>
  <c r="AV328" i="15"/>
  <c r="X328" i="15"/>
  <c r="AP328" i="15"/>
  <c r="R328" i="15"/>
  <c r="AS328" i="15"/>
  <c r="L328" i="15"/>
  <c r="AM328" i="15"/>
  <c r="AJ328" i="15"/>
  <c r="AD328" i="15"/>
  <c r="AV341" i="15"/>
  <c r="X341" i="15"/>
  <c r="AS341" i="15"/>
  <c r="U341" i="15"/>
  <c r="AP341" i="15"/>
  <c r="R341" i="15"/>
  <c r="AJ341" i="15"/>
  <c r="L341" i="15"/>
  <c r="AD341" i="15"/>
  <c r="AA341" i="15"/>
  <c r="O341" i="15"/>
  <c r="AY353" i="15"/>
  <c r="AA353" i="15"/>
  <c r="AP353" i="15"/>
  <c r="R353" i="15"/>
  <c r="AM353" i="15"/>
  <c r="O353" i="15"/>
  <c r="AG353" i="15"/>
  <c r="AD353" i="15"/>
  <c r="X353" i="15"/>
  <c r="L353" i="15"/>
  <c r="AV353" i="15"/>
  <c r="AP402" i="15"/>
  <c r="AG402" i="15"/>
  <c r="O402" i="15"/>
  <c r="AP408" i="15"/>
  <c r="R408" i="15"/>
  <c r="AJ408" i="15"/>
  <c r="L408" i="15"/>
  <c r="AG408" i="15"/>
  <c r="AD408" i="15"/>
  <c r="AM408" i="15"/>
  <c r="AA408" i="15"/>
  <c r="X408" i="15"/>
  <c r="O408" i="15"/>
  <c r="AV408" i="15"/>
  <c r="AS408" i="15"/>
  <c r="U408" i="15"/>
  <c r="AP414" i="15"/>
  <c r="R414" i="15"/>
  <c r="AJ414" i="15"/>
  <c r="L414" i="15"/>
  <c r="AG414" i="15"/>
  <c r="AD414" i="15"/>
  <c r="AV414" i="15"/>
  <c r="AS414" i="15"/>
  <c r="AM414" i="15"/>
  <c r="X414" i="15"/>
  <c r="AA414" i="15"/>
  <c r="AP416" i="15"/>
  <c r="R416" i="15"/>
  <c r="AJ416" i="15"/>
  <c r="L416" i="15"/>
  <c r="AG416" i="15"/>
  <c r="AD416" i="15"/>
  <c r="AM416" i="15"/>
  <c r="AA416" i="15"/>
  <c r="X416" i="15"/>
  <c r="O416" i="15"/>
  <c r="AY416" i="15"/>
  <c r="AV416" i="15"/>
  <c r="U416" i="15"/>
  <c r="AG238" i="15"/>
  <c r="AG239" i="15"/>
  <c r="AG241" i="15"/>
  <c r="AY242" i="15"/>
  <c r="AA242" i="15"/>
  <c r="AV242" i="15"/>
  <c r="X242" i="15"/>
  <c r="AS242" i="15"/>
  <c r="U242" i="15"/>
  <c r="AM242" i="15"/>
  <c r="O242" i="15"/>
  <c r="AP249" i="15"/>
  <c r="R249" i="15"/>
  <c r="AM249" i="15"/>
  <c r="O249" i="15"/>
  <c r="AJ249" i="15"/>
  <c r="L249" i="15"/>
  <c r="AD249" i="15"/>
  <c r="AD323" i="15"/>
  <c r="AY323" i="15"/>
  <c r="AA323" i="15"/>
  <c r="AV323" i="15"/>
  <c r="X323" i="15"/>
  <c r="AP323" i="15"/>
  <c r="R323" i="15"/>
  <c r="AV333" i="15"/>
  <c r="X333" i="15"/>
  <c r="AP333" i="15"/>
  <c r="R333" i="15"/>
  <c r="AD333" i="15"/>
  <c r="AA333" i="15"/>
  <c r="U333" i="15"/>
  <c r="AS333" i="15"/>
  <c r="L333" i="15"/>
  <c r="AV338" i="15"/>
  <c r="X338" i="15"/>
  <c r="AS338" i="15"/>
  <c r="U338" i="15"/>
  <c r="AP338" i="15"/>
  <c r="R338" i="15"/>
  <c r="AJ338" i="15"/>
  <c r="L338" i="15"/>
  <c r="AD338" i="15"/>
  <c r="AA338" i="15"/>
  <c r="O338" i="15"/>
  <c r="AY346" i="15"/>
  <c r="AP346" i="15"/>
  <c r="AM346" i="15"/>
  <c r="O346" i="15"/>
  <c r="AA346" i="15"/>
  <c r="X346" i="15"/>
  <c r="U346" i="15"/>
  <c r="AS346" i="15"/>
  <c r="L346" i="15"/>
  <c r="AG346" i="15"/>
  <c r="AD346" i="15"/>
  <c r="R346" i="15"/>
  <c r="R406" i="15"/>
  <c r="AD406" i="15"/>
  <c r="X406" i="15"/>
  <c r="O238" i="15"/>
  <c r="AM238" i="15"/>
  <c r="O239" i="15"/>
  <c r="AM239" i="15"/>
  <c r="O240" i="15"/>
  <c r="O241" i="15"/>
  <c r="AM241" i="15"/>
  <c r="R242" i="15"/>
  <c r="AG247" i="15"/>
  <c r="AA248" i="15"/>
  <c r="X249" i="15"/>
  <c r="AG321" i="15"/>
  <c r="U322" i="15"/>
  <c r="O323" i="15"/>
  <c r="AV325" i="15"/>
  <c r="AP325" i="15"/>
  <c r="AD325" i="15"/>
  <c r="AA325" i="15"/>
  <c r="X325" i="15"/>
  <c r="AS325" i="15"/>
  <c r="R325" i="15"/>
  <c r="AV326" i="15"/>
  <c r="X326" i="15"/>
  <c r="AP326" i="15"/>
  <c r="R326" i="15"/>
  <c r="AS326" i="15"/>
  <c r="L326" i="15"/>
  <c r="AM326" i="15"/>
  <c r="AJ326" i="15"/>
  <c r="AD326" i="15"/>
  <c r="AA328" i="15"/>
  <c r="AG333" i="15"/>
  <c r="AG334" i="15"/>
  <c r="AM338" i="15"/>
  <c r="AV340" i="15"/>
  <c r="X340" i="15"/>
  <c r="AS340" i="15"/>
  <c r="U340" i="15"/>
  <c r="AP340" i="15"/>
  <c r="R340" i="15"/>
  <c r="AJ340" i="15"/>
  <c r="L340" i="15"/>
  <c r="AD340" i="15"/>
  <c r="AA340" i="15"/>
  <c r="O340" i="15"/>
  <c r="AY341" i="15"/>
  <c r="AV346" i="15"/>
  <c r="AY348" i="15"/>
  <c r="AM348" i="15"/>
  <c r="AG348" i="15"/>
  <c r="AS353" i="15"/>
  <c r="AY414" i="15"/>
  <c r="R238" i="15"/>
  <c r="R239" i="15"/>
  <c r="R241" i="15"/>
  <c r="AD242" i="15"/>
  <c r="AS247" i="15"/>
  <c r="AG248" i="15"/>
  <c r="AA249" i="15"/>
  <c r="AJ321" i="15"/>
  <c r="AG322" i="15"/>
  <c r="U323" i="15"/>
  <c r="L325" i="15"/>
  <c r="O326" i="15"/>
  <c r="AG328" i="15"/>
  <c r="AJ333" i="15"/>
  <c r="AY334" i="15"/>
  <c r="AV336" i="15"/>
  <c r="X336" i="15"/>
  <c r="AP336" i="15"/>
  <c r="R336" i="15"/>
  <c r="AS336" i="15"/>
  <c r="L336" i="15"/>
  <c r="AM336" i="15"/>
  <c r="AJ336" i="15"/>
  <c r="AD336" i="15"/>
  <c r="AY338" i="15"/>
  <c r="AG340" i="15"/>
  <c r="AV345" i="15"/>
  <c r="X345" i="15"/>
  <c r="AS345" i="15"/>
  <c r="U345" i="15"/>
  <c r="AP345" i="15"/>
  <c r="R345" i="15"/>
  <c r="AJ345" i="15"/>
  <c r="L345" i="15"/>
  <c r="AD345" i="15"/>
  <c r="AA345" i="15"/>
  <c r="O345" i="15"/>
  <c r="U252" i="15"/>
  <c r="AS252" i="15"/>
  <c r="U253" i="15"/>
  <c r="U255" i="15" s="1"/>
  <c r="AS253" i="15"/>
  <c r="U254" i="15"/>
  <c r="AS254" i="15"/>
  <c r="AA401" i="15"/>
  <c r="AA252" i="15"/>
  <c r="AY252" i="15"/>
  <c r="AA253" i="15"/>
  <c r="AY253" i="15"/>
  <c r="AA254" i="15"/>
  <c r="AY254" i="15"/>
  <c r="AY350" i="15"/>
  <c r="AA350" i="15"/>
  <c r="AP350" i="15"/>
  <c r="R350" i="15"/>
  <c r="AM350" i="15"/>
  <c r="O350" i="15"/>
  <c r="X350" i="15"/>
  <c r="U350" i="15"/>
  <c r="L350" i="15"/>
  <c r="AS350" i="15"/>
  <c r="AY354" i="15"/>
  <c r="AA354" i="15"/>
  <c r="AP354" i="15"/>
  <c r="R354" i="15"/>
  <c r="AM354" i="15"/>
  <c r="O354" i="15"/>
  <c r="X354" i="15"/>
  <c r="U354" i="15"/>
  <c r="L354" i="15"/>
  <c r="AS354" i="15"/>
  <c r="R415" i="15"/>
  <c r="AD415" i="15"/>
  <c r="U415" i="15"/>
  <c r="AD252" i="15"/>
  <c r="AD253" i="15"/>
  <c r="AD254" i="15"/>
  <c r="I255" i="15"/>
  <c r="AD350" i="15"/>
  <c r="AD354" i="15"/>
  <c r="AS401" i="15"/>
  <c r="AP410" i="15"/>
  <c r="R410" i="15"/>
  <c r="AJ410" i="15"/>
  <c r="L410" i="15"/>
  <c r="AG410" i="15"/>
  <c r="AD410" i="15"/>
  <c r="X410" i="15"/>
  <c r="U410" i="15"/>
  <c r="O410" i="15"/>
  <c r="AV410" i="15"/>
  <c r="AG350" i="15"/>
  <c r="AG354" i="15"/>
  <c r="AP407" i="15"/>
  <c r="R407" i="15"/>
  <c r="AJ407" i="15"/>
  <c r="L407" i="15"/>
  <c r="AG407" i="15"/>
  <c r="AD407" i="15"/>
  <c r="AS407" i="15"/>
  <c r="AM407" i="15"/>
  <c r="AA407" i="15"/>
  <c r="U407" i="15"/>
  <c r="AA410" i="15"/>
  <c r="AG347" i="15"/>
  <c r="AP409" i="15"/>
  <c r="R409" i="15"/>
  <c r="AJ409" i="15"/>
  <c r="L409" i="15"/>
  <c r="AG409" i="15"/>
  <c r="AD409" i="15"/>
  <c r="AY409" i="15"/>
  <c r="AP403" i="15"/>
  <c r="R403" i="15"/>
  <c r="AJ403" i="15"/>
  <c r="L403" i="15"/>
  <c r="AG403" i="15"/>
  <c r="AD403" i="15"/>
  <c r="AY403" i="15"/>
  <c r="U409" i="15"/>
  <c r="AP411" i="15"/>
  <c r="R411" i="15"/>
  <c r="AJ411" i="15"/>
  <c r="L411" i="15"/>
  <c r="AG411" i="15"/>
  <c r="AD411" i="15"/>
  <c r="AY411" i="15"/>
  <c r="AY347" i="15"/>
  <c r="AA347" i="15"/>
  <c r="AP347" i="15"/>
  <c r="R347" i="15"/>
  <c r="AM347" i="15"/>
  <c r="O347" i="15"/>
  <c r="AV347" i="15"/>
  <c r="AV351" i="15"/>
  <c r="AP404" i="15"/>
  <c r="R404" i="15"/>
  <c r="AJ404" i="15"/>
  <c r="L404" i="15"/>
  <c r="AG404" i="15"/>
  <c r="AD404" i="15"/>
  <c r="AY404" i="15"/>
  <c r="X409" i="15"/>
  <c r="R412" i="15"/>
  <c r="AD412" i="15"/>
  <c r="AG467" i="15"/>
  <c r="AY467" i="15"/>
  <c r="AA467" i="15"/>
  <c r="AV467" i="15"/>
  <c r="X467" i="15"/>
  <c r="AS467" i="15"/>
  <c r="U467" i="15"/>
  <c r="AG468" i="15"/>
  <c r="AY468" i="15"/>
  <c r="AA468" i="15"/>
  <c r="AV468" i="15"/>
  <c r="X468" i="15"/>
  <c r="AS468" i="15"/>
  <c r="U468" i="15"/>
  <c r="AG469" i="15"/>
  <c r="AY469" i="15"/>
  <c r="AA469" i="15"/>
  <c r="AV469" i="15"/>
  <c r="X469" i="15"/>
  <c r="AS469" i="15"/>
  <c r="U469" i="15"/>
  <c r="AG470" i="15"/>
  <c r="AY470" i="15"/>
  <c r="AA470" i="15"/>
  <c r="AV470" i="15"/>
  <c r="X470" i="15"/>
  <c r="AS470" i="15"/>
  <c r="U470" i="15"/>
  <c r="AG471" i="15"/>
  <c r="AY471" i="15"/>
  <c r="AA471" i="15"/>
  <c r="AV471" i="15"/>
  <c r="X471" i="15"/>
  <c r="AS471" i="15"/>
  <c r="U471" i="15"/>
  <c r="AG472" i="15"/>
  <c r="AY472" i="15"/>
  <c r="AA472" i="15"/>
  <c r="AV472" i="15"/>
  <c r="X472" i="15"/>
  <c r="AS472" i="15"/>
  <c r="U472" i="15"/>
  <c r="AG473" i="15"/>
  <c r="AY473" i="15"/>
  <c r="AA473" i="15"/>
  <c r="AV473" i="15"/>
  <c r="X473" i="15"/>
  <c r="AS473" i="15"/>
  <c r="U473" i="15"/>
  <c r="AG474" i="15"/>
  <c r="AY474" i="15"/>
  <c r="AA474" i="15"/>
  <c r="AV474" i="15"/>
  <c r="X474" i="15"/>
  <c r="AS474" i="15"/>
  <c r="U474" i="15"/>
  <c r="AG475" i="15"/>
  <c r="AY475" i="15"/>
  <c r="AA475" i="15"/>
  <c r="AV475" i="15"/>
  <c r="X475" i="15"/>
  <c r="AS475" i="15"/>
  <c r="U475" i="15"/>
  <c r="AG476" i="15"/>
  <c r="AY476" i="15"/>
  <c r="AA476" i="15"/>
  <c r="AV476" i="15"/>
  <c r="X476" i="15"/>
  <c r="AS476" i="15"/>
  <c r="U476" i="15"/>
  <c r="AG477" i="15"/>
  <c r="AY477" i="15"/>
  <c r="AA477" i="15"/>
  <c r="AV477" i="15"/>
  <c r="X477" i="15"/>
  <c r="AS477" i="15"/>
  <c r="U477" i="15"/>
  <c r="AG478" i="15"/>
  <c r="AY478" i="15"/>
  <c r="AA478" i="15"/>
  <c r="AV478" i="15"/>
  <c r="X478" i="15"/>
  <c r="AS478" i="15"/>
  <c r="U478" i="15"/>
  <c r="AG479" i="15"/>
  <c r="AY479" i="15"/>
  <c r="AA479" i="15"/>
  <c r="AV479" i="15"/>
  <c r="X479" i="15"/>
  <c r="AS479" i="15"/>
  <c r="U479" i="15"/>
  <c r="AG480" i="15"/>
  <c r="AY480" i="15"/>
  <c r="AA480" i="15"/>
  <c r="AV480" i="15"/>
  <c r="X480" i="15"/>
  <c r="AS480" i="15"/>
  <c r="U480" i="15"/>
  <c r="AG481" i="15"/>
  <c r="AY481" i="15"/>
  <c r="AA481" i="15"/>
  <c r="AV481" i="15"/>
  <c r="X481" i="15"/>
  <c r="AS481" i="15"/>
  <c r="U481" i="15"/>
  <c r="I482" i="15"/>
  <c r="L347" i="15"/>
  <c r="U403" i="15"/>
  <c r="O404" i="15"/>
  <c r="AP405" i="15"/>
  <c r="R405" i="15"/>
  <c r="AJ405" i="15"/>
  <c r="L405" i="15"/>
  <c r="AG405" i="15"/>
  <c r="AD405" i="15"/>
  <c r="AY405" i="15"/>
  <c r="AA409" i="15"/>
  <c r="U411" i="15"/>
  <c r="O412" i="15"/>
  <c r="AP413" i="15"/>
  <c r="R413" i="15"/>
  <c r="AJ413" i="15"/>
  <c r="L413" i="15"/>
  <c r="AG413" i="15"/>
  <c r="AD413" i="15"/>
  <c r="AY413" i="15"/>
  <c r="L467" i="15"/>
  <c r="L468" i="15"/>
  <c r="L469" i="15"/>
  <c r="L470" i="15"/>
  <c r="L471" i="15"/>
  <c r="L472" i="15"/>
  <c r="L473" i="15"/>
  <c r="L474" i="15"/>
  <c r="L475" i="15"/>
  <c r="L476" i="15"/>
  <c r="L477" i="15"/>
  <c r="L478" i="15"/>
  <c r="L479" i="15"/>
  <c r="L480" i="15"/>
  <c r="L481" i="15"/>
  <c r="L255" i="15"/>
  <c r="X266" i="15"/>
  <c r="AY266" i="15"/>
  <c r="L158" i="15"/>
  <c r="AS231" i="15"/>
  <c r="U158" i="15"/>
  <c r="AP266" i="15"/>
  <c r="L266" i="15"/>
  <c r="AD175" i="15"/>
  <c r="R168" i="15"/>
  <c r="AA261" i="15"/>
  <c r="AV231" i="15"/>
  <c r="AD250" i="15"/>
  <c r="AM266" i="15"/>
  <c r="E17" i="14"/>
  <c r="H17" i="14" s="1"/>
  <c r="E12" i="14"/>
  <c r="H12" i="14" s="1"/>
  <c r="E31" i="14"/>
  <c r="H31" i="14" s="1"/>
  <c r="E32" i="14"/>
  <c r="H32" i="14" s="1"/>
  <c r="E33" i="14"/>
  <c r="H33" i="14" s="1"/>
  <c r="E34" i="14"/>
  <c r="H34" i="14" s="1"/>
  <c r="E35" i="14"/>
  <c r="H35" i="14" s="1"/>
  <c r="E36" i="14"/>
  <c r="H36" i="14" s="1"/>
  <c r="E37" i="14"/>
  <c r="H37" i="14" s="1"/>
  <c r="E38" i="14"/>
  <c r="H38" i="14" s="1"/>
  <c r="E39" i="14"/>
  <c r="E40" i="14"/>
  <c r="H40" i="14" s="1"/>
  <c r="E41" i="14"/>
  <c r="H41" i="14" s="1"/>
  <c r="E42" i="14"/>
  <c r="H42" i="14" s="1"/>
  <c r="E43" i="14"/>
  <c r="H43" i="14" s="1"/>
  <c r="E44" i="14"/>
  <c r="H44" i="14" s="1"/>
  <c r="E45" i="14"/>
  <c r="H45" i="14" s="1"/>
  <c r="E46" i="14"/>
  <c r="E47" i="14"/>
  <c r="H47" i="14" s="1"/>
  <c r="E48" i="14"/>
  <c r="H48" i="14" s="1"/>
  <c r="E49" i="14"/>
  <c r="E50" i="14"/>
  <c r="H50" i="14" s="1"/>
  <c r="E51" i="14"/>
  <c r="E52" i="14"/>
  <c r="H52" i="14" s="1"/>
  <c r="E53" i="14"/>
  <c r="H53" i="14" s="1"/>
  <c r="E54" i="14"/>
  <c r="H54" i="14" s="1"/>
  <c r="E55" i="14"/>
  <c r="H55" i="14" s="1"/>
  <c r="E56" i="14"/>
  <c r="H56" i="14" s="1"/>
  <c r="E57" i="14"/>
  <c r="H57" i="14" s="1"/>
  <c r="E58" i="14"/>
  <c r="H58" i="14" s="1"/>
  <c r="E59" i="14"/>
  <c r="H59" i="14" s="1"/>
  <c r="E60" i="14"/>
  <c r="H60" i="14" s="1"/>
  <c r="E61" i="14"/>
  <c r="H61" i="14" s="1"/>
  <c r="E62" i="14"/>
  <c r="E63" i="14"/>
  <c r="H63" i="14" s="1"/>
  <c r="E64" i="14"/>
  <c r="H64" i="14" s="1"/>
  <c r="E30" i="14"/>
  <c r="H30" i="14" s="1"/>
  <c r="E22" i="14"/>
  <c r="H22" i="14" s="1"/>
  <c r="E23" i="14"/>
  <c r="H23" i="14" s="1"/>
  <c r="E24" i="14"/>
  <c r="H24" i="14" s="1"/>
  <c r="E25" i="14"/>
  <c r="H25" i="14" s="1"/>
  <c r="E26" i="14"/>
  <c r="E27" i="14"/>
  <c r="H27" i="14" s="1"/>
  <c r="E28" i="14"/>
  <c r="H28" i="14" s="1"/>
  <c r="E21" i="14"/>
  <c r="H21" i="14" s="1"/>
  <c r="E10" i="14"/>
  <c r="H10" i="14" s="1"/>
  <c r="E11" i="14"/>
  <c r="H11" i="14" s="1"/>
  <c r="E13" i="14"/>
  <c r="H13" i="14" s="1"/>
  <c r="E14" i="14"/>
  <c r="H14" i="14" s="1"/>
  <c r="E15" i="14"/>
  <c r="H15" i="14" s="1"/>
  <c r="E16" i="14"/>
  <c r="H16" i="14" s="1"/>
  <c r="E92" i="11"/>
  <c r="H92" i="11" s="1"/>
  <c r="E93" i="11"/>
  <c r="E94" i="11"/>
  <c r="H94" i="11" s="1"/>
  <c r="E95" i="11"/>
  <c r="H95" i="11" s="1"/>
  <c r="E96" i="11"/>
  <c r="E97" i="11"/>
  <c r="H97" i="11" s="1"/>
  <c r="E98" i="11"/>
  <c r="E99" i="11"/>
  <c r="H99" i="11" s="1"/>
  <c r="E100" i="11"/>
  <c r="E101" i="11"/>
  <c r="H101" i="11" s="1"/>
  <c r="E102" i="11"/>
  <c r="E103" i="11"/>
  <c r="H103" i="11" s="1"/>
  <c r="E104" i="11"/>
  <c r="E91" i="11"/>
  <c r="H91" i="11" s="1"/>
  <c r="E84" i="11"/>
  <c r="E85" i="11"/>
  <c r="H85" i="11" s="1"/>
  <c r="E86" i="11"/>
  <c r="H86" i="11" s="1"/>
  <c r="E87" i="11"/>
  <c r="H87" i="11" s="1"/>
  <c r="E88" i="11"/>
  <c r="H88" i="11" s="1"/>
  <c r="E89" i="11"/>
  <c r="H89" i="11" s="1"/>
  <c r="E83" i="11"/>
  <c r="E71" i="11"/>
  <c r="H71" i="11" s="1"/>
  <c r="E72" i="11"/>
  <c r="E73" i="11"/>
  <c r="E74" i="11"/>
  <c r="H74" i="11" s="1"/>
  <c r="E75" i="11"/>
  <c r="H75" i="11" s="1"/>
  <c r="E76" i="11"/>
  <c r="H76" i="11" s="1"/>
  <c r="E77" i="11"/>
  <c r="H77" i="11" s="1"/>
  <c r="E78" i="11"/>
  <c r="E79" i="11"/>
  <c r="H79" i="11" s="1"/>
  <c r="E80" i="11"/>
  <c r="E81" i="11"/>
  <c r="H81" i="11" s="1"/>
  <c r="E70" i="11"/>
  <c r="H70" i="11" s="1"/>
  <c r="E61" i="11"/>
  <c r="H61" i="11" s="1"/>
  <c r="E62" i="11"/>
  <c r="H62" i="11" s="1"/>
  <c r="E63" i="11"/>
  <c r="H63" i="11" s="1"/>
  <c r="E64" i="11"/>
  <c r="E65" i="11"/>
  <c r="H65" i="11" s="1"/>
  <c r="E66" i="11"/>
  <c r="H66" i="11" s="1"/>
  <c r="E67" i="11"/>
  <c r="H67" i="11" s="1"/>
  <c r="E68" i="11"/>
  <c r="E30" i="11"/>
  <c r="H30" i="11" s="1"/>
  <c r="E31" i="11"/>
  <c r="H31" i="11" s="1"/>
  <c r="E32" i="11"/>
  <c r="H32" i="11" s="1"/>
  <c r="E33" i="11"/>
  <c r="E34" i="11"/>
  <c r="H34" i="11" s="1"/>
  <c r="E35" i="11"/>
  <c r="E36" i="11"/>
  <c r="H36" i="11" s="1"/>
  <c r="E37" i="11"/>
  <c r="H37" i="11" s="1"/>
  <c r="E38" i="11"/>
  <c r="E39" i="11"/>
  <c r="H39" i="11" s="1"/>
  <c r="E40" i="11"/>
  <c r="H40" i="11" s="1"/>
  <c r="E41" i="11"/>
  <c r="E42" i="11"/>
  <c r="H42" i="11" s="1"/>
  <c r="E43" i="11"/>
  <c r="E44" i="11"/>
  <c r="H44" i="11" s="1"/>
  <c r="E45" i="11"/>
  <c r="H45" i="11" s="1"/>
  <c r="E46" i="11"/>
  <c r="H46" i="11" s="1"/>
  <c r="E47" i="11"/>
  <c r="H47" i="11" s="1"/>
  <c r="E48" i="11"/>
  <c r="H48" i="11" s="1"/>
  <c r="E49" i="11"/>
  <c r="E50" i="11"/>
  <c r="H50" i="11" s="1"/>
  <c r="E51" i="11"/>
  <c r="E52" i="11"/>
  <c r="H52" i="11" s="1"/>
  <c r="E53" i="11"/>
  <c r="H53" i="11" s="1"/>
  <c r="E54" i="11"/>
  <c r="H54" i="11" s="1"/>
  <c r="E55" i="11"/>
  <c r="H55" i="11" s="1"/>
  <c r="E56" i="11"/>
  <c r="H56" i="11" s="1"/>
  <c r="E57" i="11"/>
  <c r="E58" i="11"/>
  <c r="H58" i="11" s="1"/>
  <c r="E59" i="11"/>
  <c r="E29" i="11"/>
  <c r="H29" i="11" s="1"/>
  <c r="E21" i="11"/>
  <c r="H21" i="11" s="1"/>
  <c r="E22" i="11"/>
  <c r="H22" i="11" s="1"/>
  <c r="E23" i="11"/>
  <c r="H23" i="11" s="1"/>
  <c r="E24" i="11"/>
  <c r="H24" i="11" s="1"/>
  <c r="E25" i="11"/>
  <c r="H25" i="11" s="1"/>
  <c r="E26" i="11"/>
  <c r="H26" i="11" s="1"/>
  <c r="E27" i="11"/>
  <c r="H27" i="11" s="1"/>
  <c r="H18" i="14"/>
  <c r="H19" i="14"/>
  <c r="H26" i="14"/>
  <c r="H39" i="14"/>
  <c r="H46" i="14"/>
  <c r="H49" i="14"/>
  <c r="H51" i="14"/>
  <c r="H62" i="14"/>
  <c r="E9" i="14"/>
  <c r="H9" i="14" s="1"/>
  <c r="H83" i="14"/>
  <c r="H82" i="14"/>
  <c r="H81" i="14"/>
  <c r="H80" i="14"/>
  <c r="H79" i="14"/>
  <c r="H78" i="14"/>
  <c r="H77" i="14"/>
  <c r="H76" i="14"/>
  <c r="H75" i="14"/>
  <c r="H74" i="14"/>
  <c r="H73" i="14"/>
  <c r="H72" i="14"/>
  <c r="H71" i="14"/>
  <c r="H70" i="14"/>
  <c r="H69" i="14"/>
  <c r="H68" i="14"/>
  <c r="H67" i="14"/>
  <c r="H66" i="14"/>
  <c r="H65" i="14"/>
  <c r="H29" i="14"/>
  <c r="DQ22" i="14"/>
  <c r="DQ20" i="14"/>
  <c r="DR20" i="14" s="1"/>
  <c r="DS20" i="14" s="1"/>
  <c r="DT20" i="14" s="1"/>
  <c r="DU20" i="14" s="1"/>
  <c r="DV20" i="14" s="1"/>
  <c r="DW20" i="14" s="1"/>
  <c r="DX20" i="14" s="1"/>
  <c r="H20" i="14"/>
  <c r="DQ11" i="14"/>
  <c r="DQ13" i="14" s="1"/>
  <c r="DQ8" i="14"/>
  <c r="DR8" i="14" s="1"/>
  <c r="DR9" i="14" s="1"/>
  <c r="H8" i="14"/>
  <c r="D8" i="14"/>
  <c r="H7" i="14"/>
  <c r="I5" i="14"/>
  <c r="J5" i="14" s="1"/>
  <c r="J6" i="14" s="1"/>
  <c r="DQ9" i="14"/>
  <c r="H93" i="11"/>
  <c r="H96" i="11"/>
  <c r="H98" i="11"/>
  <c r="H100" i="11"/>
  <c r="H102" i="11"/>
  <c r="H104" i="11"/>
  <c r="H90" i="11"/>
  <c r="H84" i="11"/>
  <c r="H83" i="11"/>
  <c r="H82" i="11"/>
  <c r="H72" i="11"/>
  <c r="H73" i="11"/>
  <c r="H78" i="11"/>
  <c r="H80" i="11"/>
  <c r="H69" i="11"/>
  <c r="H105" i="11"/>
  <c r="H106" i="11"/>
  <c r="H64" i="11"/>
  <c r="H68" i="11"/>
  <c r="H35" i="11"/>
  <c r="H38" i="11"/>
  <c r="H41" i="11"/>
  <c r="H43" i="11"/>
  <c r="H49" i="11"/>
  <c r="H51" i="11"/>
  <c r="H57" i="11"/>
  <c r="H59" i="11"/>
  <c r="DQ8" i="11"/>
  <c r="DQ7" i="11" s="1"/>
  <c r="DQ11" i="11"/>
  <c r="DQ10" i="11" s="1"/>
  <c r="DQ20" i="11"/>
  <c r="DR20" i="11" s="1"/>
  <c r="DS20" i="11" s="1"/>
  <c r="DQ21" i="11"/>
  <c r="DR21" i="11" s="1"/>
  <c r="DS21" i="11" s="1"/>
  <c r="DT21" i="11" s="1"/>
  <c r="DU21" i="11" s="1"/>
  <c r="DV21" i="11" s="1"/>
  <c r="DW21" i="11" s="1"/>
  <c r="DX21" i="11" s="1"/>
  <c r="DY21" i="11" s="1"/>
  <c r="DZ21" i="11" s="1"/>
  <c r="EA21" i="11" s="1"/>
  <c r="EB21" i="11" s="1"/>
  <c r="EC21" i="11" s="1"/>
  <c r="ED21" i="11" s="1"/>
  <c r="EE21" i="11" s="1"/>
  <c r="EF21" i="11" s="1"/>
  <c r="EG21" i="11" s="1"/>
  <c r="EH21" i="11" s="1"/>
  <c r="EI21" i="11" s="1"/>
  <c r="EJ21" i="11" s="1"/>
  <c r="EK21" i="11" s="1"/>
  <c r="EL21" i="11" s="1"/>
  <c r="EM21" i="11" s="1"/>
  <c r="EN21" i="11" s="1"/>
  <c r="EO21" i="11" s="1"/>
  <c r="EP21" i="11" s="1"/>
  <c r="EQ21" i="11" s="1"/>
  <c r="ER21" i="11" s="1"/>
  <c r="ES21" i="11" s="1"/>
  <c r="ET21" i="11" s="1"/>
  <c r="EU21" i="11" s="1"/>
  <c r="EV21" i="11" s="1"/>
  <c r="EW21" i="11" s="1"/>
  <c r="EX21" i="11" s="1"/>
  <c r="EY21" i="11" s="1"/>
  <c r="EZ21" i="11" s="1"/>
  <c r="FA21" i="11" s="1"/>
  <c r="FB21" i="11" s="1"/>
  <c r="FC21" i="11" s="1"/>
  <c r="FD21" i="11" s="1"/>
  <c r="FE21" i="11" s="1"/>
  <c r="FF21" i="11" s="1"/>
  <c r="FG21" i="11" s="1"/>
  <c r="FH21" i="11" s="1"/>
  <c r="FI21" i="11" s="1"/>
  <c r="FJ21" i="11" s="1"/>
  <c r="FK21" i="11" s="1"/>
  <c r="FL21" i="11" s="1"/>
  <c r="FM21" i="11" s="1"/>
  <c r="DQ9" i="11"/>
  <c r="DT20" i="11"/>
  <c r="DU20" i="11" s="1"/>
  <c r="DV20" i="11" s="1"/>
  <c r="DW20" i="11" s="1"/>
  <c r="DX20" i="11" s="1"/>
  <c r="H20" i="11"/>
  <c r="D8" i="11"/>
  <c r="E9" i="11"/>
  <c r="H9" i="11" s="1"/>
  <c r="H7" i="11"/>
  <c r="I5" i="11"/>
  <c r="H60" i="11"/>
  <c r="H28" i="11"/>
  <c r="H8" i="11"/>
  <c r="H33" i="11"/>
  <c r="DR8" i="11" l="1"/>
  <c r="AA175" i="15"/>
  <c r="AS175" i="15"/>
  <c r="DQ19" i="11"/>
  <c r="AA62" i="15"/>
  <c r="O62" i="15"/>
  <c r="AP62" i="15"/>
  <c r="R62" i="15"/>
  <c r="L70" i="15"/>
  <c r="AS70" i="15"/>
  <c r="AY70" i="15"/>
  <c r="AV70" i="15"/>
  <c r="U70" i="15"/>
  <c r="AS128" i="15"/>
  <c r="U128" i="15"/>
  <c r="AD128" i="15"/>
  <c r="AM128" i="15"/>
  <c r="AV134" i="15"/>
  <c r="AP134" i="15"/>
  <c r="R70" i="15"/>
  <c r="R10" i="15"/>
  <c r="AS10" i="15"/>
  <c r="AA10" i="15"/>
  <c r="AY10" i="15"/>
  <c r="X10" i="15"/>
  <c r="AJ13" i="15"/>
  <c r="AY13" i="15"/>
  <c r="AG13" i="15"/>
  <c r="AD13" i="15"/>
  <c r="AV13" i="15"/>
  <c r="L13" i="15"/>
  <c r="AD348" i="15"/>
  <c r="AA348" i="15"/>
  <c r="O348" i="15"/>
  <c r="X348" i="15"/>
  <c r="L348" i="15"/>
  <c r="AP348" i="15"/>
  <c r="AS348" i="15"/>
  <c r="AV348" i="15"/>
  <c r="AV355" i="15" s="1"/>
  <c r="R348" i="15"/>
  <c r="AJ348" i="15"/>
  <c r="U348" i="15"/>
  <c r="L352" i="15"/>
  <c r="R352" i="15"/>
  <c r="AJ352" i="15"/>
  <c r="U352" i="15"/>
  <c r="AY352" i="15"/>
  <c r="AM352" i="15"/>
  <c r="AG352" i="15"/>
  <c r="AD352" i="15"/>
  <c r="AA352" i="15"/>
  <c r="O352" i="15"/>
  <c r="X352" i="15"/>
  <c r="R402" i="15"/>
  <c r="AD402" i="15"/>
  <c r="AD417" i="15" s="1"/>
  <c r="AV402" i="15"/>
  <c r="AY402" i="15"/>
  <c r="AJ402" i="15"/>
  <c r="X402" i="15"/>
  <c r="AS402" i="15"/>
  <c r="L402" i="15"/>
  <c r="U402" i="15"/>
  <c r="U406" i="15"/>
  <c r="AJ406" i="15"/>
  <c r="AV406" i="15"/>
  <c r="AY406" i="15"/>
  <c r="L406" i="15"/>
  <c r="L417" i="15" s="1"/>
  <c r="AS406" i="15"/>
  <c r="AA406" i="15"/>
  <c r="AP406" i="15"/>
  <c r="AG406" i="15"/>
  <c r="AM406" i="15"/>
  <c r="O406" i="15"/>
  <c r="AM412" i="15"/>
  <c r="AA412" i="15"/>
  <c r="U412" i="15"/>
  <c r="AJ412" i="15"/>
  <c r="AY412" i="15"/>
  <c r="AV412" i="15"/>
  <c r="L412" i="15"/>
  <c r="AS412" i="15"/>
  <c r="AP412" i="15"/>
  <c r="AG412" i="15"/>
  <c r="O415" i="15"/>
  <c r="AJ415" i="15"/>
  <c r="AS415" i="15"/>
  <c r="AY415" i="15"/>
  <c r="L415" i="15"/>
  <c r="AM415" i="15"/>
  <c r="AV415" i="15"/>
  <c r="AP415" i="15"/>
  <c r="AG415" i="15"/>
  <c r="AA415" i="15"/>
  <c r="X415" i="15"/>
  <c r="DQ12" i="11"/>
  <c r="DQ14" i="14"/>
  <c r="L10" i="15"/>
  <c r="O154" i="15"/>
  <c r="U13" i="15"/>
  <c r="AD70" i="15"/>
  <c r="X412" i="15"/>
  <c r="AS215" i="15"/>
  <c r="AS217" i="15" s="1"/>
  <c r="AD215" i="15"/>
  <c r="AP215" i="15"/>
  <c r="I217" i="15"/>
  <c r="R215" i="15"/>
  <c r="AG215" i="15"/>
  <c r="AY215" i="15"/>
  <c r="O215" i="15"/>
  <c r="O217" i="15" s="1"/>
  <c r="AA215" i="15"/>
  <c r="AA217" i="15" s="1"/>
  <c r="U215" i="15"/>
  <c r="R237" i="15"/>
  <c r="I243" i="15"/>
  <c r="AM237" i="15"/>
  <c r="AM243" i="15" s="1"/>
  <c r="AD237" i="15"/>
  <c r="AD243" i="15" s="1"/>
  <c r="AJ237" i="15"/>
  <c r="O237" i="15"/>
  <c r="AY237" i="15"/>
  <c r="AY243" i="15" s="1"/>
  <c r="L240" i="15"/>
  <c r="AD240" i="15"/>
  <c r="AM240" i="15"/>
  <c r="R240" i="15"/>
  <c r="AG240" i="15"/>
  <c r="AA240" i="15"/>
  <c r="AP245" i="15"/>
  <c r="AJ245" i="15"/>
  <c r="AY245" i="15"/>
  <c r="X245" i="15"/>
  <c r="X250" i="15" s="1"/>
  <c r="R245" i="15"/>
  <c r="L245" i="15"/>
  <c r="L250" i="15" s="1"/>
  <c r="AV245" i="15"/>
  <c r="AM245" i="15"/>
  <c r="AM250" i="15" s="1"/>
  <c r="I250" i="15"/>
  <c r="AG245" i="15"/>
  <c r="AY343" i="15"/>
  <c r="AV343" i="15"/>
  <c r="AP343" i="15"/>
  <c r="AD343" i="15"/>
  <c r="AG343" i="15"/>
  <c r="X343" i="15"/>
  <c r="R343" i="15"/>
  <c r="AA343" i="15"/>
  <c r="AS343" i="15"/>
  <c r="AJ343" i="15"/>
  <c r="O343" i="15"/>
  <c r="AD217" i="15"/>
  <c r="AD10" i="15"/>
  <c r="O261" i="15"/>
  <c r="U261" i="15"/>
  <c r="AA199" i="15"/>
  <c r="AV10" i="15"/>
  <c r="AG62" i="15"/>
  <c r="X141" i="15"/>
  <c r="R141" i="15"/>
  <c r="L141" i="15"/>
  <c r="AY141" i="15"/>
  <c r="U141" i="15"/>
  <c r="AJ141" i="15"/>
  <c r="AA141" i="15"/>
  <c r="AP141" i="15"/>
  <c r="AD141" i="15"/>
  <c r="AV141" i="15"/>
  <c r="AM141" i="15"/>
  <c r="AG141" i="15"/>
  <c r="AA145" i="15"/>
  <c r="R145" i="15"/>
  <c r="AV145" i="15"/>
  <c r="AM145" i="15"/>
  <c r="AD145" i="15"/>
  <c r="X145" i="15"/>
  <c r="O145" i="15"/>
  <c r="U145" i="15"/>
  <c r="L183" i="15"/>
  <c r="X183" i="15"/>
  <c r="AS183" i="15"/>
  <c r="AY183" i="15"/>
  <c r="AM183" i="15"/>
  <c r="AA183" i="15"/>
  <c r="O183" i="15"/>
  <c r="AP183" i="15"/>
  <c r="AA192" i="15"/>
  <c r="AS192" i="15"/>
  <c r="AG192" i="15"/>
  <c r="AJ192" i="15"/>
  <c r="U192" i="15"/>
  <c r="AD192" i="15"/>
  <c r="X192" i="15"/>
  <c r="L192" i="15"/>
  <c r="AY192" i="15"/>
  <c r="AP192" i="15"/>
  <c r="AV192" i="15"/>
  <c r="O192" i="15"/>
  <c r="O197" i="15"/>
  <c r="L197" i="15"/>
  <c r="L199" i="15" s="1"/>
  <c r="AV197" i="15"/>
  <c r="AV199" i="15" s="1"/>
  <c r="AP197" i="15"/>
  <c r="AJ197" i="15"/>
  <c r="AJ199" i="15" s="1"/>
  <c r="X197" i="15"/>
  <c r="X199" i="15" s="1"/>
  <c r="R197" i="15"/>
  <c r="AG197" i="15"/>
  <c r="AS197" i="15"/>
  <c r="AS199" i="15" s="1"/>
  <c r="AY197" i="15"/>
  <c r="AY199" i="15" s="1"/>
  <c r="U197" i="15"/>
  <c r="U199" i="15" s="1"/>
  <c r="AM197" i="15"/>
  <c r="AA203" i="15"/>
  <c r="R203" i="15"/>
  <c r="L203" i="15"/>
  <c r="AP203" i="15"/>
  <c r="AS203" i="15"/>
  <c r="AY203" i="15"/>
  <c r="AM203" i="15"/>
  <c r="AG203" i="15"/>
  <c r="AV203" i="15"/>
  <c r="O203" i="15"/>
  <c r="AD203" i="15"/>
  <c r="AP207" i="15"/>
  <c r="X207" i="15"/>
  <c r="X212" i="15" s="1"/>
  <c r="U211" i="15"/>
  <c r="X211" i="15"/>
  <c r="O211" i="15"/>
  <c r="AG211" i="15"/>
  <c r="AY211" i="15"/>
  <c r="AP211" i="15"/>
  <c r="AJ211" i="15"/>
  <c r="AD211" i="15"/>
  <c r="AA211" i="15"/>
  <c r="R211" i="15"/>
  <c r="L211" i="15"/>
  <c r="AP250" i="15"/>
  <c r="AJ250" i="15"/>
  <c r="AM261" i="15"/>
  <c r="AV261" i="15"/>
  <c r="U175" i="15"/>
  <c r="AG199" i="15"/>
  <c r="AV158" i="15"/>
  <c r="AA63" i="15"/>
  <c r="O63" i="15"/>
  <c r="AY71" i="15"/>
  <c r="AY73" i="15" s="1"/>
  <c r="AV71" i="15"/>
  <c r="AY129" i="15"/>
  <c r="U129" i="15"/>
  <c r="AM129" i="15"/>
  <c r="L129" i="15"/>
  <c r="R135" i="15"/>
  <c r="AM135" i="15"/>
  <c r="AD186" i="15"/>
  <c r="AJ238" i="15"/>
  <c r="AS238" i="15"/>
  <c r="AJ252" i="15"/>
  <c r="AJ255" i="15" s="1"/>
  <c r="AP252" i="15"/>
  <c r="X252" i="15"/>
  <c r="AM325" i="15"/>
  <c r="AJ325" i="15"/>
  <c r="AG331" i="15"/>
  <c r="O331" i="15"/>
  <c r="AD255" i="15"/>
  <c r="O243" i="15"/>
  <c r="AG261" i="15"/>
  <c r="AJ231" i="15"/>
  <c r="AJ261" i="15"/>
  <c r="AD266" i="15"/>
  <c r="AG266" i="15"/>
  <c r="R261" i="15"/>
  <c r="AP6" i="15"/>
  <c r="U6" i="15"/>
  <c r="U18" i="15" s="1"/>
  <c r="U23" i="15" s="1"/>
  <c r="X6" i="15"/>
  <c r="O9" i="15"/>
  <c r="U9" i="15"/>
  <c r="AV9" i="15"/>
  <c r="AP14" i="15"/>
  <c r="AS14" i="15"/>
  <c r="AV14" i="15"/>
  <c r="AV18" i="15"/>
  <c r="AV23" i="15" s="1"/>
  <c r="AI23" i="15"/>
  <c r="L149" i="15"/>
  <c r="R149" i="15"/>
  <c r="AD149" i="15"/>
  <c r="AG167" i="15"/>
  <c r="AV167" i="15"/>
  <c r="AM167" i="15"/>
  <c r="AM168" i="15" s="1"/>
  <c r="AD167" i="15"/>
  <c r="AD168" i="15" s="1"/>
  <c r="AP216" i="15"/>
  <c r="AJ216" i="15"/>
  <c r="X216" i="15"/>
  <c r="AY224" i="15"/>
  <c r="AD224" i="15"/>
  <c r="AV247" i="15"/>
  <c r="U247" i="15"/>
  <c r="AY247" i="15"/>
  <c r="AG253" i="15"/>
  <c r="AG255" i="15" s="1"/>
  <c r="X253" i="15"/>
  <c r="AV253" i="15"/>
  <c r="AV255" i="15" s="1"/>
  <c r="O253" i="15"/>
  <c r="AJ323" i="15"/>
  <c r="AS323" i="15"/>
  <c r="L323" i="15"/>
  <c r="AG341" i="15"/>
  <c r="AM341" i="15"/>
  <c r="AV411" i="15"/>
  <c r="X411" i="15"/>
  <c r="AS411" i="15"/>
  <c r="O411" i="15"/>
  <c r="AJ470" i="15"/>
  <c r="AD470" i="15"/>
  <c r="AP474" i="15"/>
  <c r="R474" i="15"/>
  <c r="AM474" i="15"/>
  <c r="O474" i="15"/>
  <c r="AM478" i="15"/>
  <c r="O478" i="15"/>
  <c r="AJ478" i="15"/>
  <c r="AA266" i="15"/>
  <c r="AJ266" i="15"/>
  <c r="AP261" i="15"/>
  <c r="U12" i="15"/>
  <c r="X12" i="15"/>
  <c r="AA137" i="15"/>
  <c r="U137" i="15"/>
  <c r="O137" i="15"/>
  <c r="AD137" i="15"/>
  <c r="AV137" i="15"/>
  <c r="AP137" i="15"/>
  <c r="AJ137" i="15"/>
  <c r="L150" i="15"/>
  <c r="AS150" i="15"/>
  <c r="O150" i="15"/>
  <c r="AY156" i="15"/>
  <c r="R156" i="15"/>
  <c r="AV221" i="15"/>
  <c r="AS221" i="15"/>
  <c r="AY221" i="15"/>
  <c r="L225" i="15"/>
  <c r="AJ225" i="15"/>
  <c r="AJ239" i="15"/>
  <c r="U239" i="15"/>
  <c r="AY345" i="15"/>
  <c r="AM345" i="15"/>
  <c r="U414" i="15"/>
  <c r="O414" i="15"/>
  <c r="AD467" i="15"/>
  <c r="AP467" i="15"/>
  <c r="R467" i="15"/>
  <c r="AJ475" i="15"/>
  <c r="AD475" i="15"/>
  <c r="H52" i="17"/>
  <c r="J52" i="17" s="1"/>
  <c r="U193" i="15"/>
  <c r="H99" i="17"/>
  <c r="J99" i="17" s="1"/>
  <c r="H91" i="17"/>
  <c r="J91" i="17" s="1"/>
  <c r="H75" i="17"/>
  <c r="J75" i="17" s="1"/>
  <c r="H69" i="17"/>
  <c r="J69" i="17" s="1"/>
  <c r="H53" i="17"/>
  <c r="J53" i="17" s="1"/>
  <c r="H45" i="17"/>
  <c r="J45" i="17" s="1"/>
  <c r="AW219" i="15"/>
  <c r="AY261" i="15"/>
  <c r="AG66" i="15"/>
  <c r="AD66" i="15"/>
  <c r="O66" i="15"/>
  <c r="AV66" i="15"/>
  <c r="AM66" i="15"/>
  <c r="X131" i="15"/>
  <c r="AJ131" i="15"/>
  <c r="AS131" i="15"/>
  <c r="L131" i="15"/>
  <c r="U131" i="15"/>
  <c r="AG131" i="15"/>
  <c r="AP131" i="15"/>
  <c r="AY131" i="15"/>
  <c r="AD131" i="15"/>
  <c r="AA131" i="15"/>
  <c r="AM131" i="15"/>
  <c r="AV131" i="15"/>
  <c r="O131" i="15"/>
  <c r="U161" i="15"/>
  <c r="AD161" i="15"/>
  <c r="AM161" i="15"/>
  <c r="O161" i="15"/>
  <c r="AA161" i="15"/>
  <c r="L161" i="15"/>
  <c r="L163" i="15" s="1"/>
  <c r="X161" i="15"/>
  <c r="AP161" i="15"/>
  <c r="AM189" i="15"/>
  <c r="AA189" i="15"/>
  <c r="O189" i="15"/>
  <c r="X351" i="15"/>
  <c r="U351" i="15"/>
  <c r="U355" i="15" s="1"/>
  <c r="AS351" i="15"/>
  <c r="AJ351" i="15"/>
  <c r="AD351" i="15"/>
  <c r="O351" i="15"/>
  <c r="AM401" i="15"/>
  <c r="AD401" i="15"/>
  <c r="L189" i="15"/>
  <c r="AS189" i="15"/>
  <c r="O177" i="15"/>
  <c r="L177" i="15"/>
  <c r="I186" i="15"/>
  <c r="U207" i="15"/>
  <c r="AS207" i="15"/>
  <c r="AV207" i="15"/>
  <c r="AV212" i="15" s="1"/>
  <c r="AV144" i="15"/>
  <c r="AG161" i="15"/>
  <c r="AD67" i="15"/>
  <c r="AP67" i="15"/>
  <c r="AY67" i="15"/>
  <c r="R67" i="15"/>
  <c r="AA67" i="15"/>
  <c r="O67" i="15"/>
  <c r="X67" i="15"/>
  <c r="L67" i="15"/>
  <c r="AS67" i="15"/>
  <c r="AA132" i="15"/>
  <c r="AM132" i="15"/>
  <c r="O132" i="15"/>
  <c r="AG132" i="15"/>
  <c r="AD132" i="15"/>
  <c r="AY132" i="15"/>
  <c r="U132" i="15"/>
  <c r="AA138" i="15"/>
  <c r="U138" i="15"/>
  <c r="AP138" i="15"/>
  <c r="AD138" i="15"/>
  <c r="AG138" i="15"/>
  <c r="AJ145" i="15"/>
  <c r="L145" i="15"/>
  <c r="AY162" i="15"/>
  <c r="AV162" i="15"/>
  <c r="AS162" i="15"/>
  <c r="U162" i="15"/>
  <c r="AJ162" i="15"/>
  <c r="AP162" i="15"/>
  <c r="AM402" i="15"/>
  <c r="AA402" i="15"/>
  <c r="AV409" i="15"/>
  <c r="AS409" i="15"/>
  <c r="O409" i="15"/>
  <c r="AA413" i="15"/>
  <c r="X413" i="15"/>
  <c r="U413" i="15"/>
  <c r="O413" i="15"/>
  <c r="AV413" i="15"/>
  <c r="AS413" i="15"/>
  <c r="AM413" i="15"/>
  <c r="AP471" i="15"/>
  <c r="AM471" i="15"/>
  <c r="AJ471" i="15"/>
  <c r="AD471" i="15"/>
  <c r="O471" i="15"/>
  <c r="AJ479" i="15"/>
  <c r="AD479" i="15"/>
  <c r="R479" i="15"/>
  <c r="R482" i="15" s="1"/>
  <c r="O479" i="15"/>
  <c r="AP479" i="15"/>
  <c r="AM479" i="15"/>
  <c r="DQ7" i="14"/>
  <c r="DS8" i="14"/>
  <c r="AM351" i="15"/>
  <c r="I417" i="15"/>
  <c r="AJ177" i="15"/>
  <c r="L207" i="15"/>
  <c r="AA207" i="15"/>
  <c r="AM144" i="15"/>
  <c r="AY144" i="15"/>
  <c r="R161" i="15"/>
  <c r="AA68" i="15"/>
  <c r="L68" i="15"/>
  <c r="AY68" i="15"/>
  <c r="AS68" i="15"/>
  <c r="R68" i="15"/>
  <c r="U139" i="15"/>
  <c r="AG139" i="15"/>
  <c r="AP139" i="15"/>
  <c r="R139" i="15"/>
  <c r="AY139" i="15"/>
  <c r="AM139" i="15"/>
  <c r="AV139" i="15"/>
  <c r="AJ139" i="15"/>
  <c r="X139" i="15"/>
  <c r="L139" i="15"/>
  <c r="AS139" i="15"/>
  <c r="AD139" i="15"/>
  <c r="AM173" i="15"/>
  <c r="O173" i="15"/>
  <c r="AD201" i="15"/>
  <c r="AS201" i="15"/>
  <c r="AS245" i="15"/>
  <c r="AS250" i="15" s="1"/>
  <c r="U245" i="15"/>
  <c r="AV403" i="15"/>
  <c r="AS403" i="15"/>
  <c r="AM403" i="15"/>
  <c r="AA403" i="15"/>
  <c r="O403" i="15"/>
  <c r="R351" i="15"/>
  <c r="AV401" i="15"/>
  <c r="AG401" i="15"/>
  <c r="AG417" i="15" s="1"/>
  <c r="AY189" i="15"/>
  <c r="AG158" i="15"/>
  <c r="R177" i="15"/>
  <c r="AJ207" i="15"/>
  <c r="AJ212" i="15" s="1"/>
  <c r="AY207" i="15"/>
  <c r="L144" i="15"/>
  <c r="AV67" i="15"/>
  <c r="AJ161" i="15"/>
  <c r="L69" i="15"/>
  <c r="AS69" i="15"/>
  <c r="AG69" i="15"/>
  <c r="U69" i="15"/>
  <c r="AD69" i="15"/>
  <c r="AP69" i="15"/>
  <c r="AA69" i="15"/>
  <c r="O69" i="15"/>
  <c r="X69" i="15"/>
  <c r="AV127" i="15"/>
  <c r="AD127" i="15"/>
  <c r="X127" i="15"/>
  <c r="AJ127" i="15"/>
  <c r="U127" i="15"/>
  <c r="L127" i="15"/>
  <c r="AP127" i="15"/>
  <c r="AY127" i="15"/>
  <c r="AM127" i="15"/>
  <c r="X140" i="15"/>
  <c r="R140" i="15"/>
  <c r="AJ140" i="15"/>
  <c r="X214" i="15"/>
  <c r="AG214" i="15"/>
  <c r="AV214" i="15"/>
  <c r="AY227" i="15"/>
  <c r="O227" i="15"/>
  <c r="AV237" i="15"/>
  <c r="U237" i="15"/>
  <c r="AP241" i="15"/>
  <c r="AV241" i="15"/>
  <c r="X241" i="15"/>
  <c r="U241" i="15"/>
  <c r="AS347" i="15"/>
  <c r="AJ347" i="15"/>
  <c r="AD347" i="15"/>
  <c r="X347" i="15"/>
  <c r="X355" i="15" s="1"/>
  <c r="AM404" i="15"/>
  <c r="AA404" i="15"/>
  <c r="X404" i="15"/>
  <c r="U404" i="15"/>
  <c r="AV404" i="15"/>
  <c r="AS404" i="15"/>
  <c r="AP351" i="15"/>
  <c r="AP355" i="15" s="1"/>
  <c r="AG351" i="15"/>
  <c r="L401" i="15"/>
  <c r="AJ401" i="15"/>
  <c r="AD189" i="15"/>
  <c r="AP177" i="15"/>
  <c r="AP186" i="15" s="1"/>
  <c r="AM177" i="15"/>
  <c r="O207" i="15"/>
  <c r="AJ144" i="15"/>
  <c r="AG67" i="15"/>
  <c r="AS161" i="15"/>
  <c r="K23" i="15"/>
  <c r="AU23" i="15"/>
  <c r="AS62" i="15"/>
  <c r="AJ62" i="15"/>
  <c r="U62" i="15"/>
  <c r="L62" i="15"/>
  <c r="AY62" i="15"/>
  <c r="AV62" i="15"/>
  <c r="O70" i="15"/>
  <c r="AJ70" i="15"/>
  <c r="AG70" i="15"/>
  <c r="AY128" i="15"/>
  <c r="AP128" i="15"/>
  <c r="AV128" i="15"/>
  <c r="R134" i="15"/>
  <c r="AJ134" i="15"/>
  <c r="L134" i="15"/>
  <c r="X134" i="15"/>
  <c r="AV153" i="15"/>
  <c r="AA153" i="15"/>
  <c r="L153" i="15"/>
  <c r="AM322" i="15"/>
  <c r="AJ322" i="15"/>
  <c r="O322" i="15"/>
  <c r="O355" i="15" s="1"/>
  <c r="L322" i="15"/>
  <c r="AS322" i="15"/>
  <c r="AJ327" i="15"/>
  <c r="AM327" i="15"/>
  <c r="AS337" i="15"/>
  <c r="AM337" i="15"/>
  <c r="AA405" i="15"/>
  <c r="AM405" i="15"/>
  <c r="U405" i="15"/>
  <c r="O405" i="15"/>
  <c r="DR11" i="11"/>
  <c r="L351" i="15"/>
  <c r="AY401" i="15"/>
  <c r="AG189" i="15"/>
  <c r="AG193" i="15" s="1"/>
  <c r="U177" i="15"/>
  <c r="I193" i="15"/>
  <c r="AM163" i="15"/>
  <c r="AM207" i="15"/>
  <c r="O144" i="15"/>
  <c r="AJ67" i="15"/>
  <c r="I146" i="15"/>
  <c r="AV161" i="15"/>
  <c r="R131" i="15"/>
  <c r="L63" i="15"/>
  <c r="AS63" i="15"/>
  <c r="AG63" i="15"/>
  <c r="U63" i="15"/>
  <c r="AD63" i="15"/>
  <c r="AP63" i="15"/>
  <c r="AY63" i="15"/>
  <c r="R63" i="15"/>
  <c r="AM63" i="15"/>
  <c r="AV63" i="15"/>
  <c r="AJ63" i="15"/>
  <c r="X63" i="15"/>
  <c r="L71" i="15"/>
  <c r="AS71" i="15"/>
  <c r="AG71" i="15"/>
  <c r="U71" i="15"/>
  <c r="AD71" i="15"/>
  <c r="O71" i="15"/>
  <c r="AA71" i="15"/>
  <c r="R71" i="15"/>
  <c r="R73" i="15" s="1"/>
  <c r="X71" i="15"/>
  <c r="U135" i="15"/>
  <c r="L135" i="15"/>
  <c r="AS135" i="15"/>
  <c r="AG135" i="15"/>
  <c r="AP135" i="15"/>
  <c r="AY135" i="15"/>
  <c r="AD135" i="15"/>
  <c r="AV135" i="15"/>
  <c r="O135" i="15"/>
  <c r="AJ181" i="15"/>
  <c r="X181" i="15"/>
  <c r="L242" i="15"/>
  <c r="AJ242" i="15"/>
  <c r="AY259" i="15"/>
  <c r="AD259" i="15"/>
  <c r="AD261" i="15" s="1"/>
  <c r="R401" i="15"/>
  <c r="AY351" i="15"/>
  <c r="U401" i="15"/>
  <c r="U417" i="15" s="1"/>
  <c r="AP401" i="15"/>
  <c r="U266" i="15"/>
  <c r="R189" i="15"/>
  <c r="R193" i="15" s="1"/>
  <c r="AS177" i="15"/>
  <c r="AY168" i="15"/>
  <c r="R207" i="15"/>
  <c r="U144" i="15"/>
  <c r="AY161" i="15"/>
  <c r="AY163" i="15" s="1"/>
  <c r="AJ64" i="15"/>
  <c r="AP64" i="15"/>
  <c r="X64" i="15"/>
  <c r="O64" i="15"/>
  <c r="AM64" i="15"/>
  <c r="AY72" i="15"/>
  <c r="AD72" i="15"/>
  <c r="AM72" i="15"/>
  <c r="AP72" i="15"/>
  <c r="R72" i="15"/>
  <c r="AJ72" i="15"/>
  <c r="R136" i="15"/>
  <c r="AP136" i="15"/>
  <c r="O142" i="15"/>
  <c r="AG142" i="15"/>
  <c r="AD142" i="15"/>
  <c r="AA142" i="15"/>
  <c r="U142" i="15"/>
  <c r="I154" i="15"/>
  <c r="X148" i="15"/>
  <c r="AS205" i="15"/>
  <c r="AD205" i="15"/>
  <c r="AA351" i="15"/>
  <c r="X401" i="15"/>
  <c r="AP189" i="15"/>
  <c r="X177" i="15"/>
  <c r="AD207" i="15"/>
  <c r="AD144" i="15"/>
  <c r="AV173" i="15"/>
  <c r="R8" i="15"/>
  <c r="AP8" i="15"/>
  <c r="R12" i="15"/>
  <c r="AP12" i="15"/>
  <c r="W23" i="15"/>
  <c r="X20" i="15"/>
  <c r="X21" i="15" s="1"/>
  <c r="AV20" i="15"/>
  <c r="AV21" i="15" s="1"/>
  <c r="AM20" i="15"/>
  <c r="AM21" i="15" s="1"/>
  <c r="I21" i="15"/>
  <c r="O20" i="15"/>
  <c r="O21" i="15" s="1"/>
  <c r="AD20" i="15"/>
  <c r="AD21" i="15" s="1"/>
  <c r="AS20" i="15"/>
  <c r="AS21" i="15" s="1"/>
  <c r="AY20" i="15"/>
  <c r="AY21" i="15" s="1"/>
  <c r="AJ20" i="15"/>
  <c r="AJ21" i="15" s="1"/>
  <c r="AA20" i="15"/>
  <c r="AA21" i="15" s="1"/>
  <c r="AP20" i="15"/>
  <c r="AP21" i="15" s="1"/>
  <c r="R20" i="15"/>
  <c r="R21" i="15" s="1"/>
  <c r="L20" i="15"/>
  <c r="L21" i="15" s="1"/>
  <c r="L65" i="15"/>
  <c r="AS65" i="15"/>
  <c r="AG65" i="15"/>
  <c r="U65" i="15"/>
  <c r="AD65" i="15"/>
  <c r="AP65" i="15"/>
  <c r="AY65" i="15"/>
  <c r="R65" i="15"/>
  <c r="AV65" i="15"/>
  <c r="X65" i="15"/>
  <c r="AJ65" i="15"/>
  <c r="AM65" i="15"/>
  <c r="O130" i="15"/>
  <c r="AG130" i="15"/>
  <c r="AV130" i="15"/>
  <c r="AS130" i="15"/>
  <c r="AM130" i="15"/>
  <c r="AP143" i="15"/>
  <c r="R143" i="15"/>
  <c r="AY143" i="15"/>
  <c r="AM143" i="15"/>
  <c r="AV143" i="15"/>
  <c r="AD143" i="15"/>
  <c r="AS143" i="15"/>
  <c r="L143" i="15"/>
  <c r="M219" i="15"/>
  <c r="H60" i="17"/>
  <c r="J60" i="17" s="1"/>
  <c r="H48" i="17"/>
  <c r="J48" i="17" s="1"/>
  <c r="H40" i="17"/>
  <c r="J40" i="17" s="1"/>
  <c r="H32" i="17"/>
  <c r="J32" i="17" s="1"/>
  <c r="H24" i="17"/>
  <c r="J24" i="17" s="1"/>
  <c r="S219" i="15"/>
  <c r="AE219" i="15"/>
  <c r="AQ219" i="15"/>
  <c r="H98" i="17"/>
  <c r="J98" i="17" s="1"/>
  <c r="H90" i="17"/>
  <c r="J90" i="17" s="1"/>
  <c r="H86" i="17"/>
  <c r="J86" i="17" s="1"/>
  <c r="H74" i="17"/>
  <c r="J74" i="17" s="1"/>
  <c r="H6" i="17"/>
  <c r="J6" i="17" s="1"/>
  <c r="J15" i="17" s="1"/>
  <c r="V219" i="15"/>
  <c r="AH219" i="15"/>
  <c r="R14" i="15"/>
  <c r="R6" i="15"/>
  <c r="Y219" i="15"/>
  <c r="G15" i="17"/>
  <c r="H102" i="17"/>
  <c r="J102" i="17" s="1"/>
  <c r="H94" i="17"/>
  <c r="J94" i="17" s="1"/>
  <c r="H82" i="17"/>
  <c r="J82" i="17" s="1"/>
  <c r="L482" i="15"/>
  <c r="R417" i="15"/>
  <c r="AS482" i="15"/>
  <c r="U482" i="15"/>
  <c r="AV482" i="15"/>
  <c r="AM355" i="15"/>
  <c r="AY255" i="15"/>
  <c r="AA255" i="15"/>
  <c r="AS255" i="15"/>
  <c r="AS355" i="15"/>
  <c r="AD231" i="15"/>
  <c r="R355" i="15"/>
  <c r="O250" i="15"/>
  <c r="R250" i="15"/>
  <c r="AS266" i="15"/>
  <c r="X261" i="15"/>
  <c r="AA243" i="15"/>
  <c r="R243" i="15"/>
  <c r="AG231" i="15"/>
  <c r="AP217" i="15"/>
  <c r="AM212" i="15"/>
  <c r="AY175" i="15"/>
  <c r="AJ158" i="15"/>
  <c r="J23" i="15"/>
  <c r="P23" i="15"/>
  <c r="V23" i="15"/>
  <c r="AB23" i="15"/>
  <c r="AH23" i="15"/>
  <c r="AN23" i="15"/>
  <c r="AT23" i="15"/>
  <c r="AS154" i="15"/>
  <c r="H101" i="17"/>
  <c r="J101" i="17" s="1"/>
  <c r="H100" i="17"/>
  <c r="J100" i="17" s="1"/>
  <c r="H97" i="17"/>
  <c r="J97" i="17" s="1"/>
  <c r="H96" i="17"/>
  <c r="J96" i="17" s="1"/>
  <c r="H93" i="17"/>
  <c r="J93" i="17" s="1"/>
  <c r="H92" i="17"/>
  <c r="J92" i="17" s="1"/>
  <c r="H89" i="17"/>
  <c r="J89" i="17" s="1"/>
  <c r="H85" i="17"/>
  <c r="J85" i="17" s="1"/>
  <c r="H84" i="17"/>
  <c r="J84" i="17" s="1"/>
  <c r="H81" i="17"/>
  <c r="J81" i="17" s="1"/>
  <c r="H80" i="17"/>
  <c r="J80" i="17" s="1"/>
  <c r="H77" i="17"/>
  <c r="J77" i="17" s="1"/>
  <c r="H76" i="17"/>
  <c r="J76" i="17" s="1"/>
  <c r="H73" i="17"/>
  <c r="J73" i="17" s="1"/>
  <c r="H72" i="17"/>
  <c r="J72" i="17" s="1"/>
  <c r="H71" i="17"/>
  <c r="J71" i="17" s="1"/>
  <c r="H70" i="17"/>
  <c r="J70" i="17" s="1"/>
  <c r="H67" i="17"/>
  <c r="J67" i="17" s="1"/>
  <c r="H66" i="17"/>
  <c r="J66" i="17" s="1"/>
  <c r="H63" i="17"/>
  <c r="J63" i="17" s="1"/>
  <c r="H62" i="17"/>
  <c r="J62" i="17" s="1"/>
  <c r="H59" i="17"/>
  <c r="J59" i="17" s="1"/>
  <c r="H58" i="17"/>
  <c r="J58" i="17" s="1"/>
  <c r="H51" i="17"/>
  <c r="J51" i="17" s="1"/>
  <c r="H50" i="17"/>
  <c r="J50" i="17" s="1"/>
  <c r="H47" i="17"/>
  <c r="J47" i="17" s="1"/>
  <c r="H46" i="17"/>
  <c r="J46" i="17" s="1"/>
  <c r="H43" i="17"/>
  <c r="J43" i="17" s="1"/>
  <c r="H42" i="17"/>
  <c r="J42" i="17" s="1"/>
  <c r="H39" i="17"/>
  <c r="J39" i="17" s="1"/>
  <c r="H38" i="17"/>
  <c r="J38" i="17" s="1"/>
  <c r="H35" i="17"/>
  <c r="J35" i="17" s="1"/>
  <c r="H34" i="17"/>
  <c r="J34" i="17" s="1"/>
  <c r="H31" i="17"/>
  <c r="J31" i="17" s="1"/>
  <c r="H30" i="17"/>
  <c r="J30" i="17" s="1"/>
  <c r="H27" i="17"/>
  <c r="J27" i="17" s="1"/>
  <c r="H26" i="17"/>
  <c r="J26" i="17" s="1"/>
  <c r="H23" i="17"/>
  <c r="J23" i="17" s="1"/>
  <c r="K5" i="14"/>
  <c r="I6" i="14"/>
  <c r="I6" i="11"/>
  <c r="I4" i="11"/>
  <c r="DY20" i="14"/>
  <c r="DZ20" i="14" s="1"/>
  <c r="EA20" i="14" s="1"/>
  <c r="EB20" i="14" s="1"/>
  <c r="EC20" i="14" s="1"/>
  <c r="ED20" i="14" s="1"/>
  <c r="EE20" i="14" s="1"/>
  <c r="DX14" i="14"/>
  <c r="J5" i="11"/>
  <c r="DX19" i="11"/>
  <c r="DY20" i="11"/>
  <c r="DZ20" i="11" s="1"/>
  <c r="EA20" i="11" s="1"/>
  <c r="EB20" i="11" s="1"/>
  <c r="EC20" i="11" s="1"/>
  <c r="ED20" i="11" s="1"/>
  <c r="EE20" i="11" s="1"/>
  <c r="DQ10" i="14"/>
  <c r="DR11" i="14"/>
  <c r="DQ23" i="14"/>
  <c r="DR22" i="14"/>
  <c r="DS9" i="14"/>
  <c r="DT8" i="14"/>
  <c r="I4" i="14"/>
  <c r="AY482" i="15"/>
  <c r="AG482" i="15"/>
  <c r="AJ417" i="15"/>
  <c r="X482" i="15"/>
  <c r="AA482" i="15"/>
  <c r="AD11" i="15"/>
  <c r="AD18" i="15" s="1"/>
  <c r="AG144" i="15"/>
  <c r="AM136" i="15"/>
  <c r="L128" i="15"/>
  <c r="AA128" i="15"/>
  <c r="R162" i="15"/>
  <c r="R163" i="15" s="1"/>
  <c r="AA162" i="15"/>
  <c r="AA163" i="15" s="1"/>
  <c r="X68" i="15"/>
  <c r="AP140" i="15"/>
  <c r="AS132" i="15"/>
  <c r="X72" i="15"/>
  <c r="AD64" i="15"/>
  <c r="AD62" i="15"/>
  <c r="AM62" i="15"/>
  <c r="X62" i="15"/>
  <c r="AY66" i="15"/>
  <c r="AP66" i="15"/>
  <c r="AA66" i="15"/>
  <c r="R66" i="15"/>
  <c r="AJ66" i="15"/>
  <c r="X66" i="15"/>
  <c r="L66" i="15"/>
  <c r="AS66" i="15"/>
  <c r="I73" i="15"/>
  <c r="X70" i="15"/>
  <c r="AM70" i="15"/>
  <c r="AA70" i="15"/>
  <c r="AP70" i="15"/>
  <c r="R130" i="15"/>
  <c r="AY130" i="15"/>
  <c r="AD130" i="15"/>
  <c r="X130" i="15"/>
  <c r="AJ130" i="15"/>
  <c r="U130" i="15"/>
  <c r="L130" i="15"/>
  <c r="AS134" i="15"/>
  <c r="AG134" i="15"/>
  <c r="U134" i="15"/>
  <c r="AD134" i="15"/>
  <c r="AY134" i="15"/>
  <c r="AM134" i="15"/>
  <c r="AA134" i="15"/>
  <c r="O134" i="15"/>
  <c r="X138" i="15"/>
  <c r="AJ138" i="15"/>
  <c r="AS138" i="15"/>
  <c r="L138" i="15"/>
  <c r="R138" i="15"/>
  <c r="AY138" i="15"/>
  <c r="AM138" i="15"/>
  <c r="AP142" i="15"/>
  <c r="R142" i="15"/>
  <c r="AV142" i="15"/>
  <c r="AJ142" i="15"/>
  <c r="X142" i="15"/>
  <c r="L142" i="15"/>
  <c r="AY150" i="15"/>
  <c r="X150" i="15"/>
  <c r="R150" i="15"/>
  <c r="R154" i="15" s="1"/>
  <c r="AA150" i="15"/>
  <c r="AJ150" i="15"/>
  <c r="AD150" i="15"/>
  <c r="I163" i="15"/>
  <c r="O160" i="15"/>
  <c r="U160" i="15"/>
  <c r="U163" i="15" s="1"/>
  <c r="O172" i="15"/>
  <c r="AV172" i="15"/>
  <c r="AM172" i="15"/>
  <c r="X172" i="15"/>
  <c r="AG172" i="15"/>
  <c r="AP172" i="15"/>
  <c r="R172" i="15"/>
  <c r="L172" i="15"/>
  <c r="R180" i="15"/>
  <c r="R186" i="15" s="1"/>
  <c r="AG180" i="15"/>
  <c r="AY188" i="15"/>
  <c r="AY193" i="15" s="1"/>
  <c r="AA188" i="15"/>
  <c r="AA193" i="15" s="1"/>
  <c r="AD188" i="15"/>
  <c r="AP188" i="15"/>
  <c r="AV188" i="15"/>
  <c r="L15" i="15"/>
  <c r="L7" i="15"/>
  <c r="AG7" i="15"/>
  <c r="AG18" i="15" s="1"/>
  <c r="AG23" i="15" s="1"/>
  <c r="I18" i="15"/>
  <c r="O128" i="15"/>
  <c r="AJ73" i="15"/>
  <c r="AG162" i="15"/>
  <c r="AG163" i="15" s="1"/>
  <c r="AP130" i="15"/>
  <c r="AV138" i="15"/>
  <c r="AP7" i="15"/>
  <c r="R7" i="15"/>
  <c r="AJ7" i="15"/>
  <c r="AS7" i="15"/>
  <c r="AM7" i="15"/>
  <c r="O7" i="15"/>
  <c r="X7" i="15"/>
  <c r="AA7" i="15"/>
  <c r="AP11" i="15"/>
  <c r="R11" i="15"/>
  <c r="AS11" i="15"/>
  <c r="AJ11" i="15"/>
  <c r="O11" i="15"/>
  <c r="X11" i="15"/>
  <c r="AA11" i="15"/>
  <c r="AP15" i="15"/>
  <c r="R15" i="15"/>
  <c r="O15" i="15"/>
  <c r="AS15" i="15"/>
  <c r="AJ15" i="15"/>
  <c r="X15" i="15"/>
  <c r="AA15" i="15"/>
  <c r="AM15" i="15"/>
  <c r="L64" i="15"/>
  <c r="AS64" i="15"/>
  <c r="AG64" i="15"/>
  <c r="U64" i="15"/>
  <c r="AA64" i="15"/>
  <c r="R64" i="15"/>
  <c r="AV64" i="15"/>
  <c r="AG68" i="15"/>
  <c r="U68" i="15"/>
  <c r="AD68" i="15"/>
  <c r="AM68" i="15"/>
  <c r="O68" i="15"/>
  <c r="AV68" i="15"/>
  <c r="AA72" i="15"/>
  <c r="O72" i="15"/>
  <c r="AV72" i="15"/>
  <c r="AV73" i="15" s="1"/>
  <c r="L72" i="15"/>
  <c r="AS72" i="15"/>
  <c r="AG72" i="15"/>
  <c r="U72" i="15"/>
  <c r="R128" i="15"/>
  <c r="X128" i="15"/>
  <c r="AJ128" i="15"/>
  <c r="AP132" i="15"/>
  <c r="R132" i="15"/>
  <c r="AV132" i="15"/>
  <c r="AJ132" i="15"/>
  <c r="X132" i="15"/>
  <c r="L132" i="15"/>
  <c r="AA136" i="15"/>
  <c r="O136" i="15"/>
  <c r="AS136" i="15"/>
  <c r="AG136" i="15"/>
  <c r="AY140" i="15"/>
  <c r="AD140" i="15"/>
  <c r="AA140" i="15"/>
  <c r="AM140" i="15"/>
  <c r="AS140" i="15"/>
  <c r="L140" i="15"/>
  <c r="U140" i="15"/>
  <c r="AG140" i="15"/>
  <c r="AP144" i="15"/>
  <c r="AS144" i="15"/>
  <c r="AA144" i="15"/>
  <c r="AY148" i="15"/>
  <c r="AJ148" i="15"/>
  <c r="AV148" i="15"/>
  <c r="AG148" i="15"/>
  <c r="AG154" i="15" s="1"/>
  <c r="AP148" i="15"/>
  <c r="AP154" i="15" s="1"/>
  <c r="AY152" i="15"/>
  <c r="L152" i="15"/>
  <c r="X162" i="15"/>
  <c r="X163" i="15" s="1"/>
  <c r="AD162" i="15"/>
  <c r="AD163" i="15" s="1"/>
  <c r="O162" i="15"/>
  <c r="AV166" i="15"/>
  <c r="X166" i="15"/>
  <c r="X168" i="15" s="1"/>
  <c r="AS166" i="15"/>
  <c r="AP166" i="15"/>
  <c r="AA166" i="15"/>
  <c r="AA168" i="15" s="1"/>
  <c r="AJ166" i="15"/>
  <c r="AJ168" i="15" s="1"/>
  <c r="AV170" i="15"/>
  <c r="AM170" i="15"/>
  <c r="X170" i="15"/>
  <c r="O170" i="15"/>
  <c r="AG170" i="15"/>
  <c r="AP170" i="15"/>
  <c r="AJ170" i="15"/>
  <c r="L170" i="15"/>
  <c r="X174" i="15"/>
  <c r="O174" i="15"/>
  <c r="AV174" i="15"/>
  <c r="AM174" i="15"/>
  <c r="L174" i="15"/>
  <c r="AG174" i="15"/>
  <c r="AJ174" i="15"/>
  <c r="R174" i="15"/>
  <c r="AM178" i="15"/>
  <c r="AY178" i="15"/>
  <c r="AJ178" i="15"/>
  <c r="AA178" i="15"/>
  <c r="AS178" i="15"/>
  <c r="AG182" i="15"/>
  <c r="U182" i="15"/>
  <c r="AS182" i="15"/>
  <c r="AJ182" i="15"/>
  <c r="X182" i="15"/>
  <c r="L182" i="15"/>
  <c r="L190" i="15"/>
  <c r="AV190" i="15"/>
  <c r="AJ190" i="15"/>
  <c r="X190" i="15"/>
  <c r="AM190" i="15"/>
  <c r="AM193" i="15" s="1"/>
  <c r="O190" i="15"/>
  <c r="O193" i="15" s="1"/>
  <c r="AM198" i="15"/>
  <c r="AM199" i="15" s="1"/>
  <c r="R198" i="15"/>
  <c r="R199" i="15" s="1"/>
  <c r="AP198" i="15"/>
  <c r="AP199" i="15" s="1"/>
  <c r="AD198" i="15"/>
  <c r="AD199" i="15" s="1"/>
  <c r="O198" i="15"/>
  <c r="O199" i="15" s="1"/>
  <c r="AG202" i="15"/>
  <c r="AS202" i="15"/>
  <c r="AP168" i="15"/>
  <c r="AY64" i="15"/>
  <c r="AP9" i="15"/>
  <c r="R9" i="15"/>
  <c r="AM9" i="15"/>
  <c r="X9" i="15"/>
  <c r="AA9" i="15"/>
  <c r="AS9" i="15"/>
  <c r="AJ9" i="15"/>
  <c r="R13" i="15"/>
  <c r="AP13" i="15"/>
  <c r="AM13" i="15"/>
  <c r="X13" i="15"/>
  <c r="AA13" i="15"/>
  <c r="O13" i="15"/>
  <c r="AS13" i="15"/>
  <c r="AP17" i="15"/>
  <c r="R17" i="15"/>
  <c r="X17" i="15"/>
  <c r="AA17" i="15"/>
  <c r="AJ17" i="15"/>
  <c r="AM17" i="15"/>
  <c r="AS17" i="15"/>
  <c r="AV407" i="15"/>
  <c r="AV405" i="15"/>
  <c r="AV417" i="15" s="1"/>
  <c r="AJ350" i="15"/>
  <c r="AG323" i="15"/>
  <c r="AP238" i="15"/>
  <c r="AM229" i="15"/>
  <c r="L214" i="15"/>
  <c r="AJ6" i="15"/>
  <c r="AM6" i="15"/>
  <c r="O6" i="15"/>
  <c r="AM10" i="15"/>
  <c r="O10" i="15"/>
  <c r="AJ10" i="15"/>
  <c r="AJ14" i="15"/>
  <c r="AM14" i="15"/>
  <c r="O14" i="15"/>
  <c r="AG165" i="15"/>
  <c r="AG168" i="15" s="1"/>
  <c r="AV165" i="15"/>
  <c r="AV168" i="15" s="1"/>
  <c r="R173" i="15"/>
  <c r="AG173" i="15"/>
  <c r="L173" i="15"/>
  <c r="AP173" i="15"/>
  <c r="AJ173" i="15"/>
  <c r="AY177" i="15"/>
  <c r="AA177" i="15"/>
  <c r="AS181" i="15"/>
  <c r="AG181" i="15"/>
  <c r="U181" i="15"/>
  <c r="X189" i="15"/>
  <c r="AV189" i="15"/>
  <c r="AJ189" i="15"/>
  <c r="U201" i="15"/>
  <c r="I212" i="15"/>
  <c r="I219" i="15" s="1"/>
  <c r="AG201" i="15"/>
  <c r="AG205" i="15"/>
  <c r="U205" i="15"/>
  <c r="AG209" i="15"/>
  <c r="U209" i="15"/>
  <c r="AP239" i="15"/>
  <c r="X239" i="15"/>
  <c r="R253" i="15"/>
  <c r="R255" i="15" s="1"/>
  <c r="AP253" i="15"/>
  <c r="AP255" i="15" s="1"/>
  <c r="R208" i="15"/>
  <c r="AM225" i="15"/>
  <c r="R221" i="15"/>
  <c r="AJ221" i="15"/>
  <c r="AG242" i="15"/>
  <c r="AG243" i="15" s="1"/>
  <c r="R216" i="15"/>
  <c r="AV181" i="15"/>
  <c r="AS165" i="15"/>
  <c r="AY157" i="15"/>
  <c r="AY158" i="15" s="1"/>
  <c r="AM157" i="15"/>
  <c r="AM158" i="15" s="1"/>
  <c r="R157" i="15"/>
  <c r="AP224" i="15"/>
  <c r="AM224" i="15"/>
  <c r="AA224" i="15"/>
  <c r="R224" i="15"/>
  <c r="AY248" i="15"/>
  <c r="AY250" i="15" s="1"/>
  <c r="U248" i="15"/>
  <c r="AV240" i="15"/>
  <c r="U240" i="15"/>
  <c r="AP242" i="15"/>
  <c r="AJ240" i="15"/>
  <c r="AJ243" i="15" s="1"/>
  <c r="L238" i="15"/>
  <c r="R234" i="15"/>
  <c r="R235" i="15" s="1"/>
  <c r="AY153" i="15"/>
  <c r="AJ153" i="15"/>
  <c r="X153" i="15"/>
  <c r="U214" i="15"/>
  <c r="AY214" i="15"/>
  <c r="AY217" i="15" s="1"/>
  <c r="AM214" i="15"/>
  <c r="AM217" i="15" s="1"/>
  <c r="AM219" i="15" s="1"/>
  <c r="AY226" i="15"/>
  <c r="AM226" i="15"/>
  <c r="O226" i="15"/>
  <c r="X405" i="15"/>
  <c r="AS240" i="15"/>
  <c r="U238" i="15"/>
  <c r="O8" i="15"/>
  <c r="AJ8" i="15"/>
  <c r="AM8" i="15"/>
  <c r="AJ12" i="15"/>
  <c r="AM12" i="15"/>
  <c r="O12" i="15"/>
  <c r="O16" i="15"/>
  <c r="AJ16" i="15"/>
  <c r="AM16" i="15"/>
  <c r="AG145" i="15"/>
  <c r="AS145" i="15"/>
  <c r="AA149" i="15"/>
  <c r="AA154" i="15" s="1"/>
  <c r="AY149" i="15"/>
  <c r="AG171" i="15"/>
  <c r="L171" i="15"/>
  <c r="AP171" i="15"/>
  <c r="AJ171" i="15"/>
  <c r="R171" i="15"/>
  <c r="AM179" i="15"/>
  <c r="O179" i="15"/>
  <c r="U183" i="15"/>
  <c r="AV183" i="15"/>
  <c r="AG183" i="15"/>
  <c r="AJ191" i="15"/>
  <c r="X191" i="15"/>
  <c r="L191" i="15"/>
  <c r="I199" i="15"/>
  <c r="R227" i="15"/>
  <c r="AP227" i="15"/>
  <c r="L237" i="15"/>
  <c r="AS237" i="15"/>
  <c r="AS241" i="15"/>
  <c r="L241" i="15"/>
  <c r="AA225" i="15"/>
  <c r="L208" i="15"/>
  <c r="AY225" i="15"/>
  <c r="AA221" i="15"/>
  <c r="U221" i="15"/>
  <c r="AG249" i="15"/>
  <c r="AP240" i="15"/>
  <c r="X238" i="15"/>
  <c r="X173" i="15"/>
  <c r="O171" i="15"/>
  <c r="O156" i="15"/>
  <c r="O158" i="15" s="1"/>
  <c r="AV149" i="15"/>
  <c r="R16" i="15"/>
  <c r="AP10" i="15"/>
  <c r="L215" i="15"/>
  <c r="AV215" i="15"/>
  <c r="AJ215" i="15"/>
  <c r="AJ217" i="15" s="1"/>
  <c r="X215" i="15"/>
  <c r="X217" i="15" s="1"/>
  <c r="AY228" i="15"/>
  <c r="AM228" i="15"/>
  <c r="O228" i="15"/>
  <c r="AP229" i="15"/>
  <c r="AP231" i="15" s="1"/>
  <c r="R229" i="15"/>
  <c r="R231" i="15" s="1"/>
  <c r="AV238" i="15"/>
  <c r="O229" i="15"/>
  <c r="L216" i="15"/>
  <c r="AV216" i="15"/>
  <c r="AG216" i="15"/>
  <c r="AG217" i="15" s="1"/>
  <c r="U216" i="15"/>
  <c r="AY222" i="15"/>
  <c r="AM222" i="15"/>
  <c r="R222" i="15"/>
  <c r="O230" i="15"/>
  <c r="AY230" i="15"/>
  <c r="AM230" i="15"/>
  <c r="O252" i="15"/>
  <c r="O255" i="15" s="1"/>
  <c r="AM252" i="15"/>
  <c r="AM255" i="15" s="1"/>
  <c r="X219" i="15" l="1"/>
  <c r="AG250" i="15"/>
  <c r="R217" i="15"/>
  <c r="AG73" i="15"/>
  <c r="AY417" i="15"/>
  <c r="O212" i="15"/>
  <c r="O219" i="15" s="1"/>
  <c r="AA417" i="15"/>
  <c r="AS417" i="15"/>
  <c r="AA212" i="15"/>
  <c r="AA219" i="15" s="1"/>
  <c r="AP163" i="15"/>
  <c r="AP212" i="15"/>
  <c r="AP219" i="15" s="1"/>
  <c r="X154" i="15"/>
  <c r="L154" i="15"/>
  <c r="AJ219" i="15"/>
  <c r="X417" i="15"/>
  <c r="U250" i="15"/>
  <c r="R212" i="15"/>
  <c r="R219" i="15" s="1"/>
  <c r="AS73" i="15"/>
  <c r="AD193" i="15"/>
  <c r="AD154" i="15"/>
  <c r="AM73" i="15"/>
  <c r="AP417" i="15"/>
  <c r="AY212" i="15"/>
  <c r="AY219" i="15" s="1"/>
  <c r="O417" i="15"/>
  <c r="AD212" i="15"/>
  <c r="AD219" i="15" s="1"/>
  <c r="AP482" i="15"/>
  <c r="AS163" i="15"/>
  <c r="X255" i="15"/>
  <c r="AV250" i="15"/>
  <c r="AY18" i="15"/>
  <c r="AY23" i="15" s="1"/>
  <c r="O186" i="15"/>
  <c r="R158" i="15"/>
  <c r="AS212" i="15"/>
  <c r="AS219" i="15" s="1"/>
  <c r="AA355" i="15"/>
  <c r="AY355" i="15"/>
  <c r="AV163" i="15"/>
  <c r="AD355" i="15"/>
  <c r="AJ482" i="15"/>
  <c r="AS193" i="15"/>
  <c r="DR9" i="11"/>
  <c r="DS8" i="11"/>
  <c r="L212" i="15"/>
  <c r="U73" i="15"/>
  <c r="I23" i="15"/>
  <c r="AP73" i="15"/>
  <c r="AD73" i="15"/>
  <c r="AM482" i="15"/>
  <c r="X243" i="15"/>
  <c r="X73" i="15"/>
  <c r="AD23" i="15"/>
  <c r="L355" i="15"/>
  <c r="AG355" i="15"/>
  <c r="L186" i="15"/>
  <c r="O73" i="15"/>
  <c r="AP193" i="15"/>
  <c r="DR12" i="11"/>
  <c r="DS11" i="11"/>
  <c r="AJ163" i="15"/>
  <c r="O482" i="15"/>
  <c r="U243" i="15"/>
  <c r="AJ355" i="15"/>
  <c r="X186" i="15"/>
  <c r="H15" i="17"/>
  <c r="AD482" i="15"/>
  <c r="AM417" i="15"/>
  <c r="O231" i="15"/>
  <c r="AY231" i="15"/>
  <c r="AV217" i="15"/>
  <c r="AV219" i="15" s="1"/>
  <c r="AS243" i="15"/>
  <c r="L243" i="15"/>
  <c r="AJ193" i="15"/>
  <c r="X193" i="15"/>
  <c r="U186" i="15"/>
  <c r="L217" i="15"/>
  <c r="AP243" i="15"/>
  <c r="L193" i="15"/>
  <c r="AS186" i="15"/>
  <c r="AJ186" i="15"/>
  <c r="O175" i="15"/>
  <c r="AJ154" i="15"/>
  <c r="AV193" i="15"/>
  <c r="O163" i="15"/>
  <c r="AM146" i="15"/>
  <c r="AA73" i="15"/>
  <c r="K6" i="14"/>
  <c r="L5" i="14"/>
  <c r="X18" i="15"/>
  <c r="X23" i="15" s="1"/>
  <c r="AM231" i="15"/>
  <c r="X175" i="15"/>
  <c r="AV154" i="15"/>
  <c r="AJ146" i="15"/>
  <c r="AD146" i="15"/>
  <c r="DS22" i="14"/>
  <c r="DR23" i="14"/>
  <c r="EF20" i="11"/>
  <c r="EG20" i="11" s="1"/>
  <c r="EH20" i="11" s="1"/>
  <c r="EI20" i="11" s="1"/>
  <c r="EJ20" i="11" s="1"/>
  <c r="EK20" i="11" s="1"/>
  <c r="EL20" i="11" s="1"/>
  <c r="EE19" i="11"/>
  <c r="AS168" i="15"/>
  <c r="AG212" i="15"/>
  <c r="AG219" i="15" s="1"/>
  <c r="O18" i="15"/>
  <c r="O23" i="15" s="1"/>
  <c r="AM175" i="15"/>
  <c r="X146" i="15"/>
  <c r="AY146" i="15"/>
  <c r="AP146" i="15"/>
  <c r="L219" i="15"/>
  <c r="AV186" i="15"/>
  <c r="AA186" i="15"/>
  <c r="AM18" i="15"/>
  <c r="AM23" i="15" s="1"/>
  <c r="AM186" i="15"/>
  <c r="AV175" i="15"/>
  <c r="AY154" i="15"/>
  <c r="R146" i="15"/>
  <c r="AS18" i="15"/>
  <c r="AS23" i="15" s="1"/>
  <c r="O146" i="15"/>
  <c r="AG146" i="15"/>
  <c r="AA146" i="15"/>
  <c r="DS11" i="14"/>
  <c r="DR13" i="14"/>
  <c r="J6" i="11"/>
  <c r="K5" i="11"/>
  <c r="U212" i="15"/>
  <c r="AY186" i="15"/>
  <c r="AJ18" i="15"/>
  <c r="AJ23" i="15" s="1"/>
  <c r="L175" i="15"/>
  <c r="L146" i="15"/>
  <c r="AV243" i="15"/>
  <c r="R175" i="15"/>
  <c r="AJ175" i="15"/>
  <c r="R18" i="15"/>
  <c r="R23" i="15" s="1"/>
  <c r="AG186" i="15"/>
  <c r="EF20" i="14"/>
  <c r="EG20" i="14" s="1"/>
  <c r="EH20" i="14" s="1"/>
  <c r="EI20" i="14" s="1"/>
  <c r="EJ20" i="14" s="1"/>
  <c r="EK20" i="14" s="1"/>
  <c r="EL20" i="14" s="1"/>
  <c r="EE14" i="14"/>
  <c r="AP175" i="15"/>
  <c r="AV146" i="15"/>
  <c r="AP18" i="15"/>
  <c r="AP23" i="15" s="1"/>
  <c r="L18" i="15"/>
  <c r="L23" i="15" s="1"/>
  <c r="U146" i="15"/>
  <c r="AS146" i="15"/>
  <c r="DT9" i="14"/>
  <c r="DU8" i="14"/>
  <c r="U217" i="15"/>
  <c r="AG175" i="15"/>
  <c r="L73" i="15"/>
  <c r="AA18" i="15"/>
  <c r="AA23" i="15" s="1"/>
  <c r="DT8" i="11" l="1"/>
  <c r="DS9" i="11"/>
  <c r="DT11" i="11"/>
  <c r="DS12" i="11"/>
  <c r="M5" i="14"/>
  <c r="L6" i="14"/>
  <c r="DT22" i="14"/>
  <c r="DS23" i="14"/>
  <c r="EM20" i="14"/>
  <c r="EN20" i="14" s="1"/>
  <c r="EO20" i="14" s="1"/>
  <c r="EP20" i="14" s="1"/>
  <c r="EQ20" i="14" s="1"/>
  <c r="ER20" i="14" s="1"/>
  <c r="ES20" i="14" s="1"/>
  <c r="EL14" i="14"/>
  <c r="DT11" i="14"/>
  <c r="DS13" i="14"/>
  <c r="U219" i="15"/>
  <c r="DV8" i="14"/>
  <c r="DU9" i="14"/>
  <c r="L5" i="11"/>
  <c r="K6" i="11"/>
  <c r="EL19" i="11"/>
  <c r="EM20" i="11"/>
  <c r="EN20" i="11" s="1"/>
  <c r="EO20" i="11" s="1"/>
  <c r="EP20" i="11" s="1"/>
  <c r="EQ20" i="11" s="1"/>
  <c r="ER20" i="11" s="1"/>
  <c r="ES20" i="11" s="1"/>
  <c r="DU8" i="11" l="1"/>
  <c r="DT9" i="11"/>
  <c r="DT12" i="11"/>
  <c r="DU11" i="11"/>
  <c r="M6" i="14"/>
  <c r="N5" i="14"/>
  <c r="DT13" i="14"/>
  <c r="DU11" i="14"/>
  <c r="ET20" i="14"/>
  <c r="EU20" i="14" s="1"/>
  <c r="EV20" i="14" s="1"/>
  <c r="EW20" i="14" s="1"/>
  <c r="EX20" i="14" s="1"/>
  <c r="EY20" i="14" s="1"/>
  <c r="EZ20" i="14" s="1"/>
  <c r="ES14" i="14"/>
  <c r="DW8" i="14"/>
  <c r="DV9" i="14"/>
  <c r="ET20" i="11"/>
  <c r="EU20" i="11" s="1"/>
  <c r="EV20" i="11" s="1"/>
  <c r="EW20" i="11" s="1"/>
  <c r="EX20" i="11" s="1"/>
  <c r="EY20" i="11" s="1"/>
  <c r="EZ20" i="11" s="1"/>
  <c r="ES19" i="11"/>
  <c r="M5" i="11"/>
  <c r="L6" i="11"/>
  <c r="DT23" i="14"/>
  <c r="DU22" i="14"/>
  <c r="DU9" i="11" l="1"/>
  <c r="DV8" i="11"/>
  <c r="DU12" i="11"/>
  <c r="DV11" i="11"/>
  <c r="O5" i="14"/>
  <c r="N6" i="14"/>
  <c r="DV11" i="14"/>
  <c r="DU13" i="14"/>
  <c r="M6" i="11"/>
  <c r="N5" i="11"/>
  <c r="DW9" i="14"/>
  <c r="DX8" i="14"/>
  <c r="DU23" i="14"/>
  <c r="DV22" i="14"/>
  <c r="FA20" i="11"/>
  <c r="FB20" i="11" s="1"/>
  <c r="FC20" i="11" s="1"/>
  <c r="FD20" i="11" s="1"/>
  <c r="FE20" i="11" s="1"/>
  <c r="FF20" i="11" s="1"/>
  <c r="FG20" i="11" s="1"/>
  <c r="EZ19" i="11"/>
  <c r="EZ14" i="14"/>
  <c r="FA20" i="14"/>
  <c r="FB20" i="14" s="1"/>
  <c r="FC20" i="14" s="1"/>
  <c r="FD20" i="14" s="1"/>
  <c r="FE20" i="14" s="1"/>
  <c r="FF20" i="14" s="1"/>
  <c r="FG20" i="14" s="1"/>
  <c r="DW8" i="11" l="1"/>
  <c r="DV9" i="11"/>
  <c r="DW11" i="11"/>
  <c r="DV12" i="11"/>
  <c r="O6" i="14"/>
  <c r="P5" i="14"/>
  <c r="DV23" i="14"/>
  <c r="DW22" i="14"/>
  <c r="DX7" i="14"/>
  <c r="DY8" i="14"/>
  <c r="DX9" i="14"/>
  <c r="FH20" i="14"/>
  <c r="FI20" i="14" s="1"/>
  <c r="FJ20" i="14" s="1"/>
  <c r="FK20" i="14" s="1"/>
  <c r="FL20" i="14" s="1"/>
  <c r="FM20" i="14" s="1"/>
  <c r="FG14" i="14"/>
  <c r="FG19" i="11"/>
  <c r="FH20" i="11"/>
  <c r="FI20" i="11" s="1"/>
  <c r="FJ20" i="11" s="1"/>
  <c r="FK20" i="11" s="1"/>
  <c r="FL20" i="11" s="1"/>
  <c r="FM20" i="11" s="1"/>
  <c r="N6" i="11"/>
  <c r="O5" i="11"/>
  <c r="DW11" i="14"/>
  <c r="DV13" i="14"/>
  <c r="DW9" i="11" l="1"/>
  <c r="DX8" i="11"/>
  <c r="DW12" i="11"/>
  <c r="DX11" i="11"/>
  <c r="Q5" i="14"/>
  <c r="P6" i="14"/>
  <c r="P4" i="14"/>
  <c r="DY9" i="14"/>
  <c r="DZ8" i="14"/>
  <c r="DW13" i="14"/>
  <c r="DX11" i="14"/>
  <c r="P5" i="11"/>
  <c r="O6" i="11"/>
  <c r="DX22" i="14"/>
  <c r="DW23" i="14"/>
  <c r="DX7" i="11" l="1"/>
  <c r="DX9" i="11"/>
  <c r="DY8" i="11"/>
  <c r="DY11" i="11"/>
  <c r="DX10" i="11"/>
  <c r="DX12" i="11"/>
  <c r="Q6" i="14"/>
  <c r="R5" i="14"/>
  <c r="DX13" i="14"/>
  <c r="DY11" i="14"/>
  <c r="DX10" i="14"/>
  <c r="EA8" i="14"/>
  <c r="DZ9" i="14"/>
  <c r="Q5" i="11"/>
  <c r="P6" i="11"/>
  <c r="P4" i="11"/>
  <c r="DY22" i="14"/>
  <c r="DX23" i="14"/>
  <c r="DZ8" i="11" l="1"/>
  <c r="DY9" i="11"/>
  <c r="DZ11" i="11"/>
  <c r="DY12" i="11"/>
  <c r="R6" i="14"/>
  <c r="S5" i="14"/>
  <c r="R5" i="11"/>
  <c r="Q6" i="11"/>
  <c r="DY13" i="14"/>
  <c r="DZ11" i="14"/>
  <c r="EA9" i="14"/>
  <c r="EB8" i="14"/>
  <c r="DZ22" i="14"/>
  <c r="DY23" i="14"/>
  <c r="DZ9" i="11" l="1"/>
  <c r="EA8" i="11"/>
  <c r="EA11" i="11"/>
  <c r="DZ12" i="11"/>
  <c r="S6" i="14"/>
  <c r="T5" i="14"/>
  <c r="EA11" i="14"/>
  <c r="DZ13" i="14"/>
  <c r="R6" i="11"/>
  <c r="S5" i="11"/>
  <c r="DZ23" i="14"/>
  <c r="EA22" i="14"/>
  <c r="EC8" i="14"/>
  <c r="EB9" i="14"/>
  <c r="EA9" i="11" l="1"/>
  <c r="EB8" i="11"/>
  <c r="EB11" i="11"/>
  <c r="EA12" i="11"/>
  <c r="T6" i="14"/>
  <c r="U5" i="14"/>
  <c r="EA23" i="14"/>
  <c r="EB22" i="14"/>
  <c r="ED8" i="14"/>
  <c r="EC9" i="14"/>
  <c r="S6" i="11"/>
  <c r="T5" i="11"/>
  <c r="EB11" i="14"/>
  <c r="EA13" i="14"/>
  <c r="EC8" i="11" l="1"/>
  <c r="EB9" i="11"/>
  <c r="EC11" i="11"/>
  <c r="EB12" i="11"/>
  <c r="V5" i="14"/>
  <c r="U6" i="14"/>
  <c r="EC11" i="14"/>
  <c r="EB13" i="14"/>
  <c r="T6" i="11"/>
  <c r="U5" i="11"/>
  <c r="ED9" i="14"/>
  <c r="EE8" i="14"/>
  <c r="EB23" i="14"/>
  <c r="EC22" i="14"/>
  <c r="EC9" i="11" l="1"/>
  <c r="ED8" i="11"/>
  <c r="EC12" i="11"/>
  <c r="ED11" i="11"/>
  <c r="V6" i="14"/>
  <c r="W5" i="14"/>
  <c r="ED11" i="14"/>
  <c r="EC13" i="14"/>
  <c r="EC23" i="14"/>
  <c r="ED22" i="14"/>
  <c r="EE7" i="14"/>
  <c r="EF8" i="14"/>
  <c r="EE9" i="14"/>
  <c r="U6" i="11"/>
  <c r="V5" i="11"/>
  <c r="ED9" i="11" l="1"/>
  <c r="EE8" i="11"/>
  <c r="EE11" i="11"/>
  <c r="ED12" i="11"/>
  <c r="W4" i="14"/>
  <c r="W6" i="14"/>
  <c r="X5" i="14"/>
  <c r="ED23" i="14"/>
  <c r="EE22" i="14"/>
  <c r="ED13" i="14"/>
  <c r="EE11" i="14"/>
  <c r="W5" i="11"/>
  <c r="V6" i="11"/>
  <c r="EG8" i="14"/>
  <c r="EF9" i="14"/>
  <c r="EF8" i="11" l="1"/>
  <c r="EE9" i="11"/>
  <c r="EE7" i="11"/>
  <c r="EE10" i="11"/>
  <c r="EF11" i="11"/>
  <c r="EE12" i="11"/>
  <c r="Y5" i="14"/>
  <c r="X6" i="14"/>
  <c r="EG9" i="14"/>
  <c r="EH8" i="14"/>
  <c r="X5" i="11"/>
  <c r="W4" i="11"/>
  <c r="W6" i="11"/>
  <c r="EE13" i="14"/>
  <c r="EE10" i="14"/>
  <c r="EF11" i="14"/>
  <c r="EF22" i="14"/>
  <c r="EE23" i="14"/>
  <c r="EF9" i="11" l="1"/>
  <c r="EG8" i="11"/>
  <c r="EF12" i="11"/>
  <c r="EG11" i="11"/>
  <c r="Y6" i="14"/>
  <c r="Z5" i="14"/>
  <c r="Y5" i="11"/>
  <c r="X6" i="11"/>
  <c r="EI8" i="14"/>
  <c r="EH9" i="14"/>
  <c r="EG11" i="14"/>
  <c r="EF13" i="14"/>
  <c r="EF23" i="14"/>
  <c r="EG22" i="14"/>
  <c r="EG9" i="11" l="1"/>
  <c r="EH8" i="11"/>
  <c r="EH11" i="11"/>
  <c r="EG12" i="11"/>
  <c r="AA5" i="14"/>
  <c r="Z6" i="14"/>
  <c r="EI9" i="14"/>
  <c r="EJ8" i="14"/>
  <c r="Z5" i="11"/>
  <c r="Y6" i="11"/>
  <c r="EH22" i="14"/>
  <c r="EG23" i="14"/>
  <c r="EH11" i="14"/>
  <c r="EG13" i="14"/>
  <c r="EH9" i="11" l="1"/>
  <c r="EI8" i="11"/>
  <c r="EH12" i="11"/>
  <c r="EI11" i="11"/>
  <c r="AB5" i="14"/>
  <c r="AA6" i="14"/>
  <c r="Z6" i="11"/>
  <c r="AA5" i="11"/>
  <c r="EI11" i="14"/>
  <c r="EH13" i="14"/>
  <c r="EI22" i="14"/>
  <c r="EH23" i="14"/>
  <c r="EK8" i="14"/>
  <c r="EJ9" i="14"/>
  <c r="EJ8" i="11" l="1"/>
  <c r="EI9" i="11"/>
  <c r="EJ11" i="11"/>
  <c r="EI12" i="11"/>
  <c r="AB6" i="14"/>
  <c r="AC5" i="14"/>
  <c r="EJ11" i="14"/>
  <c r="EI13" i="14"/>
  <c r="EK9" i="14"/>
  <c r="EL8" i="14"/>
  <c r="EJ22" i="14"/>
  <c r="EI23" i="14"/>
  <c r="AB5" i="11"/>
  <c r="AA6" i="11"/>
  <c r="EK8" i="11" l="1"/>
  <c r="EJ9" i="11"/>
  <c r="EJ12" i="11"/>
  <c r="EK11" i="11"/>
  <c r="AD5" i="14"/>
  <c r="AC6" i="14"/>
  <c r="EL9" i="14"/>
  <c r="EM8" i="14"/>
  <c r="EL7" i="14"/>
  <c r="AC5" i="11"/>
  <c r="AB6" i="11"/>
  <c r="EK22" i="14"/>
  <c r="EJ23" i="14"/>
  <c r="EK11" i="14"/>
  <c r="EJ13" i="14"/>
  <c r="EK9" i="11" l="1"/>
  <c r="EL8" i="11"/>
  <c r="EL11" i="11"/>
  <c r="EK12" i="11"/>
  <c r="AD6" i="14"/>
  <c r="AD4" i="14"/>
  <c r="AE5" i="14"/>
  <c r="EL22" i="14"/>
  <c r="EK23" i="14"/>
  <c r="EN8" i="14"/>
  <c r="EM9" i="14"/>
  <c r="AC6" i="11"/>
  <c r="AD5" i="11"/>
  <c r="EL11" i="14"/>
  <c r="EK13" i="14"/>
  <c r="EM8" i="11" l="1"/>
  <c r="EL7" i="11"/>
  <c r="EL9" i="11"/>
  <c r="EL10" i="11"/>
  <c r="EM11" i="11"/>
  <c r="EL12" i="11"/>
  <c r="AE6" i="14"/>
  <c r="AF5" i="14"/>
  <c r="AD6" i="11"/>
  <c r="AE5" i="11"/>
  <c r="AD4" i="11"/>
  <c r="EM11" i="14"/>
  <c r="EL10" i="14"/>
  <c r="EL13" i="14"/>
  <c r="EN9" i="14"/>
  <c r="EO8" i="14"/>
  <c r="EL23" i="14"/>
  <c r="EM22" i="14"/>
  <c r="EM9" i="11" l="1"/>
  <c r="EN8" i="11"/>
  <c r="EN11" i="11"/>
  <c r="EM12" i="11"/>
  <c r="AG5" i="14"/>
  <c r="AF6" i="14"/>
  <c r="EM23" i="14"/>
  <c r="EN22" i="14"/>
  <c r="EM13" i="14"/>
  <c r="EN11" i="14"/>
  <c r="EO9" i="14"/>
  <c r="EP8" i="14"/>
  <c r="AE6" i="11"/>
  <c r="AF5" i="11"/>
  <c r="EO8" i="11" l="1"/>
  <c r="EN9" i="11"/>
  <c r="EO11" i="11"/>
  <c r="EN12" i="11"/>
  <c r="AH5" i="14"/>
  <c r="AG6" i="14"/>
  <c r="AG5" i="11"/>
  <c r="AF6" i="11"/>
  <c r="EN13" i="14"/>
  <c r="EO11" i="14"/>
  <c r="EP9" i="14"/>
  <c r="EQ8" i="14"/>
  <c r="EN23" i="14"/>
  <c r="EO22" i="14"/>
  <c r="EO9" i="11" l="1"/>
  <c r="EP8" i="11"/>
  <c r="EP11" i="11"/>
  <c r="EO12" i="11"/>
  <c r="AI5" i="14"/>
  <c r="AH6" i="14"/>
  <c r="AH5" i="11"/>
  <c r="AG6" i="11"/>
  <c r="EO13" i="14"/>
  <c r="EP11" i="14"/>
  <c r="EP22" i="14"/>
  <c r="EO23" i="14"/>
  <c r="ER8" i="14"/>
  <c r="EQ9" i="14"/>
  <c r="EQ8" i="11" l="1"/>
  <c r="EP9" i="11"/>
  <c r="EQ11" i="11"/>
  <c r="EP12" i="11"/>
  <c r="AI6" i="14"/>
  <c r="AJ5" i="14"/>
  <c r="EQ11" i="14"/>
  <c r="EP13" i="14"/>
  <c r="AH6" i="11"/>
  <c r="AI5" i="11"/>
  <c r="ER9" i="14"/>
  <c r="ES8" i="14"/>
  <c r="EP23" i="14"/>
  <c r="EQ22" i="14"/>
  <c r="ER8" i="11" l="1"/>
  <c r="EQ9" i="11"/>
  <c r="ER11" i="11"/>
  <c r="EQ12" i="11"/>
  <c r="AJ6" i="14"/>
  <c r="AK5" i="14"/>
  <c r="AI6" i="11"/>
  <c r="AJ5" i="11"/>
  <c r="EQ13" i="14"/>
  <c r="ER11" i="14"/>
  <c r="EQ23" i="14"/>
  <c r="ER22" i="14"/>
  <c r="ET8" i="14"/>
  <c r="ES9" i="14"/>
  <c r="ES7" i="14"/>
  <c r="ES8" i="11" l="1"/>
  <c r="ER9" i="11"/>
  <c r="ER12" i="11"/>
  <c r="ES11" i="11"/>
  <c r="AK6" i="14"/>
  <c r="AK4" i="14"/>
  <c r="AL5" i="14"/>
  <c r="ER13" i="14"/>
  <c r="ES11" i="14"/>
  <c r="AJ6" i="11"/>
  <c r="AK5" i="11"/>
  <c r="ET9" i="14"/>
  <c r="EU8" i="14"/>
  <c r="ER23" i="14"/>
  <c r="ES22" i="14"/>
  <c r="ES9" i="11" l="1"/>
  <c r="ES7" i="11"/>
  <c r="ET8" i="11"/>
  <c r="ES12" i="11"/>
  <c r="ET11" i="11"/>
  <c r="ES10" i="11"/>
  <c r="AL6" i="14"/>
  <c r="AM5" i="14"/>
  <c r="AL5" i="11"/>
  <c r="AK6" i="11"/>
  <c r="AK4" i="11"/>
  <c r="ET22" i="14"/>
  <c r="ES23" i="14"/>
  <c r="EV8" i="14"/>
  <c r="EU9" i="14"/>
  <c r="ET11" i="14"/>
  <c r="ES13" i="14"/>
  <c r="ES10" i="14"/>
  <c r="EU8" i="11" l="1"/>
  <c r="ET9" i="11"/>
  <c r="EU11" i="11"/>
  <c r="ET12" i="11"/>
  <c r="AM6" i="14"/>
  <c r="AN5" i="14"/>
  <c r="EU22" i="14"/>
  <c r="ET23" i="14"/>
  <c r="EU11" i="14"/>
  <c r="ET13" i="14"/>
  <c r="AM5" i="11"/>
  <c r="AL6" i="11"/>
  <c r="EV9" i="14"/>
  <c r="EW8" i="14"/>
  <c r="EU9" i="11" l="1"/>
  <c r="EV8" i="11"/>
  <c r="EU12" i="11"/>
  <c r="EV11" i="11"/>
  <c r="AN6" i="14"/>
  <c r="AO5" i="14"/>
  <c r="AN5" i="11"/>
  <c r="AM6" i="11"/>
  <c r="EV22" i="14"/>
  <c r="EU23" i="14"/>
  <c r="EV11" i="14"/>
  <c r="EU13" i="14"/>
  <c r="EX8" i="14"/>
  <c r="EW9" i="14"/>
  <c r="EV9" i="11" l="1"/>
  <c r="EW8" i="11"/>
  <c r="EV12" i="11"/>
  <c r="EW11" i="11"/>
  <c r="AP5" i="14"/>
  <c r="AO6" i="14"/>
  <c r="EW22" i="14"/>
  <c r="EV23" i="14"/>
  <c r="AN6" i="11"/>
  <c r="AO5" i="11"/>
  <c r="EW11" i="14"/>
  <c r="EV13" i="14"/>
  <c r="EX9" i="14"/>
  <c r="EY8" i="14"/>
  <c r="EX8" i="11" l="1"/>
  <c r="EW9" i="11"/>
  <c r="EW12" i="11"/>
  <c r="EX11" i="11"/>
  <c r="AP6" i="14"/>
  <c r="AQ5" i="14"/>
  <c r="EW23" i="14"/>
  <c r="EX22" i="14"/>
  <c r="EW13" i="14"/>
  <c r="EX11" i="14"/>
  <c r="EZ8" i="14"/>
  <c r="EY9" i="14"/>
  <c r="AP5" i="11"/>
  <c r="AO6" i="11"/>
  <c r="EX9" i="11" l="1"/>
  <c r="EY8" i="11"/>
  <c r="EY11" i="11"/>
  <c r="EX12" i="11"/>
  <c r="AQ6" i="14"/>
  <c r="AR5" i="14"/>
  <c r="AP6" i="11"/>
  <c r="AQ5" i="11"/>
  <c r="FA8" i="14"/>
  <c r="EZ9" i="14"/>
  <c r="EZ7" i="14"/>
  <c r="EX13" i="14"/>
  <c r="EY11" i="14"/>
  <c r="EX23" i="14"/>
  <c r="EY22" i="14"/>
  <c r="EZ8" i="11" l="1"/>
  <c r="EY9" i="11"/>
  <c r="EZ11" i="11"/>
  <c r="EY12" i="11"/>
  <c r="AR4" i="14"/>
  <c r="AS5" i="14"/>
  <c r="AR6" i="14"/>
  <c r="EZ11" i="14"/>
  <c r="EY13" i="14"/>
  <c r="EZ22" i="14"/>
  <c r="EY23" i="14"/>
  <c r="FA9" i="14"/>
  <c r="FB8" i="14"/>
  <c r="AR5" i="11"/>
  <c r="AQ6" i="11"/>
  <c r="EZ9" i="11" l="1"/>
  <c r="FA8" i="11"/>
  <c r="EZ7" i="11"/>
  <c r="EZ12" i="11"/>
  <c r="EZ10" i="11"/>
  <c r="FA11" i="11"/>
  <c r="AS6" i="14"/>
  <c r="AT5" i="14"/>
  <c r="AS5" i="11"/>
  <c r="AR6" i="11"/>
  <c r="AR4" i="11"/>
  <c r="EZ23" i="14"/>
  <c r="FA22" i="14"/>
  <c r="EZ13" i="14"/>
  <c r="FA11" i="14"/>
  <c r="EZ10" i="14"/>
  <c r="FC8" i="14"/>
  <c r="FB9" i="14"/>
  <c r="FB8" i="11" l="1"/>
  <c r="FA9" i="11"/>
  <c r="FA12" i="11"/>
  <c r="FB11" i="11"/>
  <c r="AT6" i="14"/>
  <c r="AU5" i="14"/>
  <c r="AS6" i="11"/>
  <c r="AT5" i="11"/>
  <c r="FC9" i="14"/>
  <c r="FD8" i="14"/>
  <c r="FA13" i="14"/>
  <c r="FB11" i="14"/>
  <c r="FA23" i="14"/>
  <c r="FB22" i="14"/>
  <c r="FB9" i="11" l="1"/>
  <c r="FC8" i="11"/>
  <c r="FC11" i="11"/>
  <c r="FB12" i="11"/>
  <c r="AV5" i="14"/>
  <c r="AU6" i="14"/>
  <c r="AT6" i="11"/>
  <c r="AU5" i="11"/>
  <c r="FB23" i="14"/>
  <c r="FC22" i="14"/>
  <c r="FE8" i="14"/>
  <c r="FD9" i="14"/>
  <c r="FC11" i="14"/>
  <c r="FB13" i="14"/>
  <c r="FD8" i="11" l="1"/>
  <c r="FC9" i="11"/>
  <c r="FC12" i="11"/>
  <c r="FD11" i="11"/>
  <c r="AW5" i="14"/>
  <c r="AV6" i="14"/>
  <c r="AV5" i="11"/>
  <c r="AU6" i="11"/>
  <c r="FE9" i="14"/>
  <c r="FF8" i="14"/>
  <c r="FD22" i="14"/>
  <c r="FC23" i="14"/>
  <c r="FC13" i="14"/>
  <c r="FD11" i="14"/>
  <c r="FD9" i="11" l="1"/>
  <c r="FE8" i="11"/>
  <c r="FD12" i="11"/>
  <c r="FE11" i="11"/>
  <c r="AX5" i="14"/>
  <c r="AW6" i="14"/>
  <c r="FD23" i="14"/>
  <c r="FE22" i="14"/>
  <c r="AV6" i="11"/>
  <c r="AW5" i="11"/>
  <c r="FE11" i="14"/>
  <c r="FD13" i="14"/>
  <c r="FG8" i="14"/>
  <c r="FF9" i="14"/>
  <c r="FE9" i="11" l="1"/>
  <c r="FF8" i="11"/>
  <c r="FE12" i="11"/>
  <c r="FF11" i="11"/>
  <c r="AY5" i="14"/>
  <c r="AX6" i="14"/>
  <c r="FF11" i="14"/>
  <c r="FE13" i="14"/>
  <c r="FH8" i="14"/>
  <c r="FG9" i="14"/>
  <c r="FG7" i="14"/>
  <c r="FE23" i="14"/>
  <c r="FF22" i="14"/>
  <c r="AW6" i="11"/>
  <c r="AX5" i="11"/>
  <c r="FG8" i="11" l="1"/>
  <c r="FF9" i="11"/>
  <c r="FG11" i="11"/>
  <c r="FF12" i="11"/>
  <c r="AZ5" i="14"/>
  <c r="AY6" i="14"/>
  <c r="AY4" i="14"/>
  <c r="AY5" i="11"/>
  <c r="AX6" i="11"/>
  <c r="FH9" i="14"/>
  <c r="FI8" i="14"/>
  <c r="FF23" i="14"/>
  <c r="FG22" i="14"/>
  <c r="FG11" i="14"/>
  <c r="FF13" i="14"/>
  <c r="FH8" i="11" l="1"/>
  <c r="FG7" i="11"/>
  <c r="FG9" i="11"/>
  <c r="FG10" i="11"/>
  <c r="FH11" i="11"/>
  <c r="FG12" i="11"/>
  <c r="AZ6" i="14"/>
  <c r="BA5" i="14"/>
  <c r="FG23" i="14"/>
  <c r="FH22" i="14"/>
  <c r="FG13" i="14"/>
  <c r="FG10" i="14"/>
  <c r="FH11" i="14"/>
  <c r="FI9" i="14"/>
  <c r="FJ8" i="14"/>
  <c r="AZ5" i="11"/>
  <c r="AY4" i="11"/>
  <c r="AY6" i="11"/>
  <c r="FH9" i="11" l="1"/>
  <c r="FI8" i="11"/>
  <c r="FH12" i="11"/>
  <c r="FI11" i="11"/>
  <c r="BA6" i="14"/>
  <c r="BB5" i="14"/>
  <c r="BA5" i="11"/>
  <c r="AZ6" i="11"/>
  <c r="FJ9" i="14"/>
  <c r="FK8" i="14"/>
  <c r="FH13" i="14"/>
  <c r="FI11" i="14"/>
  <c r="FI22" i="14"/>
  <c r="FH23" i="14"/>
  <c r="FJ8" i="11" l="1"/>
  <c r="FI9" i="11"/>
  <c r="FJ11" i="11"/>
  <c r="FI12" i="11"/>
  <c r="BB6" i="14"/>
  <c r="BC5" i="14"/>
  <c r="BA6" i="11"/>
  <c r="BB5" i="11"/>
  <c r="FL8" i="14"/>
  <c r="FK9" i="14"/>
  <c r="FI23" i="14"/>
  <c r="FJ22" i="14"/>
  <c r="FI13" i="14"/>
  <c r="FJ11" i="14"/>
  <c r="FJ9" i="11" l="1"/>
  <c r="FK8" i="11"/>
  <c r="FK11" i="11"/>
  <c r="FJ12" i="11"/>
  <c r="BD5" i="14"/>
  <c r="BC6" i="14"/>
  <c r="BC5" i="11"/>
  <c r="BB6" i="11"/>
  <c r="FM8" i="14"/>
  <c r="FM9" i="14" s="1"/>
  <c r="FL9" i="14"/>
  <c r="FJ23" i="14"/>
  <c r="FK22" i="14"/>
  <c r="FJ13" i="14"/>
  <c r="FK11" i="14"/>
  <c r="FK9" i="11" l="1"/>
  <c r="FL8" i="11"/>
  <c r="FL11" i="11"/>
  <c r="FK12" i="11"/>
  <c r="BD6" i="14"/>
  <c r="BE5" i="14"/>
  <c r="FL22" i="14"/>
  <c r="FK23" i="14"/>
  <c r="BC6" i="11"/>
  <c r="BD5" i="11"/>
  <c r="FL11" i="14"/>
  <c r="FK13" i="14"/>
  <c r="FL9" i="11" l="1"/>
  <c r="FM8" i="11"/>
  <c r="FM9" i="11" s="1"/>
  <c r="FM11" i="11"/>
  <c r="FM12" i="11" s="1"/>
  <c r="FL12" i="11"/>
  <c r="BF5" i="14"/>
  <c r="BE6" i="14"/>
  <c r="FM22" i="14"/>
  <c r="FM23" i="14" s="1"/>
  <c r="FL23" i="14"/>
  <c r="FM11" i="14"/>
  <c r="FM13" i="14" s="1"/>
  <c r="FL13" i="14"/>
  <c r="BE5" i="11"/>
  <c r="BD6" i="11"/>
  <c r="BF4" i="14" l="1"/>
  <c r="BG5" i="14"/>
  <c r="BF6" i="14"/>
  <c r="BE6" i="11"/>
  <c r="BF5" i="11"/>
  <c r="BH5" i="14" l="1"/>
  <c r="BG6" i="14"/>
  <c r="BG5" i="11"/>
  <c r="BF4" i="11"/>
  <c r="BF6" i="11"/>
  <c r="BI5" i="14" l="1"/>
  <c r="BH6" i="14"/>
  <c r="BG6" i="11"/>
  <c r="BH5" i="11"/>
  <c r="BI6" i="14" l="1"/>
  <c r="BJ5" i="14"/>
  <c r="BI5" i="11"/>
  <c r="BH6" i="11"/>
  <c r="BJ6" i="14" l="1"/>
  <c r="BK5" i="14"/>
  <c r="BI6" i="11"/>
  <c r="BJ5" i="11"/>
  <c r="BK6" i="14" l="1"/>
  <c r="BL5" i="14"/>
  <c r="BJ6" i="11"/>
  <c r="BK5" i="11"/>
  <c r="BM5" i="14" l="1"/>
  <c r="BL6" i="14"/>
  <c r="BL5" i="11"/>
  <c r="BK6" i="11"/>
  <c r="BM4" i="14" l="1"/>
  <c r="BM6" i="14"/>
  <c r="BN5" i="14"/>
  <c r="BM5" i="11"/>
  <c r="BL6" i="11"/>
  <c r="BO5" i="14" l="1"/>
  <c r="BN6" i="14"/>
  <c r="BM6" i="11"/>
  <c r="BN5" i="11"/>
  <c r="BM4" i="11"/>
  <c r="BP5" i="14" l="1"/>
  <c r="BO6" i="14"/>
  <c r="BN6" i="11"/>
  <c r="BO5" i="11"/>
  <c r="BQ5" i="14" l="1"/>
  <c r="BP6" i="14"/>
  <c r="BO6" i="11"/>
  <c r="BP5" i="11"/>
  <c r="BR5" i="14" l="1"/>
  <c r="BQ6" i="14"/>
  <c r="BQ5" i="11"/>
  <c r="BP6" i="11"/>
  <c r="BR6" i="14" l="1"/>
  <c r="BS5" i="14"/>
  <c r="BQ6" i="11"/>
  <c r="BR5" i="11"/>
  <c r="BS6" i="14" l="1"/>
  <c r="BT5" i="14"/>
  <c r="BR6" i="11"/>
  <c r="BS5" i="11"/>
  <c r="BT6" i="14" l="1"/>
  <c r="BU5" i="14"/>
  <c r="BT4" i="14"/>
  <c r="BS6" i="11"/>
  <c r="BT5" i="11"/>
  <c r="BV5" i="14" l="1"/>
  <c r="BU6" i="14"/>
  <c r="BT4" i="11"/>
  <c r="BT6" i="11"/>
  <c r="BU5" i="11"/>
  <c r="BV6" i="14" l="1"/>
  <c r="BW5" i="14"/>
  <c r="BU6" i="11"/>
  <c r="BV5" i="11"/>
  <c r="BW6" i="14" l="1"/>
  <c r="BX5" i="14"/>
  <c r="BV6" i="11"/>
  <c r="BW5" i="11"/>
  <c r="BX6" i="14" l="1"/>
  <c r="BY5" i="14"/>
  <c r="BW6" i="11"/>
  <c r="BX5" i="11"/>
  <c r="BY6" i="14" l="1"/>
  <c r="BZ5" i="14"/>
  <c r="BY5" i="11"/>
  <c r="BX6" i="11"/>
  <c r="CA5" i="14" l="1"/>
  <c r="BZ6" i="14"/>
  <c r="BZ5" i="11"/>
  <c r="BY6" i="11"/>
  <c r="CA6" i="14" l="1"/>
  <c r="CB5" i="14"/>
  <c r="CA4" i="14"/>
  <c r="CA5" i="11"/>
  <c r="BZ6" i="11"/>
  <c r="CB6" i="14" l="1"/>
  <c r="CC5" i="14"/>
  <c r="CA4" i="11"/>
  <c r="CA6" i="11"/>
  <c r="CB5" i="11"/>
  <c r="CD5" i="14" l="1"/>
  <c r="CC6" i="14"/>
  <c r="CC5" i="11"/>
  <c r="CB6" i="11"/>
  <c r="CE5" i="14" l="1"/>
  <c r="CD6" i="14"/>
  <c r="CD5" i="11"/>
  <c r="CC6" i="11"/>
  <c r="CF5" i="14" l="1"/>
  <c r="CE6" i="14"/>
  <c r="CD6" i="11"/>
  <c r="CE5" i="11"/>
  <c r="CF6" i="14" l="1"/>
  <c r="CG5" i="14"/>
  <c r="CF5" i="11"/>
  <c r="CE6" i="11"/>
  <c r="CG6" i="14" l="1"/>
  <c r="CH5" i="14"/>
  <c r="CF6" i="11"/>
  <c r="CG5" i="11"/>
  <c r="CH6" i="14" l="1"/>
  <c r="CI5" i="14"/>
  <c r="CH4" i="14"/>
  <c r="CH5" i="11"/>
  <c r="CG6" i="11"/>
  <c r="CI6" i="14" l="1"/>
  <c r="CJ5" i="14"/>
  <c r="CH4" i="11"/>
  <c r="CI5" i="11"/>
  <c r="CH6" i="11"/>
  <c r="CK5" i="14" l="1"/>
  <c r="CJ6" i="14"/>
  <c r="CJ5" i="11"/>
  <c r="CI6" i="11"/>
  <c r="CL5" i="14" l="1"/>
  <c r="CK6" i="14"/>
  <c r="CJ6" i="11"/>
  <c r="CK5" i="11"/>
  <c r="CL6" i="14" l="1"/>
  <c r="CM5" i="14"/>
  <c r="CL5" i="11"/>
  <c r="CK6" i="11"/>
  <c r="CN5" i="14" l="1"/>
  <c r="CM6" i="14"/>
  <c r="CM5" i="11"/>
  <c r="CL6" i="11"/>
  <c r="CN6" i="14" l="1"/>
  <c r="CO5" i="14"/>
  <c r="CN5" i="11"/>
  <c r="CM6" i="11"/>
  <c r="CO4" i="14" l="1"/>
  <c r="CO6" i="14"/>
  <c r="CP5" i="14"/>
  <c r="CO5" i="11"/>
  <c r="CN6" i="11"/>
  <c r="CQ5" i="14" l="1"/>
  <c r="CP6" i="14"/>
  <c r="CO4" i="11"/>
  <c r="CP5" i="11"/>
  <c r="CO6" i="11"/>
  <c r="CQ6" i="14" l="1"/>
  <c r="CR5" i="14"/>
  <c r="CP6" i="11"/>
  <c r="CQ5" i="11"/>
  <c r="CS5" i="14" l="1"/>
  <c r="CR6" i="14"/>
  <c r="CQ6" i="11"/>
  <c r="CR5" i="11"/>
  <c r="CS6" i="14" l="1"/>
  <c r="CT5" i="14"/>
  <c r="CR6" i="11"/>
  <c r="CS5" i="11"/>
  <c r="CU5" i="14" l="1"/>
  <c r="CT6" i="14"/>
  <c r="CT5" i="11"/>
  <c r="CS6" i="11"/>
  <c r="CU6" i="14" l="1"/>
  <c r="CV5" i="14"/>
  <c r="CT6" i="11"/>
  <c r="CU5" i="11"/>
  <c r="CV6" i="14" l="1"/>
  <c r="CW5" i="14"/>
  <c r="CV4" i="14"/>
  <c r="CU6" i="11"/>
  <c r="CV5" i="11"/>
  <c r="CW6" i="14" l="1"/>
  <c r="CX5" i="14"/>
  <c r="CV4" i="11"/>
  <c r="CV6" i="11"/>
  <c r="CW5" i="11"/>
  <c r="CY5" i="14" l="1"/>
  <c r="CX6" i="14"/>
  <c r="CX5" i="11"/>
  <c r="CW6" i="11"/>
  <c r="CY6" i="14" l="1"/>
  <c r="CZ5" i="14"/>
  <c r="CY5" i="11"/>
  <c r="CX6" i="11"/>
  <c r="DA5" i="14" l="1"/>
  <c r="CZ6" i="14"/>
  <c r="CZ5" i="11"/>
  <c r="CY6" i="11"/>
  <c r="DB5" i="14" l="1"/>
  <c r="DA6" i="14"/>
  <c r="DA5" i="11"/>
  <c r="CZ6" i="11"/>
  <c r="DC5" i="14" l="1"/>
  <c r="DB6" i="14"/>
  <c r="DB5" i="11"/>
  <c r="DA6" i="11"/>
  <c r="DD5" i="14" l="1"/>
  <c r="DC6" i="14"/>
  <c r="DC4" i="14"/>
  <c r="DC5" i="11"/>
  <c r="DB6" i="11"/>
  <c r="DE5" i="14" l="1"/>
  <c r="DD6" i="14"/>
  <c r="DC4" i="11"/>
  <c r="DC6" i="11"/>
  <c r="DD5" i="11"/>
  <c r="DF5" i="14" l="1"/>
  <c r="DE6" i="14"/>
  <c r="DD6" i="11"/>
  <c r="DE5" i="11"/>
  <c r="DF6" i="14" l="1"/>
  <c r="DG5" i="14"/>
  <c r="DE6" i="11"/>
  <c r="DF5" i="11"/>
  <c r="DG6" i="14" l="1"/>
  <c r="DH5" i="14"/>
  <c r="DF6" i="11"/>
  <c r="DG5" i="11"/>
  <c r="DI5" i="14" l="1"/>
  <c r="DH6" i="14"/>
  <c r="DG6" i="11"/>
  <c r="DH5" i="11"/>
  <c r="DI6" i="14" l="1"/>
  <c r="DJ5" i="14"/>
  <c r="DI5" i="11"/>
  <c r="DH6" i="11"/>
  <c r="DJ6" i="14" l="1"/>
  <c r="DJ4" i="14"/>
  <c r="DK5" i="14"/>
  <c r="DJ5" i="11"/>
  <c r="DI6" i="11"/>
  <c r="DK6" i="14" l="1"/>
  <c r="DL5" i="14"/>
  <c r="DK5" i="11"/>
  <c r="DJ4" i="11"/>
  <c r="DJ6" i="11"/>
  <c r="DL6" i="14" l="1"/>
  <c r="DM5" i="14"/>
  <c r="DK6" i="11"/>
  <c r="DL5" i="11"/>
  <c r="DM6" i="14" l="1"/>
  <c r="DN5" i="14"/>
  <c r="DM5" i="11"/>
  <c r="DL6" i="11"/>
  <c r="DN6" i="14" l="1"/>
  <c r="DO5" i="14"/>
  <c r="DM6" i="11"/>
  <c r="DN5" i="11"/>
  <c r="DP5" i="14" l="1"/>
  <c r="DO6" i="14"/>
  <c r="DN6" i="11"/>
  <c r="DO5" i="11"/>
  <c r="DP6" i="14" l="1"/>
  <c r="DQ5" i="14"/>
  <c r="DO6" i="11"/>
  <c r="DP5" i="11"/>
  <c r="DQ4" i="14" l="1"/>
  <c r="DQ6" i="14"/>
  <c r="DR5" i="14"/>
  <c r="DQ5" i="11"/>
  <c r="DP6" i="11"/>
  <c r="DR6" i="14" l="1"/>
  <c r="DS5" i="14"/>
  <c r="DR5" i="11"/>
  <c r="DQ4" i="11"/>
  <c r="DQ6" i="11"/>
  <c r="DT5" i="14" l="1"/>
  <c r="DS6" i="14"/>
  <c r="DR6" i="11"/>
  <c r="DS5" i="11"/>
  <c r="DU5" i="14" l="1"/>
  <c r="DT6" i="14"/>
  <c r="DT5" i="11"/>
  <c r="DS6" i="11"/>
  <c r="DU6" i="14" l="1"/>
  <c r="DV5" i="14"/>
  <c r="DT6" i="11"/>
  <c r="DU5" i="11"/>
  <c r="DW5" i="14" l="1"/>
  <c r="DV6" i="14"/>
  <c r="DU6" i="11"/>
  <c r="DV5" i="11"/>
  <c r="DX5" i="14" l="1"/>
  <c r="DW6" i="14"/>
  <c r="DV6" i="11"/>
  <c r="DW5" i="11"/>
  <c r="DY5" i="14" l="1"/>
  <c r="DX4" i="14"/>
  <c r="DX6" i="14"/>
  <c r="DW6" i="11"/>
  <c r="DX5" i="11"/>
  <c r="DY6" i="14" l="1"/>
  <c r="DZ5" i="14"/>
  <c r="DX4" i="11"/>
  <c r="DX6" i="11"/>
  <c r="DY5" i="11"/>
  <c r="DZ6" i="14" l="1"/>
  <c r="EA5" i="14"/>
  <c r="DZ5" i="11"/>
  <c r="DY6" i="11"/>
  <c r="EB5" i="14" l="1"/>
  <c r="EA6" i="14"/>
  <c r="DZ6" i="11"/>
  <c r="EA5" i="11"/>
  <c r="EB6" i="14" l="1"/>
  <c r="EC5" i="14"/>
  <c r="EB5" i="11"/>
  <c r="EA6" i="11"/>
  <c r="EC6" i="14" l="1"/>
  <c r="ED5" i="14"/>
  <c r="EC5" i="11"/>
  <c r="EB6" i="11"/>
  <c r="ED6" i="14" l="1"/>
  <c r="EE5" i="14"/>
  <c r="EC6" i="11"/>
  <c r="ED5" i="11"/>
  <c r="EE4" i="14" l="1"/>
  <c r="EF5" i="14"/>
  <c r="EE6" i="14"/>
  <c r="ED6" i="11"/>
  <c r="EE5" i="11"/>
  <c r="EF6" i="14" l="1"/>
  <c r="EG5" i="14"/>
  <c r="EE6" i="11"/>
  <c r="EF5" i="11"/>
  <c r="EE4" i="11"/>
  <c r="EH5" i="14" l="1"/>
  <c r="EG6" i="14"/>
  <c r="EF6" i="11"/>
  <c r="EG5" i="11"/>
  <c r="EI5" i="14" l="1"/>
  <c r="EH6" i="14"/>
  <c r="EH5" i="11"/>
  <c r="EG6" i="11"/>
  <c r="EJ5" i="14" l="1"/>
  <c r="EI6" i="14"/>
  <c r="EH6" i="11"/>
  <c r="EI5" i="11"/>
  <c r="EK5" i="14" l="1"/>
  <c r="EJ6" i="14"/>
  <c r="EI6" i="11"/>
  <c r="EJ5" i="11"/>
  <c r="EL5" i="14" l="1"/>
  <c r="EK6" i="14"/>
  <c r="EJ6" i="11"/>
  <c r="EK5" i="11"/>
  <c r="EM5" i="14" l="1"/>
  <c r="EL4" i="14"/>
  <c r="EL6" i="14"/>
  <c r="EK6" i="11"/>
  <c r="EL5" i="11"/>
  <c r="EN5" i="14" l="1"/>
  <c r="EM6" i="14"/>
  <c r="EL4" i="11"/>
  <c r="EM5" i="11"/>
  <c r="EL6" i="11"/>
  <c r="EN6" i="14" l="1"/>
  <c r="EO5" i="14"/>
  <c r="EN5" i="11"/>
  <c r="EM6" i="11"/>
  <c r="EP5" i="14" l="1"/>
  <c r="EO6" i="14"/>
  <c r="EN6" i="11"/>
  <c r="EO5" i="11"/>
  <c r="EQ5" i="14" l="1"/>
  <c r="EP6" i="14"/>
  <c r="EP5" i="11"/>
  <c r="EO6" i="11"/>
  <c r="EQ6" i="14" l="1"/>
  <c r="ER5" i="14"/>
  <c r="EQ5" i="11"/>
  <c r="EP6" i="11"/>
  <c r="ER6" i="14" l="1"/>
  <c r="ES5" i="14"/>
  <c r="EQ6" i="11"/>
  <c r="ER5" i="11"/>
  <c r="ES6" i="14" l="1"/>
  <c r="ET5" i="14"/>
  <c r="ES4" i="14"/>
  <c r="ER6" i="11"/>
  <c r="ES5" i="11"/>
  <c r="EU5" i="14" l="1"/>
  <c r="ET6" i="14"/>
  <c r="ES4" i="11"/>
  <c r="ES6" i="11"/>
  <c r="ET5" i="11"/>
  <c r="EU6" i="14" l="1"/>
  <c r="EV5" i="14"/>
  <c r="ET6" i="11"/>
  <c r="EU5" i="11"/>
  <c r="EV6" i="14" l="1"/>
  <c r="EW5" i="14"/>
  <c r="EU6" i="11"/>
  <c r="EV5" i="11"/>
  <c r="EW6" i="14" l="1"/>
  <c r="EX5" i="14"/>
  <c r="EV6" i="11"/>
  <c r="EW5" i="11"/>
  <c r="EY5" i="14" l="1"/>
  <c r="EX6" i="14"/>
  <c r="EW6" i="11"/>
  <c r="EX5" i="11"/>
  <c r="EY6" i="14" l="1"/>
  <c r="EZ5" i="14"/>
  <c r="EX6" i="11"/>
  <c r="EY5" i="11"/>
  <c r="EZ6" i="14" l="1"/>
  <c r="EZ4" i="14"/>
  <c r="FA5" i="14"/>
  <c r="EY6" i="11"/>
  <c r="EZ5" i="11"/>
  <c r="FB5" i="14" l="1"/>
  <c r="FA6" i="14"/>
  <c r="FA5" i="11"/>
  <c r="EZ4" i="11"/>
  <c r="EZ6" i="11"/>
  <c r="FC5" i="14" l="1"/>
  <c r="FB6" i="14"/>
  <c r="FB5" i="11"/>
  <c r="FA6" i="11"/>
  <c r="FC6" i="14" l="1"/>
  <c r="FD5" i="14"/>
  <c r="FB6" i="11"/>
  <c r="FC5" i="11"/>
  <c r="FD6" i="14" l="1"/>
  <c r="FE5" i="14"/>
  <c r="FC6" i="11"/>
  <c r="FD5" i="11"/>
  <c r="FF5" i="14" l="1"/>
  <c r="FE6" i="14"/>
  <c r="FE5" i="11"/>
  <c r="FD6" i="11"/>
  <c r="FF6" i="14" l="1"/>
  <c r="FG5" i="14"/>
  <c r="FF5" i="11"/>
  <c r="FE6" i="11"/>
  <c r="FH5" i="14" l="1"/>
  <c r="FG4" i="14"/>
  <c r="FG6" i="14"/>
  <c r="FG5" i="11"/>
  <c r="FF6" i="11"/>
  <c r="FH6" i="14" l="1"/>
  <c r="FI5" i="14"/>
  <c r="FG4" i="11"/>
  <c r="FG6" i="11"/>
  <c r="FH5" i="11"/>
  <c r="FJ5" i="14" l="1"/>
  <c r="FI6" i="14"/>
  <c r="FI5" i="11"/>
  <c r="FH6" i="11"/>
  <c r="FK5" i="14" l="1"/>
  <c r="FJ6" i="14"/>
  <c r="FI6" i="11"/>
  <c r="FJ5" i="11"/>
  <c r="FL5" i="14" l="1"/>
  <c r="FK6" i="14"/>
  <c r="FJ6" i="11"/>
  <c r="FK5" i="11"/>
  <c r="FL6" i="14" l="1"/>
  <c r="FM5" i="14"/>
  <c r="FM6" i="14" s="1"/>
  <c r="FL5" i="11"/>
  <c r="FK6" i="11"/>
  <c r="FM5" i="11" l="1"/>
  <c r="FM6" i="11" s="1"/>
  <c r="FL6" i="11"/>
</calcChain>
</file>

<file path=xl/comments1.xml><?xml version="1.0" encoding="utf-8"?>
<comments xmlns="http://schemas.openxmlformats.org/spreadsheetml/2006/main">
  <authors>
    <author>Author</author>
  </authors>
  <commentList>
    <comment ref="H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comments2.xml><?xml version="1.0" encoding="utf-8"?>
<comments xmlns="http://schemas.openxmlformats.org/spreadsheetml/2006/main">
  <authors>
    <author>Author</author>
  </authors>
  <commentList>
    <comment ref="H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<sst xmlns="http://schemas.openxmlformats.org/spreadsheetml/2006/main" count="13746" uniqueCount="1881">
  <si>
    <t>Departments/Positions</t>
  </si>
  <si>
    <t>JD</t>
  </si>
  <si>
    <t>Level</t>
  </si>
  <si>
    <t>Name</t>
  </si>
  <si>
    <t>Nationality</t>
  </si>
  <si>
    <t>Visa Type</t>
  </si>
  <si>
    <t>Gender</t>
  </si>
  <si>
    <t>Management Team</t>
  </si>
  <si>
    <t>Project Manager</t>
  </si>
  <si>
    <t>JD001</t>
  </si>
  <si>
    <t>Timothy</t>
  </si>
  <si>
    <t>NA</t>
  </si>
  <si>
    <t>x</t>
  </si>
  <si>
    <t>Logistics &amp; Procurement Manager</t>
  </si>
  <si>
    <t>JD003</t>
  </si>
  <si>
    <t>Adones</t>
  </si>
  <si>
    <t>Filipino</t>
  </si>
  <si>
    <t>Finance Manager</t>
  </si>
  <si>
    <t>JD004</t>
  </si>
  <si>
    <t>Tatyana</t>
  </si>
  <si>
    <t xml:space="preserve">Finance Assistant </t>
  </si>
  <si>
    <t>JD005</t>
  </si>
  <si>
    <t>TO BE HIRED</t>
  </si>
  <si>
    <t>HR Manager</t>
  </si>
  <si>
    <t>JD006</t>
  </si>
  <si>
    <t>Shahid</t>
  </si>
  <si>
    <t>Maldivian</t>
  </si>
  <si>
    <t>Local</t>
  </si>
  <si>
    <t>IT Manager</t>
  </si>
  <si>
    <t>JD007</t>
  </si>
  <si>
    <t>Shinaj</t>
  </si>
  <si>
    <t>Indian</t>
  </si>
  <si>
    <t>WP transfer</t>
  </si>
  <si>
    <t xml:space="preserve">HR Assistant </t>
  </si>
  <si>
    <t>JD008</t>
  </si>
  <si>
    <t>QHSE &amp; Risk Manager</t>
  </si>
  <si>
    <t>JD009</t>
  </si>
  <si>
    <t>Terry</t>
  </si>
  <si>
    <t>British</t>
  </si>
  <si>
    <t>Chief Cluster Engineer</t>
  </si>
  <si>
    <t>JD085</t>
  </si>
  <si>
    <t>Hennig</t>
  </si>
  <si>
    <t>Chief Engineer</t>
  </si>
  <si>
    <t>JD010</t>
  </si>
  <si>
    <t>Procurement &amp; Logistic Assistant</t>
  </si>
  <si>
    <t>JD011</t>
  </si>
  <si>
    <t>R&amp;F</t>
  </si>
  <si>
    <t>Sunesh Rajendran</t>
  </si>
  <si>
    <t>Catering Operations Manager</t>
  </si>
  <si>
    <t>JD012</t>
  </si>
  <si>
    <t>Rudolphe</t>
  </si>
  <si>
    <t>QHSE Training Officer</t>
  </si>
  <si>
    <t>JD014</t>
  </si>
  <si>
    <t>Warehouse Supervisor</t>
    <phoneticPr fontId="0" type="noConversion"/>
  </si>
  <si>
    <t>JD016</t>
  </si>
  <si>
    <t>Ahmed Unais</t>
  </si>
  <si>
    <t>Quarantine</t>
  </si>
  <si>
    <t>Storekeeper</t>
  </si>
  <si>
    <t>JD017</t>
  </si>
  <si>
    <t>Executive Housekeeper</t>
  </si>
  <si>
    <t>JD084</t>
  </si>
  <si>
    <t>Mustafa</t>
  </si>
  <si>
    <t>Pakistani</t>
  </si>
  <si>
    <t>Sub-total</t>
  </si>
  <si>
    <t>Engineering Department</t>
  </si>
  <si>
    <t>CAFM Administration Assistant</t>
  </si>
  <si>
    <t>JD018</t>
  </si>
  <si>
    <t>Ahmed Shan</t>
  </si>
  <si>
    <t>Store/Tool Crib/Spares Assistant</t>
  </si>
  <si>
    <t>JD019</t>
  </si>
  <si>
    <t>Mechanical Superintendent</t>
  </si>
  <si>
    <t>JD020</t>
  </si>
  <si>
    <t>Dominic</t>
  </si>
  <si>
    <t>AC Technician</t>
  </si>
  <si>
    <t>JD021</t>
  </si>
  <si>
    <t>Appliance Technician</t>
  </si>
  <si>
    <t>JD022</t>
  </si>
  <si>
    <t>Desalination Water Plant Technician</t>
  </si>
  <si>
    <t>JD023</t>
  </si>
  <si>
    <t>Diesel Generator Engine Mechanic</t>
  </si>
  <si>
    <t>JD024</t>
  </si>
  <si>
    <t>Harbans Singh</t>
  </si>
  <si>
    <t>Business Visa</t>
  </si>
  <si>
    <t xml:space="preserve">Electrical Mechanical Powerhouse operator </t>
  </si>
  <si>
    <t>JD025</t>
  </si>
  <si>
    <t>Salmon Peter</t>
  </si>
  <si>
    <t>6E-1795 @1440 hrs</t>
  </si>
  <si>
    <t>Plumbing &amp; LPG Gas Technician</t>
  </si>
  <si>
    <t>JD026</t>
  </si>
  <si>
    <t>Senior Electrical Technician (Med Voltage and Low Voltage)</t>
  </si>
  <si>
    <t>JD027</t>
  </si>
  <si>
    <t>Mohamed Fikry</t>
  </si>
  <si>
    <t>Small Engine Mechanic</t>
  </si>
  <si>
    <t>JD028</t>
  </si>
  <si>
    <t>Storm Water &amp; IrrigationTechnician</t>
  </si>
  <si>
    <t>JD029</t>
  </si>
  <si>
    <t>Hassan Ali</t>
  </si>
  <si>
    <t>Waste Water Plant Technician</t>
  </si>
  <si>
    <t>JD030</t>
  </si>
  <si>
    <t>Hassan Shifaz</t>
  </si>
  <si>
    <t>Electrical Superintendent</t>
  </si>
  <si>
    <t>JD031</t>
  </si>
  <si>
    <t>Mohan</t>
  </si>
  <si>
    <t>Fire Fighting &amp; Systems Technician with F.F. license</t>
  </si>
  <si>
    <t>JD032</t>
  </si>
  <si>
    <t>Sanal Kumar</t>
  </si>
  <si>
    <t>General Technician</t>
  </si>
  <si>
    <t>JD033</t>
  </si>
  <si>
    <t>HVAC &amp; Refrigeration Technician</t>
  </si>
  <si>
    <t>JD034</t>
  </si>
  <si>
    <t>IT/AV Technician</t>
  </si>
  <si>
    <t>JD035</t>
  </si>
  <si>
    <t>Fuel Distrubution Technician</t>
  </si>
  <si>
    <t>JD036</t>
  </si>
  <si>
    <t>Mohamed Riyaz</t>
  </si>
  <si>
    <t>Fuel Station Attendant</t>
  </si>
  <si>
    <t>JD037</t>
  </si>
  <si>
    <t>Civil Superintendent</t>
  </si>
  <si>
    <t>JD038</t>
  </si>
  <si>
    <t>Masonry</t>
  </si>
  <si>
    <t>JD039</t>
  </si>
  <si>
    <t>Didar</t>
  </si>
  <si>
    <t>Bangladeshi</t>
  </si>
  <si>
    <t>WP Transfer</t>
  </si>
  <si>
    <t xml:space="preserve">Carpenter </t>
  </si>
  <si>
    <t>JD040</t>
  </si>
  <si>
    <t>Ali Abdulla</t>
  </si>
  <si>
    <t>Mobile Equipment operator</t>
  </si>
  <si>
    <t>JD041</t>
  </si>
  <si>
    <t>Gardeners</t>
    <phoneticPr fontId="0" type="noConversion"/>
  </si>
  <si>
    <t>JD042</t>
  </si>
  <si>
    <t>Pest Control Technican</t>
  </si>
  <si>
    <t>JD043</t>
  </si>
  <si>
    <t>Speciality Cleaning Attendant</t>
  </si>
  <si>
    <t>JD044</t>
  </si>
  <si>
    <t>Waste Management Team Leader</t>
  </si>
  <si>
    <t>JD048</t>
  </si>
  <si>
    <t>Waste Processing Technician</t>
  </si>
  <si>
    <t>JD049</t>
  </si>
  <si>
    <t>Waste Collection Technician</t>
  </si>
  <si>
    <t>JD050</t>
  </si>
  <si>
    <t>Waste Processing Equipment operator</t>
  </si>
  <si>
    <t>JD051</t>
  </si>
  <si>
    <t>Mohamed Shavin</t>
  </si>
  <si>
    <t>Site Operations</t>
  </si>
  <si>
    <t xml:space="preserve">Accommodations Support Manager </t>
  </si>
  <si>
    <t>JD002</t>
  </si>
  <si>
    <t>Jerson</t>
  </si>
  <si>
    <t>Hospitality/ Accommodation Supervisor</t>
  </si>
  <si>
    <t>JD066</t>
  </si>
  <si>
    <t>Laura</t>
  </si>
  <si>
    <t>Front Desk &amp; Help Desk Supervisor</t>
  </si>
  <si>
    <t>JD067</t>
  </si>
  <si>
    <t>Front Desk / Help Desk Clerk Associate</t>
  </si>
  <si>
    <t>JD068</t>
  </si>
  <si>
    <t>Recreation &amp; Retail Coordinator</t>
  </si>
  <si>
    <t>JD069</t>
  </si>
  <si>
    <t xml:space="preserve">Recreation &amp; Retail Attendant </t>
  </si>
  <si>
    <t>JD070</t>
  </si>
  <si>
    <t>Retail clerk/Hairdresser</t>
  </si>
  <si>
    <t>JD071</t>
  </si>
  <si>
    <t>CAFM IT Supervisor</t>
  </si>
  <si>
    <t>JD081</t>
  </si>
  <si>
    <t>CAFM System/data Administrator</t>
  </si>
  <si>
    <t>JD082</t>
  </si>
  <si>
    <t>Health &amp; Safety</t>
  </si>
  <si>
    <t>Food Safety &amp; Nutrition Officer</t>
  </si>
  <si>
    <t>JD060</t>
  </si>
  <si>
    <t>QHSE Technical Advisor</t>
  </si>
  <si>
    <t>JD015</t>
  </si>
  <si>
    <t>Jeriel Miguel</t>
  </si>
  <si>
    <t>Marine Biology Technician</t>
  </si>
  <si>
    <t>JD072</t>
  </si>
  <si>
    <t>Lagoon Traffic &amp; Access Control Attendant</t>
  </si>
  <si>
    <t>JD073</t>
  </si>
  <si>
    <t>outsourced</t>
  </si>
  <si>
    <t>JD074</t>
  </si>
  <si>
    <t>Lagoon Patrol Boat Captain</t>
  </si>
  <si>
    <t>Seaplane Pontoon Attendant</t>
  </si>
  <si>
    <t>JD075</t>
  </si>
  <si>
    <t>Security Supervisor</t>
  </si>
  <si>
    <t>JD076</t>
  </si>
  <si>
    <t>Security Guard</t>
  </si>
  <si>
    <t>JD077</t>
  </si>
  <si>
    <t>Physician</t>
  </si>
  <si>
    <t>JD078</t>
  </si>
  <si>
    <t>Nurse</t>
  </si>
  <si>
    <t>JD079</t>
  </si>
  <si>
    <t>EMT Paramedic</t>
  </si>
  <si>
    <t>JD080</t>
  </si>
  <si>
    <t>Laundry &amp; Cleaning</t>
  </si>
  <si>
    <t>Laundry Supervisor</t>
  </si>
  <si>
    <t>JD053</t>
  </si>
  <si>
    <t>Abdulla Amir</t>
  </si>
  <si>
    <t>Jhoan</t>
  </si>
  <si>
    <t>Cleaning Supervisor</t>
  </si>
  <si>
    <t>JD045</t>
  </si>
  <si>
    <t>Keteryna</t>
  </si>
  <si>
    <t>Ukrainian</t>
  </si>
  <si>
    <t>Cleaning Team Leader</t>
  </si>
  <si>
    <t>JD046</t>
  </si>
  <si>
    <t>Cleaning Attendant</t>
  </si>
  <si>
    <t>JD047</t>
  </si>
  <si>
    <t>Hussain Rasheed</t>
  </si>
  <si>
    <t>Suaad Mohamed</t>
  </si>
  <si>
    <t>Mohamed Imraan</t>
  </si>
  <si>
    <t>Laundry Attendants</t>
  </si>
  <si>
    <t>JD054</t>
  </si>
  <si>
    <t xml:space="preserve">Zainab </t>
  </si>
  <si>
    <t>Tailor</t>
  </si>
  <si>
    <t>JD083</t>
  </si>
  <si>
    <t>Anwar</t>
  </si>
  <si>
    <t>Camp Kitchen</t>
  </si>
  <si>
    <t>Executive Chef</t>
  </si>
  <si>
    <t>JD055</t>
  </si>
  <si>
    <t>Cleaning Attendant (w/ Food Services health check)</t>
  </si>
  <si>
    <t>Executive Sous Chef (International)</t>
  </si>
  <si>
    <t>JD056</t>
  </si>
  <si>
    <t xml:space="preserve">Sous Chef </t>
  </si>
  <si>
    <t>JD057</t>
  </si>
  <si>
    <t>Ibrahim Mujahid</t>
  </si>
  <si>
    <t>Chef de Partie (CDP) Hot Kitchen</t>
  </si>
  <si>
    <t>JD058</t>
  </si>
  <si>
    <t>Mona Madeha</t>
  </si>
  <si>
    <t>Chef de Partie (CDP) Cold Kitchen</t>
  </si>
  <si>
    <t>Dining Roon Supervisor</t>
  </si>
  <si>
    <t>JD059</t>
  </si>
  <si>
    <t>Ni Luh</t>
  </si>
  <si>
    <t>Pastry Chef</t>
  </si>
  <si>
    <t>JD061</t>
  </si>
  <si>
    <t>Commis-Pastry/Baking</t>
  </si>
  <si>
    <t>JD062</t>
  </si>
  <si>
    <t>Commis Chef</t>
  </si>
  <si>
    <t>JD063</t>
  </si>
  <si>
    <t>Kitchen Helper</t>
  </si>
  <si>
    <t>JD064</t>
  </si>
  <si>
    <t>Cleaner Kitchen</t>
  </si>
  <si>
    <t>Hussain Wisam</t>
  </si>
  <si>
    <t>Dishwasher</t>
  </si>
  <si>
    <t>JD065</t>
  </si>
  <si>
    <t>Total</t>
  </si>
  <si>
    <t>UNIFORMS</t>
  </si>
  <si>
    <t>Management &amp; Supervison</t>
  </si>
  <si>
    <t>Front Office/ Guest Services</t>
  </si>
  <si>
    <t>Engineering Staff</t>
  </si>
  <si>
    <t>Cleaning &amp; Laundry Staff</t>
  </si>
  <si>
    <t>CHEF/KICHEN STAFF/SERVICE LINE</t>
  </si>
  <si>
    <t>ADEN SERVICES MALDIVES RECRUITMENT SCHEDULE</t>
  </si>
  <si>
    <t>MANNING ALLOCATION BY MONTH</t>
  </si>
  <si>
    <t>MOT/BV/ WT STATUS</t>
  </si>
  <si>
    <t>ONSITE QUARANTINE</t>
  </si>
  <si>
    <t>P</t>
  </si>
  <si>
    <t>ACTIVE &amp; PRESENT</t>
  </si>
  <si>
    <t>TBH</t>
  </si>
  <si>
    <t>SERVING NOTICE PERIOD</t>
  </si>
  <si>
    <t>Joining Date</t>
  </si>
  <si>
    <t>Estimated date of Arrival</t>
  </si>
  <si>
    <t>Flight Details / Transfer</t>
  </si>
  <si>
    <t>Onsite</t>
  </si>
  <si>
    <t>p</t>
  </si>
  <si>
    <t>SERVING NOTICE  PERIOD</t>
  </si>
  <si>
    <t>MOT TRAVEL APPROVED</t>
  </si>
  <si>
    <t>TBA</t>
  </si>
  <si>
    <t>MOT TRAVEL AUTHERIZATION PENDING</t>
  </si>
  <si>
    <t>under Quarantine</t>
  </si>
  <si>
    <t>Under Qurantine</t>
  </si>
  <si>
    <t>Under Quarantine</t>
  </si>
  <si>
    <t>Mohamed Abdulla</t>
  </si>
  <si>
    <t>6E-1795 @1445 hrs</t>
  </si>
  <si>
    <t>BUSINESS VISA APPROVED</t>
  </si>
  <si>
    <t>WP TRANSFER FROM NIYAMA</t>
  </si>
  <si>
    <t>BUSINESS VISA PENDING</t>
  </si>
  <si>
    <t>Biju S</t>
  </si>
  <si>
    <t>Ahmed Aslam</t>
  </si>
  <si>
    <t>WP TRASFER FROM FAIRMONT</t>
  </si>
  <si>
    <t>Ahmed Rasheed</t>
  </si>
  <si>
    <t>Serving Notice Period</t>
  </si>
  <si>
    <t>EK656 @0740 hrs</t>
  </si>
  <si>
    <t>Business Visa Approved</t>
  </si>
  <si>
    <t>Dinning Room Attendant</t>
  </si>
  <si>
    <t>Grand Total</t>
  </si>
  <si>
    <t>LABOUR MOBILIZATION</t>
  </si>
  <si>
    <t>Acutal</t>
  </si>
  <si>
    <t>Budget</t>
  </si>
  <si>
    <t>Salary</t>
  </si>
  <si>
    <t>Bonus</t>
  </si>
  <si>
    <t>Pension</t>
  </si>
  <si>
    <t>Allowance</t>
  </si>
  <si>
    <t xml:space="preserve">Total </t>
  </si>
  <si>
    <t>Salary Max All in Budget</t>
  </si>
  <si>
    <t>Actual vs Budget</t>
  </si>
  <si>
    <t>Remarks</t>
  </si>
  <si>
    <t>Timothy Clinton</t>
  </si>
  <si>
    <t>Commerical Laundry Operations Manager</t>
  </si>
  <si>
    <t>Accommodations Support Manager / DPM</t>
  </si>
  <si>
    <t>Camp Kitchen</t>
    <phoneticPr fontId="0" type="noConversion"/>
  </si>
  <si>
    <t>Cross Functional</t>
  </si>
  <si>
    <t>Dining Room Attendant</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</si>
  <si>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</si>
  <si>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Recruitment Plan_Fari Island</t>
  </si>
  <si>
    <t>Enter Company Name in cell B2.</t>
  </si>
  <si>
    <t>ADEN Group</t>
  </si>
  <si>
    <t>Enter the name of the Project Lead in cell B3. Enter the Project Start date in cell E3. Pooject Start: label is in cell C3.</t>
  </si>
  <si>
    <t>Chrisvant Chang</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</si>
  <si>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</si>
  <si>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</si>
  <si>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</si>
  <si>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</si>
  <si>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</si>
  <si>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</si>
  <si>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</si>
  <si>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</si>
  <si>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</si>
  <si>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</si>
  <si>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</si>
  <si>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</si>
  <si>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</si>
  <si>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1 - Start-up Team</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</si>
  <si>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</si>
  <si>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Timothy - GM</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</si>
  <si>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</si>
  <si>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Hennig - Cluster Engineer</t>
  </si>
  <si>
    <t>Adones - Logistic and Procurement</t>
  </si>
  <si>
    <t>Jerson - Accomodation Support Manager</t>
  </si>
  <si>
    <t>Terry - QHSE Manager</t>
  </si>
  <si>
    <t>Nicolas -</t>
  </si>
  <si>
    <t>Shinaj - IT Manager</t>
  </si>
  <si>
    <t>Start date 1 Oct 2020</t>
  </si>
  <si>
    <t>Rudolphe - Catering Operations Manager</t>
  </si>
  <si>
    <t>Mustafa - Laundry &amp; Housekeeping Manager</t>
  </si>
  <si>
    <t>Start date 4 Oct 2020</t>
  </si>
  <si>
    <t>Tatyana - Finance Manager</t>
  </si>
  <si>
    <t>Shahid - HRD</t>
  </si>
  <si>
    <t>Prepare JO to start 1 Oct 2020</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</si>
  <si>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</si>
  <si>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2 - Recruitment_Management Team</t>
  </si>
  <si>
    <t>Chrisvant</t>
  </si>
  <si>
    <t>Position on hold</t>
  </si>
  <si>
    <t>Purchasing Clerk</t>
  </si>
  <si>
    <t>Warehouse Supervisor</t>
  </si>
  <si>
    <t>Sample phase title block</t>
  </si>
  <si>
    <t>3 - Recruitment_Engineering</t>
  </si>
  <si>
    <t>Start date 12 Oct 2020</t>
  </si>
  <si>
    <t>Gardeners</t>
  </si>
  <si>
    <t>3 - Recruitment_Site Operations</t>
  </si>
  <si>
    <t>4 - Rcruitment_Health &amp; Safety</t>
  </si>
  <si>
    <t>5 - Rcruitment_Laundry &amp; Cleaning</t>
  </si>
  <si>
    <t>5 - Rcruitment_Camp Kitchen</t>
  </si>
  <si>
    <t>This is an empty row</t>
  </si>
  <si>
    <t>This row marks the end of the Project Schedule. DO NOT enter anything in this row. 
Insert new rows ABOVE this one to continue building out your Project Schedule.</t>
  </si>
  <si>
    <t>Insert new rows ABOVE this one</t>
  </si>
  <si>
    <t>HRIS &amp; Processes_Fari Island</t>
  </si>
  <si>
    <t>1 - HR Operations</t>
  </si>
  <si>
    <t>HR system quotation and Specs</t>
  </si>
  <si>
    <t>Chrisvant/Ali</t>
  </si>
  <si>
    <t>KIV</t>
  </si>
  <si>
    <t>Finalisation of HR software</t>
  </si>
  <si>
    <t>HR system installation and server setup</t>
  </si>
  <si>
    <t xml:space="preserve">HR system onsite training to HR and HODs </t>
  </si>
  <si>
    <t xml:space="preserve">Local Employment Agreement </t>
  </si>
  <si>
    <t>First draft to be ready by 3 Sep</t>
  </si>
  <si>
    <t>Employee Handbook</t>
  </si>
  <si>
    <t>First draft to be ready by 10 Sep</t>
  </si>
  <si>
    <t xml:space="preserve">Organisation Chart </t>
  </si>
  <si>
    <t>Need Visio software. Yann to approve</t>
  </si>
  <si>
    <t>KPIs setting and balance scorecard - Financial, Internal business processes, Learning growth &amp; Customer perspective</t>
  </si>
  <si>
    <t>HR and HOD</t>
  </si>
  <si>
    <t>On/off boarding process</t>
  </si>
  <si>
    <t>Ali</t>
  </si>
  <si>
    <t>2 - Total Rewards</t>
  </si>
  <si>
    <t>Leaves &amp; Annual Ticket Policy ( Expat &amp; Local)</t>
  </si>
  <si>
    <t xml:space="preserve">All other policies </t>
  </si>
  <si>
    <t xml:space="preserve">Employee Handbook </t>
  </si>
  <si>
    <t xml:space="preserve">All the levels Benefit Grid </t>
  </si>
  <si>
    <t xml:space="preserve">Insurance Quotations </t>
  </si>
  <si>
    <t xml:space="preserve">3 - Training </t>
  </si>
  <si>
    <t>Establish any CLIENT specific requirements</t>
  </si>
  <si>
    <t>Ali/Terry</t>
  </si>
  <si>
    <t>Confirm Induction requirements</t>
  </si>
  <si>
    <t>Establish training venues and confirm trainers</t>
  </si>
  <si>
    <t>Complete training course materials</t>
  </si>
  <si>
    <t>Print all handouts etc, training trainers</t>
  </si>
  <si>
    <t>Confirm all training arrangements, names and groups</t>
  </si>
  <si>
    <t>Facilitate Induction Training and Client Specific Training with Managers and Basic Grade staff</t>
  </si>
  <si>
    <t>Run basic grade training plus skills-based training</t>
  </si>
  <si>
    <t>Follow-up basic grade training for non attendees</t>
  </si>
  <si>
    <t>Ensure Level 1/ Basic Health &amp; Safety Training has been carried out for all employees, or plan on the Training Plan.</t>
  </si>
  <si>
    <t>Customer Service Training</t>
  </si>
  <si>
    <t>Food Safety Training</t>
  </si>
  <si>
    <t>OHS&amp;E Training</t>
  </si>
  <si>
    <t>Risk Assessments Training - Make it Safe</t>
  </si>
  <si>
    <t>Hazard Training</t>
  </si>
  <si>
    <t>Toolbox Tool Introduction</t>
  </si>
  <si>
    <t>Toolbox Tool Training</t>
  </si>
  <si>
    <t>Ecolab Chemical Handling</t>
  </si>
  <si>
    <t>Knife Skills</t>
  </si>
  <si>
    <t>Manual Handling</t>
  </si>
  <si>
    <t>Environmental Awareness</t>
  </si>
  <si>
    <t>Competency Specific Training As Required</t>
  </si>
  <si>
    <t>First Aid As Required</t>
  </si>
  <si>
    <t>Leadership Training</t>
  </si>
  <si>
    <t>HR Leadership Training</t>
  </si>
  <si>
    <t>IT Training - including POS</t>
  </si>
  <si>
    <t>Food Safety Supervisor</t>
  </si>
  <si>
    <t>Safety Leadership</t>
  </si>
  <si>
    <t>Ensure all COSHH and Equipment Training has been carried out for all areas, or plan on the Training Plan.</t>
  </si>
  <si>
    <t>Ensure all staff have been trained in Manual Handling, or plan on Training Plan.</t>
  </si>
  <si>
    <t>Ensure all staff carrying out Risk Assessments have been trained or plan on Training Plan.</t>
  </si>
  <si>
    <t>Ensure all DSE Users have been trained on DSE, or plan on Training Plan.</t>
  </si>
  <si>
    <t>Ensure that other specific H &amp; Safety training is carried out or planned e.g. confined space training for those working in confined spaces, Level 2 H &amp; S training for managers</t>
  </si>
  <si>
    <t>One Team Workshop (strengthening working relationships and motivation)</t>
  </si>
  <si>
    <t>Reward and recognition programme in place ( after go-live 1 month)</t>
  </si>
  <si>
    <t>4 - Performance Management</t>
  </si>
  <si>
    <t xml:space="preserve">Montly performance review </t>
  </si>
  <si>
    <t>5 - HR Reporting &amp; Metrics</t>
  </si>
  <si>
    <t>HR &amp; Admin reports</t>
  </si>
  <si>
    <t xml:space="preserve">Time </t>
  </si>
  <si>
    <r>
      <t>STAFF ORIGIN</t>
    </r>
    <r>
      <rPr>
        <b/>
        <sz val="10"/>
        <color indexed="10"/>
        <rFont val="Tahoma"/>
        <family val="2"/>
      </rPr>
      <t>**</t>
    </r>
  </si>
  <si>
    <t>2b - DIRECT PERSONNEL COSTS</t>
  </si>
  <si>
    <t>Hardship allowance</t>
  </si>
  <si>
    <t>Insurance</t>
  </si>
  <si>
    <t>Work permit</t>
  </si>
  <si>
    <t>Uniform</t>
  </si>
  <si>
    <t>Travel cost</t>
  </si>
  <si>
    <t>1-100</t>
  </si>
  <si>
    <t>Cost</t>
  </si>
  <si>
    <t>100-200</t>
  </si>
  <si>
    <t>200-300</t>
  </si>
  <si>
    <t>300-400</t>
  </si>
  <si>
    <t>400-500</t>
  </si>
  <si>
    <t>500-600</t>
  </si>
  <si>
    <t>600-700</t>
  </si>
  <si>
    <t>700-800</t>
  </si>
  <si>
    <t>800-900</t>
  </si>
  <si>
    <t>900-1000</t>
  </si>
  <si>
    <t>1000-1100</t>
  </si>
  <si>
    <t>1100-1200</t>
  </si>
  <si>
    <t>1200-1300</t>
  </si>
  <si>
    <t>1300-1400</t>
  </si>
  <si>
    <t>Position</t>
  </si>
  <si>
    <t>Expat/Local</t>
  </si>
  <si>
    <t># position</t>
  </si>
  <si>
    <t>#staff needed</t>
  </si>
  <si>
    <t>Mobilization Management Team</t>
  </si>
  <si>
    <t>Mobilization Manager</t>
  </si>
  <si>
    <t>Expat type 1</t>
  </si>
  <si>
    <t>Security &amp; Risk Manager</t>
  </si>
  <si>
    <t>Engineering Manager</t>
  </si>
  <si>
    <t>HSE Manager</t>
  </si>
  <si>
    <t>Laundry Manager</t>
  </si>
  <si>
    <t>Training Manager</t>
  </si>
  <si>
    <t>Customer relations / Quality  Manager</t>
  </si>
  <si>
    <t>Admin ON site</t>
  </si>
  <si>
    <t>Adm Assistant</t>
  </si>
  <si>
    <t>Site Management</t>
  </si>
  <si>
    <t>Management ON site</t>
  </si>
  <si>
    <t>Expat Type 2</t>
  </si>
  <si>
    <t>Training Coordinator</t>
  </si>
  <si>
    <t xml:space="preserve">Finance assistant </t>
  </si>
  <si>
    <t>Local Outsider</t>
  </si>
  <si>
    <t xml:space="preserve">Procurement assistant </t>
  </si>
  <si>
    <t xml:space="preserve">Engineering  </t>
  </si>
  <si>
    <t>Engineering / Maintenance Manager</t>
  </si>
  <si>
    <t>Expat Type 1</t>
  </si>
  <si>
    <t>Helpdesk/CMMS/Assistant</t>
  </si>
  <si>
    <t xml:space="preserve">Mechanical Engineer </t>
  </si>
  <si>
    <t>Senior Mechanical/WWTP/WTPP Technician</t>
  </si>
  <si>
    <t xml:space="preserve">HVAC – R (Refrigeration) technician  </t>
  </si>
  <si>
    <t>Plumber and Welder LPG/Gas specialist</t>
  </si>
  <si>
    <t>Small Engine Technician</t>
  </si>
  <si>
    <t>Hoist &amp; Lift Technician</t>
  </si>
  <si>
    <t>Fire Fighting technician with F.F. license</t>
  </si>
  <si>
    <t>Electrical Engineer ( High Voltage Electro/Mech specialist)</t>
  </si>
  <si>
    <t>Electric Appliance Technician</t>
  </si>
  <si>
    <t xml:space="preserve">Civil Engineer </t>
  </si>
  <si>
    <t>Carpenter Technician</t>
  </si>
  <si>
    <t>Masonary Technician</t>
  </si>
  <si>
    <t>General Roads &amp; Paths Technician</t>
  </si>
  <si>
    <t>Landscaping &amp; Gardening</t>
  </si>
  <si>
    <t>Landscaping Specialist</t>
  </si>
  <si>
    <t>Landscaping Supervisor</t>
  </si>
  <si>
    <t>Tree Arborist</t>
  </si>
  <si>
    <t>Irrigation Technicians</t>
  </si>
  <si>
    <t>Nursery Attendents</t>
  </si>
  <si>
    <t xml:space="preserve">Pest Control  </t>
  </si>
  <si>
    <t>Pest Control Supervisor</t>
  </si>
  <si>
    <t>Pest Control Staff</t>
    <phoneticPr fontId="0" type="noConversion"/>
  </si>
  <si>
    <t>General Cleaning</t>
  </si>
  <si>
    <t>Team Leader</t>
  </si>
  <si>
    <t>Speciality Cleaning</t>
  </si>
  <si>
    <t xml:space="preserve">Waste Management </t>
  </si>
  <si>
    <t>Waste Management Supervisor</t>
  </si>
  <si>
    <t>Admin Assistant</t>
  </si>
  <si>
    <t>Equipment operator</t>
  </si>
  <si>
    <t>Processing Attendants</t>
  </si>
  <si>
    <t>Collection Attendants</t>
  </si>
  <si>
    <t>Utilities Management</t>
  </si>
  <si>
    <t>Utilities Manager</t>
  </si>
  <si>
    <t xml:space="preserve">Electro Mech Powerhouse operator </t>
  </si>
  <si>
    <t>Generator Mechanic</t>
  </si>
  <si>
    <t>Senior Mechanical Waste Water Plant Technician</t>
  </si>
  <si>
    <t>Senior Mechanical Storm/Irrigation Water Plant Technician</t>
  </si>
  <si>
    <t>Environmental Coordinator</t>
  </si>
  <si>
    <t>Food Safety Coordinator</t>
  </si>
  <si>
    <t>HS Advisor</t>
  </si>
  <si>
    <t>HSE Trainer</t>
  </si>
  <si>
    <t>Laundry/Dry Cleaning</t>
  </si>
  <si>
    <t>Laundry supervisor</t>
  </si>
  <si>
    <t>Laundry &amp; Dry cleaning staff 24hr</t>
  </si>
  <si>
    <t>Executive Chef/Catering Manager</t>
  </si>
  <si>
    <t>Chef de Partie (CDP) Pastry/Baking</t>
  </si>
  <si>
    <t>Cook</t>
  </si>
  <si>
    <t>Cook-Pastry/Baking</t>
  </si>
  <si>
    <t>Camp Service/Canteen</t>
  </si>
  <si>
    <t>Service Team Leader</t>
  </si>
  <si>
    <t>Waiters junior</t>
  </si>
  <si>
    <t>Cleaner Canteen</t>
  </si>
  <si>
    <t xml:space="preserve">Hospitality &amp; Recreation </t>
  </si>
  <si>
    <t>Assistant Project Manager</t>
  </si>
  <si>
    <t>Document controller</t>
  </si>
  <si>
    <t>Help Desk Supervisor</t>
  </si>
  <si>
    <t>Retail Coordinator</t>
  </si>
  <si>
    <t>Recreation Coordinator</t>
  </si>
  <si>
    <t>Front Desk Clerk</t>
  </si>
  <si>
    <t>Help Desk Clerk</t>
  </si>
  <si>
    <t>Retail clerk</t>
  </si>
  <si>
    <t xml:space="preserve">Recreation attendant </t>
  </si>
  <si>
    <t>Transportation Management</t>
  </si>
  <si>
    <t>Transportation Supervisor</t>
  </si>
  <si>
    <t>Transportation Coordinator</t>
  </si>
  <si>
    <t>Lagoon Management</t>
  </si>
  <si>
    <t>Lagoon Supervisor</t>
  </si>
  <si>
    <t>Marine Bio Tech</t>
  </si>
  <si>
    <t>Lagoon Traffic attendant</t>
  </si>
  <si>
    <t>Pontoon/Launch supervisor/attendant</t>
  </si>
  <si>
    <t>Lagoon Patrol Captain</t>
  </si>
  <si>
    <t>Dock attendant</t>
  </si>
  <si>
    <t>Security Services</t>
  </si>
  <si>
    <t>Security Manager</t>
  </si>
  <si>
    <t>Guards</t>
  </si>
  <si>
    <t>Access control /CCTV attendant</t>
  </si>
  <si>
    <t>ERP Coordinator</t>
  </si>
  <si>
    <t>Fuel Management</t>
  </si>
  <si>
    <t>Fuel Distrubution Supervisor</t>
  </si>
  <si>
    <t>Fuel tanks and equipment tech</t>
  </si>
  <si>
    <t xml:space="preserve">Fuel pump attendant </t>
  </si>
  <si>
    <t>Medical Clinic</t>
  </si>
  <si>
    <t>Island Doctor</t>
  </si>
  <si>
    <t>Paramedic</t>
  </si>
  <si>
    <t>Admin assist</t>
  </si>
  <si>
    <t>CAFM</t>
  </si>
  <si>
    <t>IT/AV Tech</t>
  </si>
  <si>
    <t>System/data administrator</t>
  </si>
  <si>
    <t>IT Supervisor</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</si>
  <si>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</si>
  <si>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</si>
  <si>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</si>
  <si>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</si>
  <si>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</si>
  <si>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</si>
  <si>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</si>
  <si>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</si>
  <si>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</si>
  <si>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</si>
  <si>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</si>
  <si>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</si>
  <si>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</si>
  <si>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</si>
  <si>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</si>
  <si>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Employee ID</t>
  </si>
  <si>
    <t>315MLD003</t>
  </si>
  <si>
    <t>315MLD004</t>
  </si>
  <si>
    <t>315MLD005</t>
  </si>
  <si>
    <t>315MLD006</t>
  </si>
  <si>
    <t>315MLD007</t>
  </si>
  <si>
    <t>315MLD008</t>
  </si>
  <si>
    <t>315MLD010</t>
  </si>
  <si>
    <t>315MLD011</t>
  </si>
  <si>
    <t>315MLD012</t>
  </si>
  <si>
    <t>315MLD014</t>
  </si>
  <si>
    <t>315MLD015</t>
  </si>
  <si>
    <t>315MLD016</t>
  </si>
  <si>
    <t>315MLD017</t>
  </si>
  <si>
    <t>315MLD018</t>
  </si>
  <si>
    <t>315MLD020</t>
  </si>
  <si>
    <t>315MLD024</t>
  </si>
  <si>
    <t>315MLD026</t>
  </si>
  <si>
    <t>315MLD027</t>
  </si>
  <si>
    <t>315MLD028</t>
  </si>
  <si>
    <t>315MLD033</t>
  </si>
  <si>
    <t>315MLD034</t>
  </si>
  <si>
    <t>315MLD035</t>
  </si>
  <si>
    <t>Sup</t>
  </si>
  <si>
    <t>Housekeeping Attendant</t>
  </si>
  <si>
    <t>MD Nadim</t>
  </si>
  <si>
    <t>Anamul Haque</t>
  </si>
  <si>
    <t>315MLD040</t>
  </si>
  <si>
    <t>315MLD041</t>
  </si>
  <si>
    <t>DOB</t>
  </si>
  <si>
    <t>P5454347B</t>
  </si>
  <si>
    <t>AE0876904</t>
  </si>
  <si>
    <t>N4646181</t>
  </si>
  <si>
    <t>Z5172836</t>
  </si>
  <si>
    <t>P0699475</t>
  </si>
  <si>
    <t>FJ501447</t>
  </si>
  <si>
    <t>A266453</t>
  </si>
  <si>
    <t>A069678</t>
  </si>
  <si>
    <t>A052833</t>
  </si>
  <si>
    <t>A308938</t>
  </si>
  <si>
    <t>EC6750804</t>
  </si>
  <si>
    <t>A021045</t>
  </si>
  <si>
    <t>AA0445444</t>
  </si>
  <si>
    <t>BN0836204</t>
  </si>
  <si>
    <t>EE0534368</t>
  </si>
  <si>
    <t>M8972384</t>
  </si>
  <si>
    <t>L4886294</t>
  </si>
  <si>
    <t>R9029250</t>
  </si>
  <si>
    <t>K5073149</t>
  </si>
  <si>
    <t>A233529</t>
  </si>
  <si>
    <t>A032975</t>
  </si>
  <si>
    <t>A278764</t>
  </si>
  <si>
    <t>BX0703874</t>
  </si>
  <si>
    <t>BX0611154</t>
  </si>
  <si>
    <t>Age</t>
  </si>
  <si>
    <t>Terence Stephan Price</t>
  </si>
  <si>
    <t>Dominic Yohannan</t>
  </si>
  <si>
    <t>Muhammad Shinaj</t>
  </si>
  <si>
    <t>Anwar Hossain</t>
  </si>
  <si>
    <t>Mohanadasan Poovakottil</t>
  </si>
  <si>
    <t>Sivaseelan Biju</t>
  </si>
  <si>
    <t>Anoopjith Ajith Kumar</t>
  </si>
  <si>
    <t>315MLD043</t>
  </si>
  <si>
    <t>315MLD045</t>
  </si>
  <si>
    <t>MGR</t>
  </si>
  <si>
    <t>MD Rajib Hasan</t>
  </si>
  <si>
    <t>U6904806</t>
  </si>
  <si>
    <t>BR0005704</t>
  </si>
  <si>
    <t>315MLD048</t>
  </si>
  <si>
    <t>Sri Lankan</t>
  </si>
  <si>
    <t>N2927379</t>
  </si>
  <si>
    <t>315MLD052</t>
  </si>
  <si>
    <t>Cynthia Viloria</t>
  </si>
  <si>
    <t>P2464614A</t>
  </si>
  <si>
    <t>Director of Engineering</t>
  </si>
  <si>
    <t>Amaresh Kumar</t>
  </si>
  <si>
    <t>K8703053</t>
  </si>
  <si>
    <t>Harsh Rajput</t>
  </si>
  <si>
    <t>Nepalese</t>
  </si>
  <si>
    <t>07195585</t>
  </si>
  <si>
    <t>Karthik Ganesan</t>
  </si>
  <si>
    <t>315MLD049</t>
  </si>
  <si>
    <t>315MLD050</t>
  </si>
  <si>
    <t>315MLD051</t>
  </si>
  <si>
    <t>315MLD053</t>
  </si>
  <si>
    <t>R2373529</t>
  </si>
  <si>
    <t>P3032596</t>
  </si>
  <si>
    <t>Mohamed Shahid</t>
  </si>
  <si>
    <t>A119876</t>
  </si>
  <si>
    <t>J8112594</t>
  </si>
  <si>
    <t>315MLD022</t>
  </si>
  <si>
    <t>315MLD054</t>
  </si>
  <si>
    <t>315MLD055</t>
  </si>
  <si>
    <t>315MLD057</t>
  </si>
  <si>
    <t>315MLD058</t>
  </si>
  <si>
    <t>315MLD059</t>
  </si>
  <si>
    <t>315MLD060</t>
  </si>
  <si>
    <t>Bhutanese</t>
  </si>
  <si>
    <t>MD Nasir Uddin</t>
  </si>
  <si>
    <t>L9843461</t>
  </si>
  <si>
    <t>BR0714946</t>
  </si>
  <si>
    <t>A272533</t>
  </si>
  <si>
    <t>Logistic Supervisor</t>
  </si>
  <si>
    <t>315MLD061</t>
  </si>
  <si>
    <t>315MLD062</t>
  </si>
  <si>
    <t>Rilwan Shareef</t>
  </si>
  <si>
    <t>Housekeeping Team Leader</t>
  </si>
  <si>
    <t>315MLD063</t>
  </si>
  <si>
    <t>315MLD064</t>
  </si>
  <si>
    <t>315MLD065</t>
  </si>
  <si>
    <t>Siraj Abdulla</t>
  </si>
  <si>
    <t>Mariyam Sawa</t>
  </si>
  <si>
    <t>Sohag</t>
  </si>
  <si>
    <t>G081422</t>
  </si>
  <si>
    <t>M5783615</t>
  </si>
  <si>
    <t>P1302715B</t>
  </si>
  <si>
    <t>A225545</t>
  </si>
  <si>
    <t>A146194</t>
  </si>
  <si>
    <t>BP0247576</t>
  </si>
  <si>
    <t>315MLD066</t>
  </si>
  <si>
    <t>Alexander Mack</t>
  </si>
  <si>
    <t>German</t>
  </si>
  <si>
    <t>C9J3HRZZ3</t>
  </si>
  <si>
    <t>Fakrudeen Sulaiman</t>
  </si>
  <si>
    <t>Fathimath Sadhufa</t>
  </si>
  <si>
    <t>Ahmed Shafiu</t>
  </si>
  <si>
    <t>315MLD070</t>
  </si>
  <si>
    <t>315MLD072</t>
  </si>
  <si>
    <t>QHSE Attendant</t>
  </si>
  <si>
    <t>A268383</t>
  </si>
  <si>
    <t>A268328</t>
  </si>
  <si>
    <t>315MLD073</t>
  </si>
  <si>
    <t>Ali Moonis</t>
  </si>
  <si>
    <t>A203661</t>
  </si>
  <si>
    <t>315MLD075</t>
  </si>
  <si>
    <t>P4475830A</t>
  </si>
  <si>
    <t>315MLD076</t>
  </si>
  <si>
    <t>N5531677</t>
  </si>
  <si>
    <t>315MLD077</t>
  </si>
  <si>
    <t>Samaha Abdulla</t>
  </si>
  <si>
    <t>A222753</t>
  </si>
  <si>
    <t>Laundry Attendant</t>
  </si>
  <si>
    <t>315MLD078</t>
  </si>
  <si>
    <t>315MLD079</t>
  </si>
  <si>
    <t>315MLD080</t>
  </si>
  <si>
    <t>Ahmed Rafah</t>
  </si>
  <si>
    <t>Ahmed Shumool</t>
  </si>
  <si>
    <t>A165071</t>
  </si>
  <si>
    <t>A312346</t>
  </si>
  <si>
    <t>A157675</t>
  </si>
  <si>
    <t>315MLD081</t>
  </si>
  <si>
    <t>Fathimath Yumna</t>
  </si>
  <si>
    <t>A256465</t>
  </si>
  <si>
    <t>Ibrahim Fathih</t>
  </si>
  <si>
    <t>Ahmed Shafin Mansoor</t>
  </si>
  <si>
    <t>315MLD083</t>
  </si>
  <si>
    <t>A319619</t>
  </si>
  <si>
    <t>A063546</t>
  </si>
  <si>
    <t>315MLD084</t>
  </si>
  <si>
    <t>315MLD085</t>
  </si>
  <si>
    <t>Ahmed Amir</t>
  </si>
  <si>
    <t>A017573</t>
  </si>
  <si>
    <t>315MLD086</t>
  </si>
  <si>
    <t>315MLD087</t>
  </si>
  <si>
    <t>Ahmed Samaam Saeed</t>
  </si>
  <si>
    <t>Ali Ihusan</t>
  </si>
  <si>
    <t>A293606</t>
  </si>
  <si>
    <t>A299594</t>
  </si>
  <si>
    <t>Execuive Sous Chef</t>
  </si>
  <si>
    <t>315MLD088</t>
  </si>
  <si>
    <t>Abdulla Naseem</t>
  </si>
  <si>
    <t>A055845</t>
  </si>
  <si>
    <t>315MLD089</t>
  </si>
  <si>
    <t>Abdul Mueed</t>
  </si>
  <si>
    <t>A305678</t>
  </si>
  <si>
    <t>315MLD090</t>
  </si>
  <si>
    <t>315MLD091</t>
  </si>
  <si>
    <t>Yasir Ibrahim</t>
  </si>
  <si>
    <t>A241377</t>
  </si>
  <si>
    <t>A332002</t>
  </si>
  <si>
    <t>HR Specialist</t>
  </si>
  <si>
    <t>315MLD092</t>
  </si>
  <si>
    <t>Rifqa Abdul Wahhab</t>
  </si>
  <si>
    <t>Man' Aa Mohamed</t>
  </si>
  <si>
    <t>A353271</t>
  </si>
  <si>
    <t>#</t>
  </si>
  <si>
    <t>Contract Date</t>
  </si>
  <si>
    <t xml:space="preserve"> Staff Name</t>
  </si>
  <si>
    <t>Contract End Date</t>
  </si>
  <si>
    <t>Prob End Date</t>
  </si>
  <si>
    <t>Location</t>
  </si>
  <si>
    <t>Fari. Campus , Maldives</t>
  </si>
  <si>
    <t>No. of Days worked (weekly)</t>
  </si>
  <si>
    <t>SUP</t>
  </si>
  <si>
    <t>Rotation / Annual Ticket</t>
  </si>
  <si>
    <t>Basic Salary</t>
  </si>
  <si>
    <t>Allowances</t>
  </si>
  <si>
    <t>Net Pay</t>
  </si>
  <si>
    <t>Duration</t>
  </si>
  <si>
    <t xml:space="preserve">Email </t>
  </si>
  <si>
    <t>Permanent Address</t>
  </si>
  <si>
    <t>Current Address</t>
  </si>
  <si>
    <t>Emergency Contact Name</t>
  </si>
  <si>
    <t>Emergency Contact Number</t>
  </si>
  <si>
    <t>Emergency Contact Relation</t>
  </si>
  <si>
    <t>Male</t>
  </si>
  <si>
    <t>Female</t>
  </si>
  <si>
    <t>Department</t>
  </si>
  <si>
    <t>Account No</t>
  </si>
  <si>
    <t>Human Resources</t>
  </si>
  <si>
    <t>Jhoan V. Dominguez</t>
  </si>
  <si>
    <t>Finance</t>
  </si>
  <si>
    <t>Abdulla Giyas</t>
  </si>
  <si>
    <t>Sujala Gahatraj</t>
  </si>
  <si>
    <t>Guest Service</t>
  </si>
  <si>
    <t>Bank Name</t>
  </si>
  <si>
    <t>Beneficiary Name</t>
  </si>
  <si>
    <t>Swift Code</t>
  </si>
  <si>
    <t>MALBMVMV</t>
  </si>
  <si>
    <t>abdulla.aamir@gmail.com</t>
  </si>
  <si>
    <t>MADVMVMV</t>
  </si>
  <si>
    <t>ahmedshanmv@gmail.com</t>
  </si>
  <si>
    <t>Ali Abdulla</t>
    <phoneticPr fontId="4" type="noConversion"/>
  </si>
  <si>
    <t>reeqaa@hotmail.com</t>
  </si>
  <si>
    <t>yoosufnazim@gmail.com</t>
  </si>
  <si>
    <t>SBINMVMV</t>
  </si>
  <si>
    <t>bijufinix4987@gmail.com</t>
  </si>
  <si>
    <t>0000177717</t>
  </si>
  <si>
    <t>MCBLMVMV</t>
  </si>
  <si>
    <t>cyviloria@yahoo.com</t>
  </si>
  <si>
    <t>dmd81300@gmail.com</t>
  </si>
  <si>
    <t>harbanssingh123@gmail.com</t>
  </si>
  <si>
    <t>harshrajput707@gmail.com</t>
  </si>
  <si>
    <t>bahthihani@gmail.com</t>
  </si>
  <si>
    <t>shifaaz143@gmail.com</t>
  </si>
  <si>
    <t>mujja@live.com</t>
  </si>
  <si>
    <t>jhoandominguez13@gmail.com</t>
  </si>
  <si>
    <t>MD. Salauddin</t>
  </si>
  <si>
    <t>rajibfbi@yahoo.com</t>
  </si>
  <si>
    <t>riyaz7759386@gmail.com</t>
  </si>
  <si>
    <t>mohamedshavin5@gmail.com</t>
  </si>
  <si>
    <t xml:space="preserve">anu.padikkaparambil@gmail.com </t>
  </si>
  <si>
    <t>Ghulam Mustafa</t>
  </si>
  <si>
    <t>mgm_alam@yahoo.com</t>
  </si>
  <si>
    <t>zaain_048@hotmail.com</t>
  </si>
  <si>
    <t>shinajka@outlook.com</t>
  </si>
  <si>
    <t>Suneshr78@gmail.com</t>
  </si>
  <si>
    <t>Rifqa A. Wahhab</t>
  </si>
  <si>
    <t>rifqa.wahhab@gmail.com</t>
  </si>
  <si>
    <t>Bank Country</t>
  </si>
  <si>
    <t>Maldives</t>
  </si>
  <si>
    <t>Bank of Maldives</t>
  </si>
  <si>
    <t>Maldives Islamic Bank</t>
  </si>
  <si>
    <t>State Bank of India</t>
  </si>
  <si>
    <t>INDIA</t>
  </si>
  <si>
    <t>Dominic Yahannan</t>
    <phoneticPr fontId="3" type="noConversion"/>
  </si>
  <si>
    <t>UBIN0550299</t>
  </si>
  <si>
    <t>dominicyohan@gmail.com</t>
  </si>
  <si>
    <t>Ukraine</t>
  </si>
  <si>
    <t>Holizdra Kateryna</t>
  </si>
  <si>
    <t>UNJSUAUKXXX</t>
  </si>
  <si>
    <t>golizdra90@gmail.com</t>
  </si>
  <si>
    <t>United Arab Emirates</t>
  </si>
  <si>
    <t>AE100340003707471978501</t>
  </si>
  <si>
    <t>MEBLAEAD</t>
  </si>
  <si>
    <t>mona.madeha@live.com</t>
  </si>
  <si>
    <t>Philippines</t>
  </si>
  <si>
    <t>CNRBINBBBID</t>
  </si>
  <si>
    <t>Anju A. B</t>
  </si>
  <si>
    <t>SBININBBT21</t>
  </si>
  <si>
    <t>salmonpeter07@gmail.com</t>
  </si>
  <si>
    <t>Bangladesh</t>
  </si>
  <si>
    <t>Ali Ahmmad Taludar</t>
  </si>
  <si>
    <t>NBLBBDDH054</t>
  </si>
  <si>
    <t>mgm.alam@yahoo.com</t>
  </si>
  <si>
    <t>Moni Akhtar</t>
  </si>
  <si>
    <t>UCBLBDDHAGB</t>
  </si>
  <si>
    <t>Sanalkumar KS</t>
  </si>
  <si>
    <t>FDRLINBB</t>
  </si>
  <si>
    <t>kssanalkumar1987@gmail.com</t>
  </si>
  <si>
    <t>Sri Lanka</t>
  </si>
  <si>
    <t>Aruna. R.D. Bandaranayake</t>
  </si>
  <si>
    <t>CCEYLKLX</t>
  </si>
  <si>
    <t>TMBLINBBCHE</t>
  </si>
  <si>
    <t>karthiksivakai@gmail.com</t>
  </si>
  <si>
    <t>IBKLINBB042</t>
  </si>
  <si>
    <t>kamaresh335@gmail.com</t>
  </si>
  <si>
    <t>Nepal</t>
  </si>
  <si>
    <t>Binod Kumar BK</t>
  </si>
  <si>
    <t>006011060000354</t>
  </si>
  <si>
    <t>SNMANPKA</t>
  </si>
  <si>
    <t>binodbkg34@gmail.com</t>
  </si>
  <si>
    <t>Aruna R. D Bandaranayake</t>
  </si>
  <si>
    <t>IDBI Bank Limited</t>
  </si>
  <si>
    <t>National Bank Limited</t>
  </si>
  <si>
    <t>Canara Bank</t>
  </si>
  <si>
    <t>Commercial Bank Of Ceylon Plc</t>
  </si>
  <si>
    <t>SANIMA BANK LIMITED</t>
  </si>
  <si>
    <t>The Mauritius Commercial Bank</t>
  </si>
  <si>
    <t>UNION BANK OF INDIA</t>
  </si>
  <si>
    <t>TAMILNAD MERCANTILE BANK LIMITED</t>
  </si>
  <si>
    <t>UNIVERSAL BANK JSC</t>
  </si>
  <si>
    <t>UNITED COMMERCIAL BANK LTD</t>
  </si>
  <si>
    <t>Institution FEDERAL BANK LIMITED</t>
  </si>
  <si>
    <t>Passport / NIC ID</t>
  </si>
  <si>
    <t>Alcyon, S. Hithadhoo, Malduves</t>
  </si>
  <si>
    <t>-</t>
  </si>
  <si>
    <t>Marital Satus</t>
  </si>
  <si>
    <t>Married</t>
  </si>
  <si>
    <t>Fathimath Surasha</t>
  </si>
  <si>
    <t>Wife</t>
  </si>
  <si>
    <t>7618363 / 9162548</t>
  </si>
  <si>
    <t>Mariyam Gina Saeed</t>
  </si>
  <si>
    <t>Beauty Night, S. Maradhoo Feydhoo, Maldives</t>
  </si>
  <si>
    <t>giyasibrahim916@gmail.com</t>
  </si>
  <si>
    <t xml:space="preserve">adones82@gmail.com / acespellogo@gmail.com </t>
  </si>
  <si>
    <t>Single</t>
  </si>
  <si>
    <t>Sister</t>
  </si>
  <si>
    <t>Maathila, H.dh. Vaikaradhoo , Maldives</t>
  </si>
  <si>
    <t>Javaahiru Vaadhee, S. Hithadhoo, Maldives</t>
  </si>
  <si>
    <t>Nasreena Ahmed</t>
  </si>
  <si>
    <t>Puthenvila Veedu, Cherunniyoor. Post, Varkala, Thiruvanantha Puram, India</t>
  </si>
  <si>
    <t>Binu</t>
  </si>
  <si>
    <t>Brother</t>
  </si>
  <si>
    <t>Adones Chavez Espellogo</t>
  </si>
  <si>
    <t xml:space="preserve">Kateryna Golizdra  </t>
  </si>
  <si>
    <t>Michael Enriquez Morelos</t>
  </si>
  <si>
    <t>abdullmueed@gmail.com</t>
  </si>
  <si>
    <t>abnaseem@hotmail.com</t>
  </si>
  <si>
    <t>7730000070 048</t>
  </si>
  <si>
    <t>ami59697989@gmail.com</t>
  </si>
  <si>
    <t>7730 000363 729</t>
  </si>
  <si>
    <t>u_set@live.com</t>
  </si>
  <si>
    <t>ahmed.samaam@hotmail.com</t>
  </si>
  <si>
    <t>7708519856 101</t>
  </si>
  <si>
    <t>ashafin99@gmail.com</t>
  </si>
  <si>
    <t>shafiu2703@gmail.com</t>
  </si>
  <si>
    <t>7730000273 225</t>
  </si>
  <si>
    <t>shumool7230993@gmail.com</t>
  </si>
  <si>
    <t>ayyaihusan@gmail.com</t>
  </si>
  <si>
    <t>a.moonis1996@gmail.com</t>
  </si>
  <si>
    <t>Fathimath Sadufa</t>
  </si>
  <si>
    <t>sad-ufa@hotmail.com</t>
  </si>
  <si>
    <t>blueshifu@gmail.com</t>
  </si>
  <si>
    <t>Hussain20rasheed@gmail.com</t>
  </si>
  <si>
    <t>ibrahimfaathih@gmail.com</t>
  </si>
  <si>
    <t>Mannumohamed00@gmail.com</t>
  </si>
  <si>
    <t>Mariyam Sawa Adhil</t>
  </si>
  <si>
    <t>maryamsawa933@gmail.com</t>
  </si>
  <si>
    <t>EMIRATES ISLAMIC BANK - DUBAI</t>
  </si>
  <si>
    <t>samyaan25@gmail.com</t>
  </si>
  <si>
    <t>Samuel S. Cabanilla</t>
  </si>
  <si>
    <t>BOPIPHMM</t>
  </si>
  <si>
    <t>samcabanilla@gmail.com</t>
  </si>
  <si>
    <t>BANK OF THE PHILIPPINE ISLANDS</t>
  </si>
  <si>
    <t>H.K. Sanka Pradeep</t>
  </si>
  <si>
    <t>860 2005940</t>
  </si>
  <si>
    <t>hksanka@gmail.com</t>
  </si>
  <si>
    <t>yasir.ibrahim.moosa@gmail.com</t>
  </si>
  <si>
    <t>India</t>
  </si>
  <si>
    <t>Anoopjith Ajithkumar</t>
  </si>
  <si>
    <t>Anoopjitha@gmail.com</t>
  </si>
  <si>
    <t>Siraaj Abdulla</t>
  </si>
  <si>
    <t>Siraaj_123@hotmail.com</t>
  </si>
  <si>
    <t>amack@oline.de</t>
  </si>
  <si>
    <t>kaniiqbal2000@gmail.com</t>
  </si>
  <si>
    <t>Fakrudeen Pampakudachalil Sulaiman</t>
  </si>
  <si>
    <t>fakrudeenps@gmail.com</t>
  </si>
  <si>
    <t>md7891185@gmail.com</t>
  </si>
  <si>
    <t>K487968680352401</t>
  </si>
  <si>
    <t>NICENPKA</t>
  </si>
  <si>
    <t>sujalagahatraj@gmail.com</t>
  </si>
  <si>
    <t>NIC ASIA BANK LIMITED</t>
  </si>
  <si>
    <t>Bhutan</t>
  </si>
  <si>
    <t>Binshnu Maya Monger</t>
  </si>
  <si>
    <t>PUNBBTBT</t>
  </si>
  <si>
    <t>bishnumonger21@gmail.com</t>
  </si>
  <si>
    <t>Bishnu Maya Monger</t>
  </si>
  <si>
    <t>DRUK PNB BANK LIMITED</t>
  </si>
  <si>
    <t>Javeed Ahmed Bhat</t>
  </si>
  <si>
    <t>HDFCINBB</t>
  </si>
  <si>
    <t>javeedahmad1992@gmail.com</t>
  </si>
  <si>
    <t>HDFC BANK LIMITED</t>
  </si>
  <si>
    <t>Michael E Morelos</t>
  </si>
  <si>
    <t>0000113018</t>
  </si>
  <si>
    <t>memorelose@gmail.com</t>
  </si>
  <si>
    <t>THE MAURITIUS COMMERCIAL BANK LIMITED</t>
  </si>
  <si>
    <t>rilaxsharyf@gmail.com</t>
  </si>
  <si>
    <t>Fathimath</t>
  </si>
  <si>
    <t>341-J SAN BARTOLOME STREET, TONDO, MANILA</t>
  </si>
  <si>
    <t>ELVIRA YAP VILORIA</t>
  </si>
  <si>
    <t>Mother</t>
  </si>
  <si>
    <t xml:space="preserve">Ranjeet Kaur </t>
  </si>
  <si>
    <t>0091 8019946243</t>
  </si>
  <si>
    <t>Zaina Abdulla</t>
  </si>
  <si>
    <t>G.A Dhaandoo Liliyge, Maldives</t>
  </si>
  <si>
    <t>Ali Naseem</t>
  </si>
  <si>
    <t>Fig, S. Maradhoo, Maldives</t>
  </si>
  <si>
    <t>Amaaz, GA. Dhaandhoo, Maldives</t>
  </si>
  <si>
    <t>Mariyam Najmeena</t>
  </si>
  <si>
    <t>Rozy Villa, L. Kalaidhoo</t>
  </si>
  <si>
    <t>Uncle</t>
  </si>
  <si>
    <t>Ali Yoosuf</t>
  </si>
  <si>
    <t>Summer Happy, S. Hithadhoo, Maldives</t>
  </si>
  <si>
    <t>Jnmanath Ibrahim</t>
  </si>
  <si>
    <t>Ma.Rihithari, Male’, Maldives</t>
  </si>
  <si>
    <t>Aminath Hussain</t>
  </si>
  <si>
    <t>KOTHARIVILLA H.A.dhihdhoo</t>
  </si>
  <si>
    <t>7230993/9679390</t>
  </si>
  <si>
    <t>Abdulla Rasheed</t>
  </si>
  <si>
    <t>Lautertalstrasse, 10 D72525, Muensingen, Germany</t>
  </si>
  <si>
    <t>Lamai Mack</t>
  </si>
  <si>
    <t>0049 73817093960</t>
  </si>
  <si>
    <t>Reethigasdhoshuge, S.Maradhoo, Maldives</t>
  </si>
  <si>
    <t>Ali Shareef</t>
  </si>
  <si>
    <t>Fathimath Seeza</t>
  </si>
  <si>
    <t>Faza, HA. Utheem, Maldives</t>
  </si>
  <si>
    <t>7419230, 7919106</t>
  </si>
  <si>
    <t>Maaolhu, N. landhoo</t>
  </si>
  <si>
    <t>Fathimath Fazna</t>
  </si>
  <si>
    <t>H. Ruvaamaage Aage, Male, Maldives</t>
  </si>
  <si>
    <t>Fehimala, L. Gan, Maldives</t>
  </si>
  <si>
    <t>Safiyaa Ibrahim Didi</t>
  </si>
  <si>
    <t>Zainab Shabana</t>
  </si>
  <si>
    <t>Cousin Sister</t>
  </si>
  <si>
    <t>24/6, Block No. 3, Govind Nagar, Kanpur- 208006, UP, India</t>
  </si>
  <si>
    <t>Rajkumar Rajput</t>
  </si>
  <si>
    <t>Father</t>
  </si>
  <si>
    <t>Indira Gandhi International Airport (New Delhi)</t>
  </si>
  <si>
    <t>0091 7300127051</t>
  </si>
  <si>
    <t>Dheeframge / F.Magoodhoo, Maldives</t>
  </si>
  <si>
    <t>Mohamed Fahthah</t>
  </si>
  <si>
    <t>12/265, Middle Street, Sivasupramaniumpuram, Tirunelveli(DIST), Tamilnadu, India- 627116</t>
  </si>
  <si>
    <t>Ganesan</t>
  </si>
  <si>
    <t>0091 8300230688</t>
  </si>
  <si>
    <t>Tharaha, G.Dh Thinadhoo, Maldives</t>
  </si>
  <si>
    <t>Mohamed Ali</t>
  </si>
  <si>
    <t>M. Petty Bird, Male, Maldives</t>
  </si>
  <si>
    <t>Ali Affaz</t>
  </si>
  <si>
    <t>Husband</t>
  </si>
  <si>
    <t>Pampakudachalil, Pezhakkappilly - 6886673, Muvattupuzha, Kerala ,India</t>
  </si>
  <si>
    <t>Shehruban</t>
  </si>
  <si>
    <t xml:space="preserve">0091 9961790460 </t>
  </si>
  <si>
    <t>018 25184639</t>
  </si>
  <si>
    <t>Blk 11 Lot 3, Tin St Sta, Elena Village, Antipolo City</t>
  </si>
  <si>
    <t>Jenny Dominguez</t>
  </si>
  <si>
    <t>0063 9399679627</t>
  </si>
  <si>
    <t>Kharataya, Kharatia Gazipur, Burichong, Comilla, Bangladesh</t>
  </si>
  <si>
    <t>Gelephu, Dagana, Bhutan</t>
  </si>
  <si>
    <t>Gyen Bdr Monger</t>
  </si>
  <si>
    <t>00975 77816371</t>
  </si>
  <si>
    <t>Swapana Soudham, Thyvilakom, Pozhi yoor, Trivandrum, 69513 Kerala, India</t>
  </si>
  <si>
    <t>0091 9747549356</t>
  </si>
  <si>
    <t>Blk. 24 , Lot 64 Villa Roma,Villagio Ignatius Subd., Generat Trias, Cavite, Philippines</t>
  </si>
  <si>
    <t>Lulu Samson Morelos</t>
  </si>
  <si>
    <t>00963 9178251304</t>
  </si>
  <si>
    <t>Suvaasaage, Sh. Milandhoo, Maldives</t>
  </si>
  <si>
    <t>Ameena Mohamed</t>
  </si>
  <si>
    <t xml:space="preserve">Poovakottil House, South Panamanna Post, Ottapalam Via, Palakkad District, PIN 679501, Kerala Sate, India
</t>
  </si>
  <si>
    <t>Prasad N</t>
  </si>
  <si>
    <t>0091 9633958223</t>
  </si>
  <si>
    <t>Cousin Brother</t>
  </si>
  <si>
    <t>Kalarickal House, Mudavoor P.P, Muvattupuzha, Ernakulam, Kerala, India</t>
  </si>
  <si>
    <t>Sumiya Shinaj</t>
  </si>
  <si>
    <t>0091 9526128417</t>
  </si>
  <si>
    <t>393 G, Block Sabzazaar, Lahore, Pakistan</t>
  </si>
  <si>
    <t xml:space="preserve">Shuaib Alam </t>
  </si>
  <si>
    <t>0092 3006908873</t>
  </si>
  <si>
    <t>Lagan, HDh. Nolhivaramfaru, Maldives</t>
  </si>
  <si>
    <t xml:space="preserve">Anju A.B </t>
  </si>
  <si>
    <t>0091 9744693169</t>
  </si>
  <si>
    <t>Blower, Sh. Maaungoodhoo, Maldives</t>
  </si>
  <si>
    <t>Mohamed Ahmed</t>
  </si>
  <si>
    <t>Kashmeeruge / Lh. Hinnavaru, Maldives</t>
  </si>
  <si>
    <t xml:space="preserve">Ahmed Abdulla </t>
  </si>
  <si>
    <t>Lot 3B, Block 5, Santo Nino Heights Subv, Brgy Cabaruan, Cauayan City, Isabela, Philippines</t>
  </si>
  <si>
    <t>0063 9958538467</t>
  </si>
  <si>
    <t>PALLIPPTT HOUSE, MELADOOR (PO), VENNOOR, THRISSUR (DIST), KERALA - 680741, India</t>
  </si>
  <si>
    <t xml:space="preserve">Kalarikka(H), Thozhuppadam (PO), Chelakkara, Thrissur(D.T), Kerala(State) - 680586, India </t>
  </si>
  <si>
    <t>Aswani M.U</t>
  </si>
  <si>
    <t>0091 8248715995</t>
  </si>
  <si>
    <t>No-315A, Bandarigoda, Induruwa, Sri Lanka</t>
  </si>
  <si>
    <t>Nadeek Nilmini</t>
  </si>
  <si>
    <t>0094 771607794</t>
  </si>
  <si>
    <t>Puthenchira House, Thottappally Po. Alappuzha, Kerala, India</t>
  </si>
  <si>
    <t>Rajee</t>
  </si>
  <si>
    <t xml:space="preserve">PLOT No. 89, HOUSE No. 49-128/1/A/1, DOOR No. 1, ROAD No. 06, KALPANA SOCIETY COLONY, GANESH NAGAR, CHINTAL, HYDERABAD - 500054, TELANGANA INDIA </t>
  </si>
  <si>
    <t>Local (Mobile) No</t>
  </si>
  <si>
    <t>Flat No. 70G01, Hulhumale', Maldives</t>
  </si>
  <si>
    <t>Ibrahim Ahmed</t>
  </si>
  <si>
    <t>MD Sahin</t>
  </si>
  <si>
    <t>Shalet Dominic</t>
  </si>
  <si>
    <t>Anupama House, Anicadu, Avoly PO, Muvattupuzha, Ernakulam (Dist), Kerela, India</t>
  </si>
  <si>
    <t>0091 9846089474</t>
  </si>
  <si>
    <t>Manju</t>
  </si>
  <si>
    <t>Kralpora, kupwara, Kashmir 193224, India</t>
  </si>
  <si>
    <t xml:space="preserve">Ab Majeed Bhat </t>
  </si>
  <si>
    <t>0091 9906416372</t>
  </si>
  <si>
    <t>Ali Shameem</t>
  </si>
  <si>
    <t>Marife D. Miaga</t>
  </si>
  <si>
    <t>Tulagoan, Sultanpur, Debidwar, Comilla, Bangladesh</t>
  </si>
  <si>
    <t>Hazrat Shahjalal International Airport (DAC)</t>
  </si>
  <si>
    <t>MD Bilal</t>
  </si>
  <si>
    <t>Kooddoo Airport (GKK)</t>
  </si>
  <si>
    <t>Gan International Airport (GAN)</t>
  </si>
  <si>
    <t>Kahdhoo Airport (KDO)</t>
  </si>
  <si>
    <t>Mendhooge, Gn. Fuvahmulah, Maldives</t>
  </si>
  <si>
    <t>Fayaaz Abdullah</t>
  </si>
  <si>
    <t>Fuvahmulah City Airport (FVM)</t>
  </si>
  <si>
    <t>Futtaru, Sh. Komandoo, Maldives</t>
  </si>
  <si>
    <t>Mariyam Sajidha</t>
  </si>
  <si>
    <t>Gorenka, Michurina st., 45
Olena Golizdra, Ukraine</t>
  </si>
  <si>
    <t xml:space="preserve"> 0038 0663374565</t>
  </si>
  <si>
    <t>Olena Golizdra</t>
  </si>
  <si>
    <t>Kyiv Boryspil International Airport (KBP)</t>
  </si>
  <si>
    <t>Velana International Aiport (MLE)</t>
  </si>
  <si>
    <t>Kulhudhufushi Airport (HDK)</t>
  </si>
  <si>
    <t>Hanimaadhoo International Airport (HAQ)</t>
  </si>
  <si>
    <t>Stuttgart Airport (STR)</t>
  </si>
  <si>
    <t>Hoarafushi Airport (HRF)</t>
  </si>
  <si>
    <t>Maafaru International Airport (NMF)</t>
  </si>
  <si>
    <t>Cochin International Airport (COK)</t>
  </si>
  <si>
    <t>Ninoy Aquino International Airport (MNL)</t>
  </si>
  <si>
    <t>Trivandrum International Airport (TRV)</t>
  </si>
  <si>
    <t xml:space="preserve">Ranjiv Gandhi International Airport (HYD) </t>
  </si>
  <si>
    <t>Funadhoo Airport (FND)</t>
  </si>
  <si>
    <t>Dhaalu Airport (DDD)</t>
  </si>
  <si>
    <t>Sheikh Ul Alam International Airport Srinagar (SXR)</t>
  </si>
  <si>
    <t>Kaadedhdhoo Airport (KDM)</t>
  </si>
  <si>
    <t>Paro International Airport (PBH)</t>
  </si>
  <si>
    <t>Allama Iqbal International Airport (LHE)</t>
  </si>
  <si>
    <t>Bandaranaike International Airport (CMB)</t>
  </si>
  <si>
    <t>Swopna Rani samal, MATHASHI SRIRAM PUR, PALAPATAN_754217, KANDRAPARA.ODISH, INDIA</t>
  </si>
  <si>
    <t>Swopna Rani Samal</t>
  </si>
  <si>
    <t>0091 8658444144</t>
  </si>
  <si>
    <t>Biju Patnaik International Airport (BBI)</t>
  </si>
  <si>
    <t>9980138 / 7655370</t>
  </si>
  <si>
    <t>Villa 6A, street 77A, Mirdif, Dubai U.A.E</t>
  </si>
  <si>
    <t>Mohammed Salman</t>
  </si>
  <si>
    <t>0097 1509907884</t>
  </si>
  <si>
    <t>Dubai International Airport (DXB)</t>
  </si>
  <si>
    <t xml:space="preserve">88/8 tennekubura, Kandy, Sri Lanka </t>
  </si>
  <si>
    <t>Shiromani nalika </t>
  </si>
  <si>
    <t>0094 756516694</t>
  </si>
  <si>
    <t>Shadheshkumar Danabal</t>
  </si>
  <si>
    <t>Z2971205</t>
  </si>
  <si>
    <t>315MLD094</t>
  </si>
  <si>
    <t>Ahmed Ziyan</t>
  </si>
  <si>
    <t>A260557</t>
  </si>
  <si>
    <t>315MLD095</t>
  </si>
  <si>
    <t>Saiful Islam Rony</t>
  </si>
  <si>
    <t>BW0203891</t>
  </si>
  <si>
    <t>315MLD096</t>
  </si>
  <si>
    <t>Shinaz Ahmed</t>
  </si>
  <si>
    <t>A283478</t>
  </si>
  <si>
    <t>315MLD097</t>
  </si>
  <si>
    <t>Shelly Manuel</t>
  </si>
  <si>
    <t>N5290745</t>
  </si>
  <si>
    <t>315MLD098</t>
  </si>
  <si>
    <t>Gagan</t>
  </si>
  <si>
    <t>R7964165</t>
  </si>
  <si>
    <t>Laundry Team Leader</t>
  </si>
  <si>
    <t>315MLD099</t>
  </si>
  <si>
    <t>Muhammad Qurban</t>
  </si>
  <si>
    <t>AC4933812</t>
  </si>
  <si>
    <t>315MLD100</t>
  </si>
  <si>
    <t>Gautam Rajak</t>
  </si>
  <si>
    <t>U9244343</t>
  </si>
  <si>
    <t>315MLD101</t>
  </si>
  <si>
    <t>Chamara Maduranga</t>
  </si>
  <si>
    <t>N6923196</t>
  </si>
  <si>
    <t>315MLD102</t>
  </si>
  <si>
    <t>P09823378</t>
  </si>
  <si>
    <t>315MLD103</t>
  </si>
  <si>
    <t>Sambath Kamaraj</t>
  </si>
  <si>
    <t>L2312796</t>
  </si>
  <si>
    <t>315MLD105</t>
  </si>
  <si>
    <t>Abdul Kader</t>
  </si>
  <si>
    <t>EG0833310</t>
  </si>
  <si>
    <t>315MLD106</t>
  </si>
  <si>
    <t>Moosa Naseem</t>
  </si>
  <si>
    <t>A150716</t>
  </si>
  <si>
    <t>315MLD107</t>
  </si>
  <si>
    <t>A233105</t>
  </si>
  <si>
    <t>315MLD108</t>
  </si>
  <si>
    <t>BT0163957</t>
  </si>
  <si>
    <t>315MLD109</t>
  </si>
  <si>
    <t>Abdulla Abdul Gafoor</t>
  </si>
  <si>
    <t>A251497</t>
  </si>
  <si>
    <t>QHSE Supervisor</t>
  </si>
  <si>
    <t>315MLD110</t>
  </si>
  <si>
    <t xml:space="preserve">Arcatia Randrianasolo </t>
  </si>
  <si>
    <t>Malagasy</t>
  </si>
  <si>
    <t>A19X30921</t>
  </si>
  <si>
    <t>315MLD111</t>
  </si>
  <si>
    <t>Ahmed Nazim</t>
  </si>
  <si>
    <t>A104942</t>
  </si>
  <si>
    <t>315MLD112</t>
  </si>
  <si>
    <t>Yasir Waheed</t>
  </si>
  <si>
    <t>A305653</t>
  </si>
  <si>
    <t>315MLD113</t>
  </si>
  <si>
    <t>Lim Bee Tee (Tom)</t>
  </si>
  <si>
    <t>Malaysian</t>
  </si>
  <si>
    <t>A54860506</t>
  </si>
  <si>
    <t>Fari Campus , Maldives</t>
  </si>
  <si>
    <t>MD Firug Ahamed</t>
  </si>
  <si>
    <t>Pokhara municipality-23, kaski, Nepal</t>
  </si>
  <si>
    <t>Sakuntala</t>
  </si>
  <si>
    <t>0097 79815168293</t>
  </si>
  <si>
    <t>Tribhuvan International Airport (KTM)</t>
  </si>
  <si>
    <t>Coral Ville - C9, Chambeylee Magu, Malé, Maldives</t>
  </si>
  <si>
    <t>Amin Avenue - Teak (B804), 
Reethigas Magu, 23000</t>
  </si>
  <si>
    <t xml:space="preserve"> Kalupur, Ramganj, Ramganj,  Lakshmipur, Bangladesh</t>
  </si>
  <si>
    <t>Rakib</t>
  </si>
  <si>
    <t>K. Rahfalhu Huraa (Island 04), Maldives</t>
  </si>
  <si>
    <t>Orchidmaage, H.Dh. Kulhudhuhfushi, Maldives</t>
  </si>
  <si>
    <t>Maisham Abdulla</t>
  </si>
  <si>
    <t>Rihi Vidhuvaruge, Male', Maldives</t>
  </si>
  <si>
    <t>Hassan Naseem</t>
  </si>
  <si>
    <t>Jeymugasdhoshuge, B. Eydhafushi, Maldives</t>
  </si>
  <si>
    <t>Mariyam Shaheedha</t>
  </si>
  <si>
    <t>Dharavandhoo Airport (DRV)</t>
  </si>
  <si>
    <t>Charkachea Islamganj, Raipur, Lakshmipur, Bangladesh</t>
  </si>
  <si>
    <t>008. 801865361191</t>
  </si>
  <si>
    <t>008 801687901939</t>
  </si>
  <si>
    <t>Banafsage, H.Dh. Kulhudhuhfushi, Maldives</t>
  </si>
  <si>
    <t>Murushidha Ibrahim</t>
  </si>
  <si>
    <t>Havaas, Sh. Maaungoodhoo, Maldives</t>
  </si>
  <si>
    <t>Sharafiyya Mohamed</t>
  </si>
  <si>
    <t>Hossain Jomader</t>
  </si>
  <si>
    <t>69, Lorong Kejora, Tg. Bungah, 11200, Penang, Malaysia</t>
  </si>
  <si>
    <t>Lim Tim Nee</t>
  </si>
  <si>
    <t>006012 4881778</t>
  </si>
  <si>
    <t>Penang International Airport (PEN)</t>
  </si>
  <si>
    <t>15 H/1, New no 54, Kasi chetty st, Woraiyur, Trichy, Tamilnadu, India</t>
  </si>
  <si>
    <t>Aishath Mauzooma</t>
  </si>
  <si>
    <t>Trichy International Airport (TRZ)</t>
  </si>
  <si>
    <t>CHAK No 173/E:B DAAK KHANA KHAS GAGGOO MANDI .Tehseel: Burewala, District: VEHARI, Pakistan</t>
  </si>
  <si>
    <t>Muhammad Irfan</t>
  </si>
  <si>
    <t>0092 3224802073</t>
  </si>
  <si>
    <t>shadhesh@gmail.com</t>
  </si>
  <si>
    <t>Dinara, Ward No. 08, Puran Dinarhat, Naria, Shariatpur, Dhaka, Bangladesh</t>
  </si>
  <si>
    <t>Ali Ahmad Talukber</t>
  </si>
  <si>
    <t>00880 1765764499</t>
  </si>
  <si>
    <t>00880 1819993422</t>
  </si>
  <si>
    <t>Muneefa Adam</t>
  </si>
  <si>
    <t>315MLD114</t>
  </si>
  <si>
    <t>L7245730</t>
  </si>
  <si>
    <t>Feerozuge, H.Dh. Hanimaadhoo, Maldives</t>
  </si>
  <si>
    <t>Shifan, Ha. Hoarafushi, Maldives</t>
  </si>
  <si>
    <t>Ibrahim Waheed</t>
  </si>
  <si>
    <t>7412737 / 9167375</t>
  </si>
  <si>
    <t>M. Whale Shark,  Aaburuzu. Hingun, Male', Maldives</t>
  </si>
  <si>
    <t>Salma</t>
  </si>
  <si>
    <t>0088 1770725593</t>
  </si>
  <si>
    <t>Burichong, Comilla City, Dhaka, Bangladesh</t>
  </si>
  <si>
    <t>Lot OO27 BA Salazamay Sud, Parcelle 14/22, Toamasina 501 Madagascar</t>
  </si>
  <si>
    <t>00261 344022141</t>
  </si>
  <si>
    <t>AEROPORT DE TOAMASINA (TMM)</t>
  </si>
  <si>
    <t>166 Broad Lane, Liverpool, L111AP, England, United Kingdom</t>
  </si>
  <si>
    <t>Nuwan Welisarage</t>
  </si>
  <si>
    <t>0044 7592901553</t>
  </si>
  <si>
    <t>Nephew</t>
  </si>
  <si>
    <t xml:space="preserve">Manchester International Airport (MAN) </t>
  </si>
  <si>
    <t>Fidimalala Laurielle</t>
  </si>
  <si>
    <t>Saranfeege/S.Hithadhoo, Maldives</t>
  </si>
  <si>
    <t>Mohamed Waheed</t>
  </si>
  <si>
    <t>Malayil house, Kothavara P. O, Vaikom, Kottayam District, Kerala</t>
  </si>
  <si>
    <t>Deepa Joseph</t>
  </si>
  <si>
    <t>0091 9946423749</t>
  </si>
  <si>
    <t>Shegenaz, K. Huraa, Maldives</t>
  </si>
  <si>
    <t>Abdul Hadee Hassan</t>
  </si>
  <si>
    <t> Nazimbe125@gmail.com</t>
  </si>
  <si>
    <t>Birtamode, Jhapa, Nepal</t>
  </si>
  <si>
    <t>moosanaseem01@gmail.com</t>
  </si>
  <si>
    <t>Gaha, S. Hithadhoo, Maldives</t>
  </si>
  <si>
    <t>Aishath Shereen</t>
  </si>
  <si>
    <t xml:space="preserve">Shinaaz Ahmed </t>
  </si>
  <si>
    <t>Heart, Ga. Maamendhoo, Mladives</t>
  </si>
  <si>
    <t>7343855 / 7900722</t>
  </si>
  <si>
    <t>Shinaaz.a.manik@gmail.com</t>
  </si>
  <si>
    <t>Village- Haldari , Post office - kesri Distt - Ambala  State - Haryana, India</t>
  </si>
  <si>
    <t xml:space="preserve">Dharmender Gulati </t>
  </si>
  <si>
    <t>0091 9812980429</t>
  </si>
  <si>
    <t>Indira Gandhi International Airport  (DEL)</t>
  </si>
  <si>
    <t>parvezalam20202020@gmail.com</t>
  </si>
  <si>
    <t>Arag, Anandapur, Burichong, Comilla, Bangladesh</t>
  </si>
  <si>
    <t>mdfirugahamed705@gmail.com</t>
  </si>
  <si>
    <t>Lhoyghoria, Sadar, Burichong, Comilla, Bangladesh</t>
  </si>
  <si>
    <t>ahmed.ziyaan888@gmail.com</t>
  </si>
  <si>
    <t xml:space="preserve">	Ahmed Ziyan</t>
  </si>
  <si>
    <t>Chhaygoria, Sadar Isapura, Burichong, Comilla, Bangladesh</t>
  </si>
  <si>
    <t>Malak</t>
  </si>
  <si>
    <t>ronysaifulislam564@gmail.com</t>
  </si>
  <si>
    <t xml:space="preserve">Bank of Ceylon </t>
  </si>
  <si>
    <t>BCEYMVMV</t>
  </si>
  <si>
    <t>manuelshelly8@gmail.com</t>
  </si>
  <si>
    <t>21/14 B, 3rd Lane, Aberathna Mawatha, Boralesgamuwa</t>
  </si>
  <si>
    <t>0094 719416227</t>
  </si>
  <si>
    <t>Pramitha</t>
  </si>
  <si>
    <t>094 711324943</t>
  </si>
  <si>
    <t>Wasanthi udagama, mahapallegama, Kegalla, Sri Lanka</t>
  </si>
  <si>
    <t xml:space="preserve"> cmadu261@gmail.com</t>
  </si>
  <si>
    <t>Brgy, Handumanan Bacolod City, Negros Occidental</t>
  </si>
  <si>
    <t>Jesamin Jardeleza Ferrer</t>
  </si>
  <si>
    <t>BDO UNIBANK, INC</t>
  </si>
  <si>
    <t>BNORPHMM</t>
  </si>
  <si>
    <t>ferrerjesamin@yahoo.com</t>
  </si>
  <si>
    <t>Shanika Udayangani</t>
  </si>
  <si>
    <t>mailtosamz@gmail.com</t>
  </si>
  <si>
    <t>randrianasoloarcatia@rocketmail.com</t>
  </si>
  <si>
    <t>kathivakhi@gmail.com</t>
  </si>
  <si>
    <t>tomlbt@hotmail.com</t>
  </si>
  <si>
    <t>josephmalayil15@gmail.com</t>
  </si>
  <si>
    <t>50A,Convent road, Tuticorin - 628002, Tamilnadu, India</t>
  </si>
  <si>
    <t>Kamaraj.S</t>
  </si>
  <si>
    <t>0091 7708084583</t>
  </si>
  <si>
    <t>abdullaabdulgafoor007@gmail.com</t>
  </si>
  <si>
    <t>Eva B. Jardeleza</t>
  </si>
  <si>
    <t xml:space="preserve"> 0063 9121425659</t>
  </si>
  <si>
    <t>025 29520301</t>
  </si>
  <si>
    <t>BMOI Groupe BCP</t>
  </si>
  <si>
    <t>Madagascar</t>
  </si>
  <si>
    <t>BMOIMGMG</t>
  </si>
  <si>
    <t>MR RANDRIANASOLO ARCATIA OU MME LOBOZAFY FIDIMALALA LAURIELLE HILDA</t>
  </si>
  <si>
    <t>0977 9817012650</t>
  </si>
  <si>
    <t>Dilu Gahatra</t>
  </si>
  <si>
    <t>Lonabo, Adijangalia, Kaligan, Gazipur, Dhaka, Bangladesh</t>
  </si>
  <si>
    <t>00880 01869977615</t>
  </si>
  <si>
    <t xml:space="preserve">Nadim </t>
  </si>
  <si>
    <t xml:space="preserve"> h.no-247/1, Ashutosh Nagar, shyamnagar, Kolkata,p.o- garulia, district-24 pgs (North), State-westbengal, pin -743133, India</t>
  </si>
  <si>
    <t>0091 9875056588</t>
  </si>
  <si>
    <t>Punam Rajak</t>
  </si>
  <si>
    <t>Netaji Subhash Chandra Bose International Airport (CCU)</t>
  </si>
  <si>
    <t>0088 1752180749</t>
  </si>
  <si>
    <t>MD Babul</t>
  </si>
  <si>
    <t>315MLD115</t>
  </si>
  <si>
    <t>Arifa Ali</t>
  </si>
  <si>
    <t>A032068</t>
  </si>
  <si>
    <t>G. Memory Vill, Male', Maldives</t>
  </si>
  <si>
    <t>Aishath Shamaha</t>
  </si>
  <si>
    <t>Daughter</t>
  </si>
  <si>
    <t>aarialy75@gmail.com</t>
  </si>
  <si>
    <t>Food Catering Services</t>
  </si>
  <si>
    <t>Demi Chef de Partie - Bakery</t>
  </si>
  <si>
    <t xml:space="preserve">Chef de Partie - Pastry </t>
  </si>
  <si>
    <t>Chef de Partie - Hot</t>
  </si>
  <si>
    <t xml:space="preserve">Chef de Partie </t>
  </si>
  <si>
    <t>Chef de Partie - Cold</t>
  </si>
  <si>
    <t>Demi Chef de Partie</t>
  </si>
  <si>
    <t>Dishwasher AM</t>
  </si>
  <si>
    <t>Dining Room Supervisor</t>
  </si>
  <si>
    <t>Chef de Partie - Retail Ala Carte</t>
  </si>
  <si>
    <t>Engineering &amp; Utilities</t>
  </si>
  <si>
    <t>Powerhouse Operator</t>
  </si>
  <si>
    <t>Fuel Distribution Technician</t>
  </si>
  <si>
    <t>Fire Fighting Technician</t>
  </si>
  <si>
    <t>Mason</t>
  </si>
  <si>
    <t>Carpenter</t>
  </si>
  <si>
    <t>IT CAFM</t>
  </si>
  <si>
    <t>QHSE</t>
  </si>
  <si>
    <t>QHSE - Training Coordinator</t>
  </si>
  <si>
    <t>Director of Guest Services</t>
  </si>
  <si>
    <t>Accommodation &amp; Hospitality Manager</t>
  </si>
  <si>
    <t>Recreation &amp; Retail Supervisor</t>
  </si>
  <si>
    <t>Housekeeping Supervisor</t>
  </si>
  <si>
    <t>Front / Help Desk Supervisor</t>
  </si>
  <si>
    <t>Front / Help Desk Associate</t>
  </si>
  <si>
    <t>Front / Help Desk Assocciate - Night Shift</t>
  </si>
  <si>
    <t>CAFM Admin ISMS Assistant</t>
  </si>
  <si>
    <t>Warehouse &amp; Logistics</t>
  </si>
  <si>
    <t>Procurement  and Logistics Manager</t>
  </si>
  <si>
    <t>Warehouse and Logistics Supervisor</t>
  </si>
  <si>
    <t>Stock Assistant</t>
  </si>
  <si>
    <t>Procurement Coordinator (Male')</t>
  </si>
  <si>
    <t>HR Director</t>
  </si>
  <si>
    <t>Imaam</t>
  </si>
  <si>
    <t>Puro Aroroy Masbate, Phillipines</t>
  </si>
  <si>
    <t>Ruby Espellogo</t>
  </si>
  <si>
    <t>094 77291406</t>
  </si>
  <si>
    <t>QHSE, Security &amp; Risk Manager</t>
  </si>
  <si>
    <t>48 hours per week basis</t>
  </si>
  <si>
    <t>49 hours per week basis</t>
  </si>
  <si>
    <t>Annual Leave Entitlement</t>
  </si>
  <si>
    <t>N/A</t>
  </si>
  <si>
    <t>30 Days Per Year</t>
  </si>
  <si>
    <t>Rotation Leave Entitlement</t>
  </si>
  <si>
    <t>03 weeks off after 03 months worked on site. Rotation Days are counted from the date of arrival in Home town (or approved destination) until date of departure to site.</t>
  </si>
  <si>
    <t>R&amp;R Leave Entitlement:</t>
  </si>
  <si>
    <t>05 days R&amp;R X 02 Per Year (after every 4 months)</t>
  </si>
  <si>
    <t>10 days R&amp;R Per Year (with return ticket to home country)</t>
  </si>
  <si>
    <t>05 days R&amp;R Per Year (with return ticket to home country)</t>
  </si>
  <si>
    <t>Salary Type</t>
  </si>
  <si>
    <t>GROSS</t>
  </si>
  <si>
    <t>NET</t>
  </si>
  <si>
    <t xml:space="preserve">Wastewater Treatment Plant Operator </t>
  </si>
  <si>
    <t>Waste Processing Equipment Operator</t>
  </si>
  <si>
    <t>Storm Water &amp; Irrigation Technician</t>
  </si>
  <si>
    <t xml:space="preserve">Plumbing &amp; LPG Gas Technician </t>
  </si>
  <si>
    <t>Senior Kitchen &amp; Laundry Supervisor</t>
  </si>
  <si>
    <t>Tool Crib Storekeeper</t>
  </si>
  <si>
    <t>Harban Singh</t>
  </si>
  <si>
    <t>Shafie Ahmed</t>
  </si>
  <si>
    <t xml:space="preserve">Dining Room Team Leader </t>
  </si>
  <si>
    <t>CAFM IT System &amp; Data Administrator</t>
  </si>
  <si>
    <t>Hairdresser &amp; Retail Attendant</t>
  </si>
  <si>
    <t>Management</t>
  </si>
  <si>
    <t>Timothy Patrick Clinton</t>
  </si>
  <si>
    <t>Canadian</t>
  </si>
  <si>
    <t>AG627071</t>
  </si>
  <si>
    <t>Jerson TESTA</t>
  </si>
  <si>
    <t>Senior Engineering Coordinator</t>
  </si>
  <si>
    <t>P2055107A</t>
  </si>
  <si>
    <t>A309350</t>
  </si>
  <si>
    <t>315MLD093</t>
  </si>
  <si>
    <t>Temporary Doctor</t>
  </si>
  <si>
    <t>315MLD104</t>
  </si>
  <si>
    <t>Ezzat Fouad Fathy Soliman</t>
  </si>
  <si>
    <t>Eygyptian</t>
  </si>
  <si>
    <t>A23402990</t>
  </si>
  <si>
    <t>315MLD116</t>
  </si>
  <si>
    <t xml:space="preserve">Zainab Shahula </t>
  </si>
  <si>
    <t>A201691</t>
  </si>
  <si>
    <t>Zainab Shahula</t>
  </si>
  <si>
    <t>shahulashahu044@gmail.com</t>
  </si>
  <si>
    <t>Noovilaage, N. Holhudhoo, Maldives</t>
  </si>
  <si>
    <t xml:space="preserve">Haseebath Hussain </t>
  </si>
  <si>
    <t>Aden Security Team</t>
  </si>
  <si>
    <t>NID Number</t>
  </si>
  <si>
    <t>Designation</t>
  </si>
  <si>
    <t>Joined Date</t>
  </si>
  <si>
    <t>Date of Birth</t>
  </si>
  <si>
    <t>Mobile Number</t>
  </si>
  <si>
    <t>WP Expiry</t>
  </si>
  <si>
    <t>Ismail Hakeem Muhamed</t>
  </si>
  <si>
    <t>N8681668</t>
  </si>
  <si>
    <t xml:space="preserve">Security Manager  </t>
  </si>
  <si>
    <t>07.12.2020</t>
  </si>
  <si>
    <t>12.12.1981</t>
  </si>
  <si>
    <t xml:space="preserve">Nagarjuna Rivvila Dorairaj </t>
  </si>
  <si>
    <t>U3284737</t>
  </si>
  <si>
    <t xml:space="preserve">Security Officer </t>
  </si>
  <si>
    <t>08.06.1990</t>
  </si>
  <si>
    <t xml:space="preserve">Indian </t>
  </si>
  <si>
    <t>Mahendra Singh Mahara </t>
  </si>
  <si>
    <t>11385249</t>
  </si>
  <si>
    <t>09.05.1993</t>
  </si>
  <si>
    <t xml:space="preserve">Rupesh Raut </t>
  </si>
  <si>
    <t xml:space="preserve">06788835 </t>
  </si>
  <si>
    <t>31.10.1990</t>
  </si>
  <si>
    <t xml:space="preserve">Yuv Raj Thapa Magar </t>
  </si>
  <si>
    <t>07721602</t>
  </si>
  <si>
    <t>07.01.2021</t>
  </si>
  <si>
    <t>13.09.1982</t>
  </si>
  <si>
    <t>Gobinda Koirala</t>
  </si>
  <si>
    <t>08.03.2021</t>
  </si>
  <si>
    <t>16.04.1979</t>
  </si>
  <si>
    <t>Naresh Budha Magar</t>
  </si>
  <si>
    <t>08121380</t>
  </si>
  <si>
    <t>02.02.1990</t>
  </si>
  <si>
    <t>Senthilkumar</t>
  </si>
  <si>
    <t>M7338742</t>
  </si>
  <si>
    <t>11.07.1975</t>
  </si>
  <si>
    <t>Mohamed Mush-il</t>
  </si>
  <si>
    <t>A294967</t>
  </si>
  <si>
    <t>Ass. Security Manager</t>
  </si>
  <si>
    <t>31-03-2021</t>
  </si>
  <si>
    <t>01.01.1973</t>
  </si>
  <si>
    <t>Kamal Managala</t>
  </si>
  <si>
    <t>N5803314</t>
  </si>
  <si>
    <t>07.12.1973</t>
  </si>
  <si>
    <t xml:space="preserve">Ahmed Fasayir Mohamed </t>
  </si>
  <si>
    <t>N8772890</t>
  </si>
  <si>
    <t>03.12.1991</t>
  </si>
  <si>
    <t>Aden Group Casual laborer faclilitation tracker</t>
  </si>
  <si>
    <t>No:</t>
  </si>
  <si>
    <t>Name:</t>
  </si>
  <si>
    <t>Join Date</t>
  </si>
  <si>
    <t>Passport No:</t>
  </si>
  <si>
    <t>Status of Work Expiry Permit/Work Visa</t>
  </si>
  <si>
    <t>Contact no:</t>
  </si>
  <si>
    <t>HASSAN SHEIKH</t>
  </si>
  <si>
    <t>26.02.2021</t>
  </si>
  <si>
    <t>BANGLADESHI</t>
  </si>
  <si>
    <t>BP0622337</t>
  </si>
  <si>
    <t>11.10.2021 - Work Visa Card</t>
  </si>
  <si>
    <t>MOHAMMAD PARVES MIA</t>
  </si>
  <si>
    <t>BE0850901</t>
  </si>
  <si>
    <t>01.08.2021 - EA</t>
  </si>
  <si>
    <t>MD LITON MIA</t>
  </si>
  <si>
    <t>BK0980550</t>
  </si>
  <si>
    <t>18.10.2021 - EA</t>
  </si>
  <si>
    <t>MOHAMMAD SALAM</t>
  </si>
  <si>
    <t>BJ0746323</t>
  </si>
  <si>
    <t>20.11.2021 - EA</t>
  </si>
  <si>
    <t>ROFIQUL ISLAM</t>
  </si>
  <si>
    <t>AE2040989</t>
  </si>
  <si>
    <t>12.11.2021 - EA</t>
  </si>
  <si>
    <t>SAJIB SARDER</t>
  </si>
  <si>
    <t>BJ0491511</t>
  </si>
  <si>
    <t>05.11.2021 - EA</t>
  </si>
  <si>
    <t xml:space="preserve">MD HARIDOY MIA </t>
  </si>
  <si>
    <t>12.03.2021</t>
  </si>
  <si>
    <t>BX0312757</t>
  </si>
  <si>
    <t>30.05.2021 - EA</t>
  </si>
  <si>
    <t>MD KAZOL MIA</t>
  </si>
  <si>
    <t>31.03.2021</t>
  </si>
  <si>
    <t>BQ0559779</t>
  </si>
  <si>
    <t>30.05.2021 -EA</t>
  </si>
  <si>
    <t xml:space="preserve">MD TOWFIKUL ISLAM </t>
  </si>
  <si>
    <t>18.04.2021</t>
  </si>
  <si>
    <t>BT0395143</t>
  </si>
  <si>
    <t>19.06.2021 - EA</t>
  </si>
  <si>
    <t>PEST CONTROL TEAM</t>
  </si>
  <si>
    <t>Full Name</t>
  </si>
  <si>
    <t>Date Joined at the Resort</t>
  </si>
  <si>
    <t>NID (local)/PP (expat)</t>
  </si>
  <si>
    <t>WP or Visa No</t>
  </si>
  <si>
    <t>VISA Validity</t>
  </si>
  <si>
    <t>Mobile No</t>
  </si>
  <si>
    <t>RAVINDU ANUSHAN M. GAMAGE</t>
  </si>
  <si>
    <t>M</t>
  </si>
  <si>
    <t>SRI LANKAN</t>
  </si>
  <si>
    <t>N6843576</t>
  </si>
  <si>
    <t>WP00232633</t>
  </si>
  <si>
    <t>776-7022</t>
  </si>
  <si>
    <t>MOHAMMAD FAYSAL AHAMMED</t>
  </si>
  <si>
    <t>BM0293931 </t>
  </si>
  <si>
    <t>57486/2020</t>
  </si>
  <si>
    <t>768-4687</t>
  </si>
  <si>
    <t>UDITHA LASANTHA</t>
  </si>
  <si>
    <t>N8106226</t>
  </si>
  <si>
    <t>WP00364865</t>
  </si>
  <si>
    <t>746-9524</t>
  </si>
  <si>
    <t>MOHANRAJ SENGENEI</t>
  </si>
  <si>
    <t>P5692849</t>
  </si>
  <si>
    <t>INDIAN</t>
  </si>
  <si>
    <t>WP00370561</t>
  </si>
  <si>
    <t>LANDSCAPING TEAM</t>
  </si>
  <si>
    <t>Date Joined</t>
  </si>
  <si>
    <t>MOHAMMAD NAZIR MIAH</t>
  </si>
  <si>
    <t xml:space="preserve"> BP0452739</t>
  </si>
  <si>
    <t>WP00319567</t>
  </si>
  <si>
    <t>792-8004</t>
  </si>
  <si>
    <t>Gardener</t>
  </si>
  <si>
    <t>Dharumadurai Marimuthu</t>
  </si>
  <si>
    <t>N0173320</t>
  </si>
  <si>
    <t>WP00370559</t>
  </si>
  <si>
    <t>Coconut Tree Climber</t>
  </si>
  <si>
    <t>Mohamed Aslam</t>
  </si>
  <si>
    <t>MALDIVIAN</t>
  </si>
  <si>
    <t>A113350</t>
  </si>
  <si>
    <t>Landscaping supervior</t>
  </si>
  <si>
    <t>Ariful Islam Asif</t>
  </si>
  <si>
    <t>EE0121842</t>
  </si>
  <si>
    <t>WP00354006</t>
  </si>
  <si>
    <t>STEWARD</t>
  </si>
  <si>
    <t>Mohammed Sabuj</t>
  </si>
  <si>
    <t>BQ0875751</t>
  </si>
  <si>
    <t>WP00298616</t>
  </si>
  <si>
    <t>COMMIS</t>
  </si>
  <si>
    <t>315MLD001</t>
  </si>
  <si>
    <t>315MLD029</t>
  </si>
  <si>
    <t>315MLD032</t>
  </si>
  <si>
    <t>315MLD036</t>
  </si>
  <si>
    <t>315MLD025</t>
  </si>
  <si>
    <t>315MLD046</t>
  </si>
  <si>
    <t>315MLD009</t>
  </si>
  <si>
    <t>315MLD013</t>
  </si>
  <si>
    <t>315MLD068</t>
  </si>
  <si>
    <t>315MLD069</t>
  </si>
  <si>
    <t>315MLD044</t>
  </si>
  <si>
    <t>315MLD030</t>
  </si>
  <si>
    <t>315MLD071</t>
  </si>
  <si>
    <t>315MLD047</t>
  </si>
  <si>
    <t>315MLD056</t>
  </si>
  <si>
    <t>315MLD067</t>
  </si>
  <si>
    <t>315MLD074</t>
  </si>
  <si>
    <t>315MLD038</t>
  </si>
  <si>
    <t>315MLD021</t>
  </si>
  <si>
    <t>Mgr</t>
  </si>
  <si>
    <t>Housekeeing Attendant</t>
  </si>
  <si>
    <t>Front Desk Associate</t>
  </si>
  <si>
    <t>Commis</t>
  </si>
  <si>
    <t>Team leader - Landscaping</t>
  </si>
  <si>
    <t>Recreation &amp; Retail Attendant</t>
  </si>
  <si>
    <t>HR Assistant &amp; Imam</t>
  </si>
  <si>
    <t>Tatyana Saurykbayeva</t>
  </si>
  <si>
    <t>Hussain Wisham</t>
  </si>
  <si>
    <t>Ni Luh Juliartini</t>
  </si>
  <si>
    <t>Laura Kaldybayeva</t>
  </si>
  <si>
    <t>Saajidha Ali</t>
  </si>
  <si>
    <t>Ahmed Saaig</t>
  </si>
  <si>
    <t>Ali Aswad</t>
  </si>
  <si>
    <t>Ahmed Mohamed</t>
  </si>
  <si>
    <t>Ahmed Migdhadh</t>
  </si>
  <si>
    <t>Dr. Paolo Mendoza</t>
  </si>
  <si>
    <t>Nafiz Ibrahim</t>
  </si>
  <si>
    <t>Mohamed Zahir</t>
  </si>
  <si>
    <t>Saifullah Ahmed</t>
  </si>
  <si>
    <t>Mohamed Latheef</t>
  </si>
  <si>
    <t>Cindy Aguilar</t>
  </si>
  <si>
    <t>Human Resource</t>
  </si>
  <si>
    <t>Kazakhstan</t>
  </si>
  <si>
    <t>South African</t>
  </si>
  <si>
    <t>French</t>
  </si>
  <si>
    <t xml:space="preserve">Maldivian </t>
  </si>
  <si>
    <t>Indonesian</t>
  </si>
  <si>
    <t>Filpino</t>
  </si>
  <si>
    <t>Maldvian</t>
  </si>
  <si>
    <t>A09194621</t>
  </si>
  <si>
    <t>14CR08556</t>
  </si>
  <si>
    <t>A311847</t>
  </si>
  <si>
    <t>A104978</t>
  </si>
  <si>
    <t>C1781402</t>
  </si>
  <si>
    <t>P0930105A</t>
  </si>
  <si>
    <t>N08405698</t>
  </si>
  <si>
    <t>A340984</t>
  </si>
  <si>
    <t>A003273</t>
  </si>
  <si>
    <t>A166585</t>
  </si>
  <si>
    <t>A079996</t>
  </si>
  <si>
    <t>A224088</t>
  </si>
  <si>
    <t>A009445</t>
  </si>
  <si>
    <t>A229003</t>
  </si>
  <si>
    <t>A308378</t>
  </si>
  <si>
    <t>P4681463B</t>
  </si>
  <si>
    <t>A228248</t>
  </si>
  <si>
    <t>A156296</t>
  </si>
  <si>
    <t>A302727</t>
  </si>
  <si>
    <t>A140256</t>
  </si>
  <si>
    <t>P4970772B</t>
  </si>
  <si>
    <t>Resign / Terminate</t>
  </si>
  <si>
    <t>Reason</t>
  </si>
  <si>
    <t>Resign</t>
  </si>
  <si>
    <t>Resigned</t>
  </si>
  <si>
    <t>Terminated</t>
  </si>
  <si>
    <t>Unssuccesful Probation</t>
  </si>
  <si>
    <t>Absconded</t>
  </si>
  <si>
    <t>Resigned for personal reason</t>
  </si>
  <si>
    <t>Resigned - Found a Job closer to her home island</t>
  </si>
  <si>
    <t>Family request and due to a different operation compared to normal resort operation</t>
  </si>
  <si>
    <t>For career advancement</t>
  </si>
  <si>
    <t>Contract temination</t>
  </si>
  <si>
    <t>No comments</t>
  </si>
  <si>
    <t>Asked to resigned as his performance was not upto mark</t>
  </si>
  <si>
    <t>Went on emmergency leave and decided not to come back</t>
  </si>
  <si>
    <t>Better opportunity</t>
  </si>
  <si>
    <t>Found a better opportunity</t>
  </si>
  <si>
    <t>Better opportunity ( also work life is difficlut at Fari)</t>
  </si>
  <si>
    <t>Not happy with management</t>
  </si>
  <si>
    <t>Better opportunity - wanted to be promoted to Supervior</t>
  </si>
  <si>
    <t xml:space="preserve"> Maldivian </t>
  </si>
  <si>
    <t>Marriage VISA</t>
  </si>
  <si>
    <t>Total Pay</t>
  </si>
  <si>
    <t>BCEYLKLX</t>
  </si>
  <si>
    <t>W.A.C.M Dissanayake</t>
  </si>
  <si>
    <t>Joseph Malayk Xavier</t>
  </si>
  <si>
    <t>May Bank</t>
  </si>
  <si>
    <t>Malaysia</t>
  </si>
  <si>
    <t>MBBEMYKL</t>
  </si>
  <si>
    <t>Lim Bee Tee</t>
  </si>
  <si>
    <t>ICICI Bank Limited</t>
  </si>
  <si>
    <t>ICIC0002704</t>
  </si>
  <si>
    <t>Sambath K</t>
  </si>
  <si>
    <t>Allied Bank Limited</t>
  </si>
  <si>
    <t>Pakistan</t>
  </si>
  <si>
    <t>ABPAPKKA</t>
  </si>
  <si>
    <t>qurban173@ gmail.com</t>
  </si>
  <si>
    <t>Gagangulati47@gmail.com</t>
  </si>
  <si>
    <t>rajak.gautam6@gmail.com</t>
  </si>
  <si>
    <t>315MLD117</t>
  </si>
  <si>
    <t>315MLD118</t>
  </si>
  <si>
    <t>Solah Ahmed</t>
  </si>
  <si>
    <t>Ahmed Alim Shameem</t>
  </si>
  <si>
    <t>A147187</t>
  </si>
  <si>
    <t>A075534</t>
  </si>
  <si>
    <t>Hafizul Islam</t>
  </si>
  <si>
    <t>BX0363178</t>
  </si>
  <si>
    <t>WP00316080</t>
  </si>
  <si>
    <t>Hair Dressor</t>
  </si>
  <si>
    <t>Not happy with the employment - No propper guidance given</t>
  </si>
  <si>
    <t>Resign / Terminate (Date)</t>
  </si>
  <si>
    <t>Ezzat F. F. Soliman</t>
  </si>
  <si>
    <t>Dr.ezzatfouad@gmail.com</t>
  </si>
  <si>
    <t>fecal123laah@gmail.com</t>
  </si>
  <si>
    <t>ahmedalim1981@gmail.com</t>
  </si>
  <si>
    <t>7954521 / 7797981</t>
  </si>
  <si>
    <t>Raiyvilaage, Aa. Thoddoo, Maldives</t>
  </si>
  <si>
    <t>Aishath Yumna</t>
  </si>
  <si>
    <t>Jeymuge, Gn. Fuvahmulah, Maldives</t>
  </si>
  <si>
    <t>Ali Shameem Ibrahim</t>
  </si>
  <si>
    <t>Cleaning Attendant - Canteen</t>
  </si>
  <si>
    <t>Not happy with the employment - Unhappy with the HOD</t>
  </si>
  <si>
    <t xml:space="preserve">Name </t>
  </si>
  <si>
    <t>Passport No</t>
  </si>
  <si>
    <t xml:space="preserve"> Nationality </t>
  </si>
  <si>
    <t xml:space="preserve">    India</t>
  </si>
  <si>
    <t>WP No</t>
  </si>
  <si>
    <t>Waste Management</t>
  </si>
  <si>
    <t>W00338277</t>
  </si>
  <si>
    <t>Rafiqul Islam</t>
  </si>
  <si>
    <t>BT0343435</t>
  </si>
  <si>
    <t>W00366092</t>
  </si>
  <si>
    <t>Mostafa Kamal</t>
  </si>
  <si>
    <t>BN0890882</t>
  </si>
  <si>
    <t>Mohamadu Niyash Saleem Mohamad</t>
  </si>
  <si>
    <t>M2199697</t>
  </si>
  <si>
    <t>Crew</t>
  </si>
  <si>
    <t>20.10.1981</t>
  </si>
  <si>
    <t>Applied for renewal</t>
  </si>
  <si>
    <t>Sulaiman Ahmed</t>
  </si>
  <si>
    <t>A012927</t>
  </si>
  <si>
    <t>02.08.1967</t>
  </si>
  <si>
    <t>Ahmed Shaheen</t>
  </si>
  <si>
    <t>A102927</t>
  </si>
  <si>
    <t>Captain</t>
  </si>
  <si>
    <t>08.06.1982</t>
  </si>
  <si>
    <t>315MLD119</t>
  </si>
  <si>
    <t>29 Blackheath Park, London, SE3 9RW, United Kingdom</t>
  </si>
  <si>
    <t>Sharron Shearn</t>
  </si>
  <si>
    <t>0044 7867 556546</t>
  </si>
  <si>
    <t>London Gatwick Airport (LGW)</t>
  </si>
  <si>
    <t>charlie.shearn@hotmail.co.uk</t>
  </si>
  <si>
    <t>Charles Nicholas Shearn</t>
  </si>
  <si>
    <t>Adamantini Mylona</t>
  </si>
  <si>
    <t>Finance Assistant</t>
  </si>
  <si>
    <t>Hellenic</t>
  </si>
  <si>
    <t>AP1725459</t>
  </si>
  <si>
    <t>IDOMENEOS 5, ILION 13122, ATHENS GREECE</t>
  </si>
  <si>
    <t>008 00010070571670000</t>
  </si>
  <si>
    <t>Vasileios CHATZIIOSIF</t>
  </si>
  <si>
    <t>Dependent Visa</t>
  </si>
  <si>
    <t>Athens International Airport (ATH)</t>
  </si>
  <si>
    <t>P.O Box 622, Pincher Creek, Alberta, TOK-1W0, Canada</t>
  </si>
  <si>
    <t>Ken Clinton</t>
  </si>
  <si>
    <t>0001 403 627 7539</t>
  </si>
  <si>
    <t>Calgary International Airport (YYC)</t>
  </si>
  <si>
    <t>timclinton_837@hotmail.com</t>
  </si>
  <si>
    <t>a.bandaranayake@yahoo.com</t>
  </si>
  <si>
    <t>Amaresh Kumar Samal</t>
  </si>
  <si>
    <t>315MLD120</t>
  </si>
  <si>
    <t>AXIS Bank</t>
  </si>
  <si>
    <t>AXISINBB724</t>
  </si>
  <si>
    <t>Muhammad Shinaj K.A Rahiman</t>
  </si>
  <si>
    <t>Samuel Sarandi Cabanilla</t>
  </si>
  <si>
    <t>BANCO NACIONAL ULTRAMARINO, SA</t>
  </si>
  <si>
    <t>BNULMOMX</t>
  </si>
  <si>
    <t>myloadamantini@yahoo.gr</t>
  </si>
  <si>
    <t>Macau</t>
  </si>
  <si>
    <t>MD TANWEER ALAM</t>
  </si>
  <si>
    <t>AKHLESH KUMAR RANJAN</t>
  </si>
  <si>
    <t>Khurshed Alam</t>
  </si>
  <si>
    <t>MD SHAKEEL</t>
  </si>
  <si>
    <t>TABAREZ ANSARI</t>
  </si>
  <si>
    <t>AZAD ALAM</t>
  </si>
  <si>
    <t>IRSAD ANSARI</t>
  </si>
  <si>
    <t>NIKET KUMAR</t>
  </si>
  <si>
    <t>U7600240</t>
  </si>
  <si>
    <t>P9150111</t>
  </si>
  <si>
    <t>M6507364</t>
  </si>
  <si>
    <t>M6605387</t>
  </si>
  <si>
    <t>N2232462</t>
  </si>
  <si>
    <t>N0713949</t>
  </si>
  <si>
    <t>R3669170</t>
  </si>
  <si>
    <t>T1001557</t>
  </si>
  <si>
    <t>U7819753</t>
  </si>
  <si>
    <t>U2154058</t>
  </si>
  <si>
    <t>NAYAGAON, BIHAR, INDIA</t>
  </si>
  <si>
    <t>SHYAMPUR BHATHA, NAYAGAON, BIHAR, INDIA</t>
  </si>
  <si>
    <t>BHARBHARWA, BIHAR, INDIA</t>
  </si>
  <si>
    <t>PUJAHAN PATJIRAWA, BIHAR, INDIA</t>
  </si>
  <si>
    <t>PATNA, BIHAR, INDIA</t>
  </si>
  <si>
    <t>MANGURAHA, BIHAR, INDIA</t>
  </si>
  <si>
    <t>JAWKATIA, BIHAR, INDIA</t>
  </si>
  <si>
    <t>PHULWARIYA CHHAPWA, BIHAR, INDIA</t>
  </si>
  <si>
    <t>MANJHARIYA, BIHAR, INDIA</t>
  </si>
  <si>
    <t>MOHAMMAD NESAR</t>
  </si>
  <si>
    <t>WP00373905</t>
  </si>
  <si>
    <t>WP00373906</t>
  </si>
  <si>
    <t>WP00373907</t>
  </si>
  <si>
    <t>WP00374209</t>
  </si>
  <si>
    <t>WP00374210</t>
  </si>
  <si>
    <t>WP00374206</t>
  </si>
  <si>
    <t>WP00374204</t>
  </si>
  <si>
    <t>WP00374249</t>
  </si>
  <si>
    <t>WP00374250</t>
  </si>
  <si>
    <t>WP00374251</t>
  </si>
  <si>
    <t>Reportting Line</t>
  </si>
  <si>
    <t>Deputy General Manager</t>
  </si>
  <si>
    <t>Project Genaral Manager</t>
  </si>
  <si>
    <t>Director of Finance</t>
  </si>
  <si>
    <t>Laundry Supervisor PM</t>
  </si>
  <si>
    <t>Housekeeping Team Leader PM</t>
  </si>
  <si>
    <t>Assistant Chief Engineer</t>
  </si>
  <si>
    <t>Water Treatment Specialist</t>
  </si>
  <si>
    <t>Waste Processing Team Leader</t>
  </si>
  <si>
    <t>AMIYA JHA</t>
  </si>
  <si>
    <t>Medical Clinic Supervisor (Doctor)</t>
  </si>
  <si>
    <t>NEPALESE</t>
  </si>
  <si>
    <t>WP00315871</t>
  </si>
  <si>
    <t xml:space="preserve">Expired </t>
  </si>
  <si>
    <t>Rilwan Shareef (2)</t>
  </si>
  <si>
    <t>Meal Packing &amp; Delivery - Casual Staff AM</t>
  </si>
  <si>
    <t xml:space="preserve">Meal Packing &amp; Delivery - Casual Staff PM </t>
  </si>
  <si>
    <t>Sous Chef  AM</t>
  </si>
  <si>
    <t xml:space="preserve"> Execuive Sous Chef </t>
  </si>
  <si>
    <t>Sous Chef  PM</t>
  </si>
  <si>
    <t>Stewarding Suprvisor</t>
  </si>
  <si>
    <t>Javeed Ahmad Bhat</t>
  </si>
  <si>
    <t>HOD</t>
  </si>
  <si>
    <t>Alexander Mack - Executive Chef</t>
  </si>
  <si>
    <t xml:space="preserve">Aruna R. D Bandaranayake - Director of Engineering </t>
  </si>
  <si>
    <t xml:space="preserve">Muhammad Shinaj K.A Rahiman - IT Manager </t>
  </si>
  <si>
    <t>Terence Stephan Price - QHSE, Security &amp; Risk Manager</t>
  </si>
  <si>
    <t>Adones Chavez Espellogo - Procurement  and Logistics Manager</t>
  </si>
  <si>
    <t>Warehouse Manager</t>
  </si>
  <si>
    <t>CEO -Olivier Dubuis</t>
  </si>
  <si>
    <t>Timothy Patrick Clinton - Project Genaral Manager</t>
  </si>
  <si>
    <t>Ghulam Mustafa - Director of Guest Services</t>
  </si>
  <si>
    <t>David Robert Hughes - Director of Finance</t>
  </si>
  <si>
    <t xml:space="preserve"> Timothy Patrick Clinton - Project Genaral Manager </t>
  </si>
  <si>
    <t>Mohamed Shahid - HR Director</t>
  </si>
  <si>
    <t>315MLD121</t>
  </si>
  <si>
    <t>Swathi Rama Madiwal</t>
  </si>
  <si>
    <t>U9739742</t>
  </si>
  <si>
    <t>No.372/1, 2nd Cross, Gundappa Layout, Gottigere, Bangalore 560-083</t>
  </si>
  <si>
    <t>Vishal Rama Madiwal</t>
  </si>
  <si>
    <t>0091 95910 69344</t>
  </si>
  <si>
    <t>Kempegowda International Airport (BLR)</t>
  </si>
  <si>
    <t>rjswat1995@gmail.com</t>
  </si>
  <si>
    <t>SBININBB423</t>
  </si>
  <si>
    <t>Swathi R Madiwal</t>
  </si>
  <si>
    <t>CAFM IT System &amp; Data Administration Assistant</t>
  </si>
  <si>
    <t>315MLD122</t>
  </si>
  <si>
    <t>David Robert Hughes</t>
  </si>
  <si>
    <t>M00298830</t>
  </si>
  <si>
    <t>Plaisance Mahe, Seychells</t>
  </si>
  <si>
    <t>Denise Hughes</t>
  </si>
  <si>
    <t>0027 72 391 0560</t>
  </si>
  <si>
    <t>Mahe Seychelles International Airport (SEZ)</t>
  </si>
  <si>
    <t>Nouvobanq S.I.M.B.C Seychelles</t>
  </si>
  <si>
    <t>Seychelles</t>
  </si>
  <si>
    <t>NOVHSCSC</t>
  </si>
  <si>
    <t xml:space="preserve"> drh550514@icloud.com</t>
  </si>
  <si>
    <t>Relative</t>
  </si>
  <si>
    <t>terryp1@icloud.com</t>
  </si>
  <si>
    <t>Boat Crew</t>
  </si>
  <si>
    <t>Tree Cilmber</t>
  </si>
  <si>
    <t xml:space="preserve">Pest Control Technician </t>
  </si>
  <si>
    <t>Pest Control Senior Technician</t>
  </si>
  <si>
    <t>Tamne</t>
  </si>
  <si>
    <t>General Handyman / Specialty Cleaning</t>
  </si>
  <si>
    <t>GH</t>
  </si>
  <si>
    <t>Hussain Shareef</t>
  </si>
  <si>
    <t>Commercial Bank of Maldives</t>
  </si>
  <si>
    <t>315MLD123</t>
  </si>
  <si>
    <t>Parvez Alam</t>
  </si>
  <si>
    <t>HR Runner</t>
  </si>
  <si>
    <t>EE0940160</t>
  </si>
  <si>
    <t>Khapura, Sadar Khapora, Burichong, Currilla, Bangladesh</t>
  </si>
  <si>
    <t>Rony</t>
  </si>
  <si>
    <t>H.  Lilac house 33, Male, Maldives</t>
  </si>
  <si>
    <t>Male' , Maldives</t>
  </si>
  <si>
    <t xml:space="preserve"> Front / Help Desk Associate </t>
  </si>
  <si>
    <t xml:space="preserve"> A280547 </t>
  </si>
  <si>
    <t>0 years, 2months</t>
  </si>
  <si>
    <t xml:space="preserve"> Female </t>
  </si>
  <si>
    <t xml:space="preserve"> Single </t>
  </si>
  <si>
    <t xml:space="preserve"> Skynet, S. Feydhoo, Maldives </t>
  </si>
  <si>
    <t xml:space="preserve"> K. Rahfalhu Huraa (Island 04), Maldives </t>
  </si>
  <si>
    <t xml:space="preserve"> Aishath Saeedha </t>
  </si>
  <si>
    <t xml:space="preserve"> Mother </t>
  </si>
  <si>
    <t xml:space="preserve"> Local </t>
  </si>
  <si>
    <t xml:space="preserve"> Front / Help Desk Supervisor </t>
  </si>
  <si>
    <t xml:space="preserve"> Ghulam Mustafa - Director of Guest Services </t>
  </si>
  <si>
    <t>abdulahteefa@gmail.com</t>
  </si>
  <si>
    <t>End of Probation</t>
  </si>
  <si>
    <t xml:space="preserve">Ahmed Amir </t>
  </si>
  <si>
    <t>315MLD124</t>
  </si>
  <si>
    <t>Hussain Nazuvan</t>
  </si>
  <si>
    <t>A297065</t>
  </si>
  <si>
    <t>Afza, Ha. Utheemu, Maldives</t>
  </si>
  <si>
    <t>Aisthath Warudha</t>
  </si>
  <si>
    <t>hussainnazuvan@gmail.com</t>
  </si>
  <si>
    <t>Habakkala Kankanamga Sanka Pradeep</t>
  </si>
  <si>
    <t>Sanalkumar Kalarikkal Sivasankaran</t>
  </si>
  <si>
    <t>Joseph Malayil Xavier</t>
  </si>
  <si>
    <t>Steward</t>
  </si>
  <si>
    <t>Warehouse Attendant</t>
  </si>
  <si>
    <t>Unhappy with the HOD</t>
  </si>
  <si>
    <t>Project General Manager</t>
  </si>
  <si>
    <t>Villa International Airport Maamigili (VAM)</t>
  </si>
  <si>
    <t>Human Resources Director</t>
  </si>
  <si>
    <t>Shearn Charles Nicholas</t>
  </si>
  <si>
    <t>First Name</t>
  </si>
  <si>
    <t>Middle Name</t>
  </si>
  <si>
    <t>Last Name</t>
  </si>
  <si>
    <t>HOD1</t>
  </si>
  <si>
    <t>DDDD</t>
  </si>
  <si>
    <t>WeeklyWorkingHours</t>
  </si>
  <si>
    <t>DailyWorkingHours</t>
  </si>
  <si>
    <t>Visa Type1</t>
  </si>
  <si>
    <t>Business</t>
  </si>
  <si>
    <t>Dependent</t>
  </si>
  <si>
    <t>Marriage</t>
  </si>
  <si>
    <t>Work</t>
  </si>
  <si>
    <t>ReportingTo</t>
  </si>
  <si>
    <t>EmpType</t>
  </si>
  <si>
    <t>Permanent</t>
  </si>
  <si>
    <t>EmpStatus</t>
  </si>
  <si>
    <t>Active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</si>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</sst>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quot;$&quot;* #,##0.00_);_(&quot;$&quot;* \(#,##0.00\);_(&quot;$&quot;* &quot;-&quot;??_);_(@_)"/>
    <numFmt numFmtId="43" formatCode="_(* #,##0.00_);_(* \(#,##0.00\);_(* &quot;-&quot;??_);_(@_)"/>
    <numFmt numFmtId="164" formatCode="_-&quot;$&quot;* #,##0.00_-;\-&quot;$&quot;* #,##0.00_-;_-&quot;$&quot;* &quot;-&quot;??_-;_-@_-"/>
    <numFmt numFmtId="165" formatCode="m/d/yy;@"/>
    <numFmt numFmtId="166" formatCode="ddd\,\ m/d/yyyy"/>
    <numFmt numFmtId="167" formatCode="mmm\ d\,\ yyyy"/>
    <numFmt numFmtId="168" formatCode="d"/>
    <numFmt numFmtId="169" formatCode="ddd\,\ d/m/yyyy"/>
    <numFmt numFmtId="170" formatCode="d/m/yy;@"/>
    <numFmt numFmtId="171" formatCode="[$-409]dd/mmm/yy;@"/>
    <numFmt numFmtId="172" formatCode="_(* #,##0_);_(* \(#,##0\);_(* &quot;-&quot;??_);_(@_)"/>
    <numFmt numFmtId="173" formatCode="[$-409]d\-mmm\-yyyy;@"/>
    <numFmt numFmtId="174" formatCode="[$-409]mmm\-yy;@"/>
  </numFmts>
  <fonts count="83">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2"/>
      <color theme="1" tint="0.34998626667073579"/>
      <name val="Calibri"/>
      <family val="2"/>
      <scheme val="minor"/>
    </font>
    <font>
      <b/>
      <sz val="20"/>
      <color theme="4" tint="-0.249977111117893"/>
      <name val="Calibri"/>
      <family val="2"/>
      <scheme val="minor"/>
    </font>
    <font>
      <sz val="9"/>
      <name val="Calibri"/>
      <family val="3"/>
      <charset val="134"/>
      <scheme val="minor"/>
    </font>
    <font>
      <sz val="11"/>
      <color rgb="FFFF0000"/>
      <name val="Calibri"/>
      <family val="2"/>
      <scheme val="minor"/>
    </font>
    <font>
      <b/>
      <sz val="11"/>
      <color rgb="FFFF0000"/>
      <name val="Calibri"/>
      <family val="2"/>
      <scheme val="minor"/>
    </font>
    <font>
      <sz val="10"/>
      <name val="Tahoma"/>
      <family val="2"/>
    </font>
    <font>
      <b/>
      <sz val="10"/>
      <name val="Tahoma"/>
      <family val="2"/>
    </font>
    <font>
      <b/>
      <sz val="10"/>
      <color indexed="10"/>
      <name val="Tahoma"/>
      <family val="2"/>
    </font>
    <font>
      <sz val="10"/>
      <name val="Arial"/>
      <family val="2"/>
    </font>
    <font>
      <b/>
      <sz val="10"/>
      <color indexed="8"/>
      <name val="Tahoma"/>
      <family val="2"/>
    </font>
    <font>
      <sz val="10"/>
      <color theme="1"/>
      <name val="Tahoma"/>
      <family val="2"/>
    </font>
    <font>
      <sz val="10"/>
      <color indexed="8"/>
      <name val="Tahoma"/>
      <family val="2"/>
    </font>
    <font>
      <sz val="10"/>
      <color indexed="10"/>
      <name val="Tahoma"/>
      <family val="2"/>
    </font>
    <font>
      <b/>
      <sz val="10"/>
      <color rgb="FFFF0000"/>
      <name val="Tahoma"/>
      <family val="2"/>
    </font>
    <font>
      <sz val="8"/>
      <name val="Calibri"/>
      <family val="2"/>
      <scheme val="minor"/>
    </font>
    <font>
      <b/>
      <sz val="8"/>
      <name val="Calibri"/>
      <family val="2"/>
      <scheme val="minor"/>
    </font>
    <font>
      <b/>
      <sz val="8"/>
      <color indexed="8"/>
      <name val="Calibri"/>
      <family val="2"/>
      <scheme val="minor"/>
    </font>
    <font>
      <sz val="8"/>
      <color theme="1"/>
      <name val="Calibri"/>
      <family val="2"/>
      <scheme val="minor"/>
    </font>
    <font>
      <b/>
      <i/>
      <sz val="8"/>
      <name val="Calibri"/>
      <family val="2"/>
      <scheme val="minor"/>
    </font>
    <font>
      <sz val="8"/>
      <color indexed="8"/>
      <name val="Calibri"/>
      <family val="2"/>
      <scheme val="minor"/>
    </font>
    <font>
      <b/>
      <sz val="8"/>
      <color rgb="FFFF0000"/>
      <name val="Calibri"/>
      <family val="2"/>
      <scheme val="minor"/>
    </font>
    <font>
      <sz val="11"/>
      <color indexed="8"/>
      <name val="宋体"/>
      <family val="3"/>
      <charset val="134"/>
    </font>
    <font>
      <sz val="11"/>
      <color theme="1"/>
      <name val="Calibri"/>
      <family val="2"/>
      <charset val="134"/>
      <scheme val="minor"/>
    </font>
    <font>
      <b/>
      <u/>
      <sz val="8"/>
      <name val="Calibri"/>
      <family val="2"/>
      <scheme val="minor"/>
    </font>
    <font>
      <b/>
      <sz val="8"/>
      <color theme="1"/>
      <name val="Calibri"/>
      <family val="2"/>
      <scheme val="minor"/>
    </font>
    <font>
      <sz val="8"/>
      <color rgb="FFFF0000"/>
      <name val="Calibri"/>
      <family val="2"/>
      <scheme val="minor"/>
    </font>
    <font>
      <sz val="8"/>
      <color theme="3"/>
      <name val="Calibri"/>
      <family val="2"/>
      <scheme val="minor"/>
    </font>
    <font>
      <b/>
      <sz val="8"/>
      <color theme="3"/>
      <name val="Calibri"/>
      <family val="2"/>
      <scheme val="minor"/>
    </font>
    <font>
      <sz val="8"/>
      <color theme="5"/>
      <name val="Calibri"/>
      <family val="2"/>
      <scheme val="minor"/>
    </font>
    <font>
      <sz val="8"/>
      <color rgb="FF00CC00"/>
      <name val="Calibri"/>
      <family val="2"/>
      <scheme val="minor"/>
    </font>
    <font>
      <sz val="8"/>
      <color theme="9" tint="-0.249977111117893"/>
      <name val="Calibri"/>
      <family val="2"/>
      <scheme val="minor"/>
    </font>
    <font>
      <sz val="5"/>
      <color theme="3"/>
      <name val="Calibri"/>
      <family val="2"/>
      <scheme val="minor"/>
    </font>
    <font>
      <b/>
      <sz val="5"/>
      <color theme="3"/>
      <name val="Calibri"/>
      <family val="2"/>
      <scheme val="minor"/>
    </font>
    <font>
      <sz val="12"/>
      <name val="Calibri"/>
      <family val="2"/>
      <scheme val="minor"/>
    </font>
    <font>
      <sz val="14"/>
      <name val="Calibri"/>
      <family val="2"/>
      <scheme val="minor"/>
    </font>
    <font>
      <sz val="16"/>
      <name val="Calibri"/>
      <family val="2"/>
      <scheme val="minor"/>
    </font>
    <font>
      <sz val="9"/>
      <name val="Arial"/>
      <family val="2"/>
    </font>
    <font>
      <b/>
      <sz val="9"/>
      <name val="Calibri"/>
      <family val="2"/>
      <scheme val="minor"/>
    </font>
    <font>
      <sz val="12"/>
      <name val="Arial"/>
      <family val="2"/>
    </font>
    <font>
      <u/>
      <sz val="8"/>
      <color theme="1"/>
      <name val="Arial"/>
      <family val="2"/>
    </font>
    <font>
      <sz val="9"/>
      <color theme="1"/>
      <name val="Calibri"/>
      <family val="2"/>
      <scheme val="minor"/>
    </font>
    <font>
      <b/>
      <sz val="16"/>
      <color theme="1"/>
      <name val="Calibri"/>
      <family val="2"/>
      <scheme val="minor"/>
    </font>
    <font>
      <b/>
      <sz val="12"/>
      <color theme="1"/>
      <name val="Tw Cen MT"/>
      <family val="2"/>
    </font>
    <font>
      <sz val="12"/>
      <color theme="1"/>
      <name val="Tw Cen MT"/>
      <family val="2"/>
    </font>
    <font>
      <b/>
      <sz val="14"/>
      <color theme="1"/>
      <name val="Calibri"/>
      <family val="2"/>
      <scheme val="minor"/>
    </font>
    <font>
      <sz val="11"/>
      <name val="Calibri"/>
      <family val="2"/>
    </font>
    <font>
      <sz val="11"/>
      <color rgb="FF000000"/>
      <name val="Calibri"/>
      <family val="2"/>
      <scheme val="minor"/>
    </font>
    <font>
      <b/>
      <u/>
      <sz val="14"/>
      <name val="Calibri"/>
      <family val="2"/>
    </font>
    <font>
      <b/>
      <sz val="11"/>
      <name val="Calibri"/>
      <family val="2"/>
      <scheme val="minor"/>
    </font>
    <font>
      <b/>
      <sz val="11"/>
      <color rgb="FF000000"/>
      <name val="Calibri"/>
      <family val="2"/>
      <scheme val="minor"/>
    </font>
    <font>
      <sz val="8"/>
      <color rgb="FF000000"/>
      <name val="Calibri"/>
      <family val="2"/>
      <scheme val="minor"/>
    </font>
    <font>
      <b/>
      <sz val="12"/>
      <color theme="1"/>
      <name val="Arial"/>
      <family val="2"/>
    </font>
    <font>
      <sz val="8"/>
      <color theme="1"/>
      <name val="Arial"/>
      <family val="2"/>
    </font>
    <font>
      <sz val="12"/>
      <color rgb="FF000000"/>
      <name val="Calibri"/>
      <family val="2"/>
    </font>
    <font>
      <sz val="12"/>
      <color theme="1"/>
      <name val="Calibri"/>
      <family val="2"/>
    </font>
    <font>
      <b/>
      <sz val="9"/>
      <color theme="1"/>
      <name val="Calibri"/>
      <family val="2"/>
      <scheme val="minor"/>
    </font>
    <font>
      <sz val="11"/>
      <color theme="1"/>
      <name val="Arial"/>
      <family val="2"/>
    </font>
    <font>
      <sz val="11"/>
      <name val="Arial"/>
      <family val="2"/>
    </font>
    <font>
      <sz val="11"/>
      <color rgb="FF000000"/>
      <name val="Arial"/>
      <family val="2"/>
    </font>
    <font>
      <sz val="8"/>
      <color rgb="FF000000"/>
      <name val="Calibri"/>
      <family val="2"/>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9"/>
        <bgColor indexed="64"/>
      </patternFill>
    </fill>
    <fill>
      <patternFill patternType="solid">
        <fgColor rgb="FF00B050"/>
        <bgColor indexed="64"/>
      </patternFill>
    </fill>
    <fill>
      <patternFill patternType="solid">
        <fgColor indexed="43"/>
        <bgColor indexed="64"/>
      </patternFill>
    </fill>
    <fill>
      <patternFill patternType="solid">
        <fgColor rgb="FFFFFF99"/>
        <bgColor indexed="64"/>
      </patternFill>
    </fill>
    <fill>
      <patternFill patternType="solid">
        <fgColor rgb="FFFFC000"/>
        <bgColor indexed="64"/>
      </patternFill>
    </fill>
    <fill>
      <patternFill patternType="solid">
        <fgColor indexed="22"/>
        <bgColor indexed="64"/>
      </patternFill>
    </fill>
    <fill>
      <patternFill patternType="solid">
        <fgColor theme="0" tint="-0.249977111117893"/>
        <bgColor indexed="64"/>
      </patternFill>
    </fill>
    <fill>
      <patternFill patternType="solid">
        <fgColor theme="5"/>
        <bgColor indexed="64"/>
      </patternFill>
    </fill>
    <fill>
      <patternFill patternType="solid">
        <fgColor theme="2" tint="-9.9978637043366805E-2"/>
        <bgColor indexed="64"/>
      </patternFill>
    </fill>
    <fill>
      <patternFill patternType="solid">
        <fgColor theme="2"/>
        <bgColor indexed="64"/>
      </patternFill>
    </fill>
    <fill>
      <patternFill patternType="solid">
        <fgColor theme="7"/>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6"/>
        <bgColor indexed="64"/>
      </patternFill>
    </fill>
    <fill>
      <patternFill patternType="solid">
        <fgColor rgb="FF00B0F0"/>
        <bgColor indexed="64"/>
      </patternFill>
    </fill>
    <fill>
      <patternFill patternType="solid">
        <fgColor theme="0"/>
        <bgColor indexed="64"/>
      </patternFill>
    </fill>
    <fill>
      <patternFill patternType="solid">
        <fgColor theme="0"/>
        <bgColor rgb="FF000000"/>
      </patternFill>
    </fill>
    <fill>
      <patternFill patternType="solid">
        <fgColor rgb="FF66FF99"/>
        <bgColor indexed="64"/>
      </patternFill>
    </fill>
    <fill>
      <patternFill patternType="solid">
        <fgColor rgb="FFFFFF00"/>
        <bgColor indexed="64"/>
      </patternFill>
    </fill>
    <fill>
      <patternFill patternType="solid">
        <fgColor rgb="FFFFFFFF"/>
        <bgColor rgb="FF000000"/>
      </patternFill>
    </fill>
    <fill>
      <patternFill patternType="solid">
        <fgColor theme="5" tint="-0.249977111117893"/>
        <bgColor indexed="64"/>
      </patternFill>
    </fill>
    <fill>
      <patternFill patternType="solid">
        <fgColor theme="5" tint="-0.249977111117893"/>
        <bgColor rgb="FF000000"/>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E58FEA"/>
        <bgColor rgb="FF000000"/>
      </patternFill>
    </fill>
    <fill>
      <patternFill patternType="solid">
        <fgColor rgb="FFE58FEA"/>
        <bgColor indexed="64"/>
      </patternFill>
    </fill>
    <fill>
      <patternFill patternType="solid">
        <fgColor rgb="FFFFFFFF"/>
        <bgColor indexed="64"/>
      </patternFill>
    </fill>
    <fill>
      <patternFill patternType="solid">
        <fgColor theme="2" tint="-9.9978637043366805E-2"/>
        <bgColor rgb="FF000000"/>
      </patternFill>
    </fill>
    <fill>
      <patternFill patternType="solid">
        <fgColor theme="2" tint="-0.499984740745262"/>
        <bgColor indexed="64"/>
      </patternFill>
    </fill>
  </fills>
  <borders count="6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bottom/>
      <diagonal/>
    </border>
    <border>
      <left/>
      <right style="medium">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top style="medium">
        <color indexed="64"/>
      </top>
      <bottom style="medium">
        <color indexed="64"/>
      </bottom>
      <diagonal/>
    </border>
    <border>
      <left style="thin">
        <color indexed="64"/>
      </left>
      <right/>
      <top/>
      <bottom/>
      <diagonal/>
    </border>
    <border>
      <left/>
      <right/>
      <top style="thin">
        <color indexed="64"/>
      </top>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2" fillId="0" borderId="0"/>
    <xf numFmtId="43"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164" fontId="8"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8" fillId="0" borderId="0" applyFont="0" applyFill="0" applyBorder="0" applyAlignment="0" applyProtection="0"/>
    <xf numFmtId="171" fontId="44" fillId="0" borderId="0">
      <alignment vertical="center"/>
    </xf>
    <xf numFmtId="43" fontId="44" fillId="0" borderId="0" applyFont="0" applyFill="0" applyBorder="0" applyAlignment="0" applyProtection="0"/>
    <xf numFmtId="43" fontId="8" fillId="0" borderId="0" applyFont="0" applyFill="0" applyBorder="0" applyAlignment="0" applyProtection="0"/>
    <xf numFmtId="171" fontId="45" fillId="0" borderId="0"/>
    <xf numFmtId="0" fontId="8" fillId="0" borderId="0"/>
    <xf numFmtId="174" fontId="61" fillId="0" borderId="0"/>
  </cellStyleXfs>
  <cellXfs count="882">
    <xf numFmtId="0" fontId="0" fillId="0" borderId="0" xfId="0"/>
    <xf numFmtId="0" fontId="1" fillId="0" borderId="0" xfId="0" applyFont="1" applyAlignment="1">
      <alignment horizont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9" fontId="4" fillId="0" borderId="2" xfId="2"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pplyProtection="1">
      <alignment vertical="top"/>
    </xf>
    <xf numFmtId="0" fontId="1"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9" fillId="0" borderId="0" xfId="0" applyFont="1"/>
    <xf numFmtId="0" fontId="1"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1" fillId="0" borderId="0" xfId="0" applyFont="1" applyAlignment="1">
      <alignment horizontal="left" vertical="top"/>
    </xf>
    <xf numFmtId="0" fontId="18"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2" fillId="0" borderId="0" xfId="0" applyNumberFormat="1" applyFont="1" applyAlignment="1">
      <alignment horizont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22" fillId="0" borderId="0" xfId="3" applyFont="1" applyAlignment="1">
      <alignment wrapText="1"/>
    </xf>
    <xf numFmtId="0" fontId="23" fillId="0" borderId="0" xfId="5" applyFont="1" applyAlignment="1">
      <alignment horizontal="left"/>
    </xf>
    <xf numFmtId="0" fontId="24" fillId="0" borderId="0" xfId="0" applyFont="1" applyAlignment="1">
      <alignment horizontal="left"/>
    </xf>
    <xf numFmtId="0" fontId="8" fillId="0" borderId="0" xfId="0" applyFont="1"/>
    <xf numFmtId="0" fontId="22" fillId="0" borderId="0" xfId="3" applyFont="1"/>
    <xf numFmtId="0" fontId="9" fillId="0" borderId="0" xfId="6" applyFont="1"/>
    <xf numFmtId="0" fontId="8" fillId="0" borderId="0" xfId="0" applyFont="1" applyAlignment="1">
      <alignment horizontal="center"/>
    </xf>
    <xf numFmtId="0" fontId="3" fillId="0" borderId="0" xfId="1" applyFont="1" applyAlignment="1" applyProtection="1">
      <alignment vertical="top"/>
    </xf>
    <xf numFmtId="0" fontId="9" fillId="0" borderId="0" xfId="7" applyFont="1">
      <alignment vertical="top"/>
    </xf>
    <xf numFmtId="0" fontId="8" fillId="0" borderId="3" xfId="0" applyNumberFormat="1" applyFont="1" applyBorder="1" applyAlignment="1">
      <alignment horizontal="center" vertical="center"/>
    </xf>
    <xf numFmtId="0" fontId="8" fillId="0" borderId="0" xfId="0" applyFont="1" applyAlignment="1">
      <alignment vertical="center"/>
    </xf>
    <xf numFmtId="0" fontId="8" fillId="0" borderId="0" xfId="0" applyFont="1" applyAlignment="1">
      <alignment wrapText="1"/>
    </xf>
    <xf numFmtId="0" fontId="8" fillId="0" borderId="9" xfId="0" applyFont="1" applyBorder="1" applyAlignment="1">
      <alignment vertical="center"/>
    </xf>
    <xf numFmtId="0" fontId="8" fillId="8" borderId="2" xfId="11" applyFont="1" applyFill="1">
      <alignment horizontal="center" vertical="center"/>
    </xf>
    <xf numFmtId="0" fontId="8" fillId="0" borderId="9" xfId="0" applyFont="1" applyBorder="1" applyAlignment="1">
      <alignment horizontal="right" vertical="center"/>
    </xf>
    <xf numFmtId="0" fontId="8" fillId="9" borderId="2" xfId="11" applyFont="1" applyFill="1">
      <alignment horizontal="center" vertical="center"/>
    </xf>
    <xf numFmtId="0" fontId="8" fillId="4" borderId="2" xfId="11" applyFont="1" applyFill="1">
      <alignment horizontal="center" vertical="center"/>
    </xf>
    <xf numFmtId="0" fontId="8" fillId="6" borderId="2" xfId="11" applyFont="1" applyFill="1">
      <alignment horizontal="center" vertical="center"/>
    </xf>
    <xf numFmtId="0" fontId="8" fillId="11" borderId="2" xfId="12" applyFont="1" applyFill="1">
      <alignment horizontal="left" vertical="center" indent="2"/>
    </xf>
    <xf numFmtId="0" fontId="8" fillId="5" borderId="2" xfId="11" applyFont="1" applyFill="1">
      <alignment horizontal="center" vertical="center"/>
    </xf>
    <xf numFmtId="165" fontId="8" fillId="5" borderId="2" xfId="0" applyNumberFormat="1" applyFont="1" applyFill="1" applyBorder="1" applyAlignment="1">
      <alignment horizontal="center" vertical="center"/>
    </xf>
    <xf numFmtId="0" fontId="8" fillId="10" borderId="2" xfId="12" applyFont="1" applyFill="1">
      <alignment horizontal="left" vertical="center" indent="2"/>
    </xf>
    <xf numFmtId="0" fontId="8" fillId="0" borderId="2" xfId="12" applyFont="1" applyFill="1">
      <alignment horizontal="left" vertical="center" indent="2"/>
    </xf>
    <xf numFmtId="0" fontId="8" fillId="0" borderId="2" xfId="11" applyFont="1" applyFill="1">
      <alignment horizontal="center" vertical="center"/>
    </xf>
    <xf numFmtId="165" fontId="8" fillId="0" borderId="2" xfId="10" applyFont="1" applyFill="1">
      <alignment horizontal="center" vertical="center"/>
    </xf>
    <xf numFmtId="0" fontId="8" fillId="2" borderId="9" xfId="0" applyFont="1" applyFill="1" applyBorder="1" applyAlignment="1">
      <alignment vertical="center"/>
    </xf>
    <xf numFmtId="0" fontId="8" fillId="0" borderId="0" xfId="0" applyFont="1" applyAlignment="1">
      <alignment horizontal="right" vertical="center"/>
    </xf>
    <xf numFmtId="0" fontId="3" fillId="0" borderId="0" xfId="1" applyFont="1" applyAlignment="1" applyProtection="1"/>
    <xf numFmtId="0" fontId="0" fillId="11" borderId="2" xfId="12" applyFont="1" applyFill="1">
      <alignment horizontal="left" vertical="center" indent="2"/>
    </xf>
    <xf numFmtId="170" fontId="8" fillId="8" borderId="2" xfId="0" applyNumberFormat="1" applyFont="1" applyFill="1" applyBorder="1" applyAlignment="1">
      <alignment horizontal="center" vertical="center"/>
    </xf>
    <xf numFmtId="170" fontId="0" fillId="4" borderId="2" xfId="0" applyNumberFormat="1" applyFont="1" applyFill="1" applyBorder="1" applyAlignment="1">
      <alignment horizontal="center" vertical="center"/>
    </xf>
    <xf numFmtId="170" fontId="8" fillId="4" borderId="2" xfId="0" applyNumberFormat="1" applyFont="1" applyFill="1" applyBorder="1" applyAlignment="1">
      <alignment horizontal="center" vertical="center"/>
    </xf>
    <xf numFmtId="0" fontId="0" fillId="4" borderId="2" xfId="12" applyFont="1" applyFill="1" applyAlignment="1">
      <alignment horizontal="left" vertical="center" wrapText="1" indent="2"/>
    </xf>
    <xf numFmtId="170" fontId="8" fillId="11" borderId="2" xfId="0" applyNumberFormat="1" applyFont="1" applyFill="1" applyBorder="1" applyAlignment="1">
      <alignment horizontal="center" vertical="center"/>
    </xf>
    <xf numFmtId="170" fontId="5" fillId="6" borderId="2" xfId="0" applyNumberFormat="1" applyFont="1" applyFill="1" applyBorder="1" applyAlignment="1">
      <alignment horizontal="center" vertical="center"/>
    </xf>
    <xf numFmtId="170" fontId="5" fillId="9" borderId="2" xfId="0" applyNumberFormat="1" applyFont="1" applyFill="1" applyBorder="1" applyAlignment="1">
      <alignment horizontal="center" vertical="center"/>
    </xf>
    <xf numFmtId="170" fontId="5" fillId="8" borderId="2" xfId="0" applyNumberFormat="1" applyFont="1" applyFill="1" applyBorder="1" applyAlignment="1">
      <alignment horizontal="center" vertical="center"/>
    </xf>
    <xf numFmtId="170" fontId="8" fillId="10" borderId="2" xfId="0" applyNumberFormat="1" applyFont="1" applyFill="1" applyBorder="1" applyAlignment="1">
      <alignment horizontal="center" vertical="center"/>
    </xf>
    <xf numFmtId="0" fontId="5" fillId="14" borderId="2" xfId="0" applyFont="1" applyFill="1" applyBorder="1" applyAlignment="1">
      <alignment horizontal="left" vertical="center" indent="1"/>
    </xf>
    <xf numFmtId="0" fontId="8" fillId="14" borderId="2" xfId="11" applyFont="1" applyFill="1">
      <alignment horizontal="center" vertical="center"/>
    </xf>
    <xf numFmtId="9" fontId="4" fillId="14" borderId="2" xfId="2" applyFont="1" applyFill="1" applyBorder="1" applyAlignment="1">
      <alignment horizontal="center" vertical="center"/>
    </xf>
    <xf numFmtId="165" fontId="8" fillId="14" borderId="2" xfId="0" applyNumberFormat="1" applyFont="1" applyFill="1" applyBorder="1" applyAlignment="1">
      <alignment horizontal="center" vertical="center"/>
    </xf>
    <xf numFmtId="165" fontId="4" fillId="14" borderId="2" xfId="0" applyNumberFormat="1" applyFont="1" applyFill="1" applyBorder="1" applyAlignment="1">
      <alignment horizontal="center" vertical="center"/>
    </xf>
    <xf numFmtId="0" fontId="8" fillId="14" borderId="2" xfId="12" applyFont="1" applyFill="1">
      <alignment horizontal="left" vertical="center" indent="2"/>
    </xf>
    <xf numFmtId="170" fontId="8"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8" fillId="15" borderId="2" xfId="11" applyFont="1" applyFill="1">
      <alignment horizontal="center" vertical="center"/>
    </xf>
    <xf numFmtId="9" fontId="4" fillId="15" borderId="2" xfId="2" applyFont="1" applyFill="1" applyBorder="1" applyAlignment="1">
      <alignment horizontal="center" vertical="center"/>
    </xf>
    <xf numFmtId="165" fontId="8" fillId="15" borderId="2" xfId="0" applyNumberFormat="1" applyFont="1" applyFill="1" applyBorder="1" applyAlignment="1">
      <alignment horizontal="center" vertical="center"/>
    </xf>
    <xf numFmtId="165" fontId="4" fillId="15" borderId="2" xfId="0" applyNumberFormat="1" applyFont="1" applyFill="1" applyBorder="1" applyAlignment="1">
      <alignment horizontal="center" vertical="center"/>
    </xf>
    <xf numFmtId="0" fontId="8" fillId="15" borderId="2" xfId="12" applyFont="1" applyFill="1">
      <alignment horizontal="left" vertical="center" indent="2"/>
    </xf>
    <xf numFmtId="170" fontId="8" fillId="15"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0" fontId="8" fillId="7" borderId="2" xfId="11" applyFont="1" applyFill="1">
      <alignment horizontal="center" vertical="center"/>
    </xf>
    <xf numFmtId="9" fontId="4" fillId="7" borderId="2" xfId="2" applyFont="1" applyFill="1" applyBorder="1" applyAlignment="1">
      <alignment horizontal="center" vertical="center"/>
    </xf>
    <xf numFmtId="165" fontId="8"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0" fontId="8" fillId="7" borderId="2" xfId="12" applyFont="1" applyFill="1">
      <alignment horizontal="left" vertical="center" indent="2"/>
    </xf>
    <xf numFmtId="170" fontId="8" fillId="7" borderId="2" xfId="0" applyNumberFormat="1" applyFont="1" applyFill="1" applyBorder="1" applyAlignment="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0" fillId="0" borderId="9" xfId="0" applyFont="1" applyBorder="1" applyAlignment="1">
      <alignment vertical="center"/>
    </xf>
    <xf numFmtId="0" fontId="13" fillId="12" borderId="6" xfId="0" applyFont="1" applyFill="1" applyBorder="1" applyAlignment="1">
      <alignment horizontal="center" vertical="center" shrinkToFit="1"/>
    </xf>
    <xf numFmtId="0" fontId="13" fillId="12" borderId="0" xfId="0" applyFont="1" applyFill="1" applyBorder="1" applyAlignment="1">
      <alignment horizontal="center" vertical="center" shrinkToFit="1"/>
    </xf>
    <xf numFmtId="0" fontId="13" fillId="12" borderId="7" xfId="0" applyFont="1" applyFill="1" applyBorder="1" applyAlignment="1">
      <alignment horizontal="center" vertical="center" shrinkToFit="1"/>
    </xf>
    <xf numFmtId="0" fontId="13" fillId="12" borderId="11" xfId="0" applyFont="1" applyFill="1" applyBorder="1" applyAlignment="1">
      <alignment horizontal="center" vertical="center" shrinkToFit="1"/>
    </xf>
    <xf numFmtId="167" fontId="8" fillId="7" borderId="6" xfId="0" applyNumberFormat="1" applyFont="1" applyFill="1" applyBorder="1" applyAlignment="1">
      <alignment horizontal="center" vertical="center" wrapText="1"/>
    </xf>
    <xf numFmtId="167" fontId="8" fillId="7" borderId="0" xfId="0" applyNumberFormat="1" applyFont="1" applyFill="1" applyBorder="1" applyAlignment="1">
      <alignment horizontal="center" vertical="center" wrapText="1"/>
    </xf>
    <xf numFmtId="167" fontId="8" fillId="7" borderId="7" xfId="0" applyNumberFormat="1" applyFont="1" applyFill="1" applyBorder="1" applyAlignment="1">
      <alignment horizontal="center" vertical="center" wrapText="1"/>
    </xf>
    <xf numFmtId="0" fontId="0" fillId="15" borderId="2" xfId="12" applyFont="1" applyFill="1">
      <alignment horizontal="left" vertical="center" indent="2"/>
    </xf>
    <xf numFmtId="0" fontId="0" fillId="3" borderId="2" xfId="12" applyFont="1" applyFill="1" applyAlignment="1">
      <alignment horizontal="left" vertical="center" wrapText="1" indent="2"/>
    </xf>
    <xf numFmtId="0" fontId="0" fillId="14" borderId="2" xfId="12" applyFont="1" applyFill="1">
      <alignment horizontal="left" vertical="center" indent="2"/>
    </xf>
    <xf numFmtId="0" fontId="26" fillId="0" borderId="9" xfId="0" applyFont="1" applyBorder="1" applyAlignment="1">
      <alignment vertical="center"/>
    </xf>
    <xf numFmtId="0" fontId="4" fillId="0" borderId="9" xfId="0" applyFont="1" applyBorder="1" applyAlignment="1">
      <alignment vertical="center"/>
    </xf>
    <xf numFmtId="0" fontId="4" fillId="0" borderId="9" xfId="0" applyFont="1" applyBorder="1" applyAlignment="1">
      <alignment horizontal="right" vertical="center"/>
    </xf>
    <xf numFmtId="9" fontId="4" fillId="9" borderId="2" xfId="2" applyFont="1" applyFill="1" applyBorder="1" applyAlignment="1">
      <alignment horizontal="center" vertical="center"/>
    </xf>
    <xf numFmtId="0" fontId="27" fillId="0" borderId="9" xfId="0" applyFont="1" applyBorder="1" applyAlignment="1">
      <alignment vertical="center"/>
    </xf>
    <xf numFmtId="0" fontId="28" fillId="16" borderId="0" xfId="0" applyFont="1" applyFill="1" applyAlignment="1">
      <alignment horizontal="left" vertical="center"/>
    </xf>
    <xf numFmtId="0" fontId="29" fillId="16" borderId="12" xfId="0" applyFont="1" applyFill="1" applyBorder="1" applyAlignment="1">
      <alignment horizontal="center" vertical="center" wrapText="1"/>
    </xf>
    <xf numFmtId="0" fontId="29" fillId="16" borderId="13" xfId="0" applyFont="1" applyFill="1" applyBorder="1" applyAlignment="1">
      <alignment horizontal="center" vertical="center" wrapText="1"/>
    </xf>
    <xf numFmtId="0" fontId="28" fillId="0" borderId="0" xfId="0" applyFont="1" applyAlignment="1">
      <alignment horizontal="left" vertical="center"/>
    </xf>
    <xf numFmtId="0" fontId="32" fillId="18" borderId="12" xfId="0" applyFont="1" applyFill="1" applyBorder="1" applyAlignment="1">
      <alignment horizontal="left" vertical="center"/>
    </xf>
    <xf numFmtId="0" fontId="32" fillId="18" borderId="13" xfId="0" applyFont="1" applyFill="1" applyBorder="1" applyAlignment="1">
      <alignment horizontal="left" vertical="center"/>
    </xf>
    <xf numFmtId="0" fontId="29" fillId="19" borderId="12" xfId="0" applyFont="1" applyFill="1" applyBorder="1" applyAlignment="1">
      <alignment horizontal="center" vertical="center" wrapText="1"/>
    </xf>
    <xf numFmtId="0" fontId="29" fillId="19" borderId="13" xfId="0" applyFont="1" applyFill="1" applyBorder="1" applyAlignment="1">
      <alignment horizontal="center" vertical="center" wrapText="1"/>
    </xf>
    <xf numFmtId="0" fontId="32" fillId="18" borderId="16" xfId="0" applyFont="1" applyFill="1" applyBorder="1" applyAlignment="1">
      <alignment horizontal="center" vertical="center"/>
    </xf>
    <xf numFmtId="0" fontId="32" fillId="18" borderId="13" xfId="14" applyFont="1" applyFill="1" applyBorder="1" applyAlignment="1">
      <alignment horizontal="center" vertical="center"/>
    </xf>
    <xf numFmtId="0" fontId="28" fillId="0" borderId="18" xfId="0" applyFont="1" applyBorder="1" applyAlignment="1">
      <alignment horizontal="left" vertical="center"/>
    </xf>
    <xf numFmtId="0" fontId="28" fillId="0" borderId="16" xfId="0" applyFont="1" applyBorder="1" applyAlignment="1">
      <alignment horizontal="left" vertical="center"/>
    </xf>
    <xf numFmtId="0" fontId="28" fillId="0" borderId="16"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12" xfId="0" applyFont="1" applyBorder="1" applyAlignment="1">
      <alignment horizontal="center" vertical="center" wrapText="1"/>
    </xf>
    <xf numFmtId="0" fontId="32" fillId="20" borderId="20" xfId="0" applyFont="1" applyFill="1" applyBorder="1" applyAlignment="1">
      <alignment horizontal="left" vertical="center"/>
    </xf>
    <xf numFmtId="0" fontId="29" fillId="18" borderId="13" xfId="0" applyFont="1" applyFill="1" applyBorder="1" applyAlignment="1">
      <alignment horizontal="left" vertical="center"/>
    </xf>
    <xf numFmtId="0" fontId="29" fillId="18" borderId="16" xfId="0" applyFont="1" applyFill="1" applyBorder="1" applyAlignment="1">
      <alignment horizontal="center" vertical="center"/>
    </xf>
    <xf numFmtId="0" fontId="29" fillId="18" borderId="19" xfId="0" applyFont="1" applyFill="1" applyBorder="1" applyAlignment="1">
      <alignment horizontal="left" vertical="center"/>
    </xf>
    <xf numFmtId="0" fontId="28" fillId="18" borderId="17" xfId="0" applyFont="1" applyFill="1" applyBorder="1" applyAlignment="1">
      <alignment horizontal="center" vertical="center"/>
    </xf>
    <xf numFmtId="0" fontId="28" fillId="18" borderId="21" xfId="0" applyFont="1" applyFill="1" applyBorder="1" applyAlignment="1">
      <alignment horizontal="center" vertical="center"/>
    </xf>
    <xf numFmtId="0" fontId="28" fillId="18" borderId="12" xfId="0" applyFont="1" applyFill="1" applyBorder="1" applyAlignment="1">
      <alignment horizontal="center" vertical="center"/>
    </xf>
    <xf numFmtId="0" fontId="33" fillId="16" borderId="22" xfId="0" applyFont="1" applyFill="1" applyBorder="1" applyAlignment="1">
      <alignment horizontal="left" vertical="center" wrapText="1"/>
    </xf>
    <xf numFmtId="0" fontId="28" fillId="21" borderId="23" xfId="0" applyFont="1" applyFill="1" applyBorder="1" applyAlignment="1">
      <alignment horizontal="left" vertical="center"/>
    </xf>
    <xf numFmtId="164" fontId="34" fillId="0" borderId="24" xfId="13" applyFont="1" applyBorder="1" applyAlignment="1">
      <alignment horizontal="center" vertical="center"/>
    </xf>
    <xf numFmtId="164" fontId="34" fillId="0" borderId="24" xfId="13" applyFont="1" applyFill="1" applyBorder="1" applyAlignment="1">
      <alignment horizontal="center" vertical="center"/>
    </xf>
    <xf numFmtId="0" fontId="35" fillId="21" borderId="22" xfId="0" applyFont="1" applyFill="1" applyBorder="1" applyAlignment="1">
      <alignment horizontal="center" vertical="center"/>
    </xf>
    <xf numFmtId="0" fontId="36" fillId="21" borderId="25" xfId="0" applyFont="1" applyFill="1" applyBorder="1" applyAlignment="1">
      <alignment horizontal="center" vertical="center"/>
    </xf>
    <xf numFmtId="164" fontId="28" fillId="0" borderId="26" xfId="13" applyFont="1" applyBorder="1" applyAlignment="1">
      <alignment horizontal="center" vertical="center"/>
    </xf>
    <xf numFmtId="0" fontId="35" fillId="21" borderId="27" xfId="0" applyFont="1" applyFill="1" applyBorder="1" applyAlignment="1">
      <alignment horizontal="center" vertical="center"/>
    </xf>
    <xf numFmtId="164" fontId="28" fillId="0" borderId="28" xfId="13" applyFont="1" applyBorder="1" applyAlignment="1">
      <alignment horizontal="center" vertical="center"/>
    </xf>
    <xf numFmtId="164" fontId="28" fillId="0" borderId="29" xfId="13" applyFont="1" applyBorder="1" applyAlignment="1">
      <alignment horizontal="center" vertical="center"/>
    </xf>
    <xf numFmtId="0" fontId="34" fillId="0" borderId="22" xfId="0" applyFont="1" applyBorder="1" applyAlignment="1">
      <alignment horizontal="left" vertical="center" wrapText="1"/>
    </xf>
    <xf numFmtId="164" fontId="34" fillId="0" borderId="30" xfId="13" applyFont="1" applyBorder="1" applyAlignment="1">
      <alignment horizontal="center" vertical="center"/>
    </xf>
    <xf numFmtId="164" fontId="34" fillId="0" borderId="30" xfId="13" applyFont="1" applyFill="1" applyBorder="1" applyAlignment="1">
      <alignment horizontal="center" vertical="center"/>
    </xf>
    <xf numFmtId="0" fontId="28" fillId="21" borderId="31" xfId="0" applyFont="1" applyFill="1" applyBorder="1" applyAlignment="1">
      <alignment horizontal="center" vertical="center"/>
    </xf>
    <xf numFmtId="0" fontId="29" fillId="21" borderId="25" xfId="0" applyFont="1" applyFill="1" applyBorder="1" applyAlignment="1">
      <alignment horizontal="center" vertical="center"/>
    </xf>
    <xf numFmtId="0" fontId="28" fillId="21" borderId="32" xfId="0" applyFont="1" applyFill="1" applyBorder="1" applyAlignment="1">
      <alignment horizontal="center" vertical="center"/>
    </xf>
    <xf numFmtId="0" fontId="33" fillId="0" borderId="22" xfId="0" applyFont="1" applyBorder="1" applyAlignment="1">
      <alignment horizontal="left" vertical="center" wrapText="1"/>
    </xf>
    <xf numFmtId="0" fontId="28" fillId="21" borderId="22" xfId="0" applyFont="1" applyFill="1" applyBorder="1" applyAlignment="1">
      <alignment horizontal="center" vertical="center"/>
    </xf>
    <xf numFmtId="0" fontId="28" fillId="21" borderId="27" xfId="0" applyFont="1" applyFill="1" applyBorder="1" applyAlignment="1">
      <alignment horizontal="center" vertical="center"/>
    </xf>
    <xf numFmtId="0" fontId="33" fillId="0" borderId="31" xfId="0" applyFont="1" applyBorder="1" applyAlignment="1">
      <alignment horizontal="left" vertical="center" wrapText="1"/>
    </xf>
    <xf numFmtId="0" fontId="34" fillId="0" borderId="31" xfId="0" applyFont="1" applyBorder="1" applyAlignment="1">
      <alignment horizontal="left" vertical="center" wrapText="1"/>
    </xf>
    <xf numFmtId="164" fontId="28" fillId="0" borderId="33" xfId="13" applyFont="1" applyBorder="1" applyAlignment="1">
      <alignment horizontal="center" vertical="center"/>
    </xf>
    <xf numFmtId="0" fontId="32" fillId="18" borderId="16" xfId="0" applyFont="1" applyFill="1" applyBorder="1" applyAlignment="1">
      <alignment horizontal="left" vertical="center"/>
    </xf>
    <xf numFmtId="164" fontId="32" fillId="18" borderId="16" xfId="13" applyFont="1" applyFill="1" applyBorder="1" applyAlignment="1">
      <alignment horizontal="center" vertical="center"/>
    </xf>
    <xf numFmtId="0" fontId="34" fillId="18" borderId="19" xfId="0" applyFont="1" applyFill="1" applyBorder="1" applyAlignment="1">
      <alignment horizontal="center" vertical="center"/>
    </xf>
    <xf numFmtId="0" fontId="32" fillId="18" borderId="19" xfId="0" applyFont="1" applyFill="1" applyBorder="1" applyAlignment="1">
      <alignment horizontal="center" vertical="center"/>
    </xf>
    <xf numFmtId="164" fontId="32" fillId="18" borderId="12" xfId="13" applyFont="1" applyFill="1" applyBorder="1" applyAlignment="1">
      <alignment horizontal="center" vertical="center"/>
    </xf>
    <xf numFmtId="0" fontId="34" fillId="18" borderId="34" xfId="0" applyFont="1" applyFill="1" applyBorder="1" applyAlignment="1">
      <alignment horizontal="center" vertical="center"/>
    </xf>
    <xf numFmtId="0" fontId="32" fillId="20" borderId="16" xfId="0" applyFont="1" applyFill="1" applyBorder="1" applyAlignment="1">
      <alignment horizontal="left" vertical="center"/>
    </xf>
    <xf numFmtId="0" fontId="32" fillId="22" borderId="0" xfId="0" applyFont="1" applyFill="1" applyAlignment="1">
      <alignment horizontal="left" vertical="center"/>
    </xf>
    <xf numFmtId="164" fontId="32" fillId="22" borderId="35" xfId="13" applyFont="1" applyFill="1" applyBorder="1" applyAlignment="1">
      <alignment horizontal="center" vertical="center"/>
    </xf>
    <xf numFmtId="2" fontId="32" fillId="22" borderId="35" xfId="14" applyNumberFormat="1" applyFont="1" applyFill="1" applyBorder="1" applyAlignment="1">
      <alignment horizontal="center" vertical="center"/>
    </xf>
    <xf numFmtId="0" fontId="32" fillId="22" borderId="36" xfId="0" applyFont="1" applyFill="1" applyBorder="1" applyAlignment="1">
      <alignment horizontal="center" vertical="center"/>
    </xf>
    <xf numFmtId="0" fontId="32" fillId="22" borderId="37" xfId="0" applyFont="1" applyFill="1" applyBorder="1" applyAlignment="1">
      <alignment horizontal="center" vertical="center"/>
    </xf>
    <xf numFmtId="2" fontId="32" fillId="22" borderId="28" xfId="14" applyNumberFormat="1" applyFont="1" applyFill="1" applyBorder="1" applyAlignment="1">
      <alignment horizontal="center" vertical="center"/>
    </xf>
    <xf numFmtId="0" fontId="32" fillId="22" borderId="38" xfId="0" applyFont="1" applyFill="1" applyBorder="1" applyAlignment="1">
      <alignment horizontal="center" vertical="center"/>
    </xf>
    <xf numFmtId="0" fontId="36" fillId="21" borderId="29" xfId="0" applyFont="1" applyFill="1" applyBorder="1" applyAlignment="1">
      <alignment horizontal="center" vertical="center"/>
    </xf>
    <xf numFmtId="0" fontId="34" fillId="0" borderId="22" xfId="0" applyFont="1" applyBorder="1" applyAlignment="1">
      <alignment horizontal="left" vertical="center"/>
    </xf>
    <xf numFmtId="0" fontId="34" fillId="21" borderId="39" xfId="0" applyFont="1" applyFill="1" applyBorder="1" applyAlignment="1">
      <alignment horizontal="left" vertical="center"/>
    </xf>
    <xf numFmtId="0" fontId="29" fillId="21" borderId="40" xfId="0" applyFont="1" applyFill="1" applyBorder="1" applyAlignment="1">
      <alignment horizontal="center" vertical="center"/>
    </xf>
    <xf numFmtId="0" fontId="34" fillId="21" borderId="22" xfId="0" applyFont="1" applyFill="1" applyBorder="1" applyAlignment="1">
      <alignment horizontal="center" vertical="center"/>
    </xf>
    <xf numFmtId="0" fontId="32" fillId="21" borderId="40" xfId="0" applyFont="1" applyFill="1" applyBorder="1" applyAlignment="1">
      <alignment horizontal="center" vertical="center"/>
    </xf>
    <xf numFmtId="164" fontId="32" fillId="18" borderId="13" xfId="13" applyFont="1" applyFill="1" applyBorder="1" applyAlignment="1">
      <alignment horizontal="center" vertical="center"/>
    </xf>
    <xf numFmtId="0" fontId="34" fillId="18" borderId="17" xfId="0" applyFont="1" applyFill="1" applyBorder="1" applyAlignment="1">
      <alignment horizontal="center" vertical="center"/>
    </xf>
    <xf numFmtId="0" fontId="32" fillId="18" borderId="17" xfId="0" applyFont="1" applyFill="1" applyBorder="1" applyAlignment="1">
      <alignment horizontal="center" vertical="center"/>
    </xf>
    <xf numFmtId="0" fontId="33" fillId="16" borderId="22" xfId="0" applyFont="1" applyFill="1" applyBorder="1" applyAlignment="1">
      <alignment horizontal="left" vertical="center"/>
    </xf>
    <xf numFmtId="0" fontId="35" fillId="21" borderId="23" xfId="0" applyFont="1" applyFill="1" applyBorder="1" applyAlignment="1">
      <alignment horizontal="left" vertical="center"/>
    </xf>
    <xf numFmtId="0" fontId="34" fillId="16" borderId="22" xfId="0" applyFont="1" applyFill="1" applyBorder="1" applyAlignment="1">
      <alignment horizontal="left" vertical="center"/>
    </xf>
    <xf numFmtId="0" fontId="34" fillId="21" borderId="23" xfId="0" applyFont="1" applyFill="1" applyBorder="1" applyAlignment="1">
      <alignment horizontal="left" vertical="center"/>
    </xf>
    <xf numFmtId="0" fontId="34" fillId="0" borderId="41" xfId="0" applyFont="1" applyBorder="1" applyAlignment="1">
      <alignment horizontal="left" vertical="center"/>
    </xf>
    <xf numFmtId="0" fontId="32" fillId="22" borderId="42" xfId="0" applyFont="1" applyFill="1" applyBorder="1" applyAlignment="1">
      <alignment horizontal="center" vertical="center"/>
    </xf>
    <xf numFmtId="0" fontId="28" fillId="16" borderId="43" xfId="0" applyFont="1" applyFill="1" applyBorder="1" applyAlignment="1">
      <alignment horizontal="left" vertical="center" wrapText="1"/>
    </xf>
    <xf numFmtId="164" fontId="34" fillId="0" borderId="44" xfId="13" applyFont="1" applyBorder="1" applyAlignment="1">
      <alignment horizontal="center" vertical="center"/>
    </xf>
    <xf numFmtId="0" fontId="32" fillId="21" borderId="25" xfId="0" applyFont="1" applyFill="1" applyBorder="1" applyAlignment="1">
      <alignment horizontal="center" vertical="center"/>
    </xf>
    <xf numFmtId="0" fontId="28" fillId="0" borderId="22" xfId="0" applyFont="1" applyBorder="1" applyAlignment="1">
      <alignment horizontal="left" vertical="center" wrapText="1"/>
    </xf>
    <xf numFmtId="164" fontId="32" fillId="22" borderId="39" xfId="13" applyFont="1" applyFill="1" applyBorder="1" applyAlignment="1">
      <alignment horizontal="center" vertical="center"/>
    </xf>
    <xf numFmtId="164" fontId="32" fillId="22" borderId="0" xfId="13" applyFont="1" applyFill="1" applyBorder="1" applyAlignment="1">
      <alignment horizontal="center" vertical="center"/>
    </xf>
    <xf numFmtId="0" fontId="28" fillId="0" borderId="22" xfId="0" applyFont="1" applyBorder="1" applyAlignment="1">
      <alignment horizontal="left" vertical="center"/>
    </xf>
    <xf numFmtId="0" fontId="34" fillId="21" borderId="39" xfId="0" applyFont="1" applyFill="1" applyBorder="1" applyAlignment="1">
      <alignment horizontal="center" vertical="center"/>
    </xf>
    <xf numFmtId="0" fontId="34" fillId="21" borderId="45" xfId="0" applyFont="1" applyFill="1" applyBorder="1" applyAlignment="1">
      <alignment horizontal="center" vertical="center"/>
    </xf>
    <xf numFmtId="0" fontId="28" fillId="0" borderId="20" xfId="0" applyFont="1" applyBorder="1" applyAlignment="1">
      <alignment horizontal="left" vertical="center"/>
    </xf>
    <xf numFmtId="164" fontId="34" fillId="0" borderId="39" xfId="13" applyFont="1" applyBorder="1" applyAlignment="1">
      <alignment horizontal="center" vertical="center"/>
    </xf>
    <xf numFmtId="164" fontId="34" fillId="0" borderId="46" xfId="13" applyFont="1" applyBorder="1" applyAlignment="1">
      <alignment horizontal="center" vertical="center"/>
    </xf>
    <xf numFmtId="0" fontId="34" fillId="0" borderId="31" xfId="0" applyFont="1" applyBorder="1" applyAlignment="1">
      <alignment horizontal="left" vertical="center"/>
    </xf>
    <xf numFmtId="0" fontId="34" fillId="0" borderId="43" xfId="0" applyFont="1" applyBorder="1" applyAlignment="1">
      <alignment horizontal="left" vertical="center"/>
    </xf>
    <xf numFmtId="0" fontId="32" fillId="22" borderId="47" xfId="0" applyFont="1" applyFill="1" applyBorder="1" applyAlignment="1">
      <alignment horizontal="left" vertical="center"/>
    </xf>
    <xf numFmtId="164" fontId="32" fillId="22" borderId="0" xfId="13" applyFont="1" applyFill="1" applyAlignment="1">
      <alignment horizontal="center" vertical="center"/>
    </xf>
    <xf numFmtId="49" fontId="32" fillId="22" borderId="0" xfId="14" applyNumberFormat="1" applyFont="1" applyFill="1" applyAlignment="1">
      <alignment horizontal="center" vertical="center"/>
    </xf>
    <xf numFmtId="0" fontId="32" fillId="22" borderId="0" xfId="0" applyFont="1" applyFill="1" applyAlignment="1">
      <alignment horizontal="center" vertical="center"/>
    </xf>
    <xf numFmtId="0" fontId="28" fillId="16" borderId="43" xfId="0" applyFont="1" applyFill="1" applyBorder="1" applyAlignment="1">
      <alignment horizontal="left" vertical="center"/>
    </xf>
    <xf numFmtId="0" fontId="28" fillId="21" borderId="48" xfId="0" applyFont="1" applyFill="1" applyBorder="1" applyAlignment="1">
      <alignment horizontal="left" vertical="center"/>
    </xf>
    <xf numFmtId="0" fontId="28" fillId="0" borderId="31" xfId="0" applyFont="1" applyBorder="1" applyAlignment="1">
      <alignment horizontal="left" vertical="center"/>
    </xf>
    <xf numFmtId="0" fontId="29" fillId="18" borderId="16" xfId="0" applyFont="1" applyFill="1" applyBorder="1" applyAlignment="1">
      <alignment horizontal="left" vertical="center"/>
    </xf>
    <xf numFmtId="0" fontId="29" fillId="18" borderId="17" xfId="0" applyFont="1" applyFill="1" applyBorder="1" applyAlignment="1">
      <alignment horizontal="center" vertical="center"/>
    </xf>
    <xf numFmtId="0" fontId="29" fillId="20" borderId="16" xfId="0" applyFont="1" applyFill="1" applyBorder="1" applyAlignment="1">
      <alignment horizontal="left" vertical="center"/>
    </xf>
    <xf numFmtId="0" fontId="29" fillId="22" borderId="0" xfId="0" applyFont="1" applyFill="1" applyAlignment="1">
      <alignment horizontal="left" vertical="center"/>
    </xf>
    <xf numFmtId="0" fontId="29" fillId="22" borderId="36" xfId="0" applyFont="1" applyFill="1" applyBorder="1" applyAlignment="1">
      <alignment horizontal="center" vertical="center"/>
    </xf>
    <xf numFmtId="0" fontId="29" fillId="22" borderId="37" xfId="0" applyFont="1" applyFill="1" applyBorder="1" applyAlignment="1">
      <alignment horizontal="center" vertical="center"/>
    </xf>
    <xf numFmtId="0" fontId="28" fillId="16" borderId="31" xfId="0" applyFont="1" applyFill="1" applyBorder="1" applyAlignment="1">
      <alignment horizontal="left" vertical="center"/>
    </xf>
    <xf numFmtId="0" fontId="28" fillId="0" borderId="39" xfId="0" applyFont="1" applyBorder="1" applyAlignment="1">
      <alignment horizontal="left" vertical="center"/>
    </xf>
    <xf numFmtId="0" fontId="28" fillId="16" borderId="22" xfId="0" applyFont="1" applyFill="1" applyBorder="1" applyAlignment="1">
      <alignment horizontal="left" vertical="center"/>
    </xf>
    <xf numFmtId="0" fontId="29" fillId="18" borderId="19" xfId="0" applyFont="1" applyFill="1" applyBorder="1" applyAlignment="1">
      <alignment horizontal="center" vertical="center"/>
    </xf>
    <xf numFmtId="0" fontId="28" fillId="0" borderId="43" xfId="0" applyFont="1" applyBorder="1" applyAlignment="1">
      <alignment horizontal="left" vertical="center"/>
    </xf>
    <xf numFmtId="164" fontId="34" fillId="0" borderId="29" xfId="13" applyFont="1" applyBorder="1" applyAlignment="1">
      <alignment horizontal="center" vertical="center"/>
    </xf>
    <xf numFmtId="44" fontId="32" fillId="18" borderId="19" xfId="0" applyNumberFormat="1" applyFont="1" applyFill="1" applyBorder="1" applyAlignment="1">
      <alignment horizontal="center" vertical="center"/>
    </xf>
    <xf numFmtId="0" fontId="34" fillId="21" borderId="49" xfId="0" applyFont="1" applyFill="1" applyBorder="1" applyAlignment="1">
      <alignment horizontal="left" vertical="center"/>
    </xf>
    <xf numFmtId="0" fontId="32" fillId="21" borderId="50" xfId="0" applyFont="1" applyFill="1" applyBorder="1" applyAlignment="1">
      <alignment horizontal="center" vertical="center"/>
    </xf>
    <xf numFmtId="0" fontId="32" fillId="21" borderId="46" xfId="0" applyFont="1" applyFill="1" applyBorder="1" applyAlignment="1">
      <alignment horizontal="center" vertical="center"/>
    </xf>
    <xf numFmtId="164" fontId="34" fillId="0" borderId="51" xfId="13" applyFont="1" applyBorder="1" applyAlignment="1">
      <alignment horizontal="center" vertical="center"/>
    </xf>
    <xf numFmtId="0" fontId="34" fillId="21" borderId="20" xfId="0" applyFont="1" applyFill="1" applyBorder="1" applyAlignment="1">
      <alignment horizontal="center" vertical="center"/>
    </xf>
    <xf numFmtId="0" fontId="32" fillId="21" borderId="52" xfId="0" applyFont="1" applyFill="1" applyBorder="1" applyAlignment="1">
      <alignment horizontal="center" vertical="center"/>
    </xf>
    <xf numFmtId="0" fontId="34" fillId="21" borderId="31" xfId="0" applyFont="1" applyFill="1" applyBorder="1" applyAlignment="1">
      <alignment horizontal="center" vertical="center"/>
    </xf>
    <xf numFmtId="0" fontId="28" fillId="0" borderId="45" xfId="0" applyFont="1" applyBorder="1" applyAlignment="1">
      <alignment horizontal="left" vertical="center"/>
    </xf>
    <xf numFmtId="2" fontId="32" fillId="18" borderId="16" xfId="14" applyNumberFormat="1" applyFont="1" applyFill="1" applyBorder="1" applyAlignment="1">
      <alignment horizontal="center" vertical="center"/>
    </xf>
    <xf numFmtId="0" fontId="32" fillId="21" borderId="53" xfId="0" applyFont="1" applyFill="1" applyBorder="1" applyAlignment="1">
      <alignment horizontal="center" vertical="center"/>
    </xf>
    <xf numFmtId="0" fontId="32" fillId="23" borderId="16" xfId="0" applyFont="1" applyFill="1" applyBorder="1" applyAlignment="1">
      <alignment horizontal="left" vertical="center"/>
    </xf>
    <xf numFmtId="0" fontId="32" fillId="23" borderId="0" xfId="0" applyFont="1" applyFill="1" applyAlignment="1">
      <alignment horizontal="left" vertical="center"/>
    </xf>
    <xf numFmtId="164" fontId="32" fillId="23" borderId="35" xfId="13" applyFont="1" applyFill="1" applyBorder="1" applyAlignment="1">
      <alignment horizontal="center" vertical="center"/>
    </xf>
    <xf numFmtId="2" fontId="32" fillId="23" borderId="35" xfId="14" applyNumberFormat="1" applyFont="1" applyFill="1" applyBorder="1" applyAlignment="1">
      <alignment horizontal="center" vertical="center"/>
    </xf>
    <xf numFmtId="0" fontId="32" fillId="23" borderId="36" xfId="0" applyFont="1" applyFill="1" applyBorder="1" applyAlignment="1">
      <alignment horizontal="center" vertical="center"/>
    </xf>
    <xf numFmtId="0" fontId="32" fillId="23" borderId="37" xfId="0" applyFont="1" applyFill="1" applyBorder="1" applyAlignment="1">
      <alignment horizontal="center" vertical="center"/>
    </xf>
    <xf numFmtId="0" fontId="32" fillId="23" borderId="42" xfId="0" applyFont="1" applyFill="1" applyBorder="1" applyAlignment="1">
      <alignment horizontal="center" vertical="center"/>
    </xf>
    <xf numFmtId="0" fontId="32" fillId="23" borderId="38" xfId="0" applyFont="1" applyFill="1" applyBorder="1" applyAlignment="1">
      <alignment horizontal="center" vertical="center"/>
    </xf>
    <xf numFmtId="0" fontId="28" fillId="0" borderId="43" xfId="0" applyFont="1" applyFill="1" applyBorder="1" applyAlignment="1">
      <alignment horizontal="left" vertical="center" wrapText="1"/>
    </xf>
    <xf numFmtId="0" fontId="34" fillId="0" borderId="39" xfId="0" applyFont="1" applyFill="1" applyBorder="1" applyAlignment="1">
      <alignment horizontal="left" vertical="center"/>
    </xf>
    <xf numFmtId="164" fontId="34" fillId="0" borderId="44" xfId="13" applyFont="1" applyFill="1" applyBorder="1" applyAlignment="1">
      <alignment horizontal="center" vertical="center"/>
    </xf>
    <xf numFmtId="0" fontId="34" fillId="0" borderId="22" xfId="0" applyFont="1" applyFill="1" applyBorder="1" applyAlignment="1">
      <alignment horizontal="center" vertical="center"/>
    </xf>
    <xf numFmtId="0" fontId="32" fillId="0" borderId="25" xfId="0" applyFont="1" applyFill="1" applyBorder="1" applyAlignment="1">
      <alignment horizontal="center" vertical="center"/>
    </xf>
    <xf numFmtId="164" fontId="28" fillId="0" borderId="29" xfId="13" applyFont="1" applyFill="1" applyBorder="1" applyAlignment="1">
      <alignment horizontal="center" vertical="center"/>
    </xf>
    <xf numFmtId="0" fontId="28" fillId="0" borderId="0" xfId="0" applyFont="1" applyFill="1" applyAlignment="1">
      <alignment horizontal="left" vertical="center"/>
    </xf>
    <xf numFmtId="0" fontId="28" fillId="0" borderId="22" xfId="0" applyFont="1" applyFill="1" applyBorder="1" applyAlignment="1">
      <alignment horizontal="left" vertical="center" wrapText="1"/>
    </xf>
    <xf numFmtId="0" fontId="34" fillId="0" borderId="22" xfId="0" applyFont="1" applyFill="1" applyBorder="1" applyAlignment="1">
      <alignment horizontal="left" vertical="center" wrapText="1"/>
    </xf>
    <xf numFmtId="0" fontId="28" fillId="0" borderId="22" xfId="0" applyFont="1" applyFill="1" applyBorder="1" applyAlignment="1">
      <alignment horizontal="left" vertical="center"/>
    </xf>
    <xf numFmtId="0" fontId="32" fillId="0" borderId="40" xfId="0" applyFont="1" applyFill="1" applyBorder="1" applyAlignment="1">
      <alignment horizontal="center" vertical="center"/>
    </xf>
    <xf numFmtId="0" fontId="28" fillId="0" borderId="20" xfId="0" applyFont="1" applyFill="1" applyBorder="1" applyAlignment="1">
      <alignment horizontal="left" vertical="center"/>
    </xf>
    <xf numFmtId="0" fontId="34" fillId="0" borderId="45" xfId="0" applyFont="1" applyFill="1" applyBorder="1" applyAlignment="1">
      <alignment horizontal="center" vertical="center"/>
    </xf>
    <xf numFmtId="164" fontId="34" fillId="0" borderId="39" xfId="13" applyFont="1" applyFill="1" applyBorder="1" applyAlignment="1">
      <alignment horizontal="center" vertical="center"/>
    </xf>
    <xf numFmtId="0" fontId="34" fillId="0" borderId="39" xfId="0" applyFont="1" applyFill="1" applyBorder="1" applyAlignment="1">
      <alignment horizontal="center" vertical="center"/>
    </xf>
    <xf numFmtId="0" fontId="28" fillId="0" borderId="45" xfId="0" applyFont="1" applyFill="1" applyBorder="1" applyAlignment="1">
      <alignment horizontal="left" vertical="center"/>
    </xf>
    <xf numFmtId="0" fontId="34" fillId="0" borderId="31" xfId="0" applyFont="1" applyFill="1" applyBorder="1" applyAlignment="1">
      <alignment horizontal="center" vertical="center"/>
    </xf>
    <xf numFmtId="0" fontId="0" fillId="11" borderId="2" xfId="11" applyFont="1" applyFill="1">
      <alignment horizontal="center" vertical="center"/>
    </xf>
    <xf numFmtId="0" fontId="0" fillId="15" borderId="2" xfId="11" applyFont="1" applyFill="1">
      <alignment horizontal="center" vertical="center"/>
    </xf>
    <xf numFmtId="0" fontId="0" fillId="14" borderId="2" xfId="11" applyFont="1" applyFill="1">
      <alignment horizontal="center" vertical="center"/>
    </xf>
    <xf numFmtId="0" fontId="0" fillId="7" borderId="2" xfId="11" applyFont="1" applyFill="1">
      <alignment horizontal="center" vertical="center"/>
    </xf>
    <xf numFmtId="0" fontId="27" fillId="4" borderId="2" xfId="12" applyFont="1" applyFill="1">
      <alignment horizontal="left" vertical="center" indent="2"/>
    </xf>
    <xf numFmtId="0" fontId="27" fillId="4" borderId="2" xfId="11" applyFont="1" applyFill="1">
      <alignment horizontal="center" vertical="center"/>
    </xf>
    <xf numFmtId="9" fontId="27" fillId="4" borderId="2" xfId="2" applyFont="1" applyFill="1" applyBorder="1" applyAlignment="1">
      <alignment horizontal="center" vertical="center"/>
    </xf>
    <xf numFmtId="170" fontId="27" fillId="4" borderId="2" xfId="0" applyNumberFormat="1" applyFont="1" applyFill="1" applyBorder="1" applyAlignment="1">
      <alignment horizontal="center" vertical="center"/>
    </xf>
    <xf numFmtId="0" fontId="27" fillId="0" borderId="2" xfId="0" applyNumberFormat="1" applyFont="1" applyFill="1" applyBorder="1" applyAlignment="1">
      <alignment horizontal="center" vertical="center"/>
    </xf>
    <xf numFmtId="0" fontId="4" fillId="0" borderId="0" xfId="3" applyFont="1"/>
    <xf numFmtId="0" fontId="4" fillId="7" borderId="2" xfId="12" applyFont="1" applyFill="1">
      <alignment horizontal="left" vertical="center" indent="2"/>
    </xf>
    <xf numFmtId="0" fontId="4" fillId="7" borderId="2" xfId="11" applyFont="1" applyFill="1">
      <alignment horizontal="center" vertical="center"/>
    </xf>
    <xf numFmtId="170" fontId="4" fillId="7" borderId="2" xfId="0" applyNumberFormat="1" applyFont="1" applyFill="1" applyBorder="1" applyAlignment="1">
      <alignment horizontal="center" vertical="center"/>
    </xf>
    <xf numFmtId="0" fontId="4" fillId="0" borderId="0" xfId="0" applyFont="1" applyAlignment="1">
      <alignment vertical="center"/>
    </xf>
    <xf numFmtId="0" fontId="37" fillId="0" borderId="0" xfId="15" applyFont="1" applyFill="1"/>
    <xf numFmtId="0" fontId="39" fillId="0" borderId="27" xfId="0" applyFont="1" applyFill="1" applyBorder="1" applyAlignment="1">
      <alignment horizontal="center" vertical="center" wrapText="1"/>
    </xf>
    <xf numFmtId="0" fontId="39" fillId="0" borderId="39" xfId="0" applyFont="1" applyFill="1" applyBorder="1" applyAlignment="1">
      <alignment horizontal="center" vertical="center" wrapText="1"/>
    </xf>
    <xf numFmtId="164" fontId="40" fillId="0" borderId="27" xfId="13" applyFont="1" applyFill="1" applyBorder="1" applyAlignment="1">
      <alignment horizontal="left" vertical="center"/>
    </xf>
    <xf numFmtId="164" fontId="40" fillId="0" borderId="39" xfId="13" applyFont="1" applyFill="1" applyBorder="1" applyAlignment="1">
      <alignment horizontal="left" vertical="center"/>
    </xf>
    <xf numFmtId="164" fontId="40" fillId="0" borderId="27" xfId="13" applyFont="1" applyFill="1" applyBorder="1" applyAlignment="1">
      <alignment horizontal="left" vertical="center" wrapText="1"/>
    </xf>
    <xf numFmtId="164" fontId="40" fillId="0" borderId="39" xfId="13" applyFont="1" applyFill="1" applyBorder="1" applyAlignment="1">
      <alignment horizontal="left" vertical="center" wrapText="1"/>
    </xf>
    <xf numFmtId="164" fontId="42" fillId="0" borderId="27" xfId="13" applyFont="1" applyFill="1" applyBorder="1" applyAlignment="1">
      <alignment horizontal="left" vertical="center"/>
    </xf>
    <xf numFmtId="164" fontId="42" fillId="0" borderId="39" xfId="13" applyFont="1" applyFill="1" applyBorder="1" applyAlignment="1">
      <alignment horizontal="left" vertical="center"/>
    </xf>
    <xf numFmtId="0" fontId="42" fillId="0" borderId="39" xfId="0" applyFont="1" applyFill="1" applyBorder="1" applyAlignment="1">
      <alignment horizontal="left" vertical="center"/>
    </xf>
    <xf numFmtId="0" fontId="42" fillId="0" borderId="49" xfId="0" applyFont="1" applyFill="1" applyBorder="1" applyAlignment="1">
      <alignment horizontal="left" vertical="center"/>
    </xf>
    <xf numFmtId="164" fontId="42" fillId="0" borderId="27" xfId="13" applyFont="1" applyFill="1" applyBorder="1" applyAlignment="1">
      <alignment horizontal="left" vertical="center" wrapText="1"/>
    </xf>
    <xf numFmtId="164" fontId="42" fillId="0" borderId="39" xfId="13" applyFont="1" applyFill="1" applyBorder="1" applyAlignment="1">
      <alignment horizontal="left" vertical="center" wrapText="1"/>
    </xf>
    <xf numFmtId="164" fontId="37" fillId="0" borderId="27" xfId="13" applyFont="1" applyFill="1" applyBorder="1" applyAlignment="1">
      <alignment horizontal="left" vertical="center"/>
    </xf>
    <xf numFmtId="164" fontId="37" fillId="0" borderId="39" xfId="13" applyFont="1" applyFill="1" applyBorder="1" applyAlignment="1">
      <alignment horizontal="left" vertical="center"/>
    </xf>
    <xf numFmtId="164" fontId="37" fillId="0" borderId="32" xfId="13" applyFont="1" applyFill="1" applyBorder="1" applyAlignment="1">
      <alignment horizontal="left" vertical="center" wrapText="1"/>
    </xf>
    <xf numFmtId="164" fontId="37" fillId="0" borderId="56" xfId="13" applyFont="1" applyFill="1" applyBorder="1" applyAlignment="1">
      <alignment horizontal="left" vertical="center" wrapText="1"/>
    </xf>
    <xf numFmtId="0" fontId="39" fillId="0" borderId="55" xfId="0" applyFont="1" applyFill="1" applyBorder="1" applyAlignment="1">
      <alignment horizontal="left" vertical="center"/>
    </xf>
    <xf numFmtId="164" fontId="37" fillId="0" borderId="27" xfId="13" applyFont="1" applyFill="1" applyBorder="1" applyAlignment="1">
      <alignment horizontal="left" vertical="center" wrapText="1"/>
    </xf>
    <xf numFmtId="164" fontId="37" fillId="0" borderId="39" xfId="13" applyFont="1" applyFill="1" applyBorder="1" applyAlignment="1">
      <alignment horizontal="left" vertical="center" wrapText="1"/>
    </xf>
    <xf numFmtId="0" fontId="39" fillId="0" borderId="27" xfId="0" applyFont="1" applyFill="1" applyBorder="1" applyAlignment="1">
      <alignment horizontal="left" vertical="center"/>
    </xf>
    <xf numFmtId="0" fontId="39" fillId="0" borderId="39" xfId="0" applyFont="1" applyFill="1" applyBorder="1" applyAlignment="1">
      <alignment horizontal="left" vertical="center"/>
    </xf>
    <xf numFmtId="164" fontId="43" fillId="0" borderId="32" xfId="13" applyFont="1" applyFill="1" applyBorder="1" applyAlignment="1">
      <alignment horizontal="left" vertical="center"/>
    </xf>
    <xf numFmtId="164" fontId="43" fillId="0" borderId="56" xfId="13" applyFont="1" applyFill="1" applyBorder="1" applyAlignment="1">
      <alignment horizontal="left" vertical="center"/>
    </xf>
    <xf numFmtId="0" fontId="40" fillId="0" borderId="0" xfId="0" applyFont="1" applyFill="1"/>
    <xf numFmtId="0" fontId="31" fillId="0" borderId="0" xfId="15" applyFill="1"/>
    <xf numFmtId="0" fontId="38" fillId="0" borderId="44" xfId="0" applyFont="1" applyFill="1" applyBorder="1" applyAlignment="1">
      <alignment horizontal="center" vertical="center" wrapText="1"/>
    </xf>
    <xf numFmtId="0" fontId="38" fillId="0" borderId="39" xfId="0" applyFont="1" applyFill="1" applyBorder="1" applyAlignment="1">
      <alignment horizontal="left"/>
    </xf>
    <xf numFmtId="0" fontId="38" fillId="0" borderId="29" xfId="0" applyFont="1" applyFill="1" applyBorder="1" applyAlignment="1">
      <alignment horizontal="center" vertical="center" wrapText="1"/>
    </xf>
    <xf numFmtId="164" fontId="41" fillId="0" borderId="29" xfId="0" applyNumberFormat="1" applyFont="1" applyFill="1" applyBorder="1" applyAlignment="1">
      <alignment horizontal="left" vertical="center"/>
    </xf>
    <xf numFmtId="164" fontId="40" fillId="0" borderId="39" xfId="13" applyNumberFormat="1" applyFont="1" applyFill="1" applyBorder="1" applyAlignment="1">
      <alignment horizontal="left" vertical="center"/>
    </xf>
    <xf numFmtId="164" fontId="41" fillId="0" borderId="29" xfId="0" applyNumberFormat="1" applyFont="1" applyFill="1" applyBorder="1" applyAlignment="1">
      <alignment horizontal="left" vertical="center" wrapText="1"/>
    </xf>
    <xf numFmtId="164" fontId="38" fillId="0" borderId="29" xfId="0" applyNumberFormat="1" applyFont="1" applyFill="1" applyBorder="1" applyAlignment="1">
      <alignment horizontal="left" vertical="center"/>
    </xf>
    <xf numFmtId="164" fontId="38" fillId="0" borderId="51" xfId="0" applyNumberFormat="1" applyFont="1" applyFill="1" applyBorder="1" applyAlignment="1">
      <alignment horizontal="left" vertical="center"/>
    </xf>
    <xf numFmtId="0" fontId="40" fillId="0" borderId="39" xfId="0" applyFont="1" applyFill="1" applyBorder="1" applyAlignment="1">
      <alignment horizontal="left" vertical="center"/>
    </xf>
    <xf numFmtId="0" fontId="40" fillId="0" borderId="49" xfId="0" applyFont="1" applyFill="1" applyBorder="1" applyAlignment="1">
      <alignment horizontal="left" vertical="center"/>
    </xf>
    <xf numFmtId="0" fontId="40" fillId="0" borderId="39" xfId="0" applyFont="1" applyFill="1" applyBorder="1" applyAlignment="1">
      <alignment horizontal="left" vertical="center" wrapText="1"/>
    </xf>
    <xf numFmtId="0" fontId="40" fillId="0" borderId="49" xfId="0" applyFont="1" applyFill="1" applyBorder="1" applyAlignment="1">
      <alignment horizontal="left" vertical="center" wrapText="1"/>
    </xf>
    <xf numFmtId="0" fontId="42" fillId="0" borderId="39" xfId="0" applyFont="1" applyFill="1" applyBorder="1" applyAlignment="1">
      <alignment horizontal="left" vertical="center" wrapText="1"/>
    </xf>
    <xf numFmtId="0" fontId="42" fillId="0" borderId="49" xfId="0" applyFont="1" applyFill="1" applyBorder="1" applyAlignment="1">
      <alignment horizontal="left" vertical="center" wrapText="1"/>
    </xf>
    <xf numFmtId="0" fontId="40" fillId="0" borderId="56" xfId="0" applyFont="1" applyFill="1" applyBorder="1" applyAlignment="1">
      <alignment horizontal="left" vertical="center" wrapText="1"/>
    </xf>
    <xf numFmtId="0" fontId="37" fillId="0" borderId="56" xfId="0" applyFont="1" applyFill="1" applyBorder="1" applyAlignment="1">
      <alignment horizontal="left" vertical="center" wrapText="1"/>
    </xf>
    <xf numFmtId="0" fontId="37" fillId="0" borderId="57" xfId="0" applyFont="1" applyFill="1" applyBorder="1" applyAlignment="1">
      <alignment horizontal="left" vertical="center" wrapText="1"/>
    </xf>
    <xf numFmtId="164" fontId="38" fillId="0" borderId="0" xfId="0" applyNumberFormat="1" applyFont="1" applyFill="1" applyBorder="1" applyAlignment="1">
      <alignment horizontal="left" vertical="center"/>
    </xf>
    <xf numFmtId="164" fontId="40" fillId="0" borderId="56" xfId="13" applyNumberFormat="1" applyFont="1" applyFill="1" applyBorder="1" applyAlignment="1">
      <alignment horizontal="left" vertical="center"/>
    </xf>
    <xf numFmtId="164" fontId="37" fillId="0" borderId="55" xfId="13" applyFont="1" applyFill="1" applyBorder="1" applyAlignment="1">
      <alignment horizontal="left" vertical="center" wrapText="1"/>
    </xf>
    <xf numFmtId="164" fontId="42" fillId="0" borderId="55" xfId="13" applyFont="1" applyFill="1" applyBorder="1" applyAlignment="1">
      <alignment horizontal="left" vertical="center"/>
    </xf>
    <xf numFmtId="164" fontId="37" fillId="0" borderId="23" xfId="13" applyFont="1" applyFill="1" applyBorder="1" applyAlignment="1">
      <alignment horizontal="left" vertical="center" wrapText="1"/>
    </xf>
    <xf numFmtId="164" fontId="41" fillId="0" borderId="58" xfId="0" applyNumberFormat="1" applyFont="1" applyFill="1" applyBorder="1" applyAlignment="1">
      <alignment horizontal="left" vertical="center" wrapText="1"/>
    </xf>
    <xf numFmtId="164" fontId="40" fillId="0" borderId="23" xfId="13" applyNumberFormat="1" applyFont="1" applyFill="1" applyBorder="1" applyAlignment="1">
      <alignment horizontal="left" vertical="center"/>
    </xf>
    <xf numFmtId="0" fontId="39" fillId="0" borderId="0" xfId="0" applyFont="1" applyFill="1" applyBorder="1" applyAlignment="1">
      <alignment horizontal="left" vertical="center"/>
    </xf>
    <xf numFmtId="164" fontId="40" fillId="0" borderId="0" xfId="13" applyNumberFormat="1" applyFont="1" applyFill="1" applyBorder="1" applyAlignment="1">
      <alignment horizontal="left" vertical="center"/>
    </xf>
    <xf numFmtId="164" fontId="42" fillId="0" borderId="32" xfId="13" applyFont="1" applyFill="1" applyBorder="1" applyAlignment="1">
      <alignment horizontal="left" vertical="center"/>
    </xf>
    <xf numFmtId="164" fontId="40" fillId="0" borderId="56" xfId="13" applyFont="1" applyFill="1" applyBorder="1" applyAlignment="1">
      <alignment horizontal="left" vertical="center"/>
    </xf>
    <xf numFmtId="164" fontId="41" fillId="0" borderId="33" xfId="0" applyNumberFormat="1" applyFont="1" applyFill="1" applyBorder="1" applyAlignment="1">
      <alignment horizontal="left" vertical="center" wrapText="1"/>
    </xf>
    <xf numFmtId="164" fontId="39" fillId="0" borderId="39" xfId="0" applyNumberFormat="1" applyFont="1" applyFill="1" applyBorder="1" applyAlignment="1">
      <alignment horizontal="left" vertical="center"/>
    </xf>
    <xf numFmtId="0" fontId="37" fillId="0" borderId="49" xfId="0" applyFont="1" applyFill="1" applyBorder="1" applyAlignment="1">
      <alignment horizontal="center"/>
    </xf>
    <xf numFmtId="0" fontId="39" fillId="0" borderId="39" xfId="0" applyFont="1" applyFill="1" applyBorder="1" applyAlignment="1">
      <alignment horizontal="left" vertical="center" wrapText="1"/>
    </xf>
    <xf numFmtId="0" fontId="39" fillId="0" borderId="49" xfId="0" applyFont="1" applyFill="1" applyBorder="1" applyAlignment="1">
      <alignment horizontal="center" vertical="center" wrapText="1"/>
    </xf>
    <xf numFmtId="0" fontId="37" fillId="0" borderId="0" xfId="0" applyFont="1" applyFill="1" applyAlignment="1">
      <alignment horizontal="left" vertical="center" wrapText="1"/>
    </xf>
    <xf numFmtId="0" fontId="37" fillId="0" borderId="0" xfId="0" applyFont="1" applyFill="1" applyAlignment="1">
      <alignment horizontal="left" vertical="center"/>
    </xf>
    <xf numFmtId="0" fontId="37" fillId="0" borderId="39" xfId="0" applyFont="1" applyFill="1" applyBorder="1" applyAlignment="1">
      <alignment horizontal="left" vertical="center" wrapText="1"/>
    </xf>
    <xf numFmtId="0" fontId="37" fillId="0" borderId="49" xfId="0" applyFont="1" applyFill="1" applyBorder="1" applyAlignment="1">
      <alignment horizontal="left" vertical="center" wrapText="1"/>
    </xf>
    <xf numFmtId="0" fontId="37" fillId="0" borderId="0" xfId="0" applyFont="1" applyFill="1" applyBorder="1" applyAlignment="1">
      <alignment horizontal="left" vertical="center"/>
    </xf>
    <xf numFmtId="0" fontId="37" fillId="0" borderId="23" xfId="0" applyFont="1" applyFill="1" applyBorder="1" applyAlignment="1">
      <alignment horizontal="left" vertical="center" wrapText="1"/>
    </xf>
    <xf numFmtId="0" fontId="37" fillId="0" borderId="54" xfId="0" applyFont="1" applyFill="1" applyBorder="1" applyAlignment="1">
      <alignment horizontal="left" vertical="center" wrapText="1"/>
    </xf>
    <xf numFmtId="0" fontId="37" fillId="0" borderId="39" xfId="0" applyFont="1" applyFill="1" applyBorder="1" applyAlignment="1">
      <alignment horizontal="left" vertical="center"/>
    </xf>
    <xf numFmtId="0" fontId="37" fillId="0" borderId="49" xfId="0" applyFont="1" applyFill="1" applyBorder="1" applyAlignment="1">
      <alignment horizontal="left" vertical="center"/>
    </xf>
    <xf numFmtId="0" fontId="39" fillId="0" borderId="49" xfId="0" applyFont="1" applyFill="1" applyBorder="1" applyAlignment="1">
      <alignment horizontal="left" vertical="center"/>
    </xf>
    <xf numFmtId="0" fontId="46" fillId="0" borderId="0" xfId="15" applyFont="1"/>
    <xf numFmtId="0" fontId="37" fillId="0" borderId="0" xfId="15" applyFont="1"/>
    <xf numFmtId="0" fontId="38" fillId="25" borderId="39" xfId="15" applyFont="1" applyFill="1" applyBorder="1"/>
    <xf numFmtId="0" fontId="39" fillId="5" borderId="39" xfId="0" applyFont="1" applyFill="1" applyBorder="1" applyAlignment="1">
      <alignment horizontal="left" vertical="center"/>
    </xf>
    <xf numFmtId="0" fontId="37" fillId="0" borderId="0" xfId="0" applyFont="1" applyAlignment="1">
      <alignment horizontal="left" vertical="center"/>
    </xf>
    <xf numFmtId="0" fontId="40" fillId="16" borderId="39" xfId="0" applyFont="1" applyFill="1" applyBorder="1" applyAlignment="1">
      <alignment horizontal="left" vertical="center"/>
    </xf>
    <xf numFmtId="0" fontId="37" fillId="0" borderId="39" xfId="0" applyFont="1" applyBorder="1" applyAlignment="1">
      <alignment horizontal="center" vertical="center"/>
    </xf>
    <xf numFmtId="0" fontId="40" fillId="0" borderId="39" xfId="0" applyFont="1" applyBorder="1" applyAlignment="1">
      <alignment horizontal="left" vertical="center" wrapText="1"/>
    </xf>
    <xf numFmtId="0" fontId="42" fillId="0" borderId="39" xfId="0" applyFont="1" applyBorder="1" applyAlignment="1">
      <alignment horizontal="left" vertical="center"/>
    </xf>
    <xf numFmtId="0" fontId="42" fillId="16" borderId="39" xfId="0" applyFont="1" applyFill="1" applyBorder="1" applyAlignment="1">
      <alignment horizontal="left" vertical="center"/>
    </xf>
    <xf numFmtId="0" fontId="42" fillId="0" borderId="39" xfId="0" applyFont="1" applyBorder="1" applyAlignment="1">
      <alignment horizontal="left" vertical="center" wrapText="1"/>
    </xf>
    <xf numFmtId="0" fontId="37" fillId="0" borderId="39" xfId="0" applyFont="1" applyBorder="1" applyAlignment="1">
      <alignment horizontal="left" vertical="center"/>
    </xf>
    <xf numFmtId="0" fontId="37" fillId="26" borderId="56" xfId="0" applyFont="1" applyFill="1" applyBorder="1" applyAlignment="1">
      <alignment horizontal="left" vertical="center" wrapText="1"/>
    </xf>
    <xf numFmtId="0" fontId="39" fillId="0" borderId="59" xfId="0" applyFont="1" applyBorder="1" applyAlignment="1">
      <alignment horizontal="left" vertical="center"/>
    </xf>
    <xf numFmtId="0" fontId="39" fillId="5" borderId="23" xfId="0" applyFont="1" applyFill="1" applyBorder="1" applyAlignment="1">
      <alignment horizontal="left" vertical="center"/>
    </xf>
    <xf numFmtId="0" fontId="37" fillId="0" borderId="39" xfId="0" applyFont="1" applyBorder="1" applyAlignment="1">
      <alignment horizontal="left" vertical="center" wrapText="1"/>
    </xf>
    <xf numFmtId="0" fontId="39" fillId="0" borderId="39" xfId="0" applyFont="1" applyBorder="1" applyAlignment="1">
      <alignment horizontal="left" vertical="center"/>
    </xf>
    <xf numFmtId="0" fontId="37" fillId="16" borderId="39" xfId="0" applyFont="1" applyFill="1" applyBorder="1" applyAlignment="1">
      <alignment horizontal="left" vertical="center"/>
    </xf>
    <xf numFmtId="0" fontId="37" fillId="27" borderId="39" xfId="0" applyFont="1" applyFill="1" applyBorder="1" applyAlignment="1">
      <alignment horizontal="left" vertical="center"/>
    </xf>
    <xf numFmtId="0" fontId="37" fillId="27" borderId="0" xfId="0" applyFont="1" applyFill="1" applyAlignment="1">
      <alignment horizontal="left" vertical="center"/>
    </xf>
    <xf numFmtId="0" fontId="40" fillId="0" borderId="0" xfId="0" applyFont="1"/>
    <xf numFmtId="164" fontId="47" fillId="0" borderId="0" xfId="0" applyNumberFormat="1" applyFont="1"/>
    <xf numFmtId="171" fontId="47" fillId="28" borderId="39" xfId="18" applyFont="1" applyFill="1" applyBorder="1" applyAlignment="1">
      <alignment horizontal="center" vertical="center" wrapText="1"/>
    </xf>
    <xf numFmtId="0" fontId="40" fillId="0" borderId="0" xfId="22" applyFont="1" applyAlignment="1">
      <alignment vertical="center"/>
    </xf>
    <xf numFmtId="0" fontId="31" fillId="0" borderId="0" xfId="15"/>
    <xf numFmtId="0" fontId="48" fillId="0" borderId="0" xfId="0" applyFont="1" applyAlignment="1">
      <alignment horizontal="left" vertical="center"/>
    </xf>
    <xf numFmtId="0" fontId="43" fillId="0" borderId="39" xfId="0" applyFont="1" applyBorder="1" applyAlignment="1">
      <alignment horizontal="left" vertical="center"/>
    </xf>
    <xf numFmtId="171" fontId="40" fillId="0" borderId="56" xfId="18" applyFont="1" applyBorder="1" applyAlignment="1">
      <alignment horizontal="center" vertical="center" wrapText="1"/>
    </xf>
    <xf numFmtId="171" fontId="40" fillId="0" borderId="60" xfId="18" applyFont="1" applyBorder="1" applyAlignment="1">
      <alignment horizontal="center" vertical="center" wrapText="1"/>
    </xf>
    <xf numFmtId="0" fontId="31" fillId="0" borderId="0" xfId="15" applyFont="1"/>
    <xf numFmtId="0" fontId="37" fillId="0" borderId="0" xfId="22" applyFont="1" applyAlignment="1">
      <alignment vertical="center"/>
    </xf>
    <xf numFmtId="171" fontId="37" fillId="0" borderId="56" xfId="18" applyFont="1" applyBorder="1" applyAlignment="1">
      <alignment vertical="center" wrapText="1"/>
    </xf>
    <xf numFmtId="0" fontId="10" fillId="0" borderId="56" xfId="22" applyFont="1" applyBorder="1" applyAlignment="1">
      <alignment vertical="center" wrapText="1"/>
    </xf>
    <xf numFmtId="0" fontId="37" fillId="0" borderId="56" xfId="22" applyFont="1" applyBorder="1" applyAlignment="1">
      <alignment vertical="center" wrapText="1"/>
    </xf>
    <xf numFmtId="0" fontId="37" fillId="0" borderId="56" xfId="22" applyFont="1" applyBorder="1" applyAlignment="1">
      <alignment horizontal="center" vertical="center" wrapText="1"/>
    </xf>
    <xf numFmtId="171" fontId="37" fillId="0" borderId="0" xfId="21" applyFont="1" applyAlignment="1">
      <alignment vertical="center"/>
    </xf>
    <xf numFmtId="0" fontId="37" fillId="0" borderId="0" xfId="0" applyFont="1"/>
    <xf numFmtId="0" fontId="37" fillId="0" borderId="59" xfId="0" applyFont="1" applyBorder="1" applyAlignment="1">
      <alignment horizontal="left" vertical="center"/>
    </xf>
    <xf numFmtId="171" fontId="37" fillId="28" borderId="39" xfId="18" applyFont="1" applyFill="1" applyBorder="1" applyAlignment="1">
      <alignment horizontal="center" vertical="center" wrapText="1"/>
    </xf>
    <xf numFmtId="172" fontId="37" fillId="28" borderId="39" xfId="19" applyNumberFormat="1" applyFont="1" applyFill="1" applyBorder="1" applyAlignment="1">
      <alignment vertical="center" wrapText="1"/>
    </xf>
    <xf numFmtId="0" fontId="49" fillId="0" borderId="0" xfId="0" applyFont="1" applyAlignment="1">
      <alignment horizontal="left" vertical="center"/>
    </xf>
    <xf numFmtId="0" fontId="51" fillId="0" borderId="39" xfId="0" applyFont="1" applyBorder="1" applyAlignment="1">
      <alignment horizontal="left" vertical="center"/>
    </xf>
    <xf numFmtId="0" fontId="51" fillId="0" borderId="0" xfId="0" applyFont="1" applyAlignment="1">
      <alignment horizontal="left" vertical="center"/>
    </xf>
    <xf numFmtId="0" fontId="52" fillId="0" borderId="0" xfId="0" applyFont="1" applyAlignment="1">
      <alignment horizontal="left" vertical="center"/>
    </xf>
    <xf numFmtId="0" fontId="52" fillId="0" borderId="0" xfId="0" applyFont="1" applyFill="1" applyAlignment="1">
      <alignment horizontal="left" vertical="center"/>
    </xf>
    <xf numFmtId="0" fontId="48" fillId="0" borderId="39" xfId="0" applyFont="1" applyBorder="1" applyAlignment="1">
      <alignment horizontal="left" vertical="center"/>
    </xf>
    <xf numFmtId="0" fontId="53" fillId="0" borderId="0" xfId="0" applyFont="1" applyAlignment="1">
      <alignment horizontal="left" vertical="center"/>
    </xf>
    <xf numFmtId="0" fontId="49" fillId="0" borderId="0" xfId="0" applyFont="1" applyFill="1" applyAlignment="1">
      <alignment horizontal="left" vertical="center"/>
    </xf>
    <xf numFmtId="0" fontId="50" fillId="0" borderId="0" xfId="0" applyFont="1" applyFill="1" applyAlignment="1">
      <alignment horizontal="left" vertical="center"/>
    </xf>
    <xf numFmtId="0" fontId="38" fillId="0" borderId="39" xfId="0" applyFont="1" applyBorder="1" applyAlignment="1">
      <alignment horizontal="left" vertical="center"/>
    </xf>
    <xf numFmtId="0" fontId="38" fillId="0" borderId="39" xfId="0" applyFont="1" applyFill="1" applyBorder="1" applyAlignment="1">
      <alignment horizontal="left" vertical="center" wrapText="1"/>
    </xf>
    <xf numFmtId="0" fontId="38" fillId="0" borderId="39" xfId="0" applyFont="1" applyFill="1" applyBorder="1" applyAlignment="1">
      <alignment horizontal="left" vertical="center"/>
    </xf>
    <xf numFmtId="0" fontId="1" fillId="25" borderId="39" xfId="15" applyFont="1" applyFill="1" applyBorder="1" applyAlignment="1">
      <alignment horizontal="center" wrapText="1"/>
    </xf>
    <xf numFmtId="173" fontId="37" fillId="0" borderId="39" xfId="0" applyNumberFormat="1" applyFont="1" applyBorder="1" applyAlignment="1">
      <alignment horizontal="center" vertical="center"/>
    </xf>
    <xf numFmtId="173" fontId="49" fillId="0" borderId="39" xfId="0" applyNumberFormat="1" applyFont="1" applyFill="1" applyBorder="1" applyAlignment="1">
      <alignment horizontal="center" vertical="center"/>
    </xf>
    <xf numFmtId="173" fontId="50" fillId="0" borderId="39" xfId="0" applyNumberFormat="1" applyFont="1" applyFill="1" applyBorder="1" applyAlignment="1">
      <alignment horizontal="center" vertical="center"/>
    </xf>
    <xf numFmtId="173" fontId="49" fillId="0" borderId="39" xfId="0" applyNumberFormat="1" applyFont="1" applyBorder="1" applyAlignment="1">
      <alignment horizontal="center" vertical="center"/>
    </xf>
    <xf numFmtId="173" fontId="51" fillId="0" borderId="39" xfId="0" applyNumberFormat="1" applyFont="1" applyBorder="1" applyAlignment="1">
      <alignment horizontal="center" vertical="center"/>
    </xf>
    <xf numFmtId="173" fontId="48" fillId="0" borderId="39" xfId="0" applyNumberFormat="1" applyFont="1" applyBorder="1" applyAlignment="1">
      <alignment horizontal="center" vertical="center"/>
    </xf>
    <xf numFmtId="11" fontId="37" fillId="0" borderId="39" xfId="0" applyNumberFormat="1" applyFont="1" applyBorder="1" applyAlignment="1">
      <alignment horizontal="center" vertical="center"/>
    </xf>
    <xf numFmtId="0" fontId="39" fillId="5" borderId="49" xfId="0" applyFont="1" applyFill="1" applyBorder="1" applyAlignment="1">
      <alignment horizontal="center" vertical="center"/>
    </xf>
    <xf numFmtId="164" fontId="37" fillId="16" borderId="49" xfId="13" applyFont="1" applyFill="1" applyBorder="1" applyAlignment="1">
      <alignment horizontal="left" vertical="center"/>
    </xf>
    <xf numFmtId="0" fontId="38" fillId="0" borderId="49" xfId="0" applyFont="1" applyBorder="1" applyAlignment="1">
      <alignment horizontal="left" vertical="center"/>
    </xf>
    <xf numFmtId="164" fontId="40" fillId="16" borderId="49" xfId="13" applyFont="1" applyFill="1" applyBorder="1" applyAlignment="1">
      <alignment horizontal="left" vertical="center"/>
    </xf>
    <xf numFmtId="164" fontId="37" fillId="0" borderId="62" xfId="0" applyNumberFormat="1" applyFont="1" applyBorder="1" applyAlignment="1">
      <alignment horizontal="left" vertical="center"/>
    </xf>
    <xf numFmtId="0" fontId="39" fillId="5" borderId="54" xfId="0" applyFont="1" applyFill="1" applyBorder="1" applyAlignment="1">
      <alignment horizontal="left" vertical="center"/>
    </xf>
    <xf numFmtId="164" fontId="37" fillId="0" borderId="49" xfId="13" applyFont="1" applyFill="1" applyBorder="1" applyAlignment="1">
      <alignment horizontal="left" vertical="center"/>
    </xf>
    <xf numFmtId="164" fontId="38" fillId="0" borderId="49" xfId="13" applyFont="1" applyFill="1" applyBorder="1" applyAlignment="1">
      <alignment horizontal="left" vertical="center"/>
    </xf>
    <xf numFmtId="164" fontId="37" fillId="0" borderId="49" xfId="0" applyNumberFormat="1" applyFont="1" applyFill="1" applyBorder="1" applyAlignment="1">
      <alignment horizontal="left" vertical="center"/>
    </xf>
    <xf numFmtId="0" fontId="39" fillId="5" borderId="49" xfId="0" applyFont="1" applyFill="1" applyBorder="1" applyAlignment="1">
      <alignment horizontal="left" vertical="center"/>
    </xf>
    <xf numFmtId="164" fontId="37" fillId="0" borderId="49" xfId="0" applyNumberFormat="1" applyFont="1" applyBorder="1" applyAlignment="1">
      <alignment horizontal="left" vertical="center"/>
    </xf>
    <xf numFmtId="164" fontId="37" fillId="27" borderId="49" xfId="13" applyFont="1" applyFill="1" applyBorder="1" applyAlignment="1">
      <alignment horizontal="left" vertical="center"/>
    </xf>
    <xf numFmtId="164" fontId="48" fillId="0" borderId="49" xfId="0" applyNumberFormat="1" applyFont="1" applyBorder="1" applyAlignment="1">
      <alignment horizontal="left" vertical="center"/>
    </xf>
    <xf numFmtId="0" fontId="49" fillId="0" borderId="39" xfId="0" applyFont="1" applyBorder="1" applyAlignment="1">
      <alignment horizontal="left" vertical="center"/>
    </xf>
    <xf numFmtId="0" fontId="52" fillId="0" borderId="39" xfId="0" applyFont="1" applyBorder="1" applyAlignment="1">
      <alignment horizontal="left" vertical="center"/>
    </xf>
    <xf numFmtId="0" fontId="52" fillId="0" borderId="39" xfId="0" applyFont="1" applyFill="1" applyBorder="1" applyAlignment="1">
      <alignment horizontal="left" vertical="center"/>
    </xf>
    <xf numFmtId="0" fontId="38" fillId="0" borderId="39" xfId="15" applyFont="1" applyBorder="1" applyAlignment="1">
      <alignment horizontal="center" vertical="center"/>
    </xf>
    <xf numFmtId="0" fontId="37" fillId="24" borderId="49" xfId="0" applyFont="1" applyFill="1" applyBorder="1" applyAlignment="1">
      <alignment vertical="center"/>
    </xf>
    <xf numFmtId="0" fontId="37" fillId="24" borderId="46" xfId="0" applyFont="1" applyFill="1" applyBorder="1" applyAlignment="1">
      <alignment vertical="center"/>
    </xf>
    <xf numFmtId="0" fontId="49" fillId="24" borderId="49" xfId="0" applyFont="1" applyFill="1" applyBorder="1" applyAlignment="1">
      <alignment vertical="center"/>
    </xf>
    <xf numFmtId="0" fontId="49" fillId="24" borderId="46" xfId="0" applyFont="1" applyFill="1" applyBorder="1" applyAlignment="1">
      <alignment vertical="center"/>
    </xf>
    <xf numFmtId="0" fontId="48" fillId="24" borderId="49" xfId="0" applyFont="1" applyFill="1" applyBorder="1" applyAlignment="1">
      <alignment vertical="center"/>
    </xf>
    <xf numFmtId="0" fontId="48" fillId="24" borderId="46" xfId="0" applyFont="1" applyFill="1" applyBorder="1" applyAlignment="1">
      <alignment vertical="center"/>
    </xf>
    <xf numFmtId="0" fontId="40" fillId="0" borderId="64" xfId="0" applyFont="1" applyBorder="1"/>
    <xf numFmtId="0" fontId="37" fillId="0" borderId="39" xfId="0" applyNumberFormat="1" applyFont="1" applyBorder="1" applyAlignment="1">
      <alignment horizontal="center" vertical="center"/>
    </xf>
    <xf numFmtId="0" fontId="49" fillId="0" borderId="39" xfId="0" applyNumberFormat="1" applyFont="1" applyBorder="1" applyAlignment="1">
      <alignment horizontal="center" vertical="center"/>
    </xf>
    <xf numFmtId="0" fontId="49" fillId="0" borderId="39" xfId="0" applyNumberFormat="1" applyFont="1" applyFill="1" applyBorder="1" applyAlignment="1">
      <alignment horizontal="center" vertical="center"/>
    </xf>
    <xf numFmtId="0" fontId="51" fillId="0" borderId="39" xfId="0" applyNumberFormat="1" applyFont="1" applyBorder="1" applyAlignment="1">
      <alignment horizontal="center" vertical="center"/>
    </xf>
    <xf numFmtId="173" fontId="52" fillId="0" borderId="39" xfId="0" applyNumberFormat="1" applyFont="1" applyBorder="1" applyAlignment="1">
      <alignment horizontal="center" vertical="center"/>
    </xf>
    <xf numFmtId="173" fontId="52" fillId="0" borderId="39" xfId="0" applyNumberFormat="1" applyFont="1" applyFill="1" applyBorder="1" applyAlignment="1">
      <alignment horizontal="center" vertical="center"/>
    </xf>
    <xf numFmtId="173" fontId="37" fillId="0" borderId="39" xfId="0" applyNumberFormat="1" applyFont="1" applyFill="1" applyBorder="1" applyAlignment="1">
      <alignment horizontal="center" vertical="center"/>
    </xf>
    <xf numFmtId="0" fontId="37" fillId="0" borderId="49" xfId="0" applyFont="1" applyBorder="1" applyAlignment="1">
      <alignment horizontal="center" vertical="center"/>
    </xf>
    <xf numFmtId="0" fontId="52" fillId="0" borderId="49" xfId="0" applyFont="1" applyBorder="1" applyAlignment="1">
      <alignment horizontal="left" vertical="center"/>
    </xf>
    <xf numFmtId="0" fontId="52" fillId="0" borderId="49" xfId="0" applyFont="1" applyFill="1" applyBorder="1" applyAlignment="1">
      <alignment horizontal="left" vertical="center"/>
    </xf>
    <xf numFmtId="0" fontId="37" fillId="27" borderId="49" xfId="0" applyFont="1" applyFill="1" applyBorder="1" applyAlignment="1">
      <alignment horizontal="left" vertical="center"/>
    </xf>
    <xf numFmtId="0" fontId="57" fillId="24" borderId="39" xfId="15" applyFont="1" applyFill="1" applyBorder="1" applyAlignment="1">
      <alignment horizontal="center" vertical="center"/>
    </xf>
    <xf numFmtId="0" fontId="58" fillId="0" borderId="39" xfId="15" applyFont="1" applyBorder="1" applyAlignment="1">
      <alignment horizontal="center" vertical="center"/>
    </xf>
    <xf numFmtId="0" fontId="4" fillId="30" borderId="39" xfId="15" applyFont="1" applyFill="1" applyBorder="1" applyAlignment="1">
      <alignment horizontal="center" vertical="center"/>
    </xf>
    <xf numFmtId="0" fontId="37" fillId="0" borderId="0" xfId="15" applyFont="1" applyAlignment="1">
      <alignment vertical="center"/>
    </xf>
    <xf numFmtId="0" fontId="1" fillId="3" borderId="39" xfId="15" applyFont="1" applyFill="1" applyBorder="1" applyAlignment="1">
      <alignment horizontal="center" vertical="center"/>
    </xf>
    <xf numFmtId="0" fontId="37" fillId="3" borderId="39" xfId="0" applyFont="1" applyFill="1" applyBorder="1" applyAlignment="1">
      <alignment horizontal="center"/>
    </xf>
    <xf numFmtId="0" fontId="37" fillId="0" borderId="63" xfId="15" applyFont="1" applyBorder="1" applyAlignment="1">
      <alignment horizontal="left" vertical="center"/>
    </xf>
    <xf numFmtId="0" fontId="37" fillId="0" borderId="0" xfId="15" applyFont="1" applyAlignment="1">
      <alignment horizontal="left" vertical="center"/>
    </xf>
    <xf numFmtId="0" fontId="37" fillId="0" borderId="0" xfId="15" applyFont="1" applyFill="1" applyAlignment="1">
      <alignment horizontal="center" vertical="center"/>
    </xf>
    <xf numFmtId="0" fontId="37" fillId="31" borderId="39" xfId="15" applyFont="1" applyFill="1" applyBorder="1" applyAlignment="1">
      <alignment horizontal="center" vertical="center"/>
    </xf>
    <xf numFmtId="0" fontId="37" fillId="25" borderId="39" xfId="15" applyFont="1" applyFill="1" applyBorder="1"/>
    <xf numFmtId="172" fontId="37" fillId="28" borderId="0" xfId="19" applyNumberFormat="1" applyFont="1" applyFill="1" applyBorder="1" applyAlignment="1">
      <alignment vertical="center" wrapText="1"/>
    </xf>
    <xf numFmtId="171" fontId="37" fillId="0" borderId="0" xfId="18" applyFont="1" applyBorder="1" applyAlignment="1">
      <alignment vertical="center" wrapText="1"/>
    </xf>
    <xf numFmtId="0" fontId="10" fillId="0" borderId="0" xfId="22" applyFont="1" applyBorder="1" applyAlignment="1">
      <alignment vertical="center" wrapText="1"/>
    </xf>
    <xf numFmtId="0" fontId="37" fillId="0" borderId="0" xfId="22" applyFont="1" applyBorder="1" applyAlignment="1">
      <alignment vertical="center" wrapText="1"/>
    </xf>
    <xf numFmtId="0" fontId="37" fillId="0" borderId="0" xfId="22" applyFont="1" applyBorder="1" applyAlignment="1">
      <alignment horizontal="center" vertical="center" wrapText="1"/>
    </xf>
    <xf numFmtId="173" fontId="37" fillId="0" borderId="49" xfId="0" applyNumberFormat="1" applyFont="1" applyBorder="1" applyAlignment="1">
      <alignment horizontal="center" vertical="center"/>
    </xf>
    <xf numFmtId="0" fontId="37" fillId="0" borderId="49" xfId="0" applyNumberFormat="1" applyFont="1" applyBorder="1" applyAlignment="1">
      <alignment horizontal="center" vertical="center"/>
    </xf>
    <xf numFmtId="173" fontId="37" fillId="0" borderId="63" xfId="0" applyNumberFormat="1" applyFont="1" applyBorder="1" applyAlignment="1">
      <alignment horizontal="center" vertical="center"/>
    </xf>
    <xf numFmtId="173" fontId="49" fillId="0" borderId="49" xfId="0" applyNumberFormat="1" applyFont="1" applyBorder="1" applyAlignment="1">
      <alignment horizontal="center" vertical="center"/>
    </xf>
    <xf numFmtId="0" fontId="49" fillId="0" borderId="49" xfId="0" applyNumberFormat="1" applyFont="1" applyBorder="1" applyAlignment="1">
      <alignment horizontal="center" vertical="center"/>
    </xf>
    <xf numFmtId="173" fontId="49" fillId="0" borderId="49" xfId="0" applyNumberFormat="1" applyFont="1" applyFill="1" applyBorder="1" applyAlignment="1">
      <alignment horizontal="center" vertical="center"/>
    </xf>
    <xf numFmtId="0" fontId="49" fillId="0" borderId="49" xfId="0" applyNumberFormat="1" applyFont="1" applyFill="1" applyBorder="1" applyAlignment="1">
      <alignment horizontal="center" vertical="center"/>
    </xf>
    <xf numFmtId="173" fontId="51" fillId="0" borderId="49" xfId="0" applyNumberFormat="1" applyFont="1" applyBorder="1" applyAlignment="1">
      <alignment horizontal="center" vertical="center"/>
    </xf>
    <xf numFmtId="0" fontId="51" fillId="0" borderId="49" xfId="0" applyNumberFormat="1" applyFont="1" applyBorder="1" applyAlignment="1">
      <alignment horizontal="center" vertical="center"/>
    </xf>
    <xf numFmtId="173" fontId="52" fillId="0" borderId="49" xfId="0" applyNumberFormat="1" applyFont="1" applyBorder="1" applyAlignment="1">
      <alignment horizontal="center" vertical="center"/>
    </xf>
    <xf numFmtId="173" fontId="52" fillId="0" borderId="49" xfId="0" applyNumberFormat="1" applyFont="1" applyFill="1" applyBorder="1" applyAlignment="1">
      <alignment horizontal="center" vertical="center"/>
    </xf>
    <xf numFmtId="173" fontId="37" fillId="0" borderId="49" xfId="0" applyNumberFormat="1" applyFont="1" applyFill="1" applyBorder="1" applyAlignment="1">
      <alignment horizontal="center" vertical="center"/>
    </xf>
    <xf numFmtId="173" fontId="48" fillId="0" borderId="49" xfId="0" applyNumberFormat="1" applyFont="1" applyBorder="1" applyAlignment="1">
      <alignment horizontal="center" vertical="center"/>
    </xf>
    <xf numFmtId="0" fontId="40" fillId="0" borderId="0" xfId="0" applyFont="1" applyBorder="1"/>
    <xf numFmtId="0" fontId="37" fillId="25" borderId="39" xfId="15" applyFont="1" applyFill="1" applyBorder="1" applyAlignment="1">
      <alignment horizontal="center" vertical="center" wrapText="1"/>
    </xf>
    <xf numFmtId="164" fontId="40" fillId="16" borderId="49" xfId="13" applyFont="1" applyFill="1" applyBorder="1" applyAlignment="1">
      <alignment horizontal="center" vertical="center"/>
    </xf>
    <xf numFmtId="164" fontId="37" fillId="16" borderId="49" xfId="13" applyFont="1" applyFill="1" applyBorder="1" applyAlignment="1">
      <alignment horizontal="center" vertical="center"/>
    </xf>
    <xf numFmtId="164" fontId="37" fillId="0" borderId="49" xfId="13" applyFont="1" applyFill="1" applyBorder="1" applyAlignment="1">
      <alignment horizontal="center" vertical="center"/>
    </xf>
    <xf numFmtId="0" fontId="38" fillId="0" borderId="39" xfId="15" applyFont="1" applyBorder="1" applyAlignment="1">
      <alignment horizontal="center" vertical="center" wrapText="1"/>
    </xf>
    <xf numFmtId="0" fontId="38" fillId="0" borderId="49" xfId="0" applyFont="1" applyBorder="1" applyAlignment="1">
      <alignment horizontal="center" vertical="center"/>
    </xf>
    <xf numFmtId="164" fontId="37" fillId="0" borderId="63" xfId="0" applyNumberFormat="1" applyFont="1" applyBorder="1" applyAlignment="1">
      <alignment horizontal="center" vertical="center"/>
    </xf>
    <xf numFmtId="164" fontId="37" fillId="0" borderId="49" xfId="0" applyNumberFormat="1" applyFont="1" applyFill="1" applyBorder="1" applyAlignment="1">
      <alignment horizontal="center" vertical="center"/>
    </xf>
    <xf numFmtId="164" fontId="37" fillId="0" borderId="49" xfId="0" applyNumberFormat="1" applyFont="1" applyBorder="1" applyAlignment="1">
      <alignment horizontal="center" vertical="center"/>
    </xf>
    <xf numFmtId="164" fontId="37" fillId="27" borderId="49" xfId="13" applyFont="1" applyFill="1" applyBorder="1" applyAlignment="1">
      <alignment horizontal="center" vertical="center"/>
    </xf>
    <xf numFmtId="164" fontId="48" fillId="0" borderId="49" xfId="0" applyNumberFormat="1" applyFont="1" applyBorder="1" applyAlignment="1">
      <alignment horizontal="center" vertical="center"/>
    </xf>
    <xf numFmtId="0" fontId="37" fillId="25" borderId="49" xfId="15" applyFont="1" applyFill="1" applyBorder="1" applyAlignment="1"/>
    <xf numFmtId="0" fontId="37" fillId="25" borderId="46" xfId="15" applyFont="1" applyFill="1" applyBorder="1" applyAlignment="1"/>
    <xf numFmtId="0" fontId="37" fillId="25" borderId="27" xfId="15" applyFont="1" applyFill="1" applyBorder="1" applyAlignment="1"/>
    <xf numFmtId="0" fontId="37" fillId="24" borderId="27" xfId="0" applyFont="1" applyFill="1" applyBorder="1" applyAlignment="1">
      <alignment vertical="center"/>
    </xf>
    <xf numFmtId="0" fontId="49" fillId="24" borderId="27" xfId="0" applyFont="1" applyFill="1" applyBorder="1" applyAlignment="1">
      <alignment vertical="center"/>
    </xf>
    <xf numFmtId="0" fontId="49" fillId="30" borderId="49" xfId="0" applyFont="1" applyFill="1" applyBorder="1" applyAlignment="1">
      <alignment vertical="center"/>
    </xf>
    <xf numFmtId="0" fontId="49" fillId="30" borderId="46" xfId="0" applyFont="1" applyFill="1" applyBorder="1" applyAlignment="1">
      <alignment vertical="center"/>
    </xf>
    <xf numFmtId="0" fontId="49" fillId="30" borderId="27" xfId="0" applyFont="1" applyFill="1" applyBorder="1" applyAlignment="1">
      <alignment vertical="center"/>
    </xf>
    <xf numFmtId="0" fontId="50" fillId="24" borderId="49" xfId="0" applyFont="1" applyFill="1" applyBorder="1" applyAlignment="1">
      <alignment vertical="center"/>
    </xf>
    <xf numFmtId="0" fontId="50" fillId="24" borderId="46" xfId="0" applyFont="1" applyFill="1" applyBorder="1" applyAlignment="1">
      <alignment vertical="center"/>
    </xf>
    <xf numFmtId="0" fontId="50" fillId="24" borderId="27" xfId="0" applyFont="1" applyFill="1" applyBorder="1" applyAlignment="1">
      <alignment vertical="center"/>
    </xf>
    <xf numFmtId="0" fontId="49" fillId="0" borderId="46" xfId="0" applyFont="1" applyFill="1" applyBorder="1" applyAlignment="1">
      <alignment vertical="center"/>
    </xf>
    <xf numFmtId="0" fontId="49" fillId="0" borderId="27" xfId="0" applyFont="1" applyFill="1" applyBorder="1" applyAlignment="1">
      <alignment vertical="center"/>
    </xf>
    <xf numFmtId="0" fontId="54" fillId="0" borderId="46" xfId="0" applyFont="1" applyFill="1" applyBorder="1" applyAlignment="1">
      <alignment vertical="center"/>
    </xf>
    <xf numFmtId="0" fontId="54" fillId="0" borderId="27" xfId="0" applyFont="1" applyFill="1" applyBorder="1" applyAlignment="1">
      <alignment vertical="center"/>
    </xf>
    <xf numFmtId="0" fontId="55" fillId="0" borderId="49" xfId="0" applyFont="1" applyFill="1" applyBorder="1" applyAlignment="1">
      <alignment vertical="center"/>
    </xf>
    <xf numFmtId="0" fontId="55" fillId="0" borderId="46" xfId="0" applyFont="1" applyFill="1" applyBorder="1" applyAlignment="1">
      <alignment vertical="center"/>
    </xf>
    <xf numFmtId="0" fontId="55" fillId="0" borderId="27" xfId="0" applyFont="1" applyFill="1" applyBorder="1" applyAlignment="1">
      <alignment vertical="center"/>
    </xf>
    <xf numFmtId="0" fontId="50" fillId="0" borderId="49" xfId="0" applyFont="1" applyFill="1" applyBorder="1" applyAlignment="1">
      <alignment vertical="center"/>
    </xf>
    <xf numFmtId="0" fontId="50" fillId="0" borderId="46" xfId="0" applyFont="1" applyFill="1" applyBorder="1" applyAlignment="1">
      <alignment vertical="center"/>
    </xf>
    <xf numFmtId="0" fontId="50" fillId="0" borderId="27" xfId="0" applyFont="1" applyFill="1" applyBorder="1" applyAlignment="1">
      <alignment vertical="center"/>
    </xf>
    <xf numFmtId="0" fontId="51" fillId="24" borderId="49" xfId="0" applyFont="1" applyFill="1" applyBorder="1" applyAlignment="1">
      <alignment vertical="center"/>
    </xf>
    <xf numFmtId="0" fontId="51" fillId="24" borderId="46" xfId="0" applyFont="1" applyFill="1" applyBorder="1" applyAlignment="1">
      <alignment vertical="center"/>
    </xf>
    <xf numFmtId="0" fontId="51" fillId="24" borderId="27" xfId="0" applyFont="1" applyFill="1" applyBorder="1" applyAlignment="1">
      <alignment vertical="center"/>
    </xf>
    <xf numFmtId="0" fontId="51" fillId="0" borderId="46" xfId="0" applyFont="1" applyFill="1" applyBorder="1" applyAlignment="1">
      <alignment vertical="center"/>
    </xf>
    <xf numFmtId="0" fontId="51" fillId="0" borderId="27" xfId="0" applyFont="1" applyFill="1" applyBorder="1" applyAlignment="1">
      <alignment vertical="center"/>
    </xf>
    <xf numFmtId="0" fontId="52" fillId="24" borderId="49" xfId="0" applyFont="1" applyFill="1" applyBorder="1" applyAlignment="1">
      <alignment vertical="center"/>
    </xf>
    <xf numFmtId="0" fontId="52" fillId="24" borderId="46" xfId="0" applyFont="1" applyFill="1" applyBorder="1" applyAlignment="1">
      <alignment vertical="center"/>
    </xf>
    <xf numFmtId="0" fontId="52" fillId="24" borderId="27" xfId="0" applyFont="1" applyFill="1" applyBorder="1" applyAlignment="1">
      <alignment vertical="center"/>
    </xf>
    <xf numFmtId="0" fontId="37" fillId="0" borderId="49" xfId="0" applyFont="1" applyBorder="1" applyAlignment="1">
      <alignment vertical="center"/>
    </xf>
    <xf numFmtId="0" fontId="37" fillId="0" borderId="46" xfId="0" applyFont="1" applyBorder="1" applyAlignment="1">
      <alignment vertical="center"/>
    </xf>
    <xf numFmtId="0" fontId="37" fillId="0" borderId="27" xfId="0" applyFont="1" applyBorder="1" applyAlignment="1">
      <alignment vertical="center"/>
    </xf>
    <xf numFmtId="0" fontId="37" fillId="30" borderId="46" xfId="0" applyFont="1" applyFill="1" applyBorder="1" applyAlignment="1">
      <alignment vertical="center"/>
    </xf>
    <xf numFmtId="0" fontId="37" fillId="30" borderId="27" xfId="0" applyFont="1" applyFill="1" applyBorder="1" applyAlignment="1">
      <alignment vertical="center"/>
    </xf>
    <xf numFmtId="0" fontId="48" fillId="24" borderId="27" xfId="0" applyFont="1" applyFill="1" applyBorder="1" applyAlignment="1">
      <alignment vertical="center"/>
    </xf>
    <xf numFmtId="0" fontId="48" fillId="30" borderId="49" xfId="0" applyFont="1" applyFill="1" applyBorder="1" applyAlignment="1">
      <alignment vertical="center"/>
    </xf>
    <xf numFmtId="0" fontId="48" fillId="30" borderId="46" xfId="0" applyFont="1" applyFill="1" applyBorder="1" applyAlignment="1">
      <alignment vertical="center"/>
    </xf>
    <xf numFmtId="0" fontId="48" fillId="30" borderId="27" xfId="0" applyFont="1" applyFill="1" applyBorder="1" applyAlignment="1">
      <alignment vertical="center"/>
    </xf>
    <xf numFmtId="0" fontId="37" fillId="30" borderId="49" xfId="0" applyFont="1" applyFill="1" applyBorder="1" applyAlignment="1">
      <alignment vertical="center"/>
    </xf>
    <xf numFmtId="0" fontId="48" fillId="0" borderId="46" xfId="0" applyFont="1" applyFill="1" applyBorder="1" applyAlignment="1">
      <alignment vertical="center"/>
    </xf>
    <xf numFmtId="0" fontId="48" fillId="0" borderId="27" xfId="0" applyFont="1" applyFill="1" applyBorder="1" applyAlignment="1">
      <alignment vertical="center"/>
    </xf>
    <xf numFmtId="0" fontId="54" fillId="0" borderId="49" xfId="0" applyFont="1" applyFill="1" applyBorder="1" applyAlignment="1">
      <alignment vertical="center"/>
    </xf>
    <xf numFmtId="0" fontId="53" fillId="24" borderId="49" xfId="0" applyFont="1" applyFill="1" applyBorder="1" applyAlignment="1">
      <alignment vertical="center"/>
    </xf>
    <xf numFmtId="0" fontId="53" fillId="24" borderId="46" xfId="0" applyFont="1" applyFill="1" applyBorder="1" applyAlignment="1">
      <alignment vertical="center"/>
    </xf>
    <xf numFmtId="0" fontId="53" fillId="24" borderId="27" xfId="0" applyFont="1" applyFill="1" applyBorder="1" applyAlignment="1">
      <alignment vertical="center"/>
    </xf>
    <xf numFmtId="0" fontId="53" fillId="0" borderId="49" xfId="0" applyFont="1" applyBorder="1" applyAlignment="1">
      <alignment vertical="center"/>
    </xf>
    <xf numFmtId="0" fontId="53" fillId="0" borderId="46" xfId="0" applyFont="1" applyBorder="1" applyAlignment="1">
      <alignment vertical="center"/>
    </xf>
    <xf numFmtId="0" fontId="53" fillId="0" borderId="27" xfId="0" applyFont="1" applyBorder="1" applyAlignment="1">
      <alignment vertical="center"/>
    </xf>
    <xf numFmtId="0" fontId="59" fillId="32" borderId="61" xfId="15" applyFont="1" applyFill="1" applyBorder="1" applyAlignment="1">
      <alignment horizontal="center"/>
    </xf>
    <xf numFmtId="0" fontId="53" fillId="24" borderId="49" xfId="0" applyFont="1" applyFill="1" applyBorder="1" applyAlignment="1">
      <alignment horizontal="center" vertical="center"/>
    </xf>
    <xf numFmtId="0" fontId="53" fillId="24" borderId="46" xfId="0" applyFont="1" applyFill="1" applyBorder="1" applyAlignment="1">
      <alignment horizontal="center" vertical="center"/>
    </xf>
    <xf numFmtId="0" fontId="53" fillId="24" borderId="27" xfId="0" applyFont="1" applyFill="1" applyBorder="1" applyAlignment="1">
      <alignment horizontal="center" vertical="center"/>
    </xf>
    <xf numFmtId="0" fontId="48" fillId="24" borderId="49" xfId="0" applyFont="1" applyFill="1" applyBorder="1" applyAlignment="1">
      <alignment horizontal="center" vertical="center"/>
    </xf>
    <xf numFmtId="0" fontId="48" fillId="24" borderId="46" xfId="0" applyFont="1" applyFill="1" applyBorder="1" applyAlignment="1">
      <alignment horizontal="center" vertical="center"/>
    </xf>
    <xf numFmtId="0" fontId="48" fillId="24" borderId="27" xfId="0" applyFont="1" applyFill="1" applyBorder="1" applyAlignment="1">
      <alignment horizontal="center" vertical="center"/>
    </xf>
    <xf numFmtId="0" fontId="0" fillId="0" borderId="0" xfId="0" applyAlignment="1">
      <alignment horizontal="center"/>
    </xf>
    <xf numFmtId="0" fontId="0" fillId="0" borderId="0" xfId="0" applyAlignment="1">
      <alignment vertical="center"/>
    </xf>
    <xf numFmtId="0" fontId="0" fillId="0" borderId="0" xfId="0" applyAlignment="1"/>
    <xf numFmtId="0" fontId="0" fillId="33" borderId="0" xfId="0" applyFont="1" applyFill="1" applyAlignment="1">
      <alignment vertical="center"/>
    </xf>
    <xf numFmtId="174" fontId="40" fillId="33" borderId="39" xfId="23" applyFont="1" applyFill="1" applyBorder="1" applyAlignment="1">
      <alignment vertical="center"/>
    </xf>
    <xf numFmtId="174" fontId="40" fillId="33" borderId="39" xfId="23" applyFont="1" applyFill="1" applyBorder="1" applyAlignment="1">
      <alignment horizontal="left" vertical="center"/>
    </xf>
    <xf numFmtId="174" fontId="40" fillId="33" borderId="39" xfId="23" applyFont="1" applyFill="1" applyBorder="1" applyAlignment="1">
      <alignment horizontal="center" vertical="center"/>
    </xf>
    <xf numFmtId="1" fontId="40" fillId="33" borderId="39" xfId="23" applyNumberFormat="1" applyFont="1" applyFill="1" applyBorder="1" applyAlignment="1">
      <alignment horizontal="center" vertical="center"/>
    </xf>
    <xf numFmtId="0" fontId="62" fillId="33" borderId="39" xfId="1" applyFont="1" applyFill="1" applyBorder="1" applyAlignment="1" applyProtection="1">
      <alignment horizontal="left" vertical="center"/>
    </xf>
    <xf numFmtId="0" fontId="40" fillId="33" borderId="39" xfId="0" applyFont="1" applyFill="1" applyBorder="1" applyAlignment="1">
      <alignment horizontal="center" vertical="center"/>
    </xf>
    <xf numFmtId="0" fontId="40" fillId="33" borderId="39" xfId="0" applyFont="1" applyFill="1" applyBorder="1" applyAlignment="1">
      <alignment horizontal="left" vertical="center" wrapText="1"/>
    </xf>
    <xf numFmtId="0" fontId="40" fillId="33" borderId="23" xfId="0" applyFont="1" applyFill="1" applyBorder="1" applyAlignment="1">
      <alignment vertical="center"/>
    </xf>
    <xf numFmtId="0" fontId="40" fillId="33" borderId="23" xfId="0" applyFont="1" applyFill="1" applyBorder="1" applyAlignment="1">
      <alignment horizontal="left" vertical="center" wrapText="1"/>
    </xf>
    <xf numFmtId="0" fontId="40" fillId="33" borderId="39" xfId="0" applyFont="1" applyFill="1" applyBorder="1" applyAlignment="1">
      <alignment horizontal="left" vertical="center"/>
    </xf>
    <xf numFmtId="164" fontId="40" fillId="33" borderId="39" xfId="13" applyFont="1" applyFill="1" applyBorder="1" applyAlignment="1">
      <alignment horizontal="center" vertical="center"/>
    </xf>
    <xf numFmtId="0" fontId="40" fillId="33" borderId="39" xfId="13" applyNumberFormat="1" applyFont="1" applyFill="1" applyBorder="1" applyAlignment="1">
      <alignment horizontal="center" vertical="center"/>
    </xf>
    <xf numFmtId="173" fontId="40" fillId="33" borderId="39" xfId="13" applyNumberFormat="1" applyFont="1" applyFill="1" applyBorder="1" applyAlignment="1">
      <alignment horizontal="center" vertical="center"/>
    </xf>
    <xf numFmtId="1" fontId="40" fillId="33" borderId="39" xfId="13" applyNumberFormat="1" applyFont="1" applyFill="1" applyBorder="1" applyAlignment="1">
      <alignment horizontal="center" vertical="center"/>
    </xf>
    <xf numFmtId="164" fontId="40" fillId="33" borderId="23" xfId="13" applyFont="1" applyFill="1" applyBorder="1" applyAlignment="1">
      <alignment horizontal="center" vertical="center"/>
    </xf>
    <xf numFmtId="164" fontId="40" fillId="33" borderId="39" xfId="13" applyFont="1" applyFill="1" applyBorder="1" applyAlignment="1">
      <alignment vertical="center" wrapText="1"/>
    </xf>
    <xf numFmtId="164" fontId="40" fillId="33" borderId="39" xfId="13" applyFont="1" applyFill="1" applyBorder="1" applyAlignment="1">
      <alignment horizontal="center" vertical="center" wrapText="1"/>
    </xf>
    <xf numFmtId="173" fontId="40" fillId="33" borderId="39" xfId="0" applyNumberFormat="1" applyFont="1" applyFill="1" applyBorder="1" applyAlignment="1">
      <alignment horizontal="center" vertical="center"/>
    </xf>
    <xf numFmtId="173" fontId="40" fillId="33" borderId="23" xfId="0" applyNumberFormat="1" applyFont="1" applyFill="1" applyBorder="1" applyAlignment="1">
      <alignment horizontal="center" vertical="center"/>
    </xf>
    <xf numFmtId="0" fontId="40" fillId="33" borderId="23" xfId="0" applyFont="1" applyFill="1" applyBorder="1" applyAlignment="1">
      <alignment horizontal="center" vertical="center"/>
    </xf>
    <xf numFmtId="0" fontId="40" fillId="33" borderId="39" xfId="13" applyNumberFormat="1" applyFont="1" applyFill="1" applyBorder="1" applyAlignment="1">
      <alignment horizontal="center" vertical="center" wrapText="1"/>
    </xf>
    <xf numFmtId="4" fontId="40" fillId="34" borderId="39" xfId="0" applyNumberFormat="1" applyFont="1" applyFill="1" applyBorder="1" applyAlignment="1">
      <alignment horizontal="center" vertical="center" wrapText="1"/>
    </xf>
    <xf numFmtId="4" fontId="40" fillId="34" borderId="39" xfId="0" applyNumberFormat="1" applyFont="1" applyFill="1" applyBorder="1" applyAlignment="1">
      <alignment horizontal="center" vertical="center"/>
    </xf>
    <xf numFmtId="164" fontId="40" fillId="33" borderId="39" xfId="13" applyFont="1" applyFill="1" applyBorder="1" applyAlignment="1">
      <alignment horizontal="left" vertical="center" wrapText="1"/>
    </xf>
    <xf numFmtId="0" fontId="40" fillId="33" borderId="39" xfId="0" applyFont="1" applyFill="1" applyBorder="1" applyAlignment="1">
      <alignment vertical="center"/>
    </xf>
    <xf numFmtId="173" fontId="40" fillId="33" borderId="39" xfId="13" applyNumberFormat="1" applyFont="1" applyFill="1" applyBorder="1" applyAlignment="1">
      <alignment horizontal="center" vertical="center" wrapText="1"/>
    </xf>
    <xf numFmtId="164" fontId="40" fillId="33" borderId="39" xfId="13" applyFont="1" applyFill="1" applyBorder="1" applyAlignment="1">
      <alignment horizontal="left" vertical="center"/>
    </xf>
    <xf numFmtId="174" fontId="40" fillId="33" borderId="39" xfId="23" applyFont="1" applyFill="1" applyBorder="1" applyAlignment="1">
      <alignment horizontal="left" vertical="center" wrapText="1"/>
    </xf>
    <xf numFmtId="0" fontId="37" fillId="0" borderId="23" xfId="0" applyFont="1" applyBorder="1" applyAlignment="1">
      <alignment horizontal="center" vertical="center"/>
    </xf>
    <xf numFmtId="164" fontId="37" fillId="0" borderId="23" xfId="13" applyFont="1" applyFill="1" applyBorder="1" applyAlignment="1">
      <alignment horizontal="left" vertical="center"/>
    </xf>
    <xf numFmtId="164" fontId="37" fillId="0" borderId="23" xfId="13" applyFont="1" applyFill="1" applyBorder="1" applyAlignment="1">
      <alignment horizontal="center" vertical="center"/>
    </xf>
    <xf numFmtId="0" fontId="37" fillId="0" borderId="23" xfId="13" applyNumberFormat="1" applyFont="1" applyFill="1" applyBorder="1" applyAlignment="1">
      <alignment horizontal="center" vertical="center"/>
    </xf>
    <xf numFmtId="173" fontId="37" fillId="0" borderId="23" xfId="13" applyNumberFormat="1" applyFont="1" applyFill="1" applyBorder="1" applyAlignment="1">
      <alignment horizontal="center" vertical="center"/>
    </xf>
    <xf numFmtId="0" fontId="40" fillId="0" borderId="39" xfId="0" applyFont="1" applyBorder="1" applyAlignment="1">
      <alignment horizontal="center" vertical="center"/>
    </xf>
    <xf numFmtId="0" fontId="40" fillId="0" borderId="39" xfId="0" applyFont="1" applyBorder="1" applyAlignment="1">
      <alignment horizontal="center"/>
    </xf>
    <xf numFmtId="173" fontId="40" fillId="0" borderId="39" xfId="0" applyNumberFormat="1" applyFont="1" applyBorder="1" applyAlignment="1">
      <alignment horizontal="center"/>
    </xf>
    <xf numFmtId="173" fontId="40" fillId="0" borderId="39" xfId="0" applyNumberFormat="1" applyFont="1" applyBorder="1" applyAlignment="1">
      <alignment horizontal="center" vertical="center"/>
    </xf>
    <xf numFmtId="0" fontId="66" fillId="0" borderId="39" xfId="0" applyFont="1" applyBorder="1" applyAlignment="1">
      <alignment horizontal="center"/>
    </xf>
    <xf numFmtId="14" fontId="66" fillId="33" borderId="39" xfId="0" applyNumberFormat="1" applyFont="1" applyFill="1" applyBorder="1" applyAlignment="1">
      <alignment horizontal="center" vertical="center"/>
    </xf>
    <xf numFmtId="15" fontId="66" fillId="0" borderId="39" xfId="0" applyNumberFormat="1" applyFont="1" applyBorder="1" applyAlignment="1">
      <alignment horizontal="center"/>
    </xf>
    <xf numFmtId="49" fontId="66" fillId="0" borderId="39" xfId="0" applyNumberFormat="1" applyFont="1" applyBorder="1" applyAlignment="1">
      <alignment horizontal="center" vertical="center"/>
    </xf>
    <xf numFmtId="0" fontId="66" fillId="0" borderId="39" xfId="0" applyFont="1" applyBorder="1" applyAlignment="1">
      <alignment horizontal="center" vertical="center"/>
    </xf>
    <xf numFmtId="0" fontId="0" fillId="0" borderId="39" xfId="0" applyBorder="1" applyAlignment="1">
      <alignment horizontal="center"/>
    </xf>
    <xf numFmtId="0" fontId="0" fillId="0" borderId="39" xfId="0" applyBorder="1"/>
    <xf numFmtId="0" fontId="66" fillId="33" borderId="39" xfId="0" applyFont="1" applyFill="1" applyBorder="1" applyAlignment="1">
      <alignment horizontal="center"/>
    </xf>
    <xf numFmtId="49" fontId="66" fillId="33" borderId="39" xfId="0" applyNumberFormat="1" applyFont="1" applyFill="1" applyBorder="1" applyAlignment="1">
      <alignment horizontal="center" vertical="center"/>
    </xf>
    <xf numFmtId="0" fontId="66" fillId="33" borderId="39" xfId="0" applyFont="1" applyFill="1" applyBorder="1" applyAlignment="1">
      <alignment horizontal="center" vertical="center"/>
    </xf>
    <xf numFmtId="0" fontId="0" fillId="33" borderId="39" xfId="0" applyFill="1" applyBorder="1" applyAlignment="1">
      <alignment horizontal="center"/>
    </xf>
    <xf numFmtId="15" fontId="66" fillId="33" borderId="39" xfId="0" applyNumberFormat="1" applyFont="1" applyFill="1" applyBorder="1" applyAlignment="1">
      <alignment horizontal="center" vertical="center"/>
    </xf>
    <xf numFmtId="0" fontId="65" fillId="35" borderId="39" xfId="0" applyFont="1" applyFill="1" applyBorder="1" applyAlignment="1">
      <alignment horizontal="center" vertical="center"/>
    </xf>
    <xf numFmtId="0" fontId="65" fillId="35" borderId="39" xfId="0" applyFont="1" applyFill="1" applyBorder="1" applyAlignment="1">
      <alignment horizontal="center"/>
    </xf>
    <xf numFmtId="49" fontId="65" fillId="35" borderId="39" xfId="0" applyNumberFormat="1" applyFont="1" applyFill="1" applyBorder="1" applyAlignment="1">
      <alignment horizontal="center" vertical="center"/>
    </xf>
    <xf numFmtId="0" fontId="0" fillId="33" borderId="39" xfId="0" applyFill="1" applyBorder="1"/>
    <xf numFmtId="0" fontId="67" fillId="5" borderId="39" xfId="0" applyFont="1" applyFill="1" applyBorder="1" applyAlignment="1">
      <alignment vertical="center"/>
    </xf>
    <xf numFmtId="0" fontId="67" fillId="5" borderId="39" xfId="0" applyFont="1" applyFill="1" applyBorder="1" applyAlignment="1">
      <alignment vertical="center" wrapText="1"/>
    </xf>
    <xf numFmtId="0" fontId="67" fillId="0" borderId="0" xfId="0" applyFont="1" applyAlignment="1">
      <alignment vertical="center"/>
    </xf>
    <xf numFmtId="0" fontId="0" fillId="0" borderId="39" xfId="0" applyBorder="1" applyAlignment="1">
      <alignment horizontal="center" vertical="center"/>
    </xf>
    <xf numFmtId="0" fontId="4" fillId="0" borderId="39" xfId="0" applyFont="1" applyBorder="1" applyAlignment="1">
      <alignment vertical="center"/>
    </xf>
    <xf numFmtId="0" fontId="4" fillId="0" borderId="39" xfId="0" applyFont="1" applyBorder="1" applyAlignment="1">
      <alignment horizontal="center" vertical="center"/>
    </xf>
    <xf numFmtId="15" fontId="4" fillId="0" borderId="39" xfId="0" applyNumberFormat="1" applyFont="1" applyBorder="1" applyAlignment="1">
      <alignment vertical="center"/>
    </xf>
    <xf numFmtId="15" fontId="0" fillId="0" borderId="39" xfId="0" applyNumberFormat="1" applyBorder="1" applyAlignment="1">
      <alignment vertical="center"/>
    </xf>
    <xf numFmtId="0" fontId="0" fillId="0" borderId="39" xfId="0" applyBorder="1" applyAlignment="1">
      <alignment vertical="center"/>
    </xf>
    <xf numFmtId="0" fontId="68" fillId="0" borderId="39" xfId="0" applyFont="1" applyBorder="1" applyAlignment="1">
      <alignment vertical="center"/>
    </xf>
    <xf numFmtId="0" fontId="69" fillId="0" borderId="39" xfId="0" applyFont="1" applyBorder="1"/>
    <xf numFmtId="0" fontId="0" fillId="33" borderId="39" xfId="0" applyFill="1" applyBorder="1" applyAlignment="1">
      <alignment horizontal="center" vertical="center"/>
    </xf>
    <xf numFmtId="0" fontId="68" fillId="33" borderId="39" xfId="0" applyFont="1" applyFill="1" applyBorder="1" applyAlignment="1">
      <alignment vertical="center"/>
    </xf>
    <xf numFmtId="0" fontId="4" fillId="33" borderId="39" xfId="0" applyFont="1" applyFill="1" applyBorder="1" applyAlignment="1">
      <alignment horizontal="center" vertical="center"/>
    </xf>
    <xf numFmtId="15" fontId="4" fillId="33" borderId="39" xfId="0" applyNumberFormat="1" applyFont="1" applyFill="1" applyBorder="1" applyAlignment="1">
      <alignment vertical="center"/>
    </xf>
    <xf numFmtId="15" fontId="0" fillId="33" borderId="39" xfId="0" applyNumberFormat="1" applyFill="1" applyBorder="1" applyAlignment="1">
      <alignment vertical="center"/>
    </xf>
    <xf numFmtId="0" fontId="0" fillId="33" borderId="39" xfId="0" applyFill="1" applyBorder="1" applyAlignment="1">
      <alignment vertical="center"/>
    </xf>
    <xf numFmtId="0" fontId="69" fillId="33" borderId="39" xfId="0" applyFont="1" applyFill="1" applyBorder="1"/>
    <xf numFmtId="0" fontId="0" fillId="33" borderId="0" xfId="0" applyFill="1" applyAlignment="1">
      <alignment vertical="center"/>
    </xf>
    <xf numFmtId="0" fontId="0" fillId="0" borderId="0" xfId="0" applyAlignment="1">
      <alignment horizontal="center" vertical="center"/>
    </xf>
    <xf numFmtId="0" fontId="70" fillId="0" borderId="0" xfId="0" applyFont="1" applyAlignment="1">
      <alignment vertical="center"/>
    </xf>
    <xf numFmtId="0" fontId="4" fillId="0" borderId="0" xfId="0" applyFont="1" applyAlignment="1">
      <alignment horizontal="center" vertical="center"/>
    </xf>
    <xf numFmtId="14" fontId="0" fillId="0" borderId="0" xfId="0" applyNumberFormat="1" applyAlignment="1">
      <alignment vertical="center"/>
    </xf>
    <xf numFmtId="0" fontId="69" fillId="0" borderId="0" xfId="0" applyFont="1"/>
    <xf numFmtId="0" fontId="4" fillId="0" borderId="39" xfId="0" applyFont="1" applyBorder="1"/>
    <xf numFmtId="0" fontId="4" fillId="0" borderId="23" xfId="0" applyFont="1" applyBorder="1" applyAlignment="1">
      <alignment vertical="center"/>
    </xf>
    <xf numFmtId="0" fontId="4" fillId="0" borderId="23" xfId="0" applyFont="1" applyBorder="1" applyAlignment="1">
      <alignment horizontal="center" vertical="center"/>
    </xf>
    <xf numFmtId="0" fontId="0" fillId="0" borderId="23" xfId="0" applyBorder="1" applyAlignment="1">
      <alignment vertical="center"/>
    </xf>
    <xf numFmtId="15" fontId="5" fillId="33" borderId="39" xfId="0" applyNumberFormat="1" applyFont="1" applyFill="1" applyBorder="1" applyAlignment="1">
      <alignment vertical="center"/>
    </xf>
    <xf numFmtId="0" fontId="5" fillId="36" borderId="39" xfId="0" applyFont="1" applyFill="1" applyBorder="1" applyAlignment="1">
      <alignment horizontal="center" vertical="center"/>
    </xf>
    <xf numFmtId="0" fontId="5" fillId="36" borderId="39" xfId="0" applyFont="1" applyFill="1" applyBorder="1" applyAlignment="1">
      <alignment horizontal="center" vertical="center" wrapText="1"/>
    </xf>
    <xf numFmtId="0" fontId="71" fillId="36" borderId="39" xfId="0" applyFont="1" applyFill="1" applyBorder="1" applyAlignment="1">
      <alignment horizontal="center" vertical="center"/>
    </xf>
    <xf numFmtId="0" fontId="69" fillId="0" borderId="23" xfId="0" applyFont="1" applyBorder="1" applyAlignment="1">
      <alignment horizontal="center" vertical="center"/>
    </xf>
    <xf numFmtId="0" fontId="4" fillId="0" borderId="55" xfId="0" applyFont="1" applyBorder="1" applyAlignment="1">
      <alignment vertical="center"/>
    </xf>
    <xf numFmtId="0" fontId="4" fillId="0" borderId="55" xfId="0" applyFont="1" applyBorder="1" applyAlignment="1">
      <alignment horizontal="center" vertical="center"/>
    </xf>
    <xf numFmtId="15" fontId="4" fillId="0" borderId="55" xfId="0" applyNumberFormat="1" applyFont="1" applyBorder="1" applyAlignment="1">
      <alignment vertical="center"/>
    </xf>
    <xf numFmtId="15" fontId="69" fillId="0" borderId="55" xfId="0" applyNumberFormat="1" applyFont="1" applyBorder="1" applyAlignment="1">
      <alignment vertical="center"/>
    </xf>
    <xf numFmtId="0" fontId="69" fillId="0" borderId="55" xfId="0" applyFont="1" applyBorder="1" applyAlignment="1">
      <alignment vertical="center"/>
    </xf>
    <xf numFmtId="0" fontId="69" fillId="0" borderId="55" xfId="0" applyFont="1" applyBorder="1"/>
    <xf numFmtId="0" fontId="72" fillId="14" borderId="39" xfId="0" applyFont="1" applyFill="1" applyBorder="1" applyAlignment="1">
      <alignment horizontal="center" vertical="center"/>
    </xf>
    <xf numFmtId="0" fontId="72" fillId="14" borderId="27" xfId="0" applyFont="1" applyFill="1" applyBorder="1" applyAlignment="1">
      <alignment horizontal="center" vertical="center"/>
    </xf>
    <xf numFmtId="0" fontId="72" fillId="14" borderId="27" xfId="0" applyFont="1" applyFill="1" applyBorder="1" applyAlignment="1">
      <alignment horizontal="center" vertical="center" wrapText="1"/>
    </xf>
    <xf numFmtId="0" fontId="10" fillId="0" borderId="56" xfId="15" applyFont="1" applyBorder="1" applyAlignment="1">
      <alignment horizontal="center" vertical="center"/>
    </xf>
    <xf numFmtId="0" fontId="60" fillId="0" borderId="56" xfId="15" applyFont="1" applyBorder="1" applyAlignment="1">
      <alignment vertical="center"/>
    </xf>
    <xf numFmtId="0" fontId="37" fillId="16" borderId="39" xfId="0" applyFont="1" applyFill="1" applyBorder="1" applyAlignment="1">
      <alignment horizontal="center" vertical="center"/>
    </xf>
    <xf numFmtId="0" fontId="10" fillId="0" borderId="56" xfId="15" applyFont="1" applyBorder="1" applyAlignment="1">
      <alignment vertical="center"/>
    </xf>
    <xf numFmtId="15" fontId="37" fillId="0" borderId="39" xfId="15" applyNumberFormat="1" applyFont="1" applyBorder="1"/>
    <xf numFmtId="0" fontId="10" fillId="0" borderId="56" xfId="15" applyFont="1" applyBorder="1" applyAlignment="1">
      <alignment horizontal="left" vertical="center" wrapText="1"/>
    </xf>
    <xf numFmtId="164" fontId="37" fillId="33" borderId="39" xfId="13" applyFont="1" applyFill="1" applyBorder="1" applyAlignment="1">
      <alignment horizontal="left" vertical="center"/>
    </xf>
    <xf numFmtId="0" fontId="37" fillId="33" borderId="39" xfId="0" applyFont="1" applyFill="1" applyBorder="1" applyAlignment="1">
      <alignment horizontal="left" vertical="center"/>
    </xf>
    <xf numFmtId="15" fontId="37" fillId="33" borderId="39" xfId="15" applyNumberFormat="1" applyFont="1" applyFill="1" applyBorder="1"/>
    <xf numFmtId="0" fontId="73" fillId="37" borderId="39" xfId="0" applyFont="1" applyFill="1" applyBorder="1" applyAlignment="1">
      <alignment horizontal="left" vertical="center" wrapText="1"/>
    </xf>
    <xf numFmtId="164" fontId="37" fillId="0" borderId="39" xfId="13" applyFont="1" applyFill="1" applyBorder="1" applyAlignment="1">
      <alignment horizontal="center" vertical="center"/>
    </xf>
    <xf numFmtId="0" fontId="10" fillId="0" borderId="56" xfId="15" applyFont="1" applyBorder="1" applyAlignment="1">
      <alignment horizontal="center" vertical="center" wrapText="1"/>
    </xf>
    <xf numFmtId="0" fontId="63" fillId="0" borderId="39" xfId="0" applyFont="1" applyBorder="1" applyAlignment="1">
      <alignment horizontal="center"/>
    </xf>
    <xf numFmtId="0" fontId="37" fillId="0" borderId="39" xfId="13" applyNumberFormat="1" applyFont="1" applyFill="1" applyBorder="1" applyAlignment="1">
      <alignment horizontal="center" vertical="center"/>
    </xf>
    <xf numFmtId="173" fontId="37" fillId="0" borderId="39" xfId="13" applyNumberFormat="1" applyFont="1" applyFill="1" applyBorder="1" applyAlignment="1">
      <alignment horizontal="center" vertical="center"/>
    </xf>
    <xf numFmtId="1" fontId="37" fillId="0" borderId="23" xfId="13" applyNumberFormat="1" applyFont="1" applyFill="1" applyBorder="1" applyAlignment="1">
      <alignment horizontal="center" vertical="center"/>
    </xf>
    <xf numFmtId="1" fontId="37" fillId="0" borderId="39" xfId="13" applyNumberFormat="1" applyFont="1" applyFill="1" applyBorder="1" applyAlignment="1">
      <alignment horizontal="center" vertical="center"/>
    </xf>
    <xf numFmtId="173" fontId="40" fillId="33" borderId="56" xfId="0" applyNumberFormat="1" applyFont="1" applyFill="1" applyBorder="1" applyAlignment="1">
      <alignment horizontal="center" vertical="center"/>
    </xf>
    <xf numFmtId="0" fontId="40" fillId="33" borderId="38" xfId="0" applyFont="1" applyFill="1" applyBorder="1" applyAlignment="1">
      <alignment horizontal="center" vertical="center"/>
    </xf>
    <xf numFmtId="0" fontId="40" fillId="33" borderId="56" xfId="13" applyNumberFormat="1" applyFont="1" applyFill="1" applyBorder="1" applyAlignment="1">
      <alignment horizontal="center" vertical="center"/>
    </xf>
    <xf numFmtId="173" fontId="37" fillId="4" borderId="39" xfId="0" applyNumberFormat="1" applyFont="1" applyFill="1" applyBorder="1" applyAlignment="1">
      <alignment horizontal="center" vertical="center"/>
    </xf>
    <xf numFmtId="0" fontId="63" fillId="4" borderId="39" xfId="0" applyFont="1" applyFill="1" applyBorder="1"/>
    <xf numFmtId="0" fontId="63" fillId="4" borderId="39" xfId="0" applyFont="1" applyFill="1" applyBorder="1" applyAlignment="1">
      <alignment horizontal="center" wrapText="1"/>
    </xf>
    <xf numFmtId="173" fontId="37" fillId="4" borderId="60" xfId="0" applyNumberFormat="1" applyFont="1" applyFill="1" applyBorder="1" applyAlignment="1">
      <alignment horizontal="center" vertical="center"/>
    </xf>
    <xf numFmtId="0" fontId="63" fillId="4" borderId="60" xfId="0" applyFont="1" applyFill="1" applyBorder="1"/>
    <xf numFmtId="0" fontId="40" fillId="0" borderId="39" xfId="0" applyFont="1" applyBorder="1"/>
    <xf numFmtId="164" fontId="40" fillId="33" borderId="23" xfId="13" applyFont="1" applyFill="1" applyBorder="1" applyAlignment="1">
      <alignment horizontal="left" vertical="center" wrapText="1"/>
    </xf>
    <xf numFmtId="0" fontId="40" fillId="33" borderId="23" xfId="13" applyNumberFormat="1" applyFont="1" applyFill="1" applyBorder="1" applyAlignment="1">
      <alignment horizontal="center" vertical="center"/>
    </xf>
    <xf numFmtId="173" fontId="37" fillId="0" borderId="23" xfId="0" applyNumberFormat="1" applyFont="1" applyBorder="1" applyAlignment="1">
      <alignment horizontal="center" vertical="center"/>
    </xf>
    <xf numFmtId="1" fontId="40" fillId="33" borderId="23" xfId="13" applyNumberFormat="1" applyFont="1" applyFill="1" applyBorder="1" applyAlignment="1">
      <alignment horizontal="center" vertical="center"/>
    </xf>
    <xf numFmtId="164" fontId="40" fillId="33" borderId="23" xfId="13" applyFont="1" applyFill="1" applyBorder="1" applyAlignment="1">
      <alignment vertical="center" wrapText="1"/>
    </xf>
    <xf numFmtId="164" fontId="40" fillId="33" borderId="23" xfId="13" applyFont="1" applyFill="1" applyBorder="1" applyAlignment="1">
      <alignment horizontal="center" vertical="center" wrapText="1"/>
    </xf>
    <xf numFmtId="0" fontId="40" fillId="33" borderId="23" xfId="0" applyFont="1" applyFill="1" applyBorder="1" applyAlignment="1">
      <alignment horizontal="left" vertical="center"/>
    </xf>
    <xf numFmtId="0" fontId="40" fillId="33" borderId="23" xfId="13" applyNumberFormat="1" applyFont="1" applyFill="1" applyBorder="1" applyAlignment="1">
      <alignment horizontal="center" vertical="center" wrapText="1"/>
    </xf>
    <xf numFmtId="4" fontId="40" fillId="34" borderId="23" xfId="0" applyNumberFormat="1" applyFont="1" applyFill="1" applyBorder="1" applyAlignment="1">
      <alignment horizontal="center" vertical="center" wrapText="1"/>
    </xf>
    <xf numFmtId="4" fontId="40" fillId="34" borderId="23" xfId="0" applyNumberFormat="1" applyFont="1" applyFill="1" applyBorder="1" applyAlignment="1">
      <alignment horizontal="center" vertical="center"/>
    </xf>
    <xf numFmtId="0" fontId="62" fillId="33" borderId="23" xfId="1" applyFont="1" applyFill="1" applyBorder="1" applyAlignment="1" applyProtection="1">
      <alignment horizontal="left" vertical="center" wrapText="1"/>
    </xf>
    <xf numFmtId="0" fontId="60" fillId="27" borderId="19" xfId="15" applyFont="1" applyFill="1" applyBorder="1" applyAlignment="1">
      <alignment horizontal="center" vertical="center"/>
    </xf>
    <xf numFmtId="0" fontId="60" fillId="27" borderId="59" xfId="15" applyFont="1" applyFill="1" applyBorder="1" applyAlignment="1">
      <alignment horizontal="center" vertical="center"/>
    </xf>
    <xf numFmtId="0" fontId="60" fillId="27" borderId="59" xfId="15" applyFont="1" applyFill="1" applyBorder="1" applyAlignment="1">
      <alignment horizontal="center" vertical="center" wrapText="1"/>
    </xf>
    <xf numFmtId="0" fontId="10" fillId="0" borderId="60" xfId="15" applyFont="1" applyBorder="1" applyAlignment="1">
      <alignment horizontal="center" vertical="center"/>
    </xf>
    <xf numFmtId="0" fontId="60" fillId="0" borderId="60" xfId="15" applyFont="1" applyBorder="1" applyAlignment="1">
      <alignment vertical="center"/>
    </xf>
    <xf numFmtId="0" fontId="10" fillId="0" borderId="60" xfId="15" applyFont="1" applyBorder="1" applyAlignment="1">
      <alignment horizontal="left" vertical="center" wrapText="1"/>
    </xf>
    <xf numFmtId="0" fontId="10" fillId="0" borderId="60" xfId="15" applyFont="1" applyBorder="1" applyAlignment="1">
      <alignment vertical="center"/>
    </xf>
    <xf numFmtId="0" fontId="60" fillId="0" borderId="60" xfId="15" applyFont="1" applyBorder="1" applyAlignment="1">
      <alignment horizontal="center" vertical="center" wrapText="1"/>
    </xf>
    <xf numFmtId="0" fontId="0" fillId="0" borderId="23" xfId="0" applyBorder="1"/>
    <xf numFmtId="0" fontId="60" fillId="0" borderId="23" xfId="15" applyFont="1" applyBorder="1" applyAlignment="1">
      <alignment horizontal="center" vertical="center" wrapText="1"/>
    </xf>
    <xf numFmtId="173" fontId="37" fillId="4" borderId="23" xfId="0" applyNumberFormat="1" applyFont="1" applyFill="1" applyBorder="1" applyAlignment="1">
      <alignment horizontal="center" vertical="center"/>
    </xf>
    <xf numFmtId="0" fontId="63" fillId="4" borderId="23" xfId="0" applyFont="1" applyFill="1" applyBorder="1"/>
    <xf numFmtId="0" fontId="60" fillId="27" borderId="59" xfId="15" applyFont="1" applyFill="1" applyBorder="1" applyAlignment="1">
      <alignment vertical="center" wrapText="1"/>
    </xf>
    <xf numFmtId="0" fontId="60" fillId="27" borderId="62" xfId="15" applyFont="1" applyFill="1" applyBorder="1" applyAlignment="1">
      <alignment horizontal="center" vertical="center" wrapText="1"/>
    </xf>
    <xf numFmtId="0" fontId="60" fillId="27" borderId="65" xfId="15" applyFont="1" applyFill="1" applyBorder="1" applyAlignment="1">
      <alignment horizontal="center" vertical="center" wrapText="1"/>
    </xf>
    <xf numFmtId="174" fontId="40" fillId="38" borderId="39" xfId="23" applyFont="1" applyFill="1" applyBorder="1" applyAlignment="1">
      <alignment vertical="center"/>
    </xf>
    <xf numFmtId="1" fontId="40" fillId="38" borderId="39" xfId="23" applyNumberFormat="1" applyFont="1" applyFill="1" applyBorder="1" applyAlignment="1">
      <alignment horizontal="center" vertical="center"/>
    </xf>
    <xf numFmtId="174" fontId="40" fillId="38" borderId="39" xfId="23" applyFont="1" applyFill="1" applyBorder="1" applyAlignment="1">
      <alignment horizontal="center" vertical="center"/>
    </xf>
    <xf numFmtId="15" fontId="69" fillId="0" borderId="39" xfId="0" applyNumberFormat="1" applyFont="1" applyBorder="1" applyAlignment="1">
      <alignment vertical="center"/>
    </xf>
    <xf numFmtId="0" fontId="40" fillId="38" borderId="39" xfId="0" applyFont="1" applyFill="1" applyBorder="1" applyAlignment="1">
      <alignment horizontal="center" vertical="center"/>
    </xf>
    <xf numFmtId="0" fontId="37" fillId="38" borderId="56" xfId="0" applyFont="1" applyFill="1" applyBorder="1" applyAlignment="1">
      <alignment horizontal="left" vertical="center"/>
    </xf>
    <xf numFmtId="0" fontId="37" fillId="38" borderId="56" xfId="0" applyFont="1" applyFill="1" applyBorder="1" applyAlignment="1">
      <alignment horizontal="center" vertical="center"/>
    </xf>
    <xf numFmtId="164" fontId="37" fillId="38" borderId="39" xfId="13" applyFont="1" applyFill="1" applyBorder="1" applyAlignment="1">
      <alignment horizontal="left" vertical="center"/>
    </xf>
    <xf numFmtId="164" fontId="40" fillId="38" borderId="39" xfId="13" applyFont="1" applyFill="1" applyBorder="1" applyAlignment="1">
      <alignment horizontal="left" vertical="center" wrapText="1"/>
    </xf>
    <xf numFmtId="0" fontId="40" fillId="38" borderId="23" xfId="0" applyFont="1" applyFill="1" applyBorder="1" applyAlignment="1">
      <alignment horizontal="left" vertical="center" wrapText="1"/>
    </xf>
    <xf numFmtId="164" fontId="40" fillId="38" borderId="39" xfId="13" applyFont="1" applyFill="1" applyBorder="1" applyAlignment="1">
      <alignment horizontal="center" vertical="center"/>
    </xf>
    <xf numFmtId="164" fontId="37" fillId="38" borderId="56" xfId="13" applyFont="1" applyFill="1" applyBorder="1" applyAlignment="1">
      <alignment horizontal="center" vertical="center"/>
    </xf>
    <xf numFmtId="0" fontId="40" fillId="38" borderId="39" xfId="13" applyNumberFormat="1" applyFont="1" applyFill="1" applyBorder="1" applyAlignment="1">
      <alignment horizontal="center" vertical="center"/>
    </xf>
    <xf numFmtId="173" fontId="37" fillId="38" borderId="56" xfId="0" applyNumberFormat="1" applyFont="1" applyFill="1" applyBorder="1" applyAlignment="1">
      <alignment horizontal="center" vertical="center"/>
    </xf>
    <xf numFmtId="0" fontId="40" fillId="38" borderId="23" xfId="0" applyFont="1" applyFill="1" applyBorder="1" applyAlignment="1">
      <alignment horizontal="center" vertical="center"/>
    </xf>
    <xf numFmtId="173" fontId="37" fillId="38" borderId="56" xfId="13" applyNumberFormat="1" applyFont="1" applyFill="1" applyBorder="1" applyAlignment="1">
      <alignment horizontal="center" vertical="center"/>
    </xf>
    <xf numFmtId="1" fontId="40" fillId="38" borderId="39" xfId="13" applyNumberFormat="1" applyFont="1" applyFill="1" applyBorder="1" applyAlignment="1">
      <alignment horizontal="center" vertical="center"/>
    </xf>
    <xf numFmtId="164" fontId="40" fillId="38" borderId="39" xfId="13" applyFont="1" applyFill="1" applyBorder="1" applyAlignment="1">
      <alignment horizontal="left" vertical="center"/>
    </xf>
    <xf numFmtId="164" fontId="40" fillId="38" borderId="39" xfId="13" applyFont="1" applyFill="1" applyBorder="1" applyAlignment="1">
      <alignment horizontal="center" vertical="center" wrapText="1"/>
    </xf>
    <xf numFmtId="0" fontId="40" fillId="38" borderId="39" xfId="0" applyFont="1" applyFill="1" applyBorder="1" applyAlignment="1">
      <alignment horizontal="left" vertical="center"/>
    </xf>
    <xf numFmtId="173" fontId="40" fillId="38" borderId="39" xfId="13" applyNumberFormat="1" applyFont="1" applyFill="1" applyBorder="1" applyAlignment="1">
      <alignment horizontal="center" vertical="center" wrapText="1"/>
    </xf>
    <xf numFmtId="0" fontId="40" fillId="38" borderId="39" xfId="13" applyNumberFormat="1" applyFont="1" applyFill="1" applyBorder="1" applyAlignment="1">
      <alignment horizontal="center" vertical="center" wrapText="1"/>
    </xf>
    <xf numFmtId="4" fontId="40" fillId="39" borderId="39" xfId="0" applyNumberFormat="1" applyFont="1" applyFill="1" applyBorder="1" applyAlignment="1">
      <alignment horizontal="center" vertical="center" wrapText="1"/>
    </xf>
    <xf numFmtId="4" fontId="40" fillId="39" borderId="39" xfId="0" applyNumberFormat="1" applyFont="1" applyFill="1" applyBorder="1" applyAlignment="1">
      <alignment horizontal="center" vertical="center"/>
    </xf>
    <xf numFmtId="174" fontId="40" fillId="38" borderId="39" xfId="23" applyFont="1" applyFill="1" applyBorder="1" applyAlignment="1">
      <alignment horizontal="left" vertical="center"/>
    </xf>
    <xf numFmtId="0" fontId="62" fillId="38" borderId="39" xfId="1" applyFont="1" applyFill="1" applyBorder="1" applyAlignment="1" applyProtection="1">
      <alignment horizontal="left" vertical="center"/>
    </xf>
    <xf numFmtId="0" fontId="0" fillId="38" borderId="0" xfId="0" applyFont="1" applyFill="1" applyAlignment="1">
      <alignment vertical="center"/>
    </xf>
    <xf numFmtId="0" fontId="37" fillId="38" borderId="56" xfId="13" applyNumberFormat="1" applyFont="1" applyFill="1" applyBorder="1" applyAlignment="1">
      <alignment horizontal="center" vertical="center"/>
    </xf>
    <xf numFmtId="164" fontId="40" fillId="38" borderId="39" xfId="13" applyFont="1" applyFill="1" applyBorder="1" applyAlignment="1">
      <alignment vertical="center" wrapText="1"/>
    </xf>
    <xf numFmtId="0" fontId="63" fillId="4" borderId="39" xfId="0" applyFont="1" applyFill="1" applyBorder="1" applyAlignment="1">
      <alignment vertical="center"/>
    </xf>
    <xf numFmtId="0" fontId="72" fillId="41" borderId="27" xfId="0" applyFont="1" applyFill="1" applyBorder="1" applyAlignment="1">
      <alignment horizontal="center" vertical="center" wrapText="1"/>
    </xf>
    <xf numFmtId="0" fontId="74" fillId="40" borderId="66" xfId="0" applyFont="1" applyFill="1" applyBorder="1" applyAlignment="1">
      <alignment horizontal="center" vertical="center"/>
    </xf>
    <xf numFmtId="0" fontId="74" fillId="40" borderId="39" xfId="0" applyFont="1" applyFill="1" applyBorder="1" applyAlignment="1">
      <alignment horizontal="center" vertical="center"/>
    </xf>
    <xf numFmtId="0" fontId="72" fillId="41" borderId="32" xfId="0" applyFont="1" applyFill="1" applyBorder="1" applyAlignment="1">
      <alignment horizontal="center" vertical="center"/>
    </xf>
    <xf numFmtId="173" fontId="56" fillId="0" borderId="39" xfId="0" applyNumberFormat="1" applyFont="1" applyBorder="1" applyAlignment="1">
      <alignment horizontal="center" vertical="center"/>
    </xf>
    <xf numFmtId="0" fontId="75" fillId="33" borderId="23" xfId="1" applyFont="1" applyFill="1" applyBorder="1" applyAlignment="1" applyProtection="1">
      <alignment horizontal="center" vertical="center" wrapText="1"/>
    </xf>
    <xf numFmtId="0" fontId="72" fillId="43" borderId="32" xfId="0" applyFont="1" applyFill="1" applyBorder="1" applyAlignment="1">
      <alignment horizontal="center" vertical="center"/>
    </xf>
    <xf numFmtId="0" fontId="74" fillId="42" borderId="68" xfId="0" applyFont="1" applyFill="1" applyBorder="1" applyAlignment="1">
      <alignment horizontal="center" vertical="center"/>
    </xf>
    <xf numFmtId="0" fontId="72" fillId="43" borderId="32" xfId="0" applyFont="1" applyFill="1" applyBorder="1" applyAlignment="1">
      <alignment horizontal="center" vertical="center" wrapText="1"/>
    </xf>
    <xf numFmtId="0" fontId="74" fillId="42" borderId="56" xfId="0" applyFont="1" applyFill="1" applyBorder="1" applyAlignment="1">
      <alignment horizontal="center" vertical="center"/>
    </xf>
    <xf numFmtId="0" fontId="61" fillId="33" borderId="39" xfId="0" applyFont="1" applyFill="1" applyBorder="1" applyAlignment="1">
      <alignment horizontal="center"/>
    </xf>
    <xf numFmtId="0" fontId="76" fillId="44" borderId="39" xfId="0" applyFont="1" applyFill="1" applyBorder="1" applyAlignment="1">
      <alignment horizontal="center" vertical="center" wrapText="1"/>
    </xf>
    <xf numFmtId="0" fontId="61" fillId="0" borderId="39" xfId="0" applyFont="1" applyBorder="1"/>
    <xf numFmtId="0" fontId="77" fillId="44" borderId="39" xfId="0" applyFont="1" applyFill="1" applyBorder="1" applyAlignment="1">
      <alignment horizontal="center" vertical="center" wrapText="1"/>
    </xf>
    <xf numFmtId="0" fontId="37" fillId="16" borderId="23" xfId="0" applyFont="1" applyFill="1" applyBorder="1" applyAlignment="1">
      <alignment horizontal="center" vertical="center"/>
    </xf>
    <xf numFmtId="0" fontId="40" fillId="33" borderId="39" xfId="0" applyFont="1" applyFill="1" applyBorder="1" applyAlignment="1">
      <alignment horizontal="center" vertical="center" wrapText="1"/>
    </xf>
    <xf numFmtId="0" fontId="75" fillId="33" borderId="39" xfId="1" applyFont="1" applyFill="1" applyBorder="1" applyAlignment="1" applyProtection="1">
      <alignment horizontal="center" vertical="center"/>
    </xf>
    <xf numFmtId="0" fontId="75" fillId="38" borderId="39" xfId="1" applyFont="1" applyFill="1" applyBorder="1" applyAlignment="1" applyProtection="1">
      <alignment horizontal="center" vertical="center"/>
    </xf>
    <xf numFmtId="0" fontId="62" fillId="38" borderId="39" xfId="1" applyFont="1" applyFill="1" applyBorder="1" applyAlignment="1" applyProtection="1">
      <alignment horizontal="center" vertical="center"/>
    </xf>
    <xf numFmtId="164" fontId="73" fillId="37" borderId="39" xfId="0" applyNumberFormat="1" applyFont="1" applyFill="1" applyBorder="1" applyAlignment="1">
      <alignment horizontal="center" vertical="center" wrapText="1"/>
    </xf>
    <xf numFmtId="0" fontId="0" fillId="0" borderId="0" xfId="0" applyBorder="1"/>
    <xf numFmtId="0" fontId="40" fillId="24" borderId="39" xfId="0" applyFont="1" applyFill="1" applyBorder="1" applyAlignment="1">
      <alignment horizontal="center" vertical="center" wrapText="1"/>
    </xf>
    <xf numFmtId="0" fontId="40" fillId="24" borderId="39" xfId="0" applyFont="1" applyFill="1" applyBorder="1" applyAlignment="1">
      <alignment horizontal="center" vertical="center"/>
    </xf>
    <xf numFmtId="0" fontId="40" fillId="24" borderId="23" xfId="0" applyFont="1" applyFill="1" applyBorder="1" applyAlignment="1">
      <alignment vertical="center"/>
    </xf>
    <xf numFmtId="164" fontId="40" fillId="24" borderId="39" xfId="13" applyFont="1" applyFill="1" applyBorder="1" applyAlignment="1">
      <alignment horizontal="left" vertical="center" wrapText="1"/>
    </xf>
    <xf numFmtId="0" fontId="40" fillId="24" borderId="23" xfId="0" applyFont="1" applyFill="1" applyBorder="1" applyAlignment="1">
      <alignment horizontal="left" vertical="center" wrapText="1"/>
    </xf>
    <xf numFmtId="164" fontId="40" fillId="24" borderId="39" xfId="13" applyFont="1" applyFill="1" applyBorder="1" applyAlignment="1">
      <alignment horizontal="center" vertical="center"/>
    </xf>
    <xf numFmtId="0" fontId="40" fillId="24" borderId="39" xfId="13" applyNumberFormat="1" applyFont="1" applyFill="1" applyBorder="1" applyAlignment="1">
      <alignment horizontal="center" vertical="center"/>
    </xf>
    <xf numFmtId="173" fontId="40" fillId="24" borderId="39" xfId="0" applyNumberFormat="1" applyFont="1" applyFill="1" applyBorder="1" applyAlignment="1">
      <alignment horizontal="center" vertical="center"/>
    </xf>
    <xf numFmtId="0" fontId="40" fillId="24" borderId="23" xfId="0" applyFont="1" applyFill="1" applyBorder="1" applyAlignment="1">
      <alignment horizontal="center" vertical="center"/>
    </xf>
    <xf numFmtId="173" fontId="40" fillId="24" borderId="39" xfId="13" applyNumberFormat="1" applyFont="1" applyFill="1" applyBorder="1" applyAlignment="1">
      <alignment horizontal="center" vertical="center"/>
    </xf>
    <xf numFmtId="1" fontId="40" fillId="24" borderId="39" xfId="13" applyNumberFormat="1" applyFont="1" applyFill="1" applyBorder="1" applyAlignment="1">
      <alignment horizontal="center" vertical="center"/>
    </xf>
    <xf numFmtId="164" fontId="40" fillId="24" borderId="23" xfId="13" applyFont="1" applyFill="1" applyBorder="1" applyAlignment="1">
      <alignment horizontal="center" vertical="center"/>
    </xf>
    <xf numFmtId="164" fontId="40" fillId="24" borderId="39" xfId="13" applyFont="1" applyFill="1" applyBorder="1" applyAlignment="1">
      <alignment vertical="center" wrapText="1"/>
    </xf>
    <xf numFmtId="164" fontId="40" fillId="24" borderId="39" xfId="13" applyFont="1" applyFill="1" applyBorder="1" applyAlignment="1">
      <alignment horizontal="center" vertical="center" wrapText="1"/>
    </xf>
    <xf numFmtId="0" fontId="40" fillId="24" borderId="39" xfId="0" applyFont="1" applyFill="1" applyBorder="1" applyAlignment="1">
      <alignment horizontal="left" vertical="center"/>
    </xf>
    <xf numFmtId="0" fontId="40" fillId="24" borderId="39" xfId="13" applyNumberFormat="1" applyFont="1" applyFill="1" applyBorder="1" applyAlignment="1">
      <alignment horizontal="center" vertical="center" wrapText="1"/>
    </xf>
    <xf numFmtId="4" fontId="40" fillId="45" borderId="39" xfId="0" applyNumberFormat="1" applyFont="1" applyFill="1" applyBorder="1" applyAlignment="1">
      <alignment horizontal="center" vertical="center" wrapText="1"/>
    </xf>
    <xf numFmtId="4" fontId="40" fillId="45" borderId="39" xfId="0" applyNumberFormat="1" applyFont="1" applyFill="1" applyBorder="1" applyAlignment="1">
      <alignment horizontal="center" vertical="center"/>
    </xf>
    <xf numFmtId="174" fontId="40" fillId="24" borderId="39" xfId="23" applyFont="1" applyFill="1" applyBorder="1" applyAlignment="1">
      <alignment vertical="center"/>
    </xf>
    <xf numFmtId="174" fontId="40" fillId="24" borderId="39" xfId="23" applyFont="1" applyFill="1" applyBorder="1" applyAlignment="1">
      <alignment horizontal="left" vertical="center"/>
    </xf>
    <xf numFmtId="174" fontId="40" fillId="24" borderId="39" xfId="23" applyFont="1" applyFill="1" applyBorder="1" applyAlignment="1">
      <alignment horizontal="center" vertical="center"/>
    </xf>
    <xf numFmtId="1" fontId="40" fillId="24" borderId="39" xfId="23" applyNumberFormat="1" applyFont="1" applyFill="1" applyBorder="1" applyAlignment="1">
      <alignment horizontal="center" vertical="center"/>
    </xf>
    <xf numFmtId="0" fontId="62" fillId="24" borderId="39" xfId="1" applyFont="1" applyFill="1" applyBorder="1" applyAlignment="1" applyProtection="1">
      <alignment horizontal="left" vertical="center"/>
    </xf>
    <xf numFmtId="0" fontId="60" fillId="46" borderId="59" xfId="15" applyFont="1" applyFill="1" applyBorder="1" applyAlignment="1">
      <alignment horizontal="center" vertical="center" wrapText="1"/>
    </xf>
    <xf numFmtId="0" fontId="60" fillId="46" borderId="19" xfId="15" applyFont="1" applyFill="1" applyBorder="1" applyAlignment="1">
      <alignment horizontal="center" vertical="center"/>
    </xf>
    <xf numFmtId="0" fontId="60" fillId="46" borderId="59" xfId="15" applyFont="1" applyFill="1" applyBorder="1" applyAlignment="1">
      <alignment horizontal="center" vertical="center"/>
    </xf>
    <xf numFmtId="0" fontId="60" fillId="46" borderId="59" xfId="15" applyFont="1" applyFill="1" applyBorder="1" applyAlignment="1">
      <alignment vertical="center" wrapText="1"/>
    </xf>
    <xf numFmtId="0" fontId="60" fillId="46" borderId="62" xfId="15" applyFont="1" applyFill="1" applyBorder="1" applyAlignment="1">
      <alignment horizontal="center" vertical="center" wrapText="1"/>
    </xf>
    <xf numFmtId="0" fontId="60" fillId="46" borderId="65" xfId="15" applyFont="1" applyFill="1" applyBorder="1" applyAlignment="1">
      <alignment horizontal="center" vertical="center" wrapText="1"/>
    </xf>
    <xf numFmtId="0" fontId="73" fillId="37" borderId="23" xfId="0" applyFont="1" applyFill="1" applyBorder="1" applyAlignment="1">
      <alignment horizontal="center" vertical="center"/>
    </xf>
    <xf numFmtId="0" fontId="73" fillId="37" borderId="27" xfId="0" applyFont="1" applyFill="1" applyBorder="1" applyAlignment="1">
      <alignment horizontal="center" vertical="center" wrapText="1"/>
    </xf>
    <xf numFmtId="0" fontId="73" fillId="37" borderId="27" xfId="0" applyFont="1" applyFill="1" applyBorder="1" applyAlignment="1">
      <alignment horizontal="center" vertical="center"/>
    </xf>
    <xf numFmtId="0" fontId="73" fillId="37" borderId="55" xfId="0" applyFont="1" applyFill="1" applyBorder="1" applyAlignment="1">
      <alignment vertical="center"/>
    </xf>
    <xf numFmtId="164" fontId="73" fillId="37" borderId="27" xfId="0" applyNumberFormat="1" applyFont="1" applyFill="1" applyBorder="1" applyAlignment="1">
      <alignment horizontal="left" vertical="center" wrapText="1"/>
    </xf>
    <xf numFmtId="0" fontId="73" fillId="37" borderId="55" xfId="0" applyFont="1" applyFill="1" applyBorder="1" applyAlignment="1">
      <alignment horizontal="left" vertical="center" wrapText="1"/>
    </xf>
    <xf numFmtId="164" fontId="73" fillId="37" borderId="27" xfId="0" applyNumberFormat="1" applyFont="1" applyFill="1" applyBorder="1" applyAlignment="1">
      <alignment horizontal="center" vertical="center"/>
    </xf>
    <xf numFmtId="173" fontId="73" fillId="37" borderId="27" xfId="0" applyNumberFormat="1" applyFont="1" applyFill="1" applyBorder="1" applyAlignment="1">
      <alignment horizontal="center" vertical="center"/>
    </xf>
    <xf numFmtId="173" fontId="73" fillId="37" borderId="55" xfId="0" applyNumberFormat="1" applyFont="1" applyFill="1" applyBorder="1" applyAlignment="1">
      <alignment horizontal="center" vertical="center"/>
    </xf>
    <xf numFmtId="0" fontId="73" fillId="37" borderId="55" xfId="0" applyFont="1" applyFill="1" applyBorder="1" applyAlignment="1">
      <alignment horizontal="center" vertical="center"/>
    </xf>
    <xf numFmtId="1" fontId="73" fillId="37" borderId="27" xfId="0" applyNumberFormat="1" applyFont="1" applyFill="1" applyBorder="1" applyAlignment="1">
      <alignment horizontal="center" vertical="center"/>
    </xf>
    <xf numFmtId="164" fontId="73" fillId="37" borderId="55" xfId="0" applyNumberFormat="1" applyFont="1" applyFill="1" applyBorder="1" applyAlignment="1">
      <alignment horizontal="center" vertical="center"/>
    </xf>
    <xf numFmtId="164" fontId="73" fillId="37" borderId="27" xfId="0" applyNumberFormat="1" applyFont="1" applyFill="1" applyBorder="1" applyAlignment="1">
      <alignment vertical="center" wrapText="1"/>
    </xf>
    <xf numFmtId="164" fontId="73" fillId="37" borderId="27" xfId="0" applyNumberFormat="1" applyFont="1" applyFill="1" applyBorder="1" applyAlignment="1">
      <alignment horizontal="center" vertical="center" wrapText="1"/>
    </xf>
    <xf numFmtId="0" fontId="73" fillId="37" borderId="27" xfId="0" applyFont="1" applyFill="1" applyBorder="1" applyAlignment="1">
      <alignment horizontal="left" vertical="center"/>
    </xf>
    <xf numFmtId="4" fontId="73" fillId="37" borderId="27" xfId="0" applyNumberFormat="1" applyFont="1" applyFill="1" applyBorder="1" applyAlignment="1">
      <alignment horizontal="center" vertical="center" wrapText="1"/>
    </xf>
    <xf numFmtId="4" fontId="73" fillId="37" borderId="27" xfId="0" applyNumberFormat="1" applyFont="1" applyFill="1" applyBorder="1" applyAlignment="1">
      <alignment horizontal="center" vertical="center"/>
    </xf>
    <xf numFmtId="174" fontId="73" fillId="37" borderId="27" xfId="0" applyNumberFormat="1" applyFont="1" applyFill="1" applyBorder="1" applyAlignment="1">
      <alignment vertical="center"/>
    </xf>
    <xf numFmtId="174" fontId="73" fillId="37" borderId="27" xfId="0" applyNumberFormat="1" applyFont="1" applyFill="1" applyBorder="1" applyAlignment="1">
      <alignment horizontal="left" vertical="center"/>
    </xf>
    <xf numFmtId="174" fontId="73" fillId="37" borderId="27" xfId="0" applyNumberFormat="1" applyFont="1" applyFill="1" applyBorder="1" applyAlignment="1">
      <alignment horizontal="center" vertical="center"/>
    </xf>
    <xf numFmtId="0" fontId="0" fillId="0" borderId="60" xfId="0" applyBorder="1"/>
    <xf numFmtId="0" fontId="78" fillId="46" borderId="59" xfId="15" applyFont="1" applyFill="1" applyBorder="1" applyAlignment="1">
      <alignment horizontal="center" vertical="center" wrapText="1"/>
    </xf>
    <xf numFmtId="173" fontId="73" fillId="37" borderId="39" xfId="0" applyNumberFormat="1" applyFont="1" applyFill="1" applyBorder="1" applyAlignment="1">
      <alignment horizontal="center" vertical="center"/>
    </xf>
    <xf numFmtId="0" fontId="79" fillId="33" borderId="0" xfId="0" applyFont="1" applyFill="1"/>
    <xf numFmtId="0" fontId="80" fillId="33" borderId="66" xfId="0" applyFont="1" applyFill="1" applyBorder="1" applyAlignment="1">
      <alignment horizontal="center"/>
    </xf>
    <xf numFmtId="0" fontId="80" fillId="34" borderId="66" xfId="0" applyFont="1" applyFill="1" applyBorder="1"/>
    <xf numFmtId="0" fontId="80" fillId="33" borderId="66" xfId="0" applyFont="1" applyFill="1" applyBorder="1"/>
    <xf numFmtId="173" fontId="79" fillId="33" borderId="39" xfId="0" applyNumberFormat="1" applyFont="1" applyFill="1" applyBorder="1" applyAlignment="1">
      <alignment horizontal="center" vertical="center"/>
    </xf>
    <xf numFmtId="173" fontId="80" fillId="33" borderId="39" xfId="0" applyNumberFormat="1" applyFont="1" applyFill="1" applyBorder="1" applyAlignment="1">
      <alignment horizontal="center" vertical="center"/>
    </xf>
    <xf numFmtId="0" fontId="80" fillId="33" borderId="67" xfId="0" applyFont="1" applyFill="1" applyBorder="1" applyAlignment="1">
      <alignment horizontal="center"/>
    </xf>
    <xf numFmtId="0" fontId="80" fillId="34" borderId="66" xfId="0" applyFont="1" applyFill="1" applyBorder="1" applyAlignment="1">
      <alignment horizontal="center"/>
    </xf>
    <xf numFmtId="0" fontId="81" fillId="33" borderId="0" xfId="0" applyFont="1" applyFill="1" applyAlignment="1">
      <alignment horizontal="center"/>
    </xf>
    <xf numFmtId="0" fontId="40" fillId="33" borderId="39" xfId="0" applyFont="1" applyFill="1" applyBorder="1"/>
    <xf numFmtId="0" fontId="37" fillId="33" borderId="39" xfId="0" applyFont="1" applyFill="1" applyBorder="1" applyAlignment="1">
      <alignment horizontal="center" vertical="center"/>
    </xf>
    <xf numFmtId="0" fontId="63" fillId="33" borderId="39" xfId="0" applyFont="1" applyFill="1" applyBorder="1" applyAlignment="1">
      <alignment horizontal="left"/>
    </xf>
    <xf numFmtId="0" fontId="73" fillId="34" borderId="39" xfId="0" applyFont="1" applyFill="1" applyBorder="1" applyAlignment="1">
      <alignment horizontal="left" vertical="center" wrapText="1"/>
    </xf>
    <xf numFmtId="0" fontId="63" fillId="33" borderId="39" xfId="0" applyFont="1" applyFill="1" applyBorder="1" applyAlignment="1">
      <alignment horizontal="center"/>
    </xf>
    <xf numFmtId="0" fontId="40" fillId="33" borderId="39" xfId="0" applyFont="1" applyFill="1" applyBorder="1" applyAlignment="1">
      <alignment horizontal="center"/>
    </xf>
    <xf numFmtId="173" fontId="37" fillId="33" borderId="39" xfId="0" applyNumberFormat="1" applyFont="1" applyFill="1" applyBorder="1" applyAlignment="1">
      <alignment horizontal="center" vertical="center"/>
    </xf>
    <xf numFmtId="173" fontId="40" fillId="33" borderId="39" xfId="0" applyNumberFormat="1" applyFont="1" applyFill="1" applyBorder="1" applyAlignment="1">
      <alignment horizontal="center"/>
    </xf>
    <xf numFmtId="164" fontId="37" fillId="33" borderId="39" xfId="13" applyFont="1" applyFill="1" applyBorder="1" applyAlignment="1">
      <alignment horizontal="center" vertical="center"/>
    </xf>
    <xf numFmtId="0" fontId="0" fillId="33" borderId="0" xfId="0" applyFill="1"/>
    <xf numFmtId="0" fontId="0" fillId="33" borderId="0" xfId="0" applyFont="1" applyFill="1"/>
    <xf numFmtId="0" fontId="0" fillId="33" borderId="39" xfId="0" applyFont="1" applyFill="1" applyBorder="1"/>
    <xf numFmtId="0" fontId="4" fillId="33" borderId="39" xfId="0" applyFont="1" applyFill="1" applyBorder="1"/>
    <xf numFmtId="173" fontId="82" fillId="37" borderId="23" xfId="0" applyNumberFormat="1" applyFont="1" applyFill="1" applyBorder="1" applyAlignment="1">
      <alignment horizontal="center" vertical="center"/>
    </xf>
    <xf numFmtId="0" fontId="60" fillId="46" borderId="62" xfId="15" applyNumberFormat="1" applyFont="1" applyFill="1" applyBorder="1" applyAlignment="1">
      <alignment horizontal="center" vertical="center" wrapText="1"/>
    </xf>
    <xf numFmtId="0" fontId="40" fillId="33" borderId="39" xfId="23" applyNumberFormat="1" applyFont="1" applyFill="1" applyBorder="1" applyAlignment="1">
      <alignment horizontal="center" vertical="center"/>
    </xf>
    <xf numFmtId="0" fontId="40" fillId="38" borderId="39" xfId="23" applyNumberFormat="1" applyFont="1" applyFill="1" applyBorder="1" applyAlignment="1">
      <alignment horizontal="center" vertical="center"/>
    </xf>
    <xf numFmtId="0" fontId="40" fillId="24" borderId="39" xfId="23" applyNumberFormat="1" applyFont="1" applyFill="1" applyBorder="1" applyAlignment="1">
      <alignment horizontal="center" vertical="center"/>
    </xf>
    <xf numFmtId="0" fontId="0" fillId="0" borderId="0" xfId="0" applyNumberFormat="1"/>
    <xf numFmtId="0" fontId="37" fillId="0" borderId="23" xfId="13" applyNumberFormat="1" applyFont="1" applyFill="1" applyBorder="1" applyAlignment="1">
      <alignment horizontal="left" vertical="center"/>
    </xf>
    <xf numFmtId="0" fontId="64" fillId="0" borderId="39" xfId="0" applyFont="1" applyBorder="1" applyAlignment="1">
      <alignment horizontal="center"/>
    </xf>
    <xf numFmtId="0" fontId="67" fillId="0" borderId="0" xfId="0" applyFont="1" applyAlignment="1">
      <alignment horizontal="center"/>
    </xf>
    <xf numFmtId="171" fontId="37" fillId="0" borderId="56" xfId="18" applyFont="1" applyBorder="1" applyAlignment="1">
      <alignment horizontal="center" vertical="center" wrapText="1"/>
    </xf>
    <xf numFmtId="171" fontId="37" fillId="0" borderId="60" xfId="18" applyFont="1" applyBorder="1" applyAlignment="1">
      <alignment horizontal="center" vertical="center" wrapText="1"/>
    </xf>
    <xf numFmtId="17" fontId="38" fillId="3" borderId="49" xfId="15" applyNumberFormat="1" applyFont="1" applyFill="1" applyBorder="1" applyAlignment="1">
      <alignment horizontal="center"/>
    </xf>
    <xf numFmtId="17" fontId="38" fillId="3" borderId="46" xfId="15" applyNumberFormat="1" applyFont="1" applyFill="1" applyBorder="1" applyAlignment="1">
      <alignment horizontal="center"/>
    </xf>
    <xf numFmtId="17" fontId="38" fillId="3" borderId="27" xfId="15" applyNumberFormat="1" applyFont="1" applyFill="1" applyBorder="1" applyAlignment="1">
      <alignment horizontal="center"/>
    </xf>
    <xf numFmtId="0" fontId="49" fillId="30" borderId="49" xfId="0" applyFont="1" applyFill="1" applyBorder="1" applyAlignment="1">
      <alignment horizontal="center" vertical="center"/>
    </xf>
    <xf numFmtId="0" fontId="49" fillId="30" borderId="46" xfId="0" applyFont="1" applyFill="1" applyBorder="1" applyAlignment="1">
      <alignment horizontal="center" vertical="center"/>
    </xf>
    <xf numFmtId="0" fontId="49" fillId="30" borderId="27" xfId="0" applyFont="1" applyFill="1" applyBorder="1" applyAlignment="1">
      <alignment horizontal="center" vertical="center"/>
    </xf>
    <xf numFmtId="0" fontId="49" fillId="24" borderId="49" xfId="0" applyFont="1" applyFill="1" applyBorder="1" applyAlignment="1">
      <alignment horizontal="center" vertical="center"/>
    </xf>
    <xf numFmtId="0" fontId="49" fillId="24" borderId="46" xfId="0" applyFont="1" applyFill="1" applyBorder="1" applyAlignment="1">
      <alignment horizontal="center" vertical="center"/>
    </xf>
    <xf numFmtId="0" fontId="49" fillId="24" borderId="27" xfId="0" applyFont="1" applyFill="1" applyBorder="1" applyAlignment="1">
      <alignment horizontal="center" vertical="center"/>
    </xf>
    <xf numFmtId="0" fontId="54" fillId="0" borderId="46" xfId="0" applyFont="1" applyFill="1" applyBorder="1" applyAlignment="1">
      <alignment horizontal="center" vertical="center"/>
    </xf>
    <xf numFmtId="0" fontId="54" fillId="0" borderId="27" xfId="0" applyFont="1" applyFill="1" applyBorder="1" applyAlignment="1">
      <alignment horizontal="center" vertical="center"/>
    </xf>
    <xf numFmtId="0" fontId="37" fillId="30" borderId="49" xfId="0" applyFont="1" applyFill="1" applyBorder="1" applyAlignment="1">
      <alignment horizontal="center" vertical="center"/>
    </xf>
    <xf numFmtId="0" fontId="37" fillId="30" borderId="46" xfId="0" applyFont="1" applyFill="1" applyBorder="1" applyAlignment="1">
      <alignment horizontal="center" vertical="center"/>
    </xf>
    <xf numFmtId="0" fontId="37" fillId="30" borderId="27" xfId="0" applyFont="1" applyFill="1" applyBorder="1" applyAlignment="1">
      <alignment horizontal="center" vertical="center"/>
    </xf>
    <xf numFmtId="0" fontId="49" fillId="0" borderId="46" xfId="0" applyFont="1" applyFill="1" applyBorder="1" applyAlignment="1">
      <alignment horizontal="center" vertical="center"/>
    </xf>
    <xf numFmtId="0" fontId="49" fillId="0" borderId="27" xfId="0" applyFont="1" applyFill="1" applyBorder="1" applyAlignment="1">
      <alignment horizontal="center" vertical="center"/>
    </xf>
    <xf numFmtId="17" fontId="38" fillId="11" borderId="39" xfId="15" applyNumberFormat="1" applyFont="1" applyFill="1" applyBorder="1" applyAlignment="1">
      <alignment horizontal="center"/>
    </xf>
    <xf numFmtId="17" fontId="38" fillId="29" borderId="39" xfId="15" applyNumberFormat="1" applyFont="1" applyFill="1" applyBorder="1" applyAlignment="1">
      <alignment horizontal="center"/>
    </xf>
    <xf numFmtId="0" fontId="56" fillId="0" borderId="64" xfId="15" applyFont="1" applyBorder="1" applyAlignment="1">
      <alignment horizontal="center" vertical="center" wrapText="1"/>
    </xf>
    <xf numFmtId="0" fontId="56" fillId="0" borderId="0" xfId="15" applyFont="1" applyBorder="1" applyAlignment="1">
      <alignment horizontal="center" vertical="center" wrapText="1"/>
    </xf>
    <xf numFmtId="0" fontId="37" fillId="0" borderId="46" xfId="0" applyFont="1" applyFill="1" applyBorder="1" applyAlignment="1">
      <alignment horizontal="center" vertical="center"/>
    </xf>
    <xf numFmtId="0" fontId="37" fillId="0" borderId="27" xfId="0" applyFont="1" applyFill="1" applyBorder="1" applyAlignment="1">
      <alignment horizontal="center" vertical="center"/>
    </xf>
    <xf numFmtId="0" fontId="37" fillId="0" borderId="63" xfId="15" applyFont="1" applyFill="1" applyBorder="1" applyAlignment="1">
      <alignment horizontal="center" vertical="center"/>
    </xf>
    <xf numFmtId="0" fontId="37" fillId="0" borderId="0" xfId="15" applyFont="1" applyFill="1" applyBorder="1" applyAlignment="1">
      <alignment horizontal="center" vertical="center"/>
    </xf>
    <xf numFmtId="0" fontId="53" fillId="24" borderId="49" xfId="0" applyFont="1" applyFill="1" applyBorder="1" applyAlignment="1">
      <alignment horizontal="center" vertical="center"/>
    </xf>
    <xf numFmtId="0" fontId="53" fillId="24" borderId="46" xfId="0" applyFont="1" applyFill="1" applyBorder="1" applyAlignment="1">
      <alignment horizontal="center" vertical="center"/>
    </xf>
    <xf numFmtId="0" fontId="53" fillId="24" borderId="27" xfId="0" applyFont="1" applyFill="1" applyBorder="1" applyAlignment="1">
      <alignment horizontal="center" vertical="center"/>
    </xf>
    <xf numFmtId="0" fontId="52" fillId="24" borderId="49" xfId="0" applyFont="1" applyFill="1" applyBorder="1" applyAlignment="1">
      <alignment horizontal="center" vertical="center"/>
    </xf>
    <xf numFmtId="0" fontId="52" fillId="24" borderId="46" xfId="0" applyFont="1" applyFill="1" applyBorder="1" applyAlignment="1">
      <alignment horizontal="center" vertical="center"/>
    </xf>
    <xf numFmtId="0" fontId="52" fillId="24" borderId="27" xfId="0" applyFont="1" applyFill="1" applyBorder="1" applyAlignment="1">
      <alignment horizontal="center" vertical="center"/>
    </xf>
    <xf numFmtId="0" fontId="48" fillId="24" borderId="49" xfId="0" applyFont="1" applyFill="1" applyBorder="1" applyAlignment="1">
      <alignment horizontal="center" vertical="center"/>
    </xf>
    <xf numFmtId="0" fontId="48" fillId="24" borderId="46" xfId="0" applyFont="1" applyFill="1" applyBorder="1" applyAlignment="1">
      <alignment horizontal="center" vertical="center"/>
    </xf>
    <xf numFmtId="0" fontId="48" fillId="24" borderId="27" xfId="0" applyFont="1" applyFill="1" applyBorder="1" applyAlignment="1">
      <alignment horizontal="center" vertical="center"/>
    </xf>
    <xf numFmtId="0" fontId="51" fillId="24" borderId="49" xfId="0" applyFont="1" applyFill="1" applyBorder="1" applyAlignment="1">
      <alignment horizontal="center" vertical="center"/>
    </xf>
    <xf numFmtId="0" fontId="51" fillId="24" borderId="46" xfId="0" applyFont="1" applyFill="1" applyBorder="1" applyAlignment="1">
      <alignment horizontal="center" vertical="center"/>
    </xf>
    <xf numFmtId="0" fontId="51" fillId="24" borderId="27" xfId="0" applyFont="1" applyFill="1" applyBorder="1" applyAlignment="1">
      <alignment horizontal="center" vertical="center"/>
    </xf>
    <xf numFmtId="17" fontId="38" fillId="4" borderId="39" xfId="15" applyNumberFormat="1" applyFont="1" applyFill="1" applyBorder="1" applyAlignment="1">
      <alignment horizontal="center"/>
    </xf>
    <xf numFmtId="0" fontId="38" fillId="4" borderId="39" xfId="15" applyFont="1" applyFill="1" applyBorder="1" applyAlignment="1">
      <alignment horizontal="center"/>
    </xf>
    <xf numFmtId="0" fontId="38" fillId="0" borderId="24" xfId="0" applyFont="1" applyFill="1" applyBorder="1" applyAlignment="1">
      <alignment horizontal="center" wrapText="1"/>
    </xf>
    <xf numFmtId="0" fontId="0" fillId="0" borderId="46" xfId="0" applyFill="1" applyBorder="1" applyAlignment="1">
      <alignment horizontal="center" wrapText="1"/>
    </xf>
    <xf numFmtId="0" fontId="0" fillId="0" borderId="25" xfId="0" applyFill="1" applyBorder="1" applyAlignment="1">
      <alignment horizontal="center" wrapText="1"/>
    </xf>
    <xf numFmtId="167" fontId="8" fillId="7" borderId="4" xfId="0" applyNumberFormat="1" applyFont="1" applyFill="1" applyBorder="1" applyAlignment="1">
      <alignment horizontal="center" vertical="center" wrapText="1"/>
    </xf>
    <xf numFmtId="167" fontId="8" fillId="7" borderId="1" xfId="0" applyNumberFormat="1" applyFont="1" applyFill="1" applyBorder="1" applyAlignment="1">
      <alignment horizontal="center" vertical="center" wrapText="1"/>
    </xf>
    <xf numFmtId="167" fontId="8" fillId="7" borderId="5" xfId="0" applyNumberFormat="1" applyFont="1" applyFill="1" applyBorder="1" applyAlignment="1">
      <alignment horizontal="center" vertical="center" wrapText="1"/>
    </xf>
    <xf numFmtId="0" fontId="8" fillId="0" borderId="0" xfId="8" applyFont="1" applyAlignment="1">
      <alignment horizontal="right" vertical="center"/>
    </xf>
    <xf numFmtId="0" fontId="8" fillId="0" borderId="7" xfId="8" applyFont="1" applyBorder="1" applyAlignment="1">
      <alignment horizontal="right" vertical="center"/>
    </xf>
    <xf numFmtId="0" fontId="8" fillId="0" borderId="10" xfId="0" applyFont="1" applyBorder="1" applyAlignment="1"/>
    <xf numFmtId="169" fontId="8" fillId="0" borderId="3" xfId="9" applyNumberFormat="1" applyFont="1" applyAlignment="1">
      <alignment horizontal="center" vertical="center"/>
    </xf>
    <xf numFmtId="0" fontId="29" fillId="17" borderId="14" xfId="14" applyFont="1" applyFill="1" applyBorder="1" applyAlignment="1">
      <alignment horizontal="center" vertical="center" wrapText="1"/>
    </xf>
    <xf numFmtId="0" fontId="29" fillId="17" borderId="15" xfId="14" applyFont="1" applyFill="1" applyBorder="1" applyAlignment="1">
      <alignment horizontal="center" vertical="center" wrapText="1"/>
    </xf>
    <xf numFmtId="0" fontId="32" fillId="18" borderId="16" xfId="14" applyFont="1" applyFill="1" applyBorder="1" applyAlignment="1">
      <alignment horizontal="center" vertical="center"/>
    </xf>
    <xf numFmtId="0" fontId="32" fillId="18" borderId="17" xfId="14" applyFont="1" applyFill="1" applyBorder="1" applyAlignment="1">
      <alignment horizontal="center" vertical="center"/>
    </xf>
    <xf numFmtId="0" fontId="29" fillId="18" borderId="16" xfId="14" applyFont="1" applyFill="1" applyBorder="1" applyAlignment="1">
      <alignment horizontal="center" vertical="center" wrapText="1"/>
    </xf>
    <xf numFmtId="0" fontId="29" fillId="18" borderId="17" xfId="14" applyFont="1" applyFill="1" applyBorder="1" applyAlignment="1">
      <alignment horizontal="center" vertical="center" wrapText="1"/>
    </xf>
    <xf numFmtId="164" fontId="32" fillId="18" borderId="16" xfId="13" applyFont="1" applyFill="1" applyBorder="1" applyAlignment="1">
      <alignment horizontal="left" vertical="center" wrapText="1"/>
    </xf>
    <xf numFmtId="164" fontId="32" fillId="18" borderId="13" xfId="13" applyFont="1" applyFill="1" applyBorder="1" applyAlignment="1">
      <alignment horizontal="left" vertical="center" wrapText="1"/>
    </xf>
  </cellXfs>
  <cellStyles count="24">
    <cellStyle name="Comma" xfId="4" builtinId="3" customBuiltin="1"/>
    <cellStyle name="Comma 2 2" xfId="20"/>
    <cellStyle name="Comma 2 2 2" xfId="19"/>
    <cellStyle name="Comma 30 2" xfId="17"/>
    <cellStyle name="Currency" xfId="13" builtinId="4"/>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Normal 2 2" xfId="14"/>
    <cellStyle name="Normal 2 4" xfId="18"/>
    <cellStyle name="Normal 29 2" xfId="15"/>
    <cellStyle name="Normal 5 4" xfId="21"/>
    <cellStyle name="Normal 9" xfId="22"/>
    <cellStyle name="Normal_Copy of RSM_Salary_201003_v1" xfId="23"/>
    <cellStyle name="Percent" xfId="2" builtinId="5"/>
    <cellStyle name="Percent 2" xfId="16"/>
    <cellStyle name="Project Start" xfId="9"/>
    <cellStyle name="Task" xfId="12"/>
    <cellStyle name="Title" xfId="5" builtinId="15" customBuiltin="1"/>
    <cellStyle name="zHiddenText" xfId="3"/>
  </cellStyles>
  <dxfs count="259">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58"/>
      <tableStyleElement type="headerRow" dxfId="257"/>
      <tableStyleElement type="totalRow" dxfId="256"/>
      <tableStyleElement type="firstColumn" dxfId="255"/>
      <tableStyleElement type="lastColumn" dxfId="254"/>
      <tableStyleElement type="firstRowStripe" dxfId="253"/>
      <tableStyleElement type="secondRowStripe" dxfId="252"/>
      <tableStyleElement type="firstColumnStripe" dxfId="251"/>
      <tableStyleElement type="secondColumnStripe" dxfId="25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58FEA"/>
      <color rgb="FFEB11F5"/>
      <color rgb="FF66FF99"/>
      <color rgb="FF215881"/>
      <color rgb="FF66FF33"/>
      <color rgb="FF00CC00"/>
      <color rgb="FFC0C0C0"/>
      <color rgb="FF8CC600"/>
      <color rgb="FF42648A"/>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9" Type="http://schemas.openxmlformats.org/officeDocument/2006/relationships/externalLink" Target="externalLinks/externalLink25.xml"/><Relationship Id="rId21" Type="http://schemas.openxmlformats.org/officeDocument/2006/relationships/externalLink" Target="externalLinks/externalLink7.xml"/><Relationship Id="rId34" Type="http://schemas.openxmlformats.org/officeDocument/2006/relationships/externalLink" Target="externalLinks/externalLink20.xml"/><Relationship Id="rId42" Type="http://schemas.openxmlformats.org/officeDocument/2006/relationships/externalLink" Target="externalLinks/externalLink28.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2.xml"/><Relationship Id="rId29" Type="http://schemas.openxmlformats.org/officeDocument/2006/relationships/externalLink" Target="externalLinks/externalLink15.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externalLink" Target="externalLinks/externalLink18.xml"/><Relationship Id="rId37" Type="http://schemas.openxmlformats.org/officeDocument/2006/relationships/externalLink" Target="externalLinks/externalLink23.xml"/><Relationship Id="rId40" Type="http://schemas.openxmlformats.org/officeDocument/2006/relationships/externalLink" Target="externalLinks/externalLink26.xml"/><Relationship Id="rId45" Type="http://schemas.openxmlformats.org/officeDocument/2006/relationships/externalLink" Target="externalLinks/externalLink3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externalLink" Target="externalLinks/externalLink22.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externalLink" Target="externalLinks/externalLink17.xml"/><Relationship Id="rId44" Type="http://schemas.openxmlformats.org/officeDocument/2006/relationships/externalLink" Target="externalLinks/externalLink30.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externalLink" Target="externalLinks/externalLink21.xml"/><Relationship Id="rId43" Type="http://schemas.openxmlformats.org/officeDocument/2006/relationships/externalLink" Target="externalLinks/externalLink29.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externalLink" Target="externalLinks/externalLink19.xml"/><Relationship Id="rId38" Type="http://schemas.openxmlformats.org/officeDocument/2006/relationships/externalLink" Target="externalLinks/externalLink24.xml"/><Relationship Id="rId46" Type="http://schemas.openxmlformats.org/officeDocument/2006/relationships/theme" Target="theme/theme1.xml"/><Relationship Id="rId20" Type="http://schemas.openxmlformats.org/officeDocument/2006/relationships/externalLink" Target="externalLinks/externalLink6.xml"/><Relationship Id="rId41"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png"/><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0</xdr:col>
      <xdr:colOff>386954</xdr:colOff>
      <xdr:row>167</xdr:row>
      <xdr:rowOff>351234</xdr:rowOff>
    </xdr:from>
    <xdr:to>
      <xdr:col>0</xdr:col>
      <xdr:colOff>1846284</xdr:colOff>
      <xdr:row>167</xdr:row>
      <xdr:rowOff>1267838</xdr:rowOff>
    </xdr:to>
    <xdr:pic>
      <xdr:nvPicPr>
        <xdr:cNvPr id="2" name="Picture 117">
          <a:extLst>
            <a:ext uri="{FF2B5EF4-FFF2-40B4-BE49-F238E27FC236}">
              <a16:creationId xmlns:a16="http://schemas.microsoft.com/office/drawing/2014/main" id="{FBDDBA3A-759B-41E8-90B7-4EF4E8AEFF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954" y="18027650"/>
          <a:ext cx="145933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636984</xdr:colOff>
      <xdr:row>168</xdr:row>
      <xdr:rowOff>77391</xdr:rowOff>
    </xdr:from>
    <xdr:to>
      <xdr:col>0</xdr:col>
      <xdr:colOff>1886765</xdr:colOff>
      <xdr:row>168</xdr:row>
      <xdr:rowOff>1216897</xdr:rowOff>
    </xdr:to>
    <xdr:pic>
      <xdr:nvPicPr>
        <xdr:cNvPr id="3" name="Picture 130">
          <a:extLst>
            <a:ext uri="{FF2B5EF4-FFF2-40B4-BE49-F238E27FC236}">
              <a16:creationId xmlns:a16="http://schemas.microsoft.com/office/drawing/2014/main" id="{55D398A9-C810-4634-934D-0430CDDA90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984" y="18027650"/>
          <a:ext cx="124978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386954</xdr:colOff>
      <xdr:row>167</xdr:row>
      <xdr:rowOff>351234</xdr:rowOff>
    </xdr:from>
    <xdr:to>
      <xdr:col>0</xdr:col>
      <xdr:colOff>1846284</xdr:colOff>
      <xdr:row>167</xdr:row>
      <xdr:rowOff>1267838</xdr:rowOff>
    </xdr:to>
    <xdr:pic>
      <xdr:nvPicPr>
        <xdr:cNvPr id="4" name="Picture 117">
          <a:extLst>
            <a:ext uri="{FF2B5EF4-FFF2-40B4-BE49-F238E27FC236}">
              <a16:creationId xmlns:a16="http://schemas.microsoft.com/office/drawing/2014/main" id="{AECA11C3-E857-4E19-BB09-469C6E058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954" y="18027650"/>
          <a:ext cx="145933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636984</xdr:colOff>
      <xdr:row>168</xdr:row>
      <xdr:rowOff>77391</xdr:rowOff>
    </xdr:from>
    <xdr:to>
      <xdr:col>0</xdr:col>
      <xdr:colOff>1886765</xdr:colOff>
      <xdr:row>168</xdr:row>
      <xdr:rowOff>1216897</xdr:rowOff>
    </xdr:to>
    <xdr:pic>
      <xdr:nvPicPr>
        <xdr:cNvPr id="5" name="Picture 130">
          <a:extLst>
            <a:ext uri="{FF2B5EF4-FFF2-40B4-BE49-F238E27FC236}">
              <a16:creationId xmlns:a16="http://schemas.microsoft.com/office/drawing/2014/main" id="{99F3DA72-BE3B-45B2-B108-59B99BADDF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984" y="18027650"/>
          <a:ext cx="124978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242888</xdr:colOff>
      <xdr:row>0</xdr:row>
      <xdr:rowOff>209550</xdr:rowOff>
    </xdr:from>
    <xdr:to>
      <xdr:col>0</xdr:col>
      <xdr:colOff>1543050</xdr:colOff>
      <xdr:row>0</xdr:row>
      <xdr:rowOff>650631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srcRect t="21592" b="15594"/>
        <a:stretch/>
      </xdr:blipFill>
      <xdr:spPr>
        <a:xfrm>
          <a:off x="242888" y="209550"/>
          <a:ext cx="1300162" cy="441081"/>
        </a:xfrm>
        <a:prstGeom prst="rect">
          <a:avLst/>
        </a:prstGeom>
      </xdr:spPr>
    </xdr:pic>
    <xdr:clientData/>
  </xdr:twoCellAnchor>
  <xdr:twoCellAnchor editAs="oneCell">
    <xdr:from>
      <xdr:col>1</xdr:col>
      <xdr:colOff>1830917</xdr:colOff>
      <xdr:row>24</xdr:row>
      <xdr:rowOff>179917</xdr:rowOff>
    </xdr:from>
    <xdr:to>
      <xdr:col>13</xdr:col>
      <xdr:colOff>233892</xdr:colOff>
      <xdr:row>53</xdr:row>
      <xdr:rowOff>17992</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55017" y="5980642"/>
          <a:ext cx="11242675" cy="536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31750</xdr:colOff>
      <xdr:row>75</xdr:row>
      <xdr:rowOff>31750</xdr:rowOff>
    </xdr:from>
    <xdr:to>
      <xdr:col>11</xdr:col>
      <xdr:colOff>365125</xdr:colOff>
      <xdr:row>117</xdr:row>
      <xdr:rowOff>41275</xdr:rowOff>
    </xdr:to>
    <xdr:pic>
      <xdr:nvPicPr>
        <xdr:cNvPr id="4" name="Picture 3">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55850" y="16109950"/>
          <a:ext cx="11496675" cy="801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269</xdr:row>
      <xdr:rowOff>0</xdr:rowOff>
    </xdr:from>
    <xdr:to>
      <xdr:col>11</xdr:col>
      <xdr:colOff>257175</xdr:colOff>
      <xdr:row>311</xdr:row>
      <xdr:rowOff>57150</xdr:rowOff>
    </xdr:to>
    <xdr:pic>
      <xdr:nvPicPr>
        <xdr:cNvPr id="5" name="Picture 4">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24100" y="54606825"/>
          <a:ext cx="11420475" cy="805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357</xdr:row>
      <xdr:rowOff>0</xdr:rowOff>
    </xdr:from>
    <xdr:to>
      <xdr:col>11</xdr:col>
      <xdr:colOff>333375</xdr:colOff>
      <xdr:row>394</xdr:row>
      <xdr:rowOff>114300</xdr:rowOff>
    </xdr:to>
    <xdr:pic>
      <xdr:nvPicPr>
        <xdr:cNvPr id="6" name="Picture 5">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24100" y="74018775"/>
          <a:ext cx="11496675" cy="716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116417</xdr:colOff>
      <xdr:row>420</xdr:row>
      <xdr:rowOff>84666</xdr:rowOff>
    </xdr:from>
    <xdr:to>
      <xdr:col>11</xdr:col>
      <xdr:colOff>110067</xdr:colOff>
      <xdr:row>459</xdr:row>
      <xdr:rowOff>122766</xdr:rowOff>
    </xdr:to>
    <xdr:pic>
      <xdr:nvPicPr>
        <xdr:cNvPr id="7" name="Picture 6">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440517" y="86371641"/>
          <a:ext cx="11156950" cy="746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y%20Documents\TPXPJ~1\COMPAR~1\COMPAR~1\COMPAR~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srva070\ice$\JOBEST\J55915_620%20HAWIYAH%20NGL%20RECOVERY%20PJ\COST%20DATA\NGL\10%20MH\16&amp;17%20FADS\Man%20Power%20Mob_NGL-Genecon%20Rev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JVD\Field%20Control\Cost\XX.%20OLD\Laura\Users\TMC5\Downloads\JVD%20FIELD%20STAFF%20&amp;%20INDIRECT%20LABOR%20MOBILIZATION%20PLAN\Field%20Staff%20Mob%20Plan%20(till%20Feb-2014)-Total%20list.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JVD\Field%20Control\Cost\XX.%20OLD\Laura\Users\TMC5\Downloads\JVD%20FIELD%20STAFF%20&amp;%20INDIRECT%20LABOR%20MOBILIZATION%20PLAN\Field%20Staff%20Mob%20Plan%20(till%20Feb-2014)-Total%20lis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DOCUME~1\flora\LOCALS~1\Temp\Rar$DI00.656\Documents%20and%20Settings\alexandre\Desktop\10%20Aden%20Services\10%20Sales%20&amp;%20Marketing\00%20Tenders\00%20TFM\00%20Costing\Aden%20TFM%20Weekly%20Cost%20REV%20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OCUME~1\flora\LOCALS~1\Temp\Rar$DI00.656\Documents%20and%20Settings\alexandre\Desktop\10%20Aden%20Services\10%20Sales%20&amp;%20Marketing\00%20Tenders\00%20TFM\00%20Costing\Aden%20TFM%20Weekly%20Cost%20REV%2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Srva033\0-rabi$\DOCUME~1\08449\LOCALS~1\Temp\notes758E9C\JGC%20FAD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STA022-N2\Construction\WORKS\6787\civil\final\option\6787CWFASE2CASE2_0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Srva033\knpcnrp$\MGT-CE\10%20JGC%20Reimbursable%20Estimation%20(for%20Bid)\03%20FWBS10\F11-15%20HO%20MH\04%20Evaluation\back%20up\Ref.%20PJ\Rabigh%20FO%20Indirect%20Cost%20detail%20revA2(18Oct0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JVD\Field%20Control\Cost\XX.%20OLD\Laura\Users\09092\Documents\shige\JGC&#20840;&#33324;\NSRP\Man%20power%20Mob.%20Direct%20&amp;%20indirect\NSRP%20JV%20Staff%20indirect%20Mob%20finalize.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JVD\Field%20Control\Cost\XX.%20OLD\Laura\Users\09092\Documents\shige\JGC&#20840;&#33324;\NSRP\Man%20power%20Mob.%20Direct%20&amp;%20indirect\NSRP%20JV%20Staff%20indirect%20Mob%20finaliz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y%20Documents\TPXPJ~1\COMPAR~1\COMPAR~1\COMPAR~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JVD\Field%20Control\Cost\XX.%20OLD\Laura\Users\08782\AppData\Local\Temp\notesFFF692\~986679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JVD\Field%20Control\Cost\XX.%20OLD\Laura\Users\08782\AppData\Local\Temp\notesFFF692\~986679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srva033\knpcnrp$\DOCUME~1\08696\LOCALS~1\Temp\notes6030C8\&#36212;&#20219;&#32773;&#32102;&#19982;&#38306;&#36899;(06.07&#6528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JVD\Field%20Control\Cost\XX.%20OLD\Laura\hab5proc$\General\10_M_CONSTRUCTION\13_M_MANPOWER%20MOBILIZATION%20PLANNING\Indirect%20Cost\Rev-0_1st%20Draft(10-Feb-09)\Man%20Power%20Mob(Rev-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JVD\Field%20Control\Cost\XX.%20OLD\Laura\hab5proc$\General\10_M_CONSTRUCTION\13_M_MANPOWER%20MOBILIZATION%20PLANNING\Indirect%20Cost\Rev-0_1st%20Draft(10-Feb-09)\Man%20Power%20Mob(Rev-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srva033\knpcnrp$\MGT-CE\06%20Proposal%20Strategy\01%20Price%20Structure\obsolete\001%20r1%20Exhibit%20D%20Tables%20EXAMPLE%2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Sun\direct_sales\Documents%20and%20Settings\ek\Local%20Settings\Temporary%20Internet%20Files\Content.Outlook\AUK0GJBT\CCC_DS_0001_System%20sizing_Rev1.xlsm"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USER2\AppData\Local\Microsoft\Windows\INetCache\Content.Outlook\GSCK0IH7\20171001_Costing_MNG_RSM_FCM_OT_v1.4_REVIEW.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Users\USER2\AppData\Local\Microsoft\Windows\INetCache\Content.Outlook\GSCK0IH7\20171001_Costing_MNG_RSM_FCM_OT_v1.4_REVIEW.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B52%20ALL%20SITES\AGUSTUS%20CLOSING%202015\5.%20HPU-OK\ADEN%20-%20B52.VIII.15-HPU_FINAL%20INVENTOR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rva070\Rabigh%20PJ%20Data\Quantity%20Target\BQ%20&amp;%20Manpower%20Allocatio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E:\B52%20ALL%20SITES\AGUSTUS%20CLOSING%202015\5.%20HPU-OK\ADEN%20-%20B52.VIII.15-HPU_FINAL%20INVENTORY.xlsm"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Documents%20and%20Settings\alexandre\Desktop\10%20Aden%20Services\10%20Sales%20&amp;%20Marketing\00%20Tenders\00%20TFM\00%20Costing\Aden%20TFM%20Weekly%20Cost%20REV%2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uong\e\thang\Daiichi\Denso\Quang(fertilizer-%20Ca%20mau)\Civils\ammonia\6823%20PS%2017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alexandre\Desktop\10%20Aden%20Services\10%20Sales%20&amp;%20Marketing\00%20Tenders\00%20TFM\00%20Costing\Aden%20TFM%20Weekly%20Cost%20REV%2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Documents%20and%20Settings\alexandre\Desktop\10%20Aden%20Services\10%20Sales%20&amp;%20Marketing\00%20Tenders\00%20TFM\00%20Costing\Aden%20TFM%20Weekly%20Cost%20REV%2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Documents%20and%20Settings\alexandre\Desktop\10%20Aden%20Services\50%20Log%20&amp;%20Supply%20Chain\00%20Gestion\Monthly%20Cost%202007%2011%20Noviembre%20-%20Camp.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Srva018\const$\ESTIMATE\ESTIMATION%20FORMAT\BLANK%20FORMAT\FOR%20OVERSEAS%20PJ\Man%20Power%20Mo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srva070\ice$\JOBCNTL\J0404120%20PEARL%20GTL%20EPCM\EPCM\Z7_Check%20Estimte\1st%20Check%20Est\FWBS_30%20&amp;%20FADS\from%20Const\FADS\with%20Cost\FADS%20to%20QSGTL%20Rev%2010-2%20as%20of%2012%20Jan%20(For%20ADT)%20Dfart_TO%20CLI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
      <sheetName val="EXCH.RATE"/>
      <sheetName val="O.F"/>
      <sheetName val="2130-101"/>
      <sheetName val="2151-101"/>
      <sheetName val="2151-201"/>
      <sheetName val="2151-202"/>
      <sheetName val="2151-203"/>
      <sheetName val="2151-301"/>
      <sheetName val="2152-101"/>
      <sheetName val="2153-10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OWANCE"/>
      <sheetName val="MH RATE"/>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P MOB (2)"/>
      <sheetName val="SUMMARY(1) RevA5a"/>
      <sheetName val="SUMMARY(1) RevA5"/>
      <sheetName val="MH RATE A5b"/>
      <sheetName val="AIR FARE"/>
      <sheetName val="ALLOWANCE"/>
      <sheetName val="FADS Actual Working Hours"/>
      <sheetName val="Vehicle Cost Table(NA)"/>
      <sheetName val="TAX(PIT)(NA)"/>
      <sheetName val="MEMO-1"/>
      <sheetName val="MEMO-1(NA)"/>
      <sheetName val="MEMO-2(NA)"/>
      <sheetName val="How to calculate"/>
    </sheetNames>
    <sheetDataSet>
      <sheetData sheetId="0" refreshError="1"/>
      <sheetData sheetId="1"/>
      <sheetData sheetId="2" refreshError="1"/>
      <sheetData sheetId="3" refreshError="1"/>
      <sheetData sheetId="4">
        <row r="19">
          <cell r="D19">
            <v>42.4</v>
          </cell>
        </row>
      </sheetData>
      <sheetData sheetId="5" refreshError="1"/>
      <sheetData sheetId="6">
        <row r="8">
          <cell r="B8" t="str">
            <v>A</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P MOB (2)"/>
      <sheetName val="SUMMARY(1) RevA5a"/>
      <sheetName val="SUMMARY(1) RevA5"/>
      <sheetName val="MH RATE A5b"/>
      <sheetName val="AIR FARE"/>
      <sheetName val="ALLOWANCE"/>
      <sheetName val="FADS Actual Working Hours"/>
      <sheetName val="Vehicle Cost Table(NA)"/>
      <sheetName val="TAX(PIT)(NA)"/>
      <sheetName val="MEMO-1"/>
      <sheetName val="MEMO-1(NA)"/>
      <sheetName val="MEMO-2(NA)"/>
      <sheetName val="How to calculate"/>
    </sheetNames>
    <sheetDataSet>
      <sheetData sheetId="0" refreshError="1"/>
      <sheetData sheetId="1"/>
      <sheetData sheetId="2" refreshError="1"/>
      <sheetData sheetId="3" refreshError="1"/>
      <sheetData sheetId="4">
        <row r="19">
          <cell r="D19">
            <v>42.4</v>
          </cell>
        </row>
      </sheetData>
      <sheetData sheetId="5" refreshError="1"/>
      <sheetData sheetId="6">
        <row r="8">
          <cell r="B8" t="str">
            <v>A</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OWANCE"/>
      <sheetName val="MH RATE"/>
    </sheetNames>
    <sheetDataSet>
      <sheetData sheetId="0" refreshError="1"/>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ntity"/>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H RATE"/>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P MOB (OLD)"/>
      <sheetName val="SUMMARY"/>
      <sheetName val="MH RATE"/>
      <sheetName val="AIR FARE"/>
      <sheetName val="ALLOWANCE"/>
      <sheetName val="FADS Actual Working Hours"/>
      <sheetName val="Vehicle Cost Table(NA)"/>
      <sheetName val="TAX(PIT)(NA)"/>
      <sheetName val="MEMO-1"/>
      <sheetName val="MEMO-1(NA)"/>
      <sheetName val="MEMO-2(NA)"/>
      <sheetName val="How to calculate"/>
      <sheetName val="MP MOB RevA5b"/>
      <sheetName val="SUMMARY(2) RevA5b"/>
      <sheetName val="SUMMARY-1 RevA5b"/>
      <sheetName val="MP MOB RevA5a"/>
      <sheetName val="SUMMARY RevA5a"/>
      <sheetName val="MP MOB RevA5"/>
      <sheetName val="SUMMARY RevA5"/>
      <sheetName val="SUMMARY(2) RevA5"/>
      <sheetName val="MH RATE A5"/>
      <sheetName val="MH RATE A5b"/>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5">
          <cell r="P5">
            <v>91.3</v>
          </cell>
        </row>
        <row r="15">
          <cell r="D15">
            <v>147.71550561797756</v>
          </cell>
          <cell r="F15">
            <v>147.71550561797756</v>
          </cell>
          <cell r="H15">
            <v>147.71550561797756</v>
          </cell>
          <cell r="J15">
            <v>147.71550561797756</v>
          </cell>
          <cell r="L15">
            <v>147.71550561797756</v>
          </cell>
          <cell r="N15">
            <v>147.71550561797756</v>
          </cell>
          <cell r="P15">
            <v>229</v>
          </cell>
        </row>
        <row r="18">
          <cell r="D18">
            <v>49.55</v>
          </cell>
          <cell r="F18">
            <v>49.55</v>
          </cell>
          <cell r="H18">
            <v>49.55</v>
          </cell>
          <cell r="J18">
            <v>49.55</v>
          </cell>
          <cell r="L18">
            <v>49.55</v>
          </cell>
          <cell r="N18">
            <v>49.55</v>
          </cell>
          <cell r="P18">
            <v>229</v>
          </cell>
        </row>
        <row r="19">
          <cell r="D19">
            <v>10.4</v>
          </cell>
          <cell r="F19">
            <v>10.4</v>
          </cell>
          <cell r="H19">
            <v>10.4</v>
          </cell>
          <cell r="J19">
            <v>10.4</v>
          </cell>
          <cell r="L19">
            <v>10.4</v>
          </cell>
          <cell r="N19">
            <v>10.4</v>
          </cell>
          <cell r="P19">
            <v>231</v>
          </cell>
        </row>
        <row r="21">
          <cell r="P21">
            <v>231</v>
          </cell>
        </row>
        <row r="22">
          <cell r="D22">
            <v>0</v>
          </cell>
          <cell r="F22">
            <v>0</v>
          </cell>
          <cell r="H22">
            <v>0</v>
          </cell>
          <cell r="J22">
            <v>0</v>
          </cell>
          <cell r="L22">
            <v>0</v>
          </cell>
          <cell r="N22">
            <v>0</v>
          </cell>
          <cell r="P22">
            <v>0</v>
          </cell>
        </row>
        <row r="23">
          <cell r="F23">
            <v>2.5</v>
          </cell>
          <cell r="H23">
            <v>2.5</v>
          </cell>
          <cell r="J23">
            <v>2.5</v>
          </cell>
          <cell r="L23">
            <v>2.5</v>
          </cell>
          <cell r="N23">
            <v>2.5</v>
          </cell>
          <cell r="P23">
            <v>231</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P MOB (OLD)"/>
      <sheetName val="SUMMARY"/>
      <sheetName val="MH RATE"/>
      <sheetName val="AIR FARE"/>
      <sheetName val="ALLOWANCE"/>
      <sheetName val="FADS Actual Working Hours"/>
      <sheetName val="Vehicle Cost Table(NA)"/>
      <sheetName val="TAX(PIT)(NA)"/>
      <sheetName val="MEMO-1"/>
      <sheetName val="MEMO-1(NA)"/>
      <sheetName val="MEMO-2(NA)"/>
      <sheetName val="How to calculate"/>
      <sheetName val="MP MOB RevA5b"/>
      <sheetName val="SUMMARY(2) RevA5b"/>
      <sheetName val="SUMMARY-1 RevA5b"/>
      <sheetName val="MP MOB RevA5a"/>
      <sheetName val="SUMMARY RevA5a"/>
      <sheetName val="MP MOB RevA5"/>
      <sheetName val="SUMMARY RevA5"/>
      <sheetName val="SUMMARY(2) RevA5"/>
      <sheetName val="MH RATE A5"/>
      <sheetName val="MH RATE A5b"/>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5">
          <cell r="P5">
            <v>91.3</v>
          </cell>
        </row>
        <row r="15">
          <cell r="D15">
            <v>147.71550561797756</v>
          </cell>
          <cell r="F15">
            <v>147.71550561797756</v>
          </cell>
          <cell r="H15">
            <v>147.71550561797756</v>
          </cell>
          <cell r="J15">
            <v>147.71550561797756</v>
          </cell>
          <cell r="L15">
            <v>147.71550561797756</v>
          </cell>
          <cell r="N15">
            <v>147.71550561797756</v>
          </cell>
          <cell r="P15">
            <v>229</v>
          </cell>
        </row>
        <row r="18">
          <cell r="D18">
            <v>49.55</v>
          </cell>
          <cell r="F18">
            <v>49.55</v>
          </cell>
          <cell r="H18">
            <v>49.55</v>
          </cell>
          <cell r="J18">
            <v>49.55</v>
          </cell>
          <cell r="L18">
            <v>49.55</v>
          </cell>
          <cell r="N18">
            <v>49.55</v>
          </cell>
          <cell r="P18">
            <v>229</v>
          </cell>
        </row>
        <row r="19">
          <cell r="D19">
            <v>10.4</v>
          </cell>
          <cell r="F19">
            <v>10.4</v>
          </cell>
          <cell r="H19">
            <v>10.4</v>
          </cell>
          <cell r="J19">
            <v>10.4</v>
          </cell>
          <cell r="L19">
            <v>10.4</v>
          </cell>
          <cell r="N19">
            <v>10.4</v>
          </cell>
          <cell r="P19">
            <v>231</v>
          </cell>
        </row>
        <row r="21">
          <cell r="P21">
            <v>231</v>
          </cell>
        </row>
        <row r="22">
          <cell r="D22">
            <v>0</v>
          </cell>
          <cell r="F22">
            <v>0</v>
          </cell>
          <cell r="H22">
            <v>0</v>
          </cell>
          <cell r="J22">
            <v>0</v>
          </cell>
          <cell r="L22">
            <v>0</v>
          </cell>
          <cell r="N22">
            <v>0</v>
          </cell>
          <cell r="P22">
            <v>0</v>
          </cell>
        </row>
        <row r="23">
          <cell r="F23">
            <v>2.5</v>
          </cell>
          <cell r="H23">
            <v>2.5</v>
          </cell>
          <cell r="J23">
            <v>2.5</v>
          </cell>
          <cell r="L23">
            <v>2.5</v>
          </cell>
          <cell r="N23">
            <v>2.5</v>
          </cell>
          <cell r="P23">
            <v>231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
      <sheetName val="EXCH.RATE"/>
      <sheetName val="O.F"/>
      <sheetName val="2130-101"/>
      <sheetName val="2151-101"/>
      <sheetName val="2151-201"/>
      <sheetName val="2151-202"/>
      <sheetName val="2151-203"/>
      <sheetName val="2151-301"/>
      <sheetName val="2152-101"/>
      <sheetName val="2153-10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CATERING"/>
      <sheetName val="AIR FARE"/>
      <sheetName val="TAX(PIT)"/>
      <sheetName val="Monthly MH Simulation"/>
      <sheetName val="Transpotation検討"/>
      <sheetName val="How to calculate"/>
      <sheetName val="Sheet1"/>
    </sheetNames>
    <sheetDataSet>
      <sheetData sheetId="0" refreshError="1"/>
      <sheetData sheetId="1" refreshError="1">
        <row r="9">
          <cell r="D9">
            <v>131.46576626311128</v>
          </cell>
        </row>
        <row r="11">
          <cell r="D11">
            <v>68.88</v>
          </cell>
          <cell r="F11">
            <v>72.323999999999998</v>
          </cell>
          <cell r="H11">
            <v>75.940200000000004</v>
          </cell>
          <cell r="J11">
            <v>79.737210000000005</v>
          </cell>
          <cell r="L11">
            <v>83.72407050000001</v>
          </cell>
          <cell r="N11">
            <v>87.910274025000021</v>
          </cell>
          <cell r="P11">
            <v>247</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CATERING"/>
      <sheetName val="AIR FARE"/>
      <sheetName val="TAX(PIT)"/>
      <sheetName val="Monthly MH Simulation"/>
      <sheetName val="Transpotation検討"/>
      <sheetName val="How to calculate"/>
      <sheetName val="Sheet1"/>
    </sheetNames>
    <sheetDataSet>
      <sheetData sheetId="0" refreshError="1"/>
      <sheetData sheetId="1" refreshError="1">
        <row r="9">
          <cell r="D9">
            <v>131.46576626311128</v>
          </cell>
        </row>
        <row r="11">
          <cell r="D11">
            <v>68.88</v>
          </cell>
          <cell r="F11">
            <v>72.323999999999998</v>
          </cell>
          <cell r="H11">
            <v>75.940200000000004</v>
          </cell>
          <cell r="J11">
            <v>79.737210000000005</v>
          </cell>
          <cell r="L11">
            <v>83.72407050000001</v>
          </cell>
          <cell r="N11">
            <v>87.910274025000021</v>
          </cell>
          <cell r="P11">
            <v>247</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C INDEX"/>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ALLOWANCE"/>
      <sheetName val="AIR FARE"/>
      <sheetName val="TAX(PIT)"/>
      <sheetName val="VEHICLE COST"/>
      <sheetName val="How to calculate"/>
      <sheetName val="MP MOB (another Form)"/>
    </sheetNames>
    <sheetDataSet>
      <sheetData sheetId="0" refreshError="1"/>
      <sheetData sheetId="1">
        <row r="10">
          <cell r="D10">
            <v>84.761904761904759</v>
          </cell>
          <cell r="H10">
            <v>84.761904761904759</v>
          </cell>
          <cell r="J10">
            <v>84.761904761904759</v>
          </cell>
          <cell r="L10">
            <v>84.761904761904759</v>
          </cell>
          <cell r="N10">
            <v>84.761904761904759</v>
          </cell>
        </row>
        <row r="15">
          <cell r="D15">
            <v>19</v>
          </cell>
          <cell r="F15">
            <v>19</v>
          </cell>
          <cell r="H15">
            <v>19</v>
          </cell>
          <cell r="J15">
            <v>19</v>
          </cell>
          <cell r="L15">
            <v>19</v>
          </cell>
          <cell r="N15">
            <v>19</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ALLOWANCE"/>
      <sheetName val="AIR FARE"/>
      <sheetName val="TAX(PIT)"/>
      <sheetName val="VEHICLE COST"/>
      <sheetName val="How to calculate"/>
      <sheetName val="MP MOB (another Form)"/>
    </sheetNames>
    <sheetDataSet>
      <sheetData sheetId="0" refreshError="1"/>
      <sheetData sheetId="1">
        <row r="10">
          <cell r="D10">
            <v>84.761904761904759</v>
          </cell>
          <cell r="H10">
            <v>84.761904761904759</v>
          </cell>
          <cell r="J10">
            <v>84.761904761904759</v>
          </cell>
          <cell r="L10">
            <v>84.761904761904759</v>
          </cell>
          <cell r="N10">
            <v>84.761904761904759</v>
          </cell>
        </row>
        <row r="15">
          <cell r="D15">
            <v>19</v>
          </cell>
          <cell r="F15">
            <v>19</v>
          </cell>
          <cell r="H15">
            <v>19</v>
          </cell>
          <cell r="J15">
            <v>19</v>
          </cell>
          <cell r="L15">
            <v>19</v>
          </cell>
          <cell r="N15">
            <v>19</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1"/>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_Sizing"/>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Info&amp;Costs"/>
      <sheetName val="Staffing"/>
      <sheetName val="EQ"/>
      <sheetName val="CAPEX"/>
      <sheetName val="Menu&amp;FC"/>
      <sheetName val="F&amp;BCost"/>
      <sheetName val="LOG"/>
      <sheetName val="Opex"/>
      <sheetName val="TO&amp;ProjectRecap"/>
      <sheetName val="FinancialCost"/>
      <sheetName val="$ CAT"/>
      <sheetName val="$$"/>
      <sheetName val="AccoCLN&amp;LDY$$"/>
      <sheetName val="MTN$$"/>
      <sheetName val="LDY-kg"/>
      <sheetName val="Travel"/>
      <sheetName val="Price Indexation"/>
    </sheetNames>
    <sheetDataSet>
      <sheetData sheetId="0">
        <row r="45">
          <cell r="B45">
            <v>0.05</v>
          </cell>
        </row>
        <row r="152">
          <cell r="A152" t="str">
            <v>1. Management and Integration Services</v>
          </cell>
        </row>
        <row r="153">
          <cell r="A153" t="str">
            <v>2. Acco &amp; Travel Services</v>
          </cell>
        </row>
        <row r="154">
          <cell r="A154" t="str">
            <v>3. Catering Services</v>
          </cell>
        </row>
        <row r="155">
          <cell r="A155" t="str">
            <v>4. Acco Cleaning &amp; Laundry Services</v>
          </cell>
        </row>
        <row r="156">
          <cell r="A156" t="str">
            <v>5. Industrial Cleaning Services</v>
          </cell>
        </row>
        <row r="157">
          <cell r="A157" t="str">
            <v>6. Maintenance Services</v>
          </cell>
        </row>
        <row r="158">
          <cell r="A158" t="str">
            <v>7. Ground Maintenance Services</v>
          </cell>
        </row>
        <row r="159">
          <cell r="A159" t="str">
            <v>8. Wet Mess Services</v>
          </cell>
        </row>
        <row r="160">
          <cell r="A160" t="str">
            <v>9. Retail Management Services</v>
          </cell>
        </row>
        <row r="161">
          <cell r="A161" t="str">
            <v>10. Recreation Services</v>
          </cell>
        </row>
        <row r="162">
          <cell r="A162" t="str">
            <v>11. Airport Support Services</v>
          </cell>
        </row>
        <row r="163">
          <cell r="A163" t="str">
            <v>12. Ground Transport Services</v>
          </cell>
        </row>
        <row r="164">
          <cell r="A164" t="str">
            <v>13. Water Delivery Services</v>
          </cell>
        </row>
      </sheetData>
      <sheetData sheetId="1">
        <row r="163">
          <cell r="AK163">
            <v>45</v>
          </cell>
        </row>
      </sheetData>
      <sheetData sheetId="2" refreshError="1"/>
      <sheetData sheetId="3" refreshError="1"/>
      <sheetData sheetId="4" refreshError="1"/>
      <sheetData sheetId="5">
        <row r="27">
          <cell r="C27">
            <v>64995.199999999997</v>
          </cell>
        </row>
      </sheetData>
      <sheetData sheetId="6" refreshError="1"/>
      <sheetData sheetId="7">
        <row r="271">
          <cell r="B271">
            <v>62881.940974713609</v>
          </cell>
        </row>
      </sheetData>
      <sheetData sheetId="8" refreshError="1"/>
      <sheetData sheetId="9">
        <row r="17">
          <cell r="L17">
            <v>1381.790154036011</v>
          </cell>
        </row>
      </sheetData>
      <sheetData sheetId="10" refreshError="1"/>
      <sheetData sheetId="11">
        <row r="114">
          <cell r="H114">
            <v>5.6</v>
          </cell>
        </row>
      </sheetData>
      <sheetData sheetId="12" refreshError="1"/>
      <sheetData sheetId="13" refreshError="1"/>
      <sheetData sheetId="14" refreshError="1"/>
      <sheetData sheetId="15" refreshError="1"/>
      <sheetData sheetId="16"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Info&amp;Costs"/>
      <sheetName val="Staffing"/>
      <sheetName val="EQ"/>
      <sheetName val="CAPEX"/>
      <sheetName val="Menu&amp;FC"/>
      <sheetName val="F&amp;BCost"/>
      <sheetName val="LOG"/>
      <sheetName val="Opex"/>
      <sheetName val="TO&amp;ProjectRecap"/>
      <sheetName val="FinancialCost"/>
      <sheetName val="$ CAT"/>
      <sheetName val="$$"/>
      <sheetName val="AccoCLN&amp;LDY$$"/>
      <sheetName val="MTN$$"/>
      <sheetName val="LDY-kg"/>
      <sheetName val="Travel"/>
      <sheetName val="Price Indexation"/>
    </sheetNames>
    <sheetDataSet>
      <sheetData sheetId="0">
        <row r="45">
          <cell r="B45">
            <v>0.05</v>
          </cell>
        </row>
        <row r="152">
          <cell r="A152" t="str">
            <v>1. Management and Integration Services</v>
          </cell>
        </row>
        <row r="153">
          <cell r="A153" t="str">
            <v>2. Acco &amp; Travel Services</v>
          </cell>
        </row>
        <row r="154">
          <cell r="A154" t="str">
            <v>3. Catering Services</v>
          </cell>
        </row>
        <row r="155">
          <cell r="A155" t="str">
            <v>4. Acco Cleaning &amp; Laundry Services</v>
          </cell>
        </row>
        <row r="156">
          <cell r="A156" t="str">
            <v>5. Industrial Cleaning Services</v>
          </cell>
        </row>
        <row r="157">
          <cell r="A157" t="str">
            <v>6. Maintenance Services</v>
          </cell>
        </row>
        <row r="158">
          <cell r="A158" t="str">
            <v>7. Ground Maintenance Services</v>
          </cell>
        </row>
        <row r="159">
          <cell r="A159" t="str">
            <v>8. Wet Mess Services</v>
          </cell>
        </row>
        <row r="160">
          <cell r="A160" t="str">
            <v>9. Retail Management Services</v>
          </cell>
        </row>
        <row r="161">
          <cell r="A161" t="str">
            <v>10. Recreation Services</v>
          </cell>
        </row>
        <row r="162">
          <cell r="A162" t="str">
            <v>11. Airport Support Services</v>
          </cell>
        </row>
        <row r="163">
          <cell r="A163" t="str">
            <v>12. Ground Transport Services</v>
          </cell>
        </row>
        <row r="164">
          <cell r="A164" t="str">
            <v>13. Water Delivery Services</v>
          </cell>
        </row>
      </sheetData>
      <sheetData sheetId="1">
        <row r="163">
          <cell r="AK163">
            <v>45</v>
          </cell>
        </row>
      </sheetData>
      <sheetData sheetId="2" refreshError="1"/>
      <sheetData sheetId="3" refreshError="1"/>
      <sheetData sheetId="4" refreshError="1"/>
      <sheetData sheetId="5">
        <row r="27">
          <cell r="C27">
            <v>64995.199999999997</v>
          </cell>
        </row>
      </sheetData>
      <sheetData sheetId="6" refreshError="1"/>
      <sheetData sheetId="7">
        <row r="271">
          <cell r="B271">
            <v>62881.940974713609</v>
          </cell>
        </row>
      </sheetData>
      <sheetData sheetId="8" refreshError="1"/>
      <sheetData sheetId="9">
        <row r="17">
          <cell r="L17">
            <v>1381.790154036011</v>
          </cell>
        </row>
      </sheetData>
      <sheetData sheetId="10" refreshError="1"/>
      <sheetData sheetId="11">
        <row r="114">
          <cell r="H114">
            <v>5.6</v>
          </cell>
        </row>
      </sheetData>
      <sheetData sheetId="12" refreshError="1"/>
      <sheetData sheetId="13" refreshError="1"/>
      <sheetData sheetId="14" refreshError="1"/>
      <sheetData sheetId="15" refreshError="1"/>
      <sheetData sheetId="1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52"/>
      <sheetName val="MANDAY"/>
      <sheetName val="Out"/>
      <sheetName val="In"/>
      <sheetName val="Chart1"/>
      <sheetName val="Chart2"/>
      <sheetName val="Sales"/>
      <sheetName val="Quot"/>
      <sheetName val="DELIVERY"/>
      <sheetName val="Recap Inventaire"/>
      <sheetName val="Inventory"/>
      <sheetName val="PRODUCTS ORDER"/>
      <sheetName val="KANTIN"/>
      <sheetName val="HSK LAUNDRY"/>
      <sheetName val="OUT _ Sales By Back Charge"/>
      <sheetName val="OUT _ Spoilage"/>
      <sheetName val="OUT _CAMP TRANSFERT"/>
      <sheetName val="OUT _ OTHER SITE"/>
      <sheetName val="OUT _ ADEN Office"/>
      <sheetName val="OUT _ LPO"/>
      <sheetName val="free"/>
      <sheetName val="free2"/>
      <sheetName val="OUT _ Cash Sales"/>
      <sheetName val="Parametres"/>
      <sheetName val="CV HAVIANI"/>
      <sheetName val="CV USADA SAKTI ARDI"/>
      <sheetName val="SUPPLIER 3"/>
      <sheetName val="SUPPLIER 4"/>
      <sheetName val="SUPPLIER 5"/>
      <sheetName val="SUPPLIER 6"/>
      <sheetName val="SUPPLIER 7"/>
      <sheetName val="SUPPLIER 8"/>
      <sheetName val="SUPPLIER 9"/>
      <sheetName val="SUPPLIER 10"/>
      <sheetName val="SUPPLIER 11"/>
      <sheetName val="SUPPLIER 12"/>
      <sheetName val="SUPPLIER 13"/>
      <sheetName val="SUPPLIER 14"/>
      <sheetName val="SUPPLIER 15"/>
      <sheetName val="SUPPLIER 16"/>
      <sheetName val="SUPPLIER 17"/>
      <sheetName val="SUPPLIER 18"/>
      <sheetName val="SUPPLIER 19"/>
      <sheetName val="PETTY CASH"/>
      <sheetName val="INITIAL STOCK"/>
      <sheetName val="RECAP"/>
    </sheetNames>
    <sheetDataSet>
      <sheetData sheetId="0"/>
      <sheetData sheetId="1"/>
      <sheetData sheetId="2"/>
      <sheetData sheetId="3">
        <row r="5">
          <cell r="F5">
            <v>42263.526680092589</v>
          </cell>
        </row>
      </sheetData>
      <sheetData sheetId="4">
        <row r="5">
          <cell r="F5">
            <v>42263.526680324074</v>
          </cell>
        </row>
      </sheetData>
      <sheetData sheetId="5" refreshError="1"/>
      <sheetData sheetId="6" refreshError="1"/>
      <sheetData sheetId="7">
        <row r="5">
          <cell r="F5">
            <v>42263.526680324074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
          <cell r="A2" t="str">
            <v>CV HAVIANI</v>
          </cell>
        </row>
        <row r="3">
          <cell r="A3" t="str">
            <v>CV USADA SAKTI ARDI</v>
          </cell>
        </row>
        <row r="4">
          <cell r="A4" t="str">
            <v>SUPPLIER 3</v>
          </cell>
        </row>
        <row r="5">
          <cell r="A5" t="str">
            <v>SUPPLIER 4</v>
          </cell>
        </row>
        <row r="6">
          <cell r="A6" t="str">
            <v>SUPPLIER 5</v>
          </cell>
        </row>
        <row r="7">
          <cell r="A7" t="str">
            <v>SUPPLIER 6</v>
          </cell>
        </row>
        <row r="8">
          <cell r="A8" t="str">
            <v>SUPPLIER 7</v>
          </cell>
        </row>
        <row r="9">
          <cell r="A9" t="str">
            <v>SUPPLIER 8</v>
          </cell>
        </row>
        <row r="10">
          <cell r="A10" t="str">
            <v>SUPPLIER 9</v>
          </cell>
        </row>
        <row r="11">
          <cell r="A11" t="str">
            <v>SUPPLIER 10</v>
          </cell>
        </row>
        <row r="12">
          <cell r="A12" t="str">
            <v>SUPPLIER 11</v>
          </cell>
        </row>
        <row r="13">
          <cell r="A13" t="str">
            <v>SUPPLIER 12</v>
          </cell>
        </row>
        <row r="14">
          <cell r="A14" t="str">
            <v>SUPPLIER 13</v>
          </cell>
        </row>
        <row r="15">
          <cell r="A15" t="str">
            <v>SUPPLIER 14</v>
          </cell>
        </row>
        <row r="16">
          <cell r="A16" t="str">
            <v>SUPPLIER 15</v>
          </cell>
        </row>
        <row r="17">
          <cell r="A17" t="str">
            <v>SUPPLIER 16</v>
          </cell>
        </row>
        <row r="18">
          <cell r="A18" t="str">
            <v>SUPPLIER 17</v>
          </cell>
        </row>
        <row r="19">
          <cell r="A19" t="str">
            <v>SUPPLIER 18</v>
          </cell>
        </row>
        <row r="20">
          <cell r="A20" t="str">
            <v>SUPPLIER 19</v>
          </cell>
        </row>
        <row r="21">
          <cell r="A21" t="str">
            <v>PETTY CASH</v>
          </cell>
        </row>
        <row r="22">
          <cell r="A22">
            <v>0</v>
          </cell>
        </row>
        <row r="23">
          <cell r="A23">
            <v>0</v>
          </cell>
        </row>
        <row r="24">
          <cell r="A24">
            <v>0</v>
          </cell>
        </row>
        <row r="25">
          <cell r="A25">
            <v>0</v>
          </cell>
        </row>
        <row r="26">
          <cell r="A26">
            <v>0</v>
          </cell>
        </row>
        <row r="27">
          <cell r="A27">
            <v>0</v>
          </cell>
        </row>
        <row r="28">
          <cell r="A28" t="str">
            <v>INITIAL STOCK</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QMPALOC"/>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52"/>
      <sheetName val="MANDAY"/>
      <sheetName val="Out"/>
      <sheetName val="In"/>
      <sheetName val="Chart1"/>
      <sheetName val="Chart2"/>
      <sheetName val="Sales"/>
      <sheetName val="Quot"/>
      <sheetName val="DELIVERY"/>
      <sheetName val="Recap Inventaire"/>
      <sheetName val="Inventory"/>
      <sheetName val="PRODUCTS ORDER"/>
      <sheetName val="KANTIN"/>
      <sheetName val="HSK LAUNDRY"/>
      <sheetName val="OUT _ Sales By Back Charge"/>
      <sheetName val="OUT _ Spoilage"/>
      <sheetName val="OUT _CAMP TRANSFERT"/>
      <sheetName val="OUT _ OTHER SITE"/>
      <sheetName val="OUT _ ADEN Office"/>
      <sheetName val="OUT _ LPO"/>
      <sheetName val="free"/>
      <sheetName val="free2"/>
      <sheetName val="OUT _ Cash Sales"/>
      <sheetName val="Parametres"/>
      <sheetName val="CV HAVIANI"/>
      <sheetName val="CV USADA SAKTI ARDI"/>
      <sheetName val="SUPPLIER 3"/>
      <sheetName val="SUPPLIER 4"/>
      <sheetName val="SUPPLIER 5"/>
      <sheetName val="SUPPLIER 6"/>
      <sheetName val="SUPPLIER 7"/>
      <sheetName val="SUPPLIER 8"/>
      <sheetName val="SUPPLIER 9"/>
      <sheetName val="SUPPLIER 10"/>
      <sheetName val="SUPPLIER 11"/>
      <sheetName val="SUPPLIER 12"/>
      <sheetName val="SUPPLIER 13"/>
      <sheetName val="SUPPLIER 14"/>
      <sheetName val="SUPPLIER 15"/>
      <sheetName val="SUPPLIER 16"/>
      <sheetName val="SUPPLIER 17"/>
      <sheetName val="SUPPLIER 18"/>
      <sheetName val="SUPPLIER 19"/>
      <sheetName val="PETTY CASH"/>
      <sheetName val="INITIAL STOCK"/>
      <sheetName val="RECAP"/>
    </sheetNames>
    <sheetDataSet>
      <sheetData sheetId="0"/>
      <sheetData sheetId="1"/>
      <sheetData sheetId="2"/>
      <sheetData sheetId="3">
        <row r="5">
          <cell r="F5">
            <v>42263.526680092589</v>
          </cell>
        </row>
      </sheetData>
      <sheetData sheetId="4">
        <row r="5">
          <cell r="F5">
            <v>42263.526680324074</v>
          </cell>
        </row>
      </sheetData>
      <sheetData sheetId="5" refreshError="1"/>
      <sheetData sheetId="6" refreshError="1"/>
      <sheetData sheetId="7">
        <row r="5">
          <cell r="F5">
            <v>42263.526680324074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
          <cell r="A2" t="str">
            <v>CV HAVIANI</v>
          </cell>
        </row>
        <row r="3">
          <cell r="A3" t="str">
            <v>CV USADA SAKTI ARDI</v>
          </cell>
        </row>
        <row r="4">
          <cell r="A4" t="str">
            <v>SUPPLIER 3</v>
          </cell>
        </row>
        <row r="5">
          <cell r="A5" t="str">
            <v>SUPPLIER 4</v>
          </cell>
        </row>
        <row r="6">
          <cell r="A6" t="str">
            <v>SUPPLIER 5</v>
          </cell>
        </row>
        <row r="7">
          <cell r="A7" t="str">
            <v>SUPPLIER 6</v>
          </cell>
        </row>
        <row r="8">
          <cell r="A8" t="str">
            <v>SUPPLIER 7</v>
          </cell>
        </row>
        <row r="9">
          <cell r="A9" t="str">
            <v>SUPPLIER 8</v>
          </cell>
        </row>
        <row r="10">
          <cell r="A10" t="str">
            <v>SUPPLIER 9</v>
          </cell>
        </row>
        <row r="11">
          <cell r="A11" t="str">
            <v>SUPPLIER 10</v>
          </cell>
        </row>
        <row r="12">
          <cell r="A12" t="str">
            <v>SUPPLIER 11</v>
          </cell>
        </row>
        <row r="13">
          <cell r="A13" t="str">
            <v>SUPPLIER 12</v>
          </cell>
        </row>
        <row r="14">
          <cell r="A14" t="str">
            <v>SUPPLIER 13</v>
          </cell>
        </row>
        <row r="15">
          <cell r="A15" t="str">
            <v>SUPPLIER 14</v>
          </cell>
        </row>
        <row r="16">
          <cell r="A16" t="str">
            <v>SUPPLIER 15</v>
          </cell>
        </row>
        <row r="17">
          <cell r="A17" t="str">
            <v>SUPPLIER 16</v>
          </cell>
        </row>
        <row r="18">
          <cell r="A18" t="str">
            <v>SUPPLIER 17</v>
          </cell>
        </row>
        <row r="19">
          <cell r="A19" t="str">
            <v>SUPPLIER 18</v>
          </cell>
        </row>
        <row r="20">
          <cell r="A20" t="str">
            <v>SUPPLIER 19</v>
          </cell>
        </row>
        <row r="21">
          <cell r="A21" t="str">
            <v>PETTY CASH</v>
          </cell>
        </row>
        <row r="22">
          <cell r="A22">
            <v>0</v>
          </cell>
        </row>
        <row r="23">
          <cell r="A23">
            <v>0</v>
          </cell>
        </row>
        <row r="24">
          <cell r="A24">
            <v>0</v>
          </cell>
        </row>
        <row r="25">
          <cell r="A25">
            <v>0</v>
          </cell>
        </row>
        <row r="26">
          <cell r="A26">
            <v>0</v>
          </cell>
        </row>
        <row r="27">
          <cell r="A27">
            <v>0</v>
          </cell>
        </row>
        <row r="28">
          <cell r="A28" t="str">
            <v>INITIAL STOCK</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ntit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cost"/>
      <sheetName val="Inventory"/>
      <sheetName val="Credit Purchases"/>
      <sheetName val="Cash Purchases"/>
      <sheetName val="Transfer IN"/>
      <sheetName val="Transfer Out"/>
      <sheetName val="Deliveries Notes"/>
      <sheetName val="Cash Sal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OWANC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OWANCE"/>
      <sheetName val="MH RATE"/>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rajibfbi@yahoo.com" TargetMode="External"/><Relationship Id="rId18" Type="http://schemas.openxmlformats.org/officeDocument/2006/relationships/hyperlink" Target="mailto:rifqa.wahhab@gmail.com" TargetMode="External"/><Relationship Id="rId26" Type="http://schemas.openxmlformats.org/officeDocument/2006/relationships/hyperlink" Target="mailto:karthiksivakai@gmail.com" TargetMode="External"/><Relationship Id="rId39" Type="http://schemas.openxmlformats.org/officeDocument/2006/relationships/hyperlink" Target="mailto:ayyaihusan@gmail.com" TargetMode="External"/><Relationship Id="rId21" Type="http://schemas.openxmlformats.org/officeDocument/2006/relationships/hyperlink" Target="mailto:mona.madeha@live.com" TargetMode="External"/><Relationship Id="rId34" Type="http://schemas.openxmlformats.org/officeDocument/2006/relationships/hyperlink" Target="mailto:u_set@live.com" TargetMode="External"/><Relationship Id="rId42" Type="http://schemas.openxmlformats.org/officeDocument/2006/relationships/hyperlink" Target="mailto:blueshifu@gmail.com" TargetMode="External"/><Relationship Id="rId47" Type="http://schemas.openxmlformats.org/officeDocument/2006/relationships/hyperlink" Target="mailto:hksanka@gmail.com" TargetMode="External"/><Relationship Id="rId50" Type="http://schemas.openxmlformats.org/officeDocument/2006/relationships/hyperlink" Target="mailto:Siraaj_123@hotmail.com" TargetMode="External"/><Relationship Id="rId55" Type="http://schemas.openxmlformats.org/officeDocument/2006/relationships/hyperlink" Target="mailto:bishnumonger21@gmail.com" TargetMode="External"/><Relationship Id="rId63" Type="http://schemas.openxmlformats.org/officeDocument/2006/relationships/printerSettings" Target="../printerSettings/printerSettings1.bin"/><Relationship Id="rId7" Type="http://schemas.openxmlformats.org/officeDocument/2006/relationships/hyperlink" Target="mailto:dmd81300@gmail.com" TargetMode="External"/><Relationship Id="rId2" Type="http://schemas.openxmlformats.org/officeDocument/2006/relationships/hyperlink" Target="mailto:ahmedshanmv@gmail.com" TargetMode="External"/><Relationship Id="rId16" Type="http://schemas.openxmlformats.org/officeDocument/2006/relationships/hyperlink" Target="mailto:zaain_048@hotmail.com" TargetMode="External"/><Relationship Id="rId29" Type="http://schemas.openxmlformats.org/officeDocument/2006/relationships/hyperlink" Target="mailto:giyasibrahim916@gmail.com" TargetMode="External"/><Relationship Id="rId11" Type="http://schemas.openxmlformats.org/officeDocument/2006/relationships/hyperlink" Target="mailto:mujja@live.com" TargetMode="External"/><Relationship Id="rId24" Type="http://schemas.openxmlformats.org/officeDocument/2006/relationships/hyperlink" Target="mailto:mgm.alam@yahoo.com" TargetMode="External"/><Relationship Id="rId32" Type="http://schemas.openxmlformats.org/officeDocument/2006/relationships/hyperlink" Target="mailto:abnaseem@hotmail.com" TargetMode="External"/><Relationship Id="rId37" Type="http://schemas.openxmlformats.org/officeDocument/2006/relationships/hyperlink" Target="mailto:shafiu2703@gmail.com" TargetMode="External"/><Relationship Id="rId40" Type="http://schemas.openxmlformats.org/officeDocument/2006/relationships/hyperlink" Target="mailto:a.moonis1996@gmail.com" TargetMode="External"/><Relationship Id="rId45" Type="http://schemas.openxmlformats.org/officeDocument/2006/relationships/hyperlink" Target="mailto:samyaan25@gmail.com" TargetMode="External"/><Relationship Id="rId53" Type="http://schemas.openxmlformats.org/officeDocument/2006/relationships/hyperlink" Target="mailto:fakrudeenps@gmail.com" TargetMode="External"/><Relationship Id="rId58" Type="http://schemas.openxmlformats.org/officeDocument/2006/relationships/hyperlink" Target="mailto:rilaxsharyf@gmail.com" TargetMode="External"/><Relationship Id="rId5" Type="http://schemas.openxmlformats.org/officeDocument/2006/relationships/hyperlink" Target="mailto:bijufinix4987@gmail.com" TargetMode="External"/><Relationship Id="rId61" Type="http://schemas.openxmlformats.org/officeDocument/2006/relationships/hyperlink" Target="mailto:Nazimbe125@gmail.com" TargetMode="External"/><Relationship Id="rId19" Type="http://schemas.openxmlformats.org/officeDocument/2006/relationships/hyperlink" Target="mailto:dominicyohan@gmail.com" TargetMode="External"/><Relationship Id="rId14" Type="http://schemas.openxmlformats.org/officeDocument/2006/relationships/hyperlink" Target="mailto:mohamedshavin5@gmail.com" TargetMode="External"/><Relationship Id="rId22" Type="http://schemas.openxmlformats.org/officeDocument/2006/relationships/hyperlink" Target="mailto:salmonpeter07@gmail.com" TargetMode="External"/><Relationship Id="rId27" Type="http://schemas.openxmlformats.org/officeDocument/2006/relationships/hyperlink" Target="mailto:kamaresh335@gmail.com" TargetMode="External"/><Relationship Id="rId30" Type="http://schemas.openxmlformats.org/officeDocument/2006/relationships/hyperlink" Target="mailto:mgm_alam@yahoo.com" TargetMode="External"/><Relationship Id="rId35" Type="http://schemas.openxmlformats.org/officeDocument/2006/relationships/hyperlink" Target="mailto:ahmed.samaam@hotmail.com" TargetMode="External"/><Relationship Id="rId43" Type="http://schemas.openxmlformats.org/officeDocument/2006/relationships/hyperlink" Target="mailto:Hussain20rasheed@gmail.com" TargetMode="External"/><Relationship Id="rId48" Type="http://schemas.openxmlformats.org/officeDocument/2006/relationships/hyperlink" Target="mailto:yasir.ibrahim.moosa@gmail.com" TargetMode="External"/><Relationship Id="rId56" Type="http://schemas.openxmlformats.org/officeDocument/2006/relationships/hyperlink" Target="mailto:javeedahmad1992@gmail.com" TargetMode="External"/><Relationship Id="rId8" Type="http://schemas.openxmlformats.org/officeDocument/2006/relationships/hyperlink" Target="mailto:harshrajput707@gmail.com" TargetMode="External"/><Relationship Id="rId51" Type="http://schemas.openxmlformats.org/officeDocument/2006/relationships/hyperlink" Target="mailto:amack@oline.de" TargetMode="External"/><Relationship Id="rId3" Type="http://schemas.openxmlformats.org/officeDocument/2006/relationships/hyperlink" Target="mailto:reeqaa@hotmail.com" TargetMode="External"/><Relationship Id="rId12" Type="http://schemas.openxmlformats.org/officeDocument/2006/relationships/hyperlink" Target="mailto:jhoandominguez13@gmail.com" TargetMode="External"/><Relationship Id="rId17" Type="http://schemas.openxmlformats.org/officeDocument/2006/relationships/hyperlink" Target="mailto:shinajka@outlook.com" TargetMode="External"/><Relationship Id="rId25" Type="http://schemas.openxmlformats.org/officeDocument/2006/relationships/hyperlink" Target="mailto:kssanalkumar1987@gmail.com" TargetMode="External"/><Relationship Id="rId33" Type="http://schemas.openxmlformats.org/officeDocument/2006/relationships/hyperlink" Target="mailto:ami59697989@gmail.com" TargetMode="External"/><Relationship Id="rId38" Type="http://schemas.openxmlformats.org/officeDocument/2006/relationships/hyperlink" Target="mailto:shumool7230993@gmail.com" TargetMode="External"/><Relationship Id="rId46" Type="http://schemas.openxmlformats.org/officeDocument/2006/relationships/hyperlink" Target="mailto:samcabanilla@gmail.com" TargetMode="External"/><Relationship Id="rId59" Type="http://schemas.openxmlformats.org/officeDocument/2006/relationships/hyperlink" Target="mailto:md7891185@gmail.com" TargetMode="External"/><Relationship Id="rId20" Type="http://schemas.openxmlformats.org/officeDocument/2006/relationships/hyperlink" Target="mailto:golizdra90@gmail.com" TargetMode="External"/><Relationship Id="rId41" Type="http://schemas.openxmlformats.org/officeDocument/2006/relationships/hyperlink" Target="mailto:sad-ufa@hotmail.com" TargetMode="External"/><Relationship Id="rId54" Type="http://schemas.openxmlformats.org/officeDocument/2006/relationships/hyperlink" Target="mailto:sujalagahatraj@gmail.com" TargetMode="External"/><Relationship Id="rId62" Type="http://schemas.openxmlformats.org/officeDocument/2006/relationships/hyperlink" Target="mailto:aruna.bandaranayake@adenservices.com" TargetMode="External"/><Relationship Id="rId1" Type="http://schemas.openxmlformats.org/officeDocument/2006/relationships/hyperlink" Target="mailto:abdulla.aamir@gmail.com" TargetMode="External"/><Relationship Id="rId6" Type="http://schemas.openxmlformats.org/officeDocument/2006/relationships/hyperlink" Target="mailto:cyviloria@yahoo.com" TargetMode="External"/><Relationship Id="rId15" Type="http://schemas.openxmlformats.org/officeDocument/2006/relationships/hyperlink" Target="mailto:anu.padikkaparambil@gmail.com" TargetMode="External"/><Relationship Id="rId23" Type="http://schemas.openxmlformats.org/officeDocument/2006/relationships/hyperlink" Target="mailto:mgm.alam@yahoo.com" TargetMode="External"/><Relationship Id="rId28" Type="http://schemas.openxmlformats.org/officeDocument/2006/relationships/hyperlink" Target="mailto:binodbkg34@gmail.com" TargetMode="External"/><Relationship Id="rId36" Type="http://schemas.openxmlformats.org/officeDocument/2006/relationships/hyperlink" Target="mailto:ashafin99@gmail.com" TargetMode="External"/><Relationship Id="rId49" Type="http://schemas.openxmlformats.org/officeDocument/2006/relationships/hyperlink" Target="mailto:Anoopjitha@gmail.com" TargetMode="External"/><Relationship Id="rId57" Type="http://schemas.openxmlformats.org/officeDocument/2006/relationships/hyperlink" Target="mailto:memorelose@gmail.com" TargetMode="External"/><Relationship Id="rId10" Type="http://schemas.openxmlformats.org/officeDocument/2006/relationships/hyperlink" Target="mailto:shifaaz143@gmail.com" TargetMode="External"/><Relationship Id="rId31" Type="http://schemas.openxmlformats.org/officeDocument/2006/relationships/hyperlink" Target="mailto:abdullmueed@gmail.com" TargetMode="External"/><Relationship Id="rId44" Type="http://schemas.openxmlformats.org/officeDocument/2006/relationships/hyperlink" Target="mailto:ibrahimfaathih@gmail.com" TargetMode="External"/><Relationship Id="rId52" Type="http://schemas.openxmlformats.org/officeDocument/2006/relationships/hyperlink" Target="mailto:kaniiqbal2000@gmail.com" TargetMode="External"/><Relationship Id="rId60" Type="http://schemas.openxmlformats.org/officeDocument/2006/relationships/hyperlink" Target="mailto:shadhesh@gmail.com" TargetMode="External"/><Relationship Id="rId4" Type="http://schemas.openxmlformats.org/officeDocument/2006/relationships/hyperlink" Target="mailto:yoosufnazim@gmail.com" TargetMode="External"/><Relationship Id="rId9" Type="http://schemas.openxmlformats.org/officeDocument/2006/relationships/hyperlink" Target="mailto:bahthihani@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3.xml"/><Relationship Id="rId5" Type="http://schemas.openxmlformats.org/officeDocument/2006/relationships/printerSettings" Target="../printerSettings/printerSettings7.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maryamsawa933@gmail.com" TargetMode="External"/><Relationship Id="rId2" Type="http://schemas.openxmlformats.org/officeDocument/2006/relationships/hyperlink" Target="mailto:harbanssingh123@gmail.com" TargetMode="External"/><Relationship Id="rId1" Type="http://schemas.openxmlformats.org/officeDocument/2006/relationships/hyperlink" Target="mailto:Mannumohamed00@gmail.com" TargetMode="External"/><Relationship Id="rId4" Type="http://schemas.openxmlformats.org/officeDocument/2006/relationships/hyperlink" Target="mailto:riyaz7759386@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99"/>
  <sheetViews>
    <sheetView tabSelected="1" zoomScaleNormal="100" workbookViewId="0">
      <pane xSplit="5" ySplit="1" topLeftCell="AY2" activePane="bottomRight" state="frozen"/>
      <selection pane="topRight" activeCell="F1" sqref="F1"/>
      <selection pane="bottomLeft" activeCell="A2" sqref="A2"/>
      <selection pane="bottomRight" activeCell="BC17" sqref="BC17"/>
    </sheetView>
  </sheetViews>
  <sheetFormatPr defaultColWidth="8.77734375" defaultRowHeight="14.4"/>
  <cols>
    <col min="1" max="1" width="3.109375" style="539" bestFit="1" customWidth="1"/>
    <col min="2" max="2" width="4.109375" style="539" bestFit="1" customWidth="1"/>
    <col min="3" max="3" width="9" bestFit="1" customWidth="1"/>
    <col min="4" max="4" width="4.44140625" bestFit="1" customWidth="1"/>
    <col min="5" max="5" width="22.77734375" bestFit="1" customWidth="1"/>
    <col min="6" max="6" width="11.5546875" customWidth="1"/>
    <col min="7" max="9" width="22.77734375" customWidth="1"/>
    <col min="10" max="10" width="18.109375" bestFit="1" customWidth="1"/>
    <col min="11" max="11" width="30.21875" customWidth="1"/>
    <col min="12" max="12" width="13.33203125" bestFit="1" customWidth="1"/>
    <col min="13" max="13" width="8" bestFit="1" customWidth="1"/>
    <col min="14" max="14" width="10.44140625" bestFit="1" customWidth="1"/>
    <col min="15" max="15" width="11.44140625" bestFit="1" customWidth="1"/>
    <col min="16" max="16" width="12.44140625" bestFit="1" customWidth="1"/>
    <col min="17" max="17" width="16.109375" bestFit="1" customWidth="1"/>
    <col min="18" max="18" width="12.44140625" bestFit="1" customWidth="1"/>
    <col min="19" max="19" width="10.109375" bestFit="1" customWidth="1"/>
    <col min="20" max="20" width="12" bestFit="1" customWidth="1"/>
    <col min="21" max="21" width="3.6640625" bestFit="1" customWidth="1"/>
    <col min="22" max="22" width="6" bestFit="1" customWidth="1"/>
    <col min="23" max="23" width="6" customWidth="1"/>
    <col min="24" max="24" width="22.33203125" customWidth="1"/>
    <col min="25" max="25" width="20.44140625" customWidth="1"/>
    <col min="26" max="26" width="13" bestFit="1" customWidth="1"/>
    <col min="27" max="27" width="11.33203125" bestFit="1" customWidth="1"/>
    <col min="28" max="28" width="11" bestFit="1" customWidth="1"/>
    <col min="29" max="29" width="13.77734375" bestFit="1" customWidth="1"/>
    <col min="30" max="30" width="9.6640625" bestFit="1" customWidth="1"/>
    <col min="31" max="31" width="9.6640625" customWidth="1"/>
    <col min="32" max="33" width="19" bestFit="1" customWidth="1"/>
    <col min="34" max="36" width="19" customWidth="1"/>
    <col min="37" max="37" width="17.6640625" customWidth="1"/>
    <col min="38" max="38" width="19.109375" customWidth="1"/>
    <col min="39" max="39" width="19" customWidth="1"/>
    <col min="40" max="40" width="8" style="48" customWidth="1"/>
    <col min="41" max="41" width="8.109375" style="48" customWidth="1"/>
    <col min="42" max="42" width="8" style="48" bestFit="1" customWidth="1"/>
    <col min="43" max="43" width="10.44140625" style="48" bestFit="1" customWidth="1"/>
    <col min="44" max="44" width="26.109375" style="541" bestFit="1" customWidth="1"/>
    <col min="45" max="45" width="12.6640625" bestFit="1" customWidth="1"/>
    <col min="46" max="46" width="9.109375" bestFit="1" customWidth="1"/>
    <col min="47" max="47" width="14" style="820" customWidth="1"/>
    <col min="48" max="48" width="21.77734375" bestFit="1" customWidth="1"/>
    <col min="49" max="49" width="16.44140625" bestFit="1" customWidth="1"/>
    <col min="50" max="50" width="30.44140625" bestFit="1" customWidth="1"/>
    <col min="51" max="51" width="23" style="51" bestFit="1" customWidth="1"/>
    <col min="52" max="52" width="19.109375" style="539" customWidth="1"/>
    <col min="53" max="53" width="30.21875" customWidth="1"/>
    <col min="54" max="54" width="10" bestFit="1" customWidth="1"/>
  </cols>
  <sheetData>
    <row r="1" spans="1:56" s="540" customFormat="1" ht="36.6" thickBot="1">
      <c r="A1" s="765" t="s">
        <v>754</v>
      </c>
      <c r="B1" s="766" t="s">
        <v>1</v>
      </c>
      <c r="C1" s="766" t="s">
        <v>569</v>
      </c>
      <c r="D1" s="766" t="s">
        <v>2</v>
      </c>
      <c r="E1" s="764" t="s">
        <v>756</v>
      </c>
      <c r="F1" s="764" t="s">
        <v>1867</v>
      </c>
      <c r="G1" s="764" t="s">
        <v>1863</v>
      </c>
      <c r="H1" s="764" t="s">
        <v>1864</v>
      </c>
      <c r="I1" s="764" t="s">
        <v>1865</v>
      </c>
      <c r="J1" s="766" t="s">
        <v>439</v>
      </c>
      <c r="K1" s="540" t="s">
        <v>1875</v>
      </c>
      <c r="L1" s="766" t="s">
        <v>776</v>
      </c>
      <c r="M1" s="764" t="s">
        <v>4</v>
      </c>
      <c r="N1" s="764" t="s">
        <v>873</v>
      </c>
      <c r="O1" s="764" t="s">
        <v>1056</v>
      </c>
      <c r="P1" s="764" t="s">
        <v>755</v>
      </c>
      <c r="Q1" s="764" t="s">
        <v>757</v>
      </c>
      <c r="R1" s="764" t="s">
        <v>758</v>
      </c>
      <c r="S1" s="764" t="s">
        <v>767</v>
      </c>
      <c r="T1" s="764" t="s">
        <v>598</v>
      </c>
      <c r="U1" s="764" t="s">
        <v>623</v>
      </c>
      <c r="V1" s="764" t="s">
        <v>6</v>
      </c>
      <c r="W1" s="764" t="s">
        <v>876</v>
      </c>
      <c r="X1" s="764" t="s">
        <v>769</v>
      </c>
      <c r="Y1" s="764" t="s">
        <v>770</v>
      </c>
      <c r="Z1" s="764" t="s">
        <v>771</v>
      </c>
      <c r="AA1" s="764" t="s">
        <v>772</v>
      </c>
      <c r="AB1" s="764" t="s">
        <v>773</v>
      </c>
      <c r="AC1" s="766" t="s">
        <v>759</v>
      </c>
      <c r="AD1" s="764" t="s">
        <v>5</v>
      </c>
      <c r="AE1" s="764" t="s">
        <v>1870</v>
      </c>
      <c r="AF1" s="764" t="s">
        <v>761</v>
      </c>
      <c r="AG1" s="764" t="s">
        <v>1868</v>
      </c>
      <c r="AH1" s="764" t="s">
        <v>1869</v>
      </c>
      <c r="AI1" s="764" t="s">
        <v>1352</v>
      </c>
      <c r="AJ1" s="764" t="s">
        <v>1355</v>
      </c>
      <c r="AK1" s="764" t="s">
        <v>1357</v>
      </c>
      <c r="AL1" s="764" t="s">
        <v>763</v>
      </c>
      <c r="AM1" s="764" t="s">
        <v>1361</v>
      </c>
      <c r="AN1" s="791" t="s">
        <v>764</v>
      </c>
      <c r="AO1" s="791" t="s">
        <v>765</v>
      </c>
      <c r="AP1" s="791" t="s">
        <v>285</v>
      </c>
      <c r="AQ1" s="791" t="s">
        <v>1622</v>
      </c>
      <c r="AR1" s="767" t="s">
        <v>784</v>
      </c>
      <c r="AS1" s="768" t="s">
        <v>818</v>
      </c>
      <c r="AT1" s="764" t="s">
        <v>786</v>
      </c>
      <c r="AU1" s="816"/>
      <c r="AV1" s="769" t="s">
        <v>785</v>
      </c>
      <c r="AW1" s="764" t="s">
        <v>777</v>
      </c>
      <c r="AX1" s="769" t="s">
        <v>768</v>
      </c>
      <c r="AY1" s="769" t="s">
        <v>1756</v>
      </c>
      <c r="AZ1" s="769" t="s">
        <v>1778</v>
      </c>
      <c r="BB1" s="769" t="s">
        <v>1866</v>
      </c>
      <c r="BC1" s="540" t="s">
        <v>1876</v>
      </c>
      <c r="BD1" s="540" t="s">
        <v>1878</v>
      </c>
    </row>
    <row r="2" spans="1:56" s="542" customFormat="1" ht="71.400000000000006">
      <c r="A2" s="562">
        <v>1</v>
      </c>
      <c r="B2" s="734" t="s">
        <v>9</v>
      </c>
      <c r="C2" s="571">
        <v>600190695</v>
      </c>
      <c r="D2" s="562" t="s">
        <v>633</v>
      </c>
      <c r="E2" s="572" t="s">
        <v>1376</v>
      </c>
      <c r="F2" s="821">
        <f t="shared" ref="F2:F33" si="0">C2</f>
        <v>600190695</v>
      </c>
      <c r="G2" s="572" t="str">
        <f t="shared" ref="G2:G33" si="1">LEFT(E2,SEARCH(" ",E2,1)-1)</f>
        <v>Timothy</v>
      </c>
      <c r="H2" s="572" t="str">
        <f t="shared" ref="H2:H33" si="2">IF(ISERROR(SEARCH(" ", RIGHT(E2, LEN(E2) -
SEARCH(" ", E2, 1)), 1)) = TRUE, "", LEFT(
RIGHT(E2,LEN(E2) - SEARCH(" ", E2, 1)),
SEARCH(" ", RIGHT(E2, LEN(E2) - SEARCH(" ",
E2, 1)), 1) - 1))</f>
        <v>Patrick</v>
      </c>
      <c r="I2" s="572" t="str">
        <f t="shared" ref="I2:I33" si="3">RIGHT(E2,LEN(E2)-LEN(G2)-LEN(H2)-IF(H2="",1,2))</f>
        <v>Clinton</v>
      </c>
      <c r="J2" s="664" t="s">
        <v>1859</v>
      </c>
      <c r="K2" s="542" t="str">
        <f t="shared" ref="K2:K33" si="4">AY2</f>
        <v>CEO -Olivier Dubuis</v>
      </c>
      <c r="L2" s="551" t="s">
        <v>1375</v>
      </c>
      <c r="M2" s="573" t="s">
        <v>1377</v>
      </c>
      <c r="N2" s="574" t="s">
        <v>1378</v>
      </c>
      <c r="O2" s="665">
        <v>7137773</v>
      </c>
      <c r="P2" s="666">
        <v>44080</v>
      </c>
      <c r="Q2" s="561">
        <f t="shared" ref="Q2:Q33" si="5">DATE(YEAR(P2)+1,MONTH(P2),DAY(P2-1))</f>
        <v>44444</v>
      </c>
      <c r="R2" s="815">
        <f>DATE(YEAR(P2),MONTH(P2) + 3, DAY(P2) -1)</f>
        <v>44170</v>
      </c>
      <c r="S2" s="562" t="str">
        <f t="shared" ref="S2:S33" ca="1" si="6">DATEDIF(P2,TODAY(),"y")&amp;" years, "&amp;DATEDIF(P2,TODAY(),"m") -(DATEDIF(P2,TODAY(),"y")*12) &amp;"months"</f>
        <v>0 years, 8months</v>
      </c>
      <c r="T2" s="575">
        <v>25580</v>
      </c>
      <c r="U2" s="667">
        <f ca="1">DATEDIF(T2,TODAY(),"Y")</f>
        <v>51</v>
      </c>
      <c r="V2" s="557" t="s">
        <v>774</v>
      </c>
      <c r="W2" s="557" t="s">
        <v>885</v>
      </c>
      <c r="X2" s="668" t="s">
        <v>1702</v>
      </c>
      <c r="Y2" s="559" t="s">
        <v>1183</v>
      </c>
      <c r="Z2" s="557" t="s">
        <v>1703</v>
      </c>
      <c r="AA2" s="665" t="s">
        <v>1704</v>
      </c>
      <c r="AB2" s="557" t="s">
        <v>996</v>
      </c>
      <c r="AC2" s="670" t="s">
        <v>1173</v>
      </c>
      <c r="AD2" s="557" t="s">
        <v>82</v>
      </c>
      <c r="AE2" s="553" t="s">
        <v>1871</v>
      </c>
      <c r="AF2" s="665" t="s">
        <v>1350</v>
      </c>
      <c r="AG2" s="665">
        <v>48</v>
      </c>
      <c r="AH2" s="665">
        <v>8</v>
      </c>
      <c r="AI2" s="554" t="s">
        <v>1353</v>
      </c>
      <c r="AJ2" s="563" t="s">
        <v>1356</v>
      </c>
      <c r="AK2" s="554" t="s">
        <v>1353</v>
      </c>
      <c r="AL2" s="669" t="s">
        <v>1705</v>
      </c>
      <c r="AM2" s="671" t="s">
        <v>1363</v>
      </c>
      <c r="AN2" s="672">
        <v>2600</v>
      </c>
      <c r="AO2" s="672">
        <v>1400</v>
      </c>
      <c r="AP2" s="673">
        <v>0</v>
      </c>
      <c r="AQ2" s="672">
        <f t="shared" ref="AQ2:AQ32" si="7">AN2+AO2+AP2</f>
        <v>4000</v>
      </c>
      <c r="AR2" s="545" t="s">
        <v>875</v>
      </c>
      <c r="AS2" s="545" t="s">
        <v>875</v>
      </c>
      <c r="AT2" s="545" t="s">
        <v>875</v>
      </c>
      <c r="AU2" s="817">
        <f>C2</f>
        <v>600190695</v>
      </c>
      <c r="AV2" s="545" t="s">
        <v>875</v>
      </c>
      <c r="AW2" s="545" t="s">
        <v>875</v>
      </c>
      <c r="AX2" s="674" t="s">
        <v>1706</v>
      </c>
      <c r="AY2" s="725" t="s">
        <v>1785</v>
      </c>
      <c r="AZ2" s="725" t="s">
        <v>1785</v>
      </c>
      <c r="BA2" s="542" t="str">
        <f>TRIM(LEFT(AZ2, SEARCH("-", AZ2)-1))</f>
        <v>CEO</v>
      </c>
      <c r="BB2" s="542" t="e">
        <f>VLOOKUP(BA2,E:F,1,FALSE)</f>
        <v>#N/A</v>
      </c>
      <c r="BC2" s="542" t="s">
        <v>1877</v>
      </c>
      <c r="BD2" s="542" t="s">
        <v>1879</v>
      </c>
    </row>
    <row r="3" spans="1:56" s="542" customFormat="1" ht="71.400000000000006">
      <c r="A3" s="562">
        <v>2</v>
      </c>
      <c r="B3" s="735" t="s">
        <v>36</v>
      </c>
      <c r="C3" s="548">
        <v>600256541</v>
      </c>
      <c r="D3" s="548" t="s">
        <v>633</v>
      </c>
      <c r="E3" s="550" t="s">
        <v>624</v>
      </c>
      <c r="F3" s="821">
        <f t="shared" si="0"/>
        <v>600256541</v>
      </c>
      <c r="G3" s="572" t="str">
        <f t="shared" si="1"/>
        <v>Terence</v>
      </c>
      <c r="H3" s="572" t="str">
        <f t="shared" si="2"/>
        <v>Stephan</v>
      </c>
      <c r="I3" s="572" t="str">
        <f t="shared" si="3"/>
        <v>Price</v>
      </c>
      <c r="J3" s="566" t="s">
        <v>1349</v>
      </c>
      <c r="K3" s="542" t="str">
        <f t="shared" si="4"/>
        <v>Deputy General Manager</v>
      </c>
      <c r="L3" s="551" t="s">
        <v>1329</v>
      </c>
      <c r="M3" s="553" t="s">
        <v>38</v>
      </c>
      <c r="N3" s="554">
        <v>527539875</v>
      </c>
      <c r="O3" s="554">
        <v>9111449</v>
      </c>
      <c r="P3" s="560">
        <v>44089</v>
      </c>
      <c r="Q3" s="561">
        <f t="shared" si="5"/>
        <v>44453</v>
      </c>
      <c r="R3" s="815">
        <f t="shared" ref="R3:R66" si="8">DATE(YEAR(P3),MONTH(P3) + 3, DAY(P3) -1)</f>
        <v>44179</v>
      </c>
      <c r="S3" s="562" t="str">
        <f t="shared" ca="1" si="6"/>
        <v>0 years, 8months</v>
      </c>
      <c r="T3" s="555">
        <v>22128</v>
      </c>
      <c r="U3" s="556">
        <f ca="1">DATEDIF(T3,TODAY(),"Y")</f>
        <v>60</v>
      </c>
      <c r="V3" s="553" t="s">
        <v>774</v>
      </c>
      <c r="W3" s="557" t="s">
        <v>885</v>
      </c>
      <c r="X3" s="558" t="s">
        <v>1228</v>
      </c>
      <c r="Y3" s="559" t="s">
        <v>1183</v>
      </c>
      <c r="Z3" s="553" t="s">
        <v>1229</v>
      </c>
      <c r="AA3" s="554" t="s">
        <v>1230</v>
      </c>
      <c r="AB3" s="553" t="s">
        <v>1231</v>
      </c>
      <c r="AC3" s="552" t="s">
        <v>1173</v>
      </c>
      <c r="AD3" s="553" t="s">
        <v>82</v>
      </c>
      <c r="AE3" s="553" t="s">
        <v>1871</v>
      </c>
      <c r="AF3" s="554" t="s">
        <v>1350</v>
      </c>
      <c r="AG3" s="665">
        <v>48</v>
      </c>
      <c r="AH3" s="665">
        <v>8</v>
      </c>
      <c r="AI3" s="554" t="s">
        <v>1353</v>
      </c>
      <c r="AJ3" s="563" t="s">
        <v>1356</v>
      </c>
      <c r="AK3" s="563" t="s">
        <v>1353</v>
      </c>
      <c r="AL3" s="559" t="s">
        <v>1232</v>
      </c>
      <c r="AM3" s="563" t="s">
        <v>1363</v>
      </c>
      <c r="AN3" s="564">
        <v>4725</v>
      </c>
      <c r="AO3" s="564">
        <v>0</v>
      </c>
      <c r="AP3" s="565">
        <v>945</v>
      </c>
      <c r="AQ3" s="564">
        <f t="shared" si="7"/>
        <v>5670</v>
      </c>
      <c r="AR3" s="545" t="s">
        <v>875</v>
      </c>
      <c r="AS3" s="545" t="s">
        <v>875</v>
      </c>
      <c r="AT3" s="545" t="s">
        <v>875</v>
      </c>
      <c r="AU3" s="817"/>
      <c r="AV3" s="545" t="s">
        <v>875</v>
      </c>
      <c r="AW3" s="545" t="s">
        <v>875</v>
      </c>
      <c r="AX3" s="547" t="s">
        <v>1814</v>
      </c>
      <c r="AY3" s="736" t="s">
        <v>1757</v>
      </c>
      <c r="AZ3" s="559" t="s">
        <v>1786</v>
      </c>
      <c r="BA3" s="542" t="str">
        <f t="shared" ref="BA3:BA66" si="9">TRIM(LEFT(AZ3, SEARCH("-", AZ3)-1))</f>
        <v>Timothy Patrick Clinton</v>
      </c>
      <c r="BB3" s="542">
        <f t="shared" ref="BB3:BB34" si="10">VLOOKUP(BA3,E:F,2,FALSE)</f>
        <v>600190695</v>
      </c>
      <c r="BC3" s="542" t="s">
        <v>1877</v>
      </c>
      <c r="BD3" s="542" t="s">
        <v>1879</v>
      </c>
    </row>
    <row r="4" spans="1:56" s="542" customFormat="1" ht="71.400000000000006">
      <c r="A4" s="562">
        <v>3</v>
      </c>
      <c r="B4" s="735" t="s">
        <v>14</v>
      </c>
      <c r="C4" s="548">
        <v>600257995</v>
      </c>
      <c r="D4" s="548" t="s">
        <v>633</v>
      </c>
      <c r="E4" s="550" t="s">
        <v>893</v>
      </c>
      <c r="F4" s="821">
        <f t="shared" si="0"/>
        <v>600257995</v>
      </c>
      <c r="G4" s="572" t="str">
        <f t="shared" si="1"/>
        <v>Adones</v>
      </c>
      <c r="H4" s="572" t="str">
        <f t="shared" si="2"/>
        <v>Chavez</v>
      </c>
      <c r="I4" s="572" t="str">
        <f t="shared" si="3"/>
        <v>Espellogo</v>
      </c>
      <c r="J4" s="566" t="s">
        <v>1340</v>
      </c>
      <c r="K4" s="542" t="str">
        <f t="shared" si="4"/>
        <v>Deputy General Manager</v>
      </c>
      <c r="L4" s="551" t="s">
        <v>1339</v>
      </c>
      <c r="M4" s="553" t="s">
        <v>16</v>
      </c>
      <c r="N4" s="553" t="s">
        <v>599</v>
      </c>
      <c r="O4" s="554">
        <v>9402327</v>
      </c>
      <c r="P4" s="560">
        <v>44099</v>
      </c>
      <c r="Q4" s="561">
        <f t="shared" si="5"/>
        <v>44463</v>
      </c>
      <c r="R4" s="815">
        <f t="shared" si="8"/>
        <v>44189</v>
      </c>
      <c r="S4" s="562" t="str">
        <f t="shared" ca="1" si="6"/>
        <v>0 years, 7months</v>
      </c>
      <c r="T4" s="555">
        <v>29966</v>
      </c>
      <c r="U4" s="556">
        <f t="shared" ref="U4:U33" ca="1" si="11">DATEDIF(T4,TODAY(),"y")</f>
        <v>39</v>
      </c>
      <c r="V4" s="553" t="s">
        <v>774</v>
      </c>
      <c r="W4" s="557" t="s">
        <v>877</v>
      </c>
      <c r="X4" s="558" t="s">
        <v>1346</v>
      </c>
      <c r="Y4" s="559" t="s">
        <v>1183</v>
      </c>
      <c r="Z4" s="553" t="s">
        <v>1347</v>
      </c>
      <c r="AA4" s="554" t="s">
        <v>1348</v>
      </c>
      <c r="AB4" s="553" t="s">
        <v>879</v>
      </c>
      <c r="AC4" s="552" t="s">
        <v>1173</v>
      </c>
      <c r="AD4" s="553" t="s">
        <v>82</v>
      </c>
      <c r="AE4" s="553" t="s">
        <v>1871</v>
      </c>
      <c r="AF4" s="554" t="s">
        <v>1350</v>
      </c>
      <c r="AG4" s="665">
        <v>48</v>
      </c>
      <c r="AH4" s="665">
        <v>8</v>
      </c>
      <c r="AI4" s="554" t="s">
        <v>1353</v>
      </c>
      <c r="AJ4" s="563" t="s">
        <v>1356</v>
      </c>
      <c r="AK4" s="563" t="s">
        <v>1353</v>
      </c>
      <c r="AL4" s="559" t="s">
        <v>1091</v>
      </c>
      <c r="AM4" s="563" t="s">
        <v>1363</v>
      </c>
      <c r="AN4" s="564">
        <v>2000</v>
      </c>
      <c r="AO4" s="564">
        <v>354</v>
      </c>
      <c r="AP4" s="565">
        <v>650</v>
      </c>
      <c r="AQ4" s="564">
        <f t="shared" si="7"/>
        <v>3004</v>
      </c>
      <c r="AR4" s="545" t="s">
        <v>875</v>
      </c>
      <c r="AS4" s="545" t="s">
        <v>875</v>
      </c>
      <c r="AT4" s="545" t="s">
        <v>875</v>
      </c>
      <c r="AU4" s="817"/>
      <c r="AV4" s="545" t="s">
        <v>875</v>
      </c>
      <c r="AW4" s="545" t="s">
        <v>875</v>
      </c>
      <c r="AX4" s="547" t="s">
        <v>884</v>
      </c>
      <c r="AY4" s="736" t="s">
        <v>1757</v>
      </c>
      <c r="AZ4" s="559" t="s">
        <v>1786</v>
      </c>
      <c r="BA4" s="542" t="str">
        <f t="shared" si="9"/>
        <v>Timothy Patrick Clinton</v>
      </c>
      <c r="BB4" s="542">
        <f t="shared" si="10"/>
        <v>600190695</v>
      </c>
      <c r="BC4" s="542" t="s">
        <v>1877</v>
      </c>
      <c r="BD4" s="542" t="s">
        <v>1879</v>
      </c>
    </row>
    <row r="5" spans="1:56" s="716" customFormat="1" ht="20.399999999999999">
      <c r="A5" s="562">
        <v>4</v>
      </c>
      <c r="B5" s="696" t="s">
        <v>146</v>
      </c>
      <c r="C5" s="696"/>
      <c r="D5" s="694" t="s">
        <v>633</v>
      </c>
      <c r="E5" s="697" t="s">
        <v>1379</v>
      </c>
      <c r="F5" s="821">
        <f t="shared" si="0"/>
        <v>0</v>
      </c>
      <c r="G5" s="572" t="str">
        <f t="shared" si="1"/>
        <v>Jerson</v>
      </c>
      <c r="H5" s="572" t="str">
        <f t="shared" si="2"/>
        <v/>
      </c>
      <c r="I5" s="572" t="str">
        <f t="shared" si="3"/>
        <v>TESTA</v>
      </c>
      <c r="J5" s="695" t="s">
        <v>1380</v>
      </c>
      <c r="K5" s="542">
        <f t="shared" si="4"/>
        <v>0</v>
      </c>
      <c r="L5" s="699" t="s">
        <v>1322</v>
      </c>
      <c r="M5" s="701" t="s">
        <v>16</v>
      </c>
      <c r="N5" s="717" t="s">
        <v>1381</v>
      </c>
      <c r="O5" s="702">
        <v>9414414</v>
      </c>
      <c r="P5" s="703">
        <v>44099</v>
      </c>
      <c r="Q5" s="703">
        <f t="shared" si="5"/>
        <v>44463</v>
      </c>
      <c r="R5" s="704">
        <f t="shared" si="8"/>
        <v>44189</v>
      </c>
      <c r="S5" s="704" t="str">
        <f t="shared" ca="1" si="6"/>
        <v>0 years, 7months</v>
      </c>
      <c r="T5" s="705">
        <v>25751</v>
      </c>
      <c r="U5" s="706">
        <f t="shared" ca="1" si="11"/>
        <v>50</v>
      </c>
      <c r="V5" s="700" t="s">
        <v>774</v>
      </c>
      <c r="W5" s="557" t="s">
        <v>885</v>
      </c>
      <c r="X5" s="718"/>
      <c r="Y5" s="698"/>
      <c r="Z5" s="700"/>
      <c r="AA5" s="702"/>
      <c r="AB5" s="700"/>
      <c r="AC5" s="709" t="s">
        <v>1173</v>
      </c>
      <c r="AD5" s="700" t="s">
        <v>82</v>
      </c>
      <c r="AE5" s="553" t="s">
        <v>1871</v>
      </c>
      <c r="AF5" s="702" t="s">
        <v>1350</v>
      </c>
      <c r="AG5" s="665">
        <v>48</v>
      </c>
      <c r="AH5" s="665">
        <v>8</v>
      </c>
      <c r="AI5" s="702" t="s">
        <v>1354</v>
      </c>
      <c r="AJ5" s="702" t="s">
        <v>1353</v>
      </c>
      <c r="AK5" s="711" t="s">
        <v>1353</v>
      </c>
      <c r="AL5" s="708" t="s">
        <v>1091</v>
      </c>
      <c r="AM5" s="711" t="s">
        <v>1363</v>
      </c>
      <c r="AN5" s="712">
        <v>3308</v>
      </c>
      <c r="AO5" s="712">
        <v>331</v>
      </c>
      <c r="AP5" s="713">
        <v>331</v>
      </c>
      <c r="AQ5" s="712">
        <f t="shared" si="7"/>
        <v>3970</v>
      </c>
      <c r="AR5" s="690"/>
      <c r="AS5" s="714"/>
      <c r="AT5" s="692"/>
      <c r="AU5" s="818"/>
      <c r="AV5" s="714"/>
      <c r="AW5" s="691"/>
      <c r="AX5" s="715"/>
      <c r="AY5" s="737"/>
      <c r="AZ5" s="737"/>
      <c r="BA5" s="542" t="e">
        <f t="shared" si="9"/>
        <v>#VALUE!</v>
      </c>
      <c r="BB5" s="542" t="e">
        <f t="shared" si="10"/>
        <v>#VALUE!</v>
      </c>
      <c r="BC5" s="542" t="s">
        <v>1880</v>
      </c>
      <c r="BD5" s="542" t="s">
        <v>1880</v>
      </c>
    </row>
    <row r="6" spans="1:56" s="542" customFormat="1" ht="20.399999999999999">
      <c r="A6" s="562">
        <v>5</v>
      </c>
      <c r="B6" s="735" t="s">
        <v>24</v>
      </c>
      <c r="C6" s="548" t="s">
        <v>570</v>
      </c>
      <c r="D6" s="548" t="s">
        <v>633</v>
      </c>
      <c r="E6" s="550" t="s">
        <v>656</v>
      </c>
      <c r="F6" s="821" t="str">
        <f t="shared" si="0"/>
        <v>315MLD003</v>
      </c>
      <c r="G6" s="572" t="str">
        <f t="shared" si="1"/>
        <v>Mohamed</v>
      </c>
      <c r="H6" s="572" t="str">
        <f t="shared" si="2"/>
        <v/>
      </c>
      <c r="I6" s="572" t="str">
        <f t="shared" si="3"/>
        <v>Shahid</v>
      </c>
      <c r="J6" s="566" t="s">
        <v>1861</v>
      </c>
      <c r="K6" s="542" t="str">
        <f t="shared" si="4"/>
        <v>Project Genaral Manager</v>
      </c>
      <c r="L6" s="551" t="s">
        <v>778</v>
      </c>
      <c r="M6" s="553" t="s">
        <v>26</v>
      </c>
      <c r="N6" s="553" t="s">
        <v>657</v>
      </c>
      <c r="O6" s="554">
        <v>7976046</v>
      </c>
      <c r="P6" s="560">
        <v>44105</v>
      </c>
      <c r="Q6" s="561">
        <f t="shared" si="5"/>
        <v>44499</v>
      </c>
      <c r="R6" s="815">
        <f t="shared" si="8"/>
        <v>44196</v>
      </c>
      <c r="S6" s="562" t="str">
        <f t="shared" ca="1" si="6"/>
        <v>0 years, 7months</v>
      </c>
      <c r="T6" s="555">
        <v>28801</v>
      </c>
      <c r="U6" s="556">
        <f t="shared" ca="1" si="11"/>
        <v>42</v>
      </c>
      <c r="V6" s="553" t="s">
        <v>774</v>
      </c>
      <c r="W6" s="557" t="s">
        <v>877</v>
      </c>
      <c r="X6" s="558" t="s">
        <v>1057</v>
      </c>
      <c r="Y6" s="566" t="s">
        <v>1179</v>
      </c>
      <c r="Z6" s="553" t="s">
        <v>1058</v>
      </c>
      <c r="AA6" s="554">
        <v>7673086</v>
      </c>
      <c r="AB6" s="553" t="s">
        <v>996</v>
      </c>
      <c r="AC6" s="552" t="s">
        <v>1831</v>
      </c>
      <c r="AD6" s="553" t="s">
        <v>27</v>
      </c>
      <c r="AE6" s="553" t="s">
        <v>27</v>
      </c>
      <c r="AF6" s="554" t="s">
        <v>1350</v>
      </c>
      <c r="AG6" s="665">
        <v>48</v>
      </c>
      <c r="AH6" s="665">
        <v>8</v>
      </c>
      <c r="AI6" s="554" t="s">
        <v>1354</v>
      </c>
      <c r="AJ6" s="554" t="s">
        <v>1353</v>
      </c>
      <c r="AK6" s="563" t="s">
        <v>1358</v>
      </c>
      <c r="AL6" s="559" t="s">
        <v>1860</v>
      </c>
      <c r="AM6" s="563" t="s">
        <v>1362</v>
      </c>
      <c r="AN6" s="564">
        <v>3500</v>
      </c>
      <c r="AO6" s="564">
        <v>500</v>
      </c>
      <c r="AP6" s="565">
        <v>1000</v>
      </c>
      <c r="AQ6" s="564">
        <f t="shared" si="7"/>
        <v>5000</v>
      </c>
      <c r="AR6" s="543" t="s">
        <v>820</v>
      </c>
      <c r="AS6" s="544" t="s">
        <v>819</v>
      </c>
      <c r="AT6" s="545" t="s">
        <v>787</v>
      </c>
      <c r="AU6" s="817"/>
      <c r="AV6" s="544" t="s">
        <v>656</v>
      </c>
      <c r="AW6" s="546">
        <v>7703219722103</v>
      </c>
      <c r="AX6" s="547" t="s">
        <v>813</v>
      </c>
      <c r="AY6" s="669" t="s">
        <v>1758</v>
      </c>
      <c r="AZ6" s="559" t="s">
        <v>1786</v>
      </c>
      <c r="BA6" s="542" t="str">
        <f t="shared" si="9"/>
        <v>Timothy Patrick Clinton</v>
      </c>
      <c r="BB6" s="542">
        <f t="shared" si="10"/>
        <v>600190695</v>
      </c>
      <c r="BC6" s="542" t="s">
        <v>1877</v>
      </c>
      <c r="BD6" s="542" t="s">
        <v>1879</v>
      </c>
    </row>
    <row r="7" spans="1:56" s="542" customFormat="1" ht="71.400000000000006">
      <c r="A7" s="562">
        <v>6</v>
      </c>
      <c r="B7" s="735" t="s">
        <v>210</v>
      </c>
      <c r="C7" s="548" t="s">
        <v>571</v>
      </c>
      <c r="D7" s="548" t="s">
        <v>633</v>
      </c>
      <c r="E7" s="550" t="s">
        <v>811</v>
      </c>
      <c r="F7" s="821" t="str">
        <f t="shared" si="0"/>
        <v>315MLD004</v>
      </c>
      <c r="G7" s="572" t="str">
        <f t="shared" si="1"/>
        <v>Ghulam</v>
      </c>
      <c r="H7" s="572" t="str">
        <f t="shared" si="2"/>
        <v/>
      </c>
      <c r="I7" s="572" t="str">
        <f t="shared" si="3"/>
        <v>Mustafa</v>
      </c>
      <c r="J7" s="566" t="s">
        <v>1331</v>
      </c>
      <c r="K7" s="542" t="str">
        <f t="shared" si="4"/>
        <v>Deputy General Manager</v>
      </c>
      <c r="L7" s="551" t="s">
        <v>783</v>
      </c>
      <c r="M7" s="553" t="s">
        <v>62</v>
      </c>
      <c r="N7" s="553" t="s">
        <v>600</v>
      </c>
      <c r="O7" s="554">
        <v>9980015</v>
      </c>
      <c r="P7" s="560">
        <v>44108</v>
      </c>
      <c r="Q7" s="561">
        <f t="shared" si="5"/>
        <v>44472</v>
      </c>
      <c r="R7" s="815">
        <f t="shared" si="8"/>
        <v>44199</v>
      </c>
      <c r="S7" s="562" t="str">
        <f t="shared" ca="1" si="6"/>
        <v>0 years, 7months</v>
      </c>
      <c r="T7" s="555">
        <v>27044</v>
      </c>
      <c r="U7" s="556">
        <f t="shared" ca="1" si="11"/>
        <v>47</v>
      </c>
      <c r="V7" s="553" t="s">
        <v>774</v>
      </c>
      <c r="W7" s="557" t="s">
        <v>877</v>
      </c>
      <c r="X7" s="558" t="s">
        <v>1034</v>
      </c>
      <c r="Y7" s="559" t="s">
        <v>1183</v>
      </c>
      <c r="Z7" s="553" t="s">
        <v>1035</v>
      </c>
      <c r="AA7" s="554" t="s">
        <v>1036</v>
      </c>
      <c r="AB7" s="553" t="s">
        <v>892</v>
      </c>
      <c r="AC7" s="552" t="s">
        <v>1173</v>
      </c>
      <c r="AD7" s="553" t="s">
        <v>32</v>
      </c>
      <c r="AE7" s="553" t="s">
        <v>1874</v>
      </c>
      <c r="AF7" s="554" t="s">
        <v>1350</v>
      </c>
      <c r="AG7" s="665">
        <v>48</v>
      </c>
      <c r="AH7" s="665">
        <v>8</v>
      </c>
      <c r="AI7" s="554" t="s">
        <v>1353</v>
      </c>
      <c r="AJ7" s="563" t="s">
        <v>1356</v>
      </c>
      <c r="AK7" s="563" t="s">
        <v>1353</v>
      </c>
      <c r="AL7" s="559" t="s">
        <v>1099</v>
      </c>
      <c r="AM7" s="563" t="s">
        <v>1363</v>
      </c>
      <c r="AN7" s="564">
        <v>4600</v>
      </c>
      <c r="AO7" s="564">
        <v>920</v>
      </c>
      <c r="AP7" s="565">
        <v>920</v>
      </c>
      <c r="AQ7" s="564">
        <f t="shared" si="7"/>
        <v>6440</v>
      </c>
      <c r="AR7" s="543" t="s">
        <v>820</v>
      </c>
      <c r="AS7" s="544" t="s">
        <v>819</v>
      </c>
      <c r="AT7" s="545" t="s">
        <v>787</v>
      </c>
      <c r="AU7" s="817"/>
      <c r="AV7" s="544" t="s">
        <v>811</v>
      </c>
      <c r="AW7" s="546">
        <v>7730000228032</v>
      </c>
      <c r="AX7" s="547" t="s">
        <v>812</v>
      </c>
      <c r="AY7" s="736" t="s">
        <v>1757</v>
      </c>
      <c r="AZ7" s="559" t="s">
        <v>1786</v>
      </c>
      <c r="BA7" s="542" t="str">
        <f t="shared" si="9"/>
        <v>Timothy Patrick Clinton</v>
      </c>
      <c r="BB7" s="542">
        <f t="shared" si="10"/>
        <v>600190695</v>
      </c>
      <c r="BC7" s="542" t="s">
        <v>1877</v>
      </c>
      <c r="BD7" s="542" t="s">
        <v>1879</v>
      </c>
    </row>
    <row r="8" spans="1:56" s="542" customFormat="1" ht="30.6">
      <c r="A8" s="562">
        <v>7</v>
      </c>
      <c r="B8" s="735" t="s">
        <v>71</v>
      </c>
      <c r="C8" s="548" t="s">
        <v>573</v>
      </c>
      <c r="D8" s="548" t="s">
        <v>762</v>
      </c>
      <c r="E8" s="567" t="s">
        <v>625</v>
      </c>
      <c r="F8" s="821" t="str">
        <f t="shared" si="0"/>
        <v>315MLD006</v>
      </c>
      <c r="G8" s="572" t="str">
        <f t="shared" si="1"/>
        <v>Dominic</v>
      </c>
      <c r="H8" s="572" t="str">
        <f t="shared" si="2"/>
        <v/>
      </c>
      <c r="I8" s="572" t="str">
        <f t="shared" si="3"/>
        <v>Yohannan</v>
      </c>
      <c r="J8" s="566" t="s">
        <v>79</v>
      </c>
      <c r="K8" s="542" t="str">
        <f t="shared" si="4"/>
        <v>Assistant Chief Engineer</v>
      </c>
      <c r="L8" s="549" t="s">
        <v>1322</v>
      </c>
      <c r="M8" s="553" t="s">
        <v>31</v>
      </c>
      <c r="N8" s="553" t="s">
        <v>601</v>
      </c>
      <c r="O8" s="554">
        <v>9980126</v>
      </c>
      <c r="P8" s="560">
        <v>44112</v>
      </c>
      <c r="Q8" s="561">
        <f t="shared" si="5"/>
        <v>44476</v>
      </c>
      <c r="R8" s="815">
        <f t="shared" si="8"/>
        <v>44203</v>
      </c>
      <c r="S8" s="562" t="str">
        <f t="shared" ca="1" si="6"/>
        <v>0 years, 7months</v>
      </c>
      <c r="T8" s="555">
        <v>28167</v>
      </c>
      <c r="U8" s="556">
        <f t="shared" ca="1" si="11"/>
        <v>44</v>
      </c>
      <c r="V8" s="553" t="s">
        <v>774</v>
      </c>
      <c r="W8" s="553" t="s">
        <v>877</v>
      </c>
      <c r="X8" s="566" t="s">
        <v>1020</v>
      </c>
      <c r="Y8" s="559" t="s">
        <v>1183</v>
      </c>
      <c r="Z8" s="553" t="s">
        <v>1060</v>
      </c>
      <c r="AA8" s="554" t="s">
        <v>1021</v>
      </c>
      <c r="AB8" s="553" t="s">
        <v>879</v>
      </c>
      <c r="AC8" s="552" t="s">
        <v>1173</v>
      </c>
      <c r="AD8" s="553" t="s">
        <v>32</v>
      </c>
      <c r="AE8" s="553" t="s">
        <v>1874</v>
      </c>
      <c r="AF8" s="554" t="s">
        <v>1350</v>
      </c>
      <c r="AG8" s="665">
        <v>48</v>
      </c>
      <c r="AH8" s="665">
        <v>8</v>
      </c>
      <c r="AI8" s="554" t="s">
        <v>1354</v>
      </c>
      <c r="AJ8" s="554" t="s">
        <v>1353</v>
      </c>
      <c r="AK8" s="563" t="s">
        <v>1353</v>
      </c>
      <c r="AL8" s="568" t="s">
        <v>1092</v>
      </c>
      <c r="AM8" s="563" t="s">
        <v>1363</v>
      </c>
      <c r="AN8" s="564">
        <v>2000</v>
      </c>
      <c r="AO8" s="564">
        <v>400</v>
      </c>
      <c r="AP8" s="565">
        <v>170</v>
      </c>
      <c r="AQ8" s="564">
        <f t="shared" si="7"/>
        <v>2570</v>
      </c>
      <c r="AR8" s="543" t="s">
        <v>868</v>
      </c>
      <c r="AS8" s="544" t="s">
        <v>823</v>
      </c>
      <c r="AT8" s="545" t="s">
        <v>825</v>
      </c>
      <c r="AU8" s="817"/>
      <c r="AV8" s="544" t="s">
        <v>824</v>
      </c>
      <c r="AW8" s="546">
        <v>502902020701594</v>
      </c>
      <c r="AX8" s="547" t="s">
        <v>826</v>
      </c>
      <c r="AY8" s="669" t="s">
        <v>1762</v>
      </c>
      <c r="AZ8" s="669" t="s">
        <v>1780</v>
      </c>
      <c r="BA8" s="542" t="str">
        <f t="shared" si="9"/>
        <v>Aruna R. D Bandaranayake</v>
      </c>
      <c r="BB8" s="542" t="str">
        <f t="shared" si="10"/>
        <v>315MLD048</v>
      </c>
      <c r="BC8" s="542" t="s">
        <v>1877</v>
      </c>
      <c r="BD8" s="542" t="s">
        <v>1879</v>
      </c>
    </row>
    <row r="9" spans="1:56" s="542" customFormat="1" ht="71.400000000000006">
      <c r="A9" s="562">
        <v>8</v>
      </c>
      <c r="B9" s="735" t="s">
        <v>29</v>
      </c>
      <c r="C9" s="548" t="s">
        <v>584</v>
      </c>
      <c r="D9" s="548" t="s">
        <v>633</v>
      </c>
      <c r="E9" s="550" t="s">
        <v>1712</v>
      </c>
      <c r="F9" s="821" t="str">
        <f t="shared" si="0"/>
        <v>315MLD020</v>
      </c>
      <c r="G9" s="572" t="str">
        <f t="shared" si="1"/>
        <v>Muhammad</v>
      </c>
      <c r="H9" s="572" t="str">
        <f t="shared" si="2"/>
        <v>Shinaj</v>
      </c>
      <c r="I9" s="572" t="str">
        <f t="shared" si="3"/>
        <v>K.A Rahiman</v>
      </c>
      <c r="J9" s="566" t="s">
        <v>28</v>
      </c>
      <c r="K9" s="542" t="str">
        <f t="shared" si="4"/>
        <v>Deputy General Manager</v>
      </c>
      <c r="L9" s="551" t="s">
        <v>1328</v>
      </c>
      <c r="M9" s="553" t="s">
        <v>31</v>
      </c>
      <c r="N9" s="553" t="s">
        <v>602</v>
      </c>
      <c r="O9" s="554">
        <v>7659808</v>
      </c>
      <c r="P9" s="560">
        <v>44122</v>
      </c>
      <c r="Q9" s="561">
        <f t="shared" si="5"/>
        <v>44486</v>
      </c>
      <c r="R9" s="815">
        <f t="shared" si="8"/>
        <v>44213</v>
      </c>
      <c r="S9" s="562" t="str">
        <f t="shared" ca="1" si="6"/>
        <v>0 years, 7months</v>
      </c>
      <c r="T9" s="555">
        <v>30341</v>
      </c>
      <c r="U9" s="556">
        <f t="shared" ca="1" si="11"/>
        <v>38</v>
      </c>
      <c r="V9" s="553" t="s">
        <v>774</v>
      </c>
      <c r="W9" s="557" t="s">
        <v>877</v>
      </c>
      <c r="X9" s="558" t="s">
        <v>1031</v>
      </c>
      <c r="Y9" s="559" t="s">
        <v>1183</v>
      </c>
      <c r="Z9" s="553" t="s">
        <v>1032</v>
      </c>
      <c r="AA9" s="554" t="s">
        <v>1033</v>
      </c>
      <c r="AB9" s="553" t="s">
        <v>879</v>
      </c>
      <c r="AC9" s="552" t="s">
        <v>1173</v>
      </c>
      <c r="AD9" s="553" t="s">
        <v>32</v>
      </c>
      <c r="AE9" s="553" t="s">
        <v>1874</v>
      </c>
      <c r="AF9" s="554" t="s">
        <v>1350</v>
      </c>
      <c r="AG9" s="665">
        <v>48</v>
      </c>
      <c r="AH9" s="665">
        <v>8</v>
      </c>
      <c r="AI9" s="554" t="s">
        <v>1353</v>
      </c>
      <c r="AJ9" s="563" t="s">
        <v>1356</v>
      </c>
      <c r="AK9" s="563" t="s">
        <v>1353</v>
      </c>
      <c r="AL9" s="559" t="s">
        <v>1090</v>
      </c>
      <c r="AM9" s="563" t="s">
        <v>1363</v>
      </c>
      <c r="AN9" s="564">
        <v>2500</v>
      </c>
      <c r="AO9" s="564">
        <v>700</v>
      </c>
      <c r="AP9" s="565">
        <v>400</v>
      </c>
      <c r="AQ9" s="564">
        <f t="shared" si="7"/>
        <v>3600</v>
      </c>
      <c r="AR9" s="543" t="s">
        <v>822</v>
      </c>
      <c r="AS9" s="544" t="s">
        <v>819</v>
      </c>
      <c r="AT9" s="545" t="s">
        <v>794</v>
      </c>
      <c r="AU9" s="817"/>
      <c r="AV9" s="544" t="s">
        <v>626</v>
      </c>
      <c r="AW9" s="546">
        <v>12600933110201</v>
      </c>
      <c r="AX9" s="547" t="s">
        <v>814</v>
      </c>
      <c r="AY9" s="736" t="s">
        <v>1757</v>
      </c>
      <c r="AZ9" s="559" t="s">
        <v>1786</v>
      </c>
      <c r="BA9" s="542" t="str">
        <f t="shared" si="9"/>
        <v>Timothy Patrick Clinton</v>
      </c>
      <c r="BB9" s="542">
        <f t="shared" si="10"/>
        <v>600190695</v>
      </c>
      <c r="BC9" s="542" t="s">
        <v>1877</v>
      </c>
      <c r="BD9" s="542" t="s">
        <v>1879</v>
      </c>
    </row>
    <row r="10" spans="1:56" s="542" customFormat="1" ht="30.6">
      <c r="A10" s="562">
        <v>9</v>
      </c>
      <c r="B10" s="735" t="s">
        <v>45</v>
      </c>
      <c r="C10" s="548" t="s">
        <v>659</v>
      </c>
      <c r="D10" s="548" t="s">
        <v>46</v>
      </c>
      <c r="E10" s="567" t="s">
        <v>47</v>
      </c>
      <c r="F10" s="821" t="str">
        <f t="shared" si="0"/>
        <v>315MLD022</v>
      </c>
      <c r="G10" s="572" t="str">
        <f t="shared" si="1"/>
        <v>Sunesh</v>
      </c>
      <c r="H10" s="572" t="str">
        <f t="shared" si="2"/>
        <v/>
      </c>
      <c r="I10" s="572" t="str">
        <f t="shared" si="3"/>
        <v>Rajendran</v>
      </c>
      <c r="J10" s="566" t="s">
        <v>1343</v>
      </c>
      <c r="K10" s="542" t="str">
        <f t="shared" si="4"/>
        <v>Procurement  and Logistics Manager</v>
      </c>
      <c r="L10" s="549" t="s">
        <v>1339</v>
      </c>
      <c r="M10" s="553" t="s">
        <v>31</v>
      </c>
      <c r="N10" s="553" t="s">
        <v>658</v>
      </c>
      <c r="O10" s="554">
        <v>9689919</v>
      </c>
      <c r="P10" s="560">
        <v>44123</v>
      </c>
      <c r="Q10" s="561">
        <f t="shared" si="5"/>
        <v>44487</v>
      </c>
      <c r="R10" s="815">
        <f t="shared" si="8"/>
        <v>44214</v>
      </c>
      <c r="S10" s="562" t="str">
        <f t="shared" ca="1" si="6"/>
        <v>0 years, 7months</v>
      </c>
      <c r="T10" s="555">
        <v>28640</v>
      </c>
      <c r="U10" s="556">
        <f t="shared" ca="1" si="11"/>
        <v>42</v>
      </c>
      <c r="V10" s="553" t="s">
        <v>774</v>
      </c>
      <c r="W10" s="553" t="s">
        <v>877</v>
      </c>
      <c r="X10" s="566" t="s">
        <v>1053</v>
      </c>
      <c r="Y10" s="559" t="s">
        <v>1221</v>
      </c>
      <c r="Z10" s="553" t="s">
        <v>1054</v>
      </c>
      <c r="AA10" s="554">
        <v>9775725</v>
      </c>
      <c r="AB10" s="553" t="s">
        <v>879</v>
      </c>
      <c r="AC10" s="552" t="s">
        <v>1831</v>
      </c>
      <c r="AD10" s="553" t="s">
        <v>32</v>
      </c>
      <c r="AE10" s="553" t="s">
        <v>1874</v>
      </c>
      <c r="AF10" s="554" t="s">
        <v>1350</v>
      </c>
      <c r="AG10" s="665">
        <v>48</v>
      </c>
      <c r="AH10" s="665">
        <v>8</v>
      </c>
      <c r="AI10" s="554" t="s">
        <v>1354</v>
      </c>
      <c r="AJ10" s="554" t="s">
        <v>1353</v>
      </c>
      <c r="AK10" s="563" t="s">
        <v>1353</v>
      </c>
      <c r="AL10" s="568" t="s">
        <v>1092</v>
      </c>
      <c r="AM10" s="563" t="s">
        <v>1363</v>
      </c>
      <c r="AN10" s="564">
        <v>1000</v>
      </c>
      <c r="AO10" s="564">
        <v>0</v>
      </c>
      <c r="AP10" s="565">
        <v>200</v>
      </c>
      <c r="AQ10" s="564">
        <f t="shared" si="7"/>
        <v>1200</v>
      </c>
      <c r="AR10" s="543" t="s">
        <v>822</v>
      </c>
      <c r="AS10" s="544" t="s">
        <v>819</v>
      </c>
      <c r="AT10" s="545" t="s">
        <v>794</v>
      </c>
      <c r="AU10" s="817"/>
      <c r="AV10" s="544" t="s">
        <v>47</v>
      </c>
      <c r="AW10" s="546">
        <v>12604734810203</v>
      </c>
      <c r="AX10" s="547" t="s">
        <v>815</v>
      </c>
      <c r="AY10" s="559" t="s">
        <v>1340</v>
      </c>
      <c r="AZ10" s="559" t="s">
        <v>1783</v>
      </c>
      <c r="BA10" s="542" t="str">
        <f t="shared" si="9"/>
        <v>Adones Chavez Espellogo</v>
      </c>
      <c r="BB10" s="542">
        <f t="shared" si="10"/>
        <v>600257995</v>
      </c>
      <c r="BC10" s="542" t="s">
        <v>1877</v>
      </c>
      <c r="BD10" s="542" t="s">
        <v>1879</v>
      </c>
    </row>
    <row r="11" spans="1:56" s="542" customFormat="1" ht="20.399999999999999">
      <c r="A11" s="562">
        <v>10</v>
      </c>
      <c r="B11" s="735" t="s">
        <v>196</v>
      </c>
      <c r="C11" s="548" t="s">
        <v>588</v>
      </c>
      <c r="D11" s="548" t="s">
        <v>762</v>
      </c>
      <c r="E11" s="550" t="s">
        <v>894</v>
      </c>
      <c r="F11" s="821" t="str">
        <f t="shared" si="0"/>
        <v>315MLD028</v>
      </c>
      <c r="G11" s="572" t="str">
        <f t="shared" si="1"/>
        <v>Kateryna</v>
      </c>
      <c r="H11" s="572" t="str">
        <f t="shared" si="2"/>
        <v>Golizdra</v>
      </c>
      <c r="I11" s="572" t="str">
        <f t="shared" si="3"/>
        <v xml:space="preserve"> </v>
      </c>
      <c r="J11" s="566" t="s">
        <v>1334</v>
      </c>
      <c r="K11" s="542" t="str">
        <f t="shared" si="4"/>
        <v>Accommodation &amp; Hospitality Manager</v>
      </c>
      <c r="L11" s="551" t="s">
        <v>783</v>
      </c>
      <c r="M11" s="553" t="s">
        <v>198</v>
      </c>
      <c r="N11" s="553" t="s">
        <v>604</v>
      </c>
      <c r="O11" s="554">
        <v>9980016</v>
      </c>
      <c r="P11" s="560">
        <v>44130</v>
      </c>
      <c r="Q11" s="561">
        <f t="shared" si="5"/>
        <v>44494</v>
      </c>
      <c r="R11" s="815">
        <f t="shared" si="8"/>
        <v>44221</v>
      </c>
      <c r="S11" s="562" t="str">
        <f t="shared" ca="1" si="6"/>
        <v>0 years, 6months</v>
      </c>
      <c r="T11" s="555">
        <v>33008</v>
      </c>
      <c r="U11" s="556">
        <f t="shared" ca="1" si="11"/>
        <v>31</v>
      </c>
      <c r="V11" s="553" t="s">
        <v>775</v>
      </c>
      <c r="W11" s="557" t="s">
        <v>885</v>
      </c>
      <c r="X11" s="558" t="s">
        <v>1080</v>
      </c>
      <c r="Y11" s="559" t="s">
        <v>1183</v>
      </c>
      <c r="Z11" s="553" t="s">
        <v>1082</v>
      </c>
      <c r="AA11" s="554" t="s">
        <v>1081</v>
      </c>
      <c r="AB11" s="553" t="s">
        <v>960</v>
      </c>
      <c r="AC11" s="552" t="s">
        <v>760</v>
      </c>
      <c r="AD11" s="553" t="s">
        <v>82</v>
      </c>
      <c r="AE11" s="553" t="s">
        <v>1871</v>
      </c>
      <c r="AF11" s="554" t="s">
        <v>1350</v>
      </c>
      <c r="AG11" s="665">
        <v>48</v>
      </c>
      <c r="AH11" s="665">
        <v>8</v>
      </c>
      <c r="AI11" s="554" t="s">
        <v>1354</v>
      </c>
      <c r="AJ11" s="554" t="s">
        <v>1353</v>
      </c>
      <c r="AK11" s="563" t="s">
        <v>1353</v>
      </c>
      <c r="AL11" s="559" t="s">
        <v>1083</v>
      </c>
      <c r="AM11" s="563" t="s">
        <v>1363</v>
      </c>
      <c r="AN11" s="564">
        <v>1150</v>
      </c>
      <c r="AO11" s="564">
        <v>75</v>
      </c>
      <c r="AP11" s="565">
        <v>96</v>
      </c>
      <c r="AQ11" s="564">
        <f t="shared" si="7"/>
        <v>1321</v>
      </c>
      <c r="AR11" s="543" t="s">
        <v>870</v>
      </c>
      <c r="AS11" s="544" t="s">
        <v>827</v>
      </c>
      <c r="AT11" s="545" t="s">
        <v>829</v>
      </c>
      <c r="AU11" s="817"/>
      <c r="AV11" s="544" t="s">
        <v>828</v>
      </c>
      <c r="AW11" s="546">
        <v>5375418804216500</v>
      </c>
      <c r="AX11" s="547" t="s">
        <v>830</v>
      </c>
      <c r="AY11" s="559" t="s">
        <v>1332</v>
      </c>
      <c r="AZ11" s="559" t="s">
        <v>1787</v>
      </c>
      <c r="BA11" s="542" t="str">
        <f t="shared" si="9"/>
        <v>Ghulam Mustafa</v>
      </c>
      <c r="BB11" s="542" t="str">
        <f t="shared" si="10"/>
        <v>315MLD004</v>
      </c>
      <c r="BC11" s="542" t="s">
        <v>1877</v>
      </c>
      <c r="BD11" s="542" t="s">
        <v>1879</v>
      </c>
    </row>
    <row r="12" spans="1:56" s="542" customFormat="1" ht="20.399999999999999">
      <c r="A12" s="562">
        <v>11</v>
      </c>
      <c r="B12" s="735" t="s">
        <v>98</v>
      </c>
      <c r="C12" s="548" t="s">
        <v>577</v>
      </c>
      <c r="D12" s="548" t="s">
        <v>46</v>
      </c>
      <c r="E12" s="550" t="s">
        <v>99</v>
      </c>
      <c r="F12" s="821" t="str">
        <f t="shared" si="0"/>
        <v>315MLD011</v>
      </c>
      <c r="G12" s="572" t="str">
        <f t="shared" si="1"/>
        <v>Hassan</v>
      </c>
      <c r="H12" s="572" t="str">
        <f t="shared" si="2"/>
        <v/>
      </c>
      <c r="I12" s="572" t="str">
        <f t="shared" si="3"/>
        <v>Shifaz</v>
      </c>
      <c r="J12" s="566" t="s">
        <v>1364</v>
      </c>
      <c r="K12" s="542" t="str">
        <f t="shared" si="4"/>
        <v>Water Treatment Specialist</v>
      </c>
      <c r="L12" s="549" t="s">
        <v>1322</v>
      </c>
      <c r="M12" s="553" t="s">
        <v>26</v>
      </c>
      <c r="N12" s="553" t="s">
        <v>605</v>
      </c>
      <c r="O12" s="554">
        <v>9140333</v>
      </c>
      <c r="P12" s="560">
        <v>44131</v>
      </c>
      <c r="Q12" s="561">
        <f t="shared" si="5"/>
        <v>44495</v>
      </c>
      <c r="R12" s="815">
        <f t="shared" si="8"/>
        <v>44222</v>
      </c>
      <c r="S12" s="562" t="str">
        <f t="shared" ca="1" si="6"/>
        <v>0 years, 6months</v>
      </c>
      <c r="T12" s="555">
        <v>33108</v>
      </c>
      <c r="U12" s="556">
        <f t="shared" ca="1" si="11"/>
        <v>30</v>
      </c>
      <c r="V12" s="553" t="s">
        <v>774</v>
      </c>
      <c r="W12" s="557" t="s">
        <v>877</v>
      </c>
      <c r="X12" s="566" t="s">
        <v>1040</v>
      </c>
      <c r="Y12" s="559" t="s">
        <v>1183</v>
      </c>
      <c r="Z12" s="553" t="s">
        <v>1041</v>
      </c>
      <c r="AA12" s="554">
        <v>9947656</v>
      </c>
      <c r="AB12" s="553" t="s">
        <v>892</v>
      </c>
      <c r="AC12" s="552" t="s">
        <v>760</v>
      </c>
      <c r="AD12" s="553" t="s">
        <v>27</v>
      </c>
      <c r="AE12" s="553" t="s">
        <v>27</v>
      </c>
      <c r="AF12" s="554" t="s">
        <v>1350</v>
      </c>
      <c r="AG12" s="665">
        <v>48</v>
      </c>
      <c r="AH12" s="665">
        <v>8</v>
      </c>
      <c r="AI12" s="554" t="s">
        <v>1354</v>
      </c>
      <c r="AJ12" s="554" t="s">
        <v>1353</v>
      </c>
      <c r="AK12" s="563" t="s">
        <v>1353</v>
      </c>
      <c r="AL12" s="559" t="s">
        <v>1094</v>
      </c>
      <c r="AM12" s="563" t="s">
        <v>1363</v>
      </c>
      <c r="AN12" s="564">
        <v>475</v>
      </c>
      <c r="AO12" s="564">
        <v>550</v>
      </c>
      <c r="AP12" s="565">
        <v>40</v>
      </c>
      <c r="AQ12" s="564">
        <f t="shared" si="7"/>
        <v>1065</v>
      </c>
      <c r="AR12" s="543" t="s">
        <v>820</v>
      </c>
      <c r="AS12" s="544" t="s">
        <v>819</v>
      </c>
      <c r="AT12" s="545" t="s">
        <v>787</v>
      </c>
      <c r="AU12" s="817"/>
      <c r="AV12" s="544" t="s">
        <v>99</v>
      </c>
      <c r="AW12" s="546">
        <v>7730000133894</v>
      </c>
      <c r="AX12" s="547" t="s">
        <v>803</v>
      </c>
      <c r="AY12" s="669" t="s">
        <v>1763</v>
      </c>
      <c r="AZ12" s="559" t="s">
        <v>1780</v>
      </c>
      <c r="BA12" s="542" t="str">
        <f t="shared" si="9"/>
        <v>Aruna R. D Bandaranayake</v>
      </c>
      <c r="BB12" s="542" t="str">
        <f t="shared" si="10"/>
        <v>315MLD048</v>
      </c>
      <c r="BC12" s="542" t="s">
        <v>1877</v>
      </c>
      <c r="BD12" s="542" t="s">
        <v>1879</v>
      </c>
    </row>
    <row r="13" spans="1:56" s="542" customFormat="1" ht="20.399999999999999">
      <c r="A13" s="562">
        <v>12</v>
      </c>
      <c r="B13" s="735" t="s">
        <v>125</v>
      </c>
      <c r="C13" s="548" t="s">
        <v>582</v>
      </c>
      <c r="D13" s="548" t="s">
        <v>46</v>
      </c>
      <c r="E13" s="550" t="s">
        <v>126</v>
      </c>
      <c r="F13" s="821" t="str">
        <f t="shared" si="0"/>
        <v>315MLD017</v>
      </c>
      <c r="G13" s="572" t="str">
        <f t="shared" si="1"/>
        <v>Ali</v>
      </c>
      <c r="H13" s="572" t="str">
        <f t="shared" si="2"/>
        <v/>
      </c>
      <c r="I13" s="572" t="str">
        <f t="shared" si="3"/>
        <v>Abdulla</v>
      </c>
      <c r="J13" s="566" t="s">
        <v>1327</v>
      </c>
      <c r="K13" s="542" t="str">
        <f t="shared" si="4"/>
        <v>Assistant Chief Engineer</v>
      </c>
      <c r="L13" s="549" t="s">
        <v>1322</v>
      </c>
      <c r="M13" s="553" t="s">
        <v>26</v>
      </c>
      <c r="N13" s="553" t="s">
        <v>606</v>
      </c>
      <c r="O13" s="554">
        <v>9997075</v>
      </c>
      <c r="P13" s="560">
        <v>44131</v>
      </c>
      <c r="Q13" s="561">
        <f t="shared" si="5"/>
        <v>44495</v>
      </c>
      <c r="R13" s="815">
        <f t="shared" si="8"/>
        <v>44222</v>
      </c>
      <c r="S13" s="562" t="str">
        <f t="shared" ca="1" si="6"/>
        <v>0 years, 6months</v>
      </c>
      <c r="T13" s="555">
        <v>26325</v>
      </c>
      <c r="U13" s="556">
        <f t="shared" ca="1" si="11"/>
        <v>49</v>
      </c>
      <c r="V13" s="553" t="s">
        <v>774</v>
      </c>
      <c r="W13" s="557" t="s">
        <v>877</v>
      </c>
      <c r="X13" s="566" t="s">
        <v>888</v>
      </c>
      <c r="Y13" s="559" t="s">
        <v>1183</v>
      </c>
      <c r="Z13" s="553" t="s">
        <v>889</v>
      </c>
      <c r="AA13" s="554">
        <v>9994618</v>
      </c>
      <c r="AB13" s="553" t="s">
        <v>879</v>
      </c>
      <c r="AC13" s="552" t="s">
        <v>760</v>
      </c>
      <c r="AD13" s="553" t="s">
        <v>27</v>
      </c>
      <c r="AE13" s="553" t="s">
        <v>27</v>
      </c>
      <c r="AF13" s="554" t="s">
        <v>1350</v>
      </c>
      <c r="AG13" s="665">
        <v>48</v>
      </c>
      <c r="AH13" s="665">
        <v>8</v>
      </c>
      <c r="AI13" s="554" t="s">
        <v>1354</v>
      </c>
      <c r="AJ13" s="554" t="s">
        <v>1353</v>
      </c>
      <c r="AK13" s="563" t="s">
        <v>1353</v>
      </c>
      <c r="AL13" s="568" t="s">
        <v>1073</v>
      </c>
      <c r="AM13" s="563" t="s">
        <v>1363</v>
      </c>
      <c r="AN13" s="564">
        <v>750</v>
      </c>
      <c r="AO13" s="564">
        <v>75</v>
      </c>
      <c r="AP13" s="565">
        <v>63</v>
      </c>
      <c r="AQ13" s="564">
        <f t="shared" si="7"/>
        <v>888</v>
      </c>
      <c r="AR13" s="543" t="s">
        <v>820</v>
      </c>
      <c r="AS13" s="544" t="s">
        <v>819</v>
      </c>
      <c r="AT13" s="545" t="s">
        <v>787</v>
      </c>
      <c r="AU13" s="817"/>
      <c r="AV13" s="544" t="s">
        <v>791</v>
      </c>
      <c r="AW13" s="546">
        <v>7708302704002</v>
      </c>
      <c r="AX13" s="547" t="s">
        <v>792</v>
      </c>
      <c r="AY13" s="669" t="s">
        <v>1762</v>
      </c>
      <c r="AZ13" s="559" t="s">
        <v>1780</v>
      </c>
      <c r="BA13" s="542" t="str">
        <f t="shared" si="9"/>
        <v>Aruna R. D Bandaranayake</v>
      </c>
      <c r="BB13" s="542" t="str">
        <f t="shared" si="10"/>
        <v>315MLD048</v>
      </c>
      <c r="BC13" s="542" t="s">
        <v>1877</v>
      </c>
      <c r="BD13" s="542" t="s">
        <v>1879</v>
      </c>
    </row>
    <row r="14" spans="1:56" s="542" customFormat="1" ht="20.399999999999999">
      <c r="A14" s="562">
        <v>13</v>
      </c>
      <c r="B14" s="735" t="s">
        <v>142</v>
      </c>
      <c r="C14" s="548" t="s">
        <v>583</v>
      </c>
      <c r="D14" s="548" t="s">
        <v>46</v>
      </c>
      <c r="E14" s="550" t="s">
        <v>143</v>
      </c>
      <c r="F14" s="821" t="str">
        <f t="shared" si="0"/>
        <v>315MLD018</v>
      </c>
      <c r="G14" s="572" t="str">
        <f t="shared" si="1"/>
        <v>Mohamed</v>
      </c>
      <c r="H14" s="572" t="str">
        <f t="shared" si="2"/>
        <v/>
      </c>
      <c r="I14" s="572" t="str">
        <f t="shared" si="3"/>
        <v>Shavin</v>
      </c>
      <c r="J14" s="566" t="s">
        <v>1365</v>
      </c>
      <c r="K14" s="542" t="str">
        <f t="shared" si="4"/>
        <v>Waste Processing Team Leader</v>
      </c>
      <c r="L14" s="549" t="s">
        <v>1322</v>
      </c>
      <c r="M14" s="553" t="s">
        <v>26</v>
      </c>
      <c r="N14" s="553" t="s">
        <v>607</v>
      </c>
      <c r="O14" s="554">
        <v>7353949</v>
      </c>
      <c r="P14" s="560">
        <v>44132</v>
      </c>
      <c r="Q14" s="561">
        <f t="shared" si="5"/>
        <v>44496</v>
      </c>
      <c r="R14" s="815">
        <f t="shared" si="8"/>
        <v>44223</v>
      </c>
      <c r="S14" s="562" t="str">
        <f t="shared" ca="1" si="6"/>
        <v>0 years, 6months</v>
      </c>
      <c r="T14" s="555">
        <v>28434</v>
      </c>
      <c r="U14" s="556">
        <f t="shared" ca="1" si="11"/>
        <v>43</v>
      </c>
      <c r="V14" s="553" t="s">
        <v>774</v>
      </c>
      <c r="W14" s="557" t="s">
        <v>877</v>
      </c>
      <c r="X14" s="558" t="s">
        <v>1025</v>
      </c>
      <c r="Y14" s="559" t="s">
        <v>1183</v>
      </c>
      <c r="Z14" s="553" t="s">
        <v>1026</v>
      </c>
      <c r="AA14" s="554">
        <v>7670147</v>
      </c>
      <c r="AB14" s="553" t="s">
        <v>960</v>
      </c>
      <c r="AC14" s="552" t="s">
        <v>760</v>
      </c>
      <c r="AD14" s="553" t="s">
        <v>27</v>
      </c>
      <c r="AE14" s="553" t="s">
        <v>27</v>
      </c>
      <c r="AF14" s="554" t="s">
        <v>1350</v>
      </c>
      <c r="AG14" s="665">
        <v>48</v>
      </c>
      <c r="AH14" s="665">
        <v>8</v>
      </c>
      <c r="AI14" s="554" t="s">
        <v>1354</v>
      </c>
      <c r="AJ14" s="554" t="s">
        <v>1353</v>
      </c>
      <c r="AK14" s="563" t="s">
        <v>1353</v>
      </c>
      <c r="AL14" s="559" t="s">
        <v>1094</v>
      </c>
      <c r="AM14" s="563" t="s">
        <v>1363</v>
      </c>
      <c r="AN14" s="564">
        <v>500</v>
      </c>
      <c r="AO14" s="564">
        <v>150</v>
      </c>
      <c r="AP14" s="565">
        <v>50</v>
      </c>
      <c r="AQ14" s="564">
        <f t="shared" si="7"/>
        <v>700</v>
      </c>
      <c r="AR14" s="543" t="s">
        <v>820</v>
      </c>
      <c r="AS14" s="544" t="s">
        <v>819</v>
      </c>
      <c r="AT14" s="545" t="s">
        <v>787</v>
      </c>
      <c r="AU14" s="817"/>
      <c r="AV14" s="544" t="s">
        <v>143</v>
      </c>
      <c r="AW14" s="546">
        <v>7704464435101</v>
      </c>
      <c r="AX14" s="547" t="s">
        <v>809</v>
      </c>
      <c r="AY14" s="669" t="s">
        <v>1764</v>
      </c>
      <c r="AZ14" s="559" t="s">
        <v>1780</v>
      </c>
      <c r="BA14" s="542" t="str">
        <f t="shared" si="9"/>
        <v>Aruna R. D Bandaranayake</v>
      </c>
      <c r="BB14" s="542" t="str">
        <f t="shared" si="10"/>
        <v>315MLD048</v>
      </c>
      <c r="BC14" s="542" t="s">
        <v>1877</v>
      </c>
      <c r="BD14" s="542" t="s">
        <v>1879</v>
      </c>
    </row>
    <row r="15" spans="1:56" s="542" customFormat="1" ht="20.399999999999999">
      <c r="A15" s="562">
        <v>14</v>
      </c>
      <c r="B15" s="548" t="s">
        <v>192</v>
      </c>
      <c r="C15" s="548" t="s">
        <v>586</v>
      </c>
      <c r="D15" s="548" t="s">
        <v>762</v>
      </c>
      <c r="E15" s="550" t="s">
        <v>193</v>
      </c>
      <c r="F15" s="821" t="str">
        <f t="shared" si="0"/>
        <v>315MLD026</v>
      </c>
      <c r="G15" s="572" t="str">
        <f t="shared" si="1"/>
        <v>Abdulla</v>
      </c>
      <c r="H15" s="572" t="str">
        <f t="shared" si="2"/>
        <v/>
      </c>
      <c r="I15" s="572" t="str">
        <f t="shared" si="3"/>
        <v>Amir</v>
      </c>
      <c r="J15" s="566" t="s">
        <v>191</v>
      </c>
      <c r="K15" s="542" t="str">
        <f t="shared" si="4"/>
        <v>Accommodation &amp; Hospitality Manager</v>
      </c>
      <c r="L15" s="551" t="s">
        <v>783</v>
      </c>
      <c r="M15" s="553" t="s">
        <v>26</v>
      </c>
      <c r="N15" s="553" t="s">
        <v>608</v>
      </c>
      <c r="O15" s="554">
        <v>7901620</v>
      </c>
      <c r="P15" s="560">
        <v>44132</v>
      </c>
      <c r="Q15" s="561">
        <f t="shared" si="5"/>
        <v>44496</v>
      </c>
      <c r="R15" s="815">
        <f t="shared" si="8"/>
        <v>44223</v>
      </c>
      <c r="S15" s="562" t="str">
        <f t="shared" ca="1" si="6"/>
        <v>0 years, 6months</v>
      </c>
      <c r="T15" s="555">
        <v>31924</v>
      </c>
      <c r="U15" s="556">
        <f t="shared" ca="1" si="11"/>
        <v>33</v>
      </c>
      <c r="V15" s="553" t="s">
        <v>774</v>
      </c>
      <c r="W15" s="557" t="s">
        <v>877</v>
      </c>
      <c r="X15" s="569" t="s">
        <v>874</v>
      </c>
      <c r="Y15" s="559" t="s">
        <v>1183</v>
      </c>
      <c r="Z15" s="553" t="s">
        <v>878</v>
      </c>
      <c r="AA15" s="554">
        <v>7646401</v>
      </c>
      <c r="AB15" s="553" t="s">
        <v>879</v>
      </c>
      <c r="AC15" s="552" t="s">
        <v>760</v>
      </c>
      <c r="AD15" s="553" t="s">
        <v>27</v>
      </c>
      <c r="AE15" s="553" t="s">
        <v>27</v>
      </c>
      <c r="AF15" s="554" t="s">
        <v>1350</v>
      </c>
      <c r="AG15" s="665">
        <v>48</v>
      </c>
      <c r="AH15" s="665">
        <v>8</v>
      </c>
      <c r="AI15" s="554" t="s">
        <v>1354</v>
      </c>
      <c r="AJ15" s="554" t="s">
        <v>1353</v>
      </c>
      <c r="AK15" s="563" t="s">
        <v>1353</v>
      </c>
      <c r="AL15" s="568" t="s">
        <v>1073</v>
      </c>
      <c r="AM15" s="563" t="s">
        <v>1363</v>
      </c>
      <c r="AN15" s="564">
        <v>1400</v>
      </c>
      <c r="AO15" s="564">
        <v>50</v>
      </c>
      <c r="AP15" s="565">
        <v>117</v>
      </c>
      <c r="AQ15" s="564">
        <f t="shared" si="7"/>
        <v>1567</v>
      </c>
      <c r="AR15" s="543" t="s">
        <v>820</v>
      </c>
      <c r="AS15" s="544" t="s">
        <v>819</v>
      </c>
      <c r="AT15" s="545" t="s">
        <v>787</v>
      </c>
      <c r="AU15" s="817"/>
      <c r="AV15" s="544" t="s">
        <v>193</v>
      </c>
      <c r="AW15" s="546">
        <v>7708158632102</v>
      </c>
      <c r="AX15" s="547" t="s">
        <v>788</v>
      </c>
      <c r="AY15" s="559" t="s">
        <v>1332</v>
      </c>
      <c r="AZ15" s="559" t="s">
        <v>1787</v>
      </c>
      <c r="BA15" s="542" t="str">
        <f t="shared" si="9"/>
        <v>Ghulam Mustafa</v>
      </c>
      <c r="BB15" s="542" t="str">
        <f t="shared" si="10"/>
        <v>315MLD004</v>
      </c>
      <c r="BC15" s="542" t="s">
        <v>1877</v>
      </c>
      <c r="BD15" s="542" t="s">
        <v>1879</v>
      </c>
    </row>
    <row r="16" spans="1:56" s="542" customFormat="1" ht="20.399999999999999">
      <c r="A16" s="562">
        <v>15</v>
      </c>
      <c r="B16" s="548" t="s">
        <v>156</v>
      </c>
      <c r="C16" s="548" t="s">
        <v>587</v>
      </c>
      <c r="D16" s="548" t="s">
        <v>762</v>
      </c>
      <c r="E16" s="550" t="s">
        <v>779</v>
      </c>
      <c r="F16" s="821" t="str">
        <f t="shared" si="0"/>
        <v>315MLD027</v>
      </c>
      <c r="G16" s="572" t="str">
        <f t="shared" si="1"/>
        <v>Jhoan</v>
      </c>
      <c r="H16" s="572" t="str">
        <f t="shared" si="2"/>
        <v>V.</v>
      </c>
      <c r="I16" s="572" t="str">
        <f t="shared" si="3"/>
        <v>Dominguez</v>
      </c>
      <c r="J16" s="566" t="s">
        <v>1333</v>
      </c>
      <c r="K16" s="542" t="str">
        <f t="shared" si="4"/>
        <v>Accommodation &amp; Hospitality Manager</v>
      </c>
      <c r="L16" s="551" t="s">
        <v>783</v>
      </c>
      <c r="M16" s="553" t="s">
        <v>16</v>
      </c>
      <c r="N16" s="553" t="s">
        <v>609</v>
      </c>
      <c r="O16" s="554">
        <v>9410945</v>
      </c>
      <c r="P16" s="560">
        <v>44132</v>
      </c>
      <c r="Q16" s="561">
        <f t="shared" si="5"/>
        <v>44496</v>
      </c>
      <c r="R16" s="815">
        <f t="shared" si="8"/>
        <v>44223</v>
      </c>
      <c r="S16" s="562" t="str">
        <f t="shared" ca="1" si="6"/>
        <v>0 years, 6months</v>
      </c>
      <c r="T16" s="555">
        <v>31335</v>
      </c>
      <c r="U16" s="556">
        <f t="shared" ca="1" si="11"/>
        <v>35</v>
      </c>
      <c r="V16" s="553" t="s">
        <v>775</v>
      </c>
      <c r="W16" s="557" t="s">
        <v>885</v>
      </c>
      <c r="X16" s="569" t="s">
        <v>1013</v>
      </c>
      <c r="Y16" s="559" t="s">
        <v>1183</v>
      </c>
      <c r="Z16" s="553" t="s">
        <v>1014</v>
      </c>
      <c r="AA16" s="554" t="s">
        <v>1015</v>
      </c>
      <c r="AB16" s="553" t="s">
        <v>886</v>
      </c>
      <c r="AC16" s="552" t="s">
        <v>760</v>
      </c>
      <c r="AD16" s="553" t="s">
        <v>32</v>
      </c>
      <c r="AE16" s="553" t="s">
        <v>1874</v>
      </c>
      <c r="AF16" s="554" t="s">
        <v>1350</v>
      </c>
      <c r="AG16" s="665">
        <v>48</v>
      </c>
      <c r="AH16" s="665">
        <v>8</v>
      </c>
      <c r="AI16" s="554" t="s">
        <v>1354</v>
      </c>
      <c r="AJ16" s="554" t="s">
        <v>1353</v>
      </c>
      <c r="AK16" s="563" t="s">
        <v>1353</v>
      </c>
      <c r="AL16" s="568" t="s">
        <v>1091</v>
      </c>
      <c r="AM16" s="563" t="s">
        <v>1363</v>
      </c>
      <c r="AN16" s="564">
        <v>800</v>
      </c>
      <c r="AO16" s="564">
        <v>200</v>
      </c>
      <c r="AP16" s="565">
        <v>100</v>
      </c>
      <c r="AQ16" s="564">
        <f t="shared" si="7"/>
        <v>1100</v>
      </c>
      <c r="AR16" s="543" t="s">
        <v>820</v>
      </c>
      <c r="AS16" s="544" t="s">
        <v>819</v>
      </c>
      <c r="AT16" s="545" t="s">
        <v>787</v>
      </c>
      <c r="AU16" s="817"/>
      <c r="AV16" s="544" t="s">
        <v>779</v>
      </c>
      <c r="AW16" s="546">
        <v>7730000205477</v>
      </c>
      <c r="AX16" s="547" t="s">
        <v>805</v>
      </c>
      <c r="AY16" s="559" t="s">
        <v>1332</v>
      </c>
      <c r="AZ16" s="559" t="s">
        <v>1787</v>
      </c>
      <c r="BA16" s="542" t="str">
        <f t="shared" si="9"/>
        <v>Ghulam Mustafa</v>
      </c>
      <c r="BB16" s="542" t="str">
        <f t="shared" si="10"/>
        <v>315MLD004</v>
      </c>
      <c r="BC16" s="542" t="s">
        <v>1877</v>
      </c>
      <c r="BD16" s="542" t="s">
        <v>1879</v>
      </c>
    </row>
    <row r="17" spans="1:56" s="716" customFormat="1">
      <c r="A17" s="562">
        <v>16</v>
      </c>
      <c r="B17" s="696" t="s">
        <v>202</v>
      </c>
      <c r="C17" s="696"/>
      <c r="D17" s="696" t="s">
        <v>46</v>
      </c>
      <c r="E17" s="697" t="s">
        <v>205</v>
      </c>
      <c r="F17" s="821">
        <f t="shared" si="0"/>
        <v>0</v>
      </c>
      <c r="G17" s="572" t="str">
        <f t="shared" si="1"/>
        <v>Mohamed</v>
      </c>
      <c r="H17" s="572" t="str">
        <f t="shared" si="2"/>
        <v/>
      </c>
      <c r="I17" s="572" t="str">
        <f t="shared" si="3"/>
        <v>Imraan</v>
      </c>
      <c r="J17" s="698" t="s">
        <v>710</v>
      </c>
      <c r="K17" s="542">
        <f t="shared" si="4"/>
        <v>0</v>
      </c>
      <c r="L17" s="699" t="s">
        <v>783</v>
      </c>
      <c r="M17" s="700" t="s">
        <v>26</v>
      </c>
      <c r="N17" s="701" t="s">
        <v>1382</v>
      </c>
      <c r="O17" s="702"/>
      <c r="P17" s="703">
        <v>44132</v>
      </c>
      <c r="Q17" s="703">
        <f t="shared" si="5"/>
        <v>44496</v>
      </c>
      <c r="R17" s="704">
        <f t="shared" si="8"/>
        <v>44223</v>
      </c>
      <c r="S17" s="704" t="str">
        <f t="shared" ca="1" si="6"/>
        <v>0 years, 6months</v>
      </c>
      <c r="T17" s="705">
        <v>34758</v>
      </c>
      <c r="U17" s="706">
        <f t="shared" ca="1" si="11"/>
        <v>26</v>
      </c>
      <c r="V17" s="700" t="s">
        <v>774</v>
      </c>
      <c r="W17" s="557" t="s">
        <v>885</v>
      </c>
      <c r="X17" s="707"/>
      <c r="Y17" s="708"/>
      <c r="Z17" s="700"/>
      <c r="AA17" s="702"/>
      <c r="AB17" s="700"/>
      <c r="AC17" s="709" t="s">
        <v>760</v>
      </c>
      <c r="AD17" s="700" t="s">
        <v>27</v>
      </c>
      <c r="AE17" s="553" t="s">
        <v>27</v>
      </c>
      <c r="AF17" s="702" t="s">
        <v>1350</v>
      </c>
      <c r="AG17" s="665">
        <v>48</v>
      </c>
      <c r="AH17" s="665">
        <v>8</v>
      </c>
      <c r="AI17" s="702" t="s">
        <v>1354</v>
      </c>
      <c r="AJ17" s="702" t="s">
        <v>1353</v>
      </c>
      <c r="AK17" s="702" t="s">
        <v>1353</v>
      </c>
      <c r="AL17" s="710"/>
      <c r="AM17" s="711" t="s">
        <v>1363</v>
      </c>
      <c r="AN17" s="712">
        <v>350</v>
      </c>
      <c r="AO17" s="712">
        <v>200</v>
      </c>
      <c r="AP17" s="713">
        <v>150</v>
      </c>
      <c r="AQ17" s="712">
        <f t="shared" si="7"/>
        <v>700</v>
      </c>
      <c r="AR17" s="690"/>
      <c r="AS17" s="714"/>
      <c r="AT17" s="692"/>
      <c r="AU17" s="818"/>
      <c r="AV17" s="714"/>
      <c r="AW17" s="691"/>
      <c r="AX17" s="715"/>
      <c r="AY17" s="738"/>
      <c r="AZ17" s="738"/>
      <c r="BA17" s="542" t="e">
        <f t="shared" si="9"/>
        <v>#VALUE!</v>
      </c>
      <c r="BB17" s="542" t="e">
        <f t="shared" si="10"/>
        <v>#VALUE!</v>
      </c>
      <c r="BC17" s="542" t="s">
        <v>1880</v>
      </c>
      <c r="BD17" s="542" t="s">
        <v>1880</v>
      </c>
    </row>
    <row r="18" spans="1:56" s="542" customFormat="1" ht="20.399999999999999">
      <c r="A18" s="562">
        <v>17</v>
      </c>
      <c r="B18" s="548" t="s">
        <v>222</v>
      </c>
      <c r="C18" s="548" t="s">
        <v>591</v>
      </c>
      <c r="D18" s="548" t="s">
        <v>762</v>
      </c>
      <c r="E18" s="550" t="s">
        <v>223</v>
      </c>
      <c r="F18" s="821" t="str">
        <f t="shared" si="0"/>
        <v>315MLD035</v>
      </c>
      <c r="G18" s="572" t="str">
        <f t="shared" si="1"/>
        <v>Mona</v>
      </c>
      <c r="H18" s="572" t="str">
        <f t="shared" si="2"/>
        <v/>
      </c>
      <c r="I18" s="572" t="str">
        <f t="shared" si="3"/>
        <v>Madeha</v>
      </c>
      <c r="J18" s="566" t="s">
        <v>1316</v>
      </c>
      <c r="K18" s="542" t="str">
        <f t="shared" si="4"/>
        <v>Sous Chef  AM</v>
      </c>
      <c r="L18" s="552" t="s">
        <v>1312</v>
      </c>
      <c r="M18" s="553" t="s">
        <v>62</v>
      </c>
      <c r="N18" s="553" t="s">
        <v>611</v>
      </c>
      <c r="O18" s="554">
        <v>9980163</v>
      </c>
      <c r="P18" s="560">
        <v>44136</v>
      </c>
      <c r="Q18" s="561">
        <f t="shared" si="5"/>
        <v>44531</v>
      </c>
      <c r="R18" s="815">
        <f t="shared" si="8"/>
        <v>44227</v>
      </c>
      <c r="S18" s="562" t="str">
        <f t="shared" ca="1" si="6"/>
        <v>0 years, 6months</v>
      </c>
      <c r="T18" s="555">
        <v>29580</v>
      </c>
      <c r="U18" s="556">
        <f t="shared" ca="1" si="11"/>
        <v>40</v>
      </c>
      <c r="V18" s="553" t="s">
        <v>775</v>
      </c>
      <c r="W18" s="557" t="s">
        <v>885</v>
      </c>
      <c r="X18" s="569" t="s">
        <v>1106</v>
      </c>
      <c r="Y18" s="559" t="s">
        <v>1183</v>
      </c>
      <c r="Z18" s="553" t="s">
        <v>1107</v>
      </c>
      <c r="AA18" s="554" t="s">
        <v>1108</v>
      </c>
      <c r="AB18" s="553" t="s">
        <v>892</v>
      </c>
      <c r="AC18" s="552" t="s">
        <v>760</v>
      </c>
      <c r="AD18" s="553" t="s">
        <v>82</v>
      </c>
      <c r="AE18" s="553" t="s">
        <v>1871</v>
      </c>
      <c r="AF18" s="554" t="s">
        <v>1350</v>
      </c>
      <c r="AG18" s="665">
        <v>48</v>
      </c>
      <c r="AH18" s="665">
        <v>8</v>
      </c>
      <c r="AI18" s="554" t="s">
        <v>1354</v>
      </c>
      <c r="AJ18" s="554" t="s">
        <v>1353</v>
      </c>
      <c r="AK18" s="563" t="s">
        <v>1353</v>
      </c>
      <c r="AL18" s="568" t="s">
        <v>1109</v>
      </c>
      <c r="AM18" s="563" t="s">
        <v>1363</v>
      </c>
      <c r="AN18" s="564">
        <v>1000</v>
      </c>
      <c r="AO18" s="564">
        <v>150</v>
      </c>
      <c r="AP18" s="565">
        <v>83</v>
      </c>
      <c r="AQ18" s="564">
        <f t="shared" si="7"/>
        <v>1233</v>
      </c>
      <c r="AR18" s="543" t="s">
        <v>918</v>
      </c>
      <c r="AS18" s="544" t="s">
        <v>831</v>
      </c>
      <c r="AT18" s="545" t="s">
        <v>833</v>
      </c>
      <c r="AU18" s="817"/>
      <c r="AV18" s="544" t="s">
        <v>223</v>
      </c>
      <c r="AW18" s="546" t="s">
        <v>832</v>
      </c>
      <c r="AX18" s="547" t="s">
        <v>834</v>
      </c>
      <c r="AY18" s="559" t="s">
        <v>1773</v>
      </c>
      <c r="AZ18" s="559" t="s">
        <v>1779</v>
      </c>
      <c r="BA18" s="542" t="str">
        <f t="shared" si="9"/>
        <v>Alexander Mack</v>
      </c>
      <c r="BB18" s="542" t="str">
        <f t="shared" si="10"/>
        <v>315MLD066</v>
      </c>
      <c r="BC18" s="542" t="s">
        <v>1877</v>
      </c>
      <c r="BD18" s="542" t="s">
        <v>1879</v>
      </c>
    </row>
    <row r="19" spans="1:56" s="542" customFormat="1" ht="20.399999999999999">
      <c r="A19" s="562">
        <v>18</v>
      </c>
      <c r="B19" s="735" t="s">
        <v>120</v>
      </c>
      <c r="C19" s="548" t="s">
        <v>581</v>
      </c>
      <c r="D19" s="548" t="s">
        <v>46</v>
      </c>
      <c r="E19" s="550" t="s">
        <v>121</v>
      </c>
      <c r="F19" s="821" t="str">
        <f t="shared" si="0"/>
        <v>315MLD016</v>
      </c>
      <c r="G19" s="572" t="e">
        <f t="shared" si="1"/>
        <v>#VALUE!</v>
      </c>
      <c r="H19" s="572" t="str">
        <f t="shared" si="2"/>
        <v/>
      </c>
      <c r="I19" s="572" t="e">
        <f t="shared" si="3"/>
        <v>#VALUE!</v>
      </c>
      <c r="J19" s="566" t="s">
        <v>1326</v>
      </c>
      <c r="K19" s="542" t="str">
        <f t="shared" si="4"/>
        <v>Assistant Chief Engineer</v>
      </c>
      <c r="L19" s="549" t="s">
        <v>1322</v>
      </c>
      <c r="M19" s="553" t="s">
        <v>122</v>
      </c>
      <c r="N19" s="553" t="s">
        <v>612</v>
      </c>
      <c r="O19" s="554">
        <v>7252630</v>
      </c>
      <c r="P19" s="560">
        <v>44138</v>
      </c>
      <c r="Q19" s="561">
        <f t="shared" si="5"/>
        <v>44502</v>
      </c>
      <c r="R19" s="815">
        <f t="shared" si="8"/>
        <v>44229</v>
      </c>
      <c r="S19" s="562" t="str">
        <f t="shared" ca="1" si="6"/>
        <v>0 years, 6months</v>
      </c>
      <c r="T19" s="555">
        <v>32905</v>
      </c>
      <c r="U19" s="556">
        <f t="shared" ca="1" si="11"/>
        <v>31</v>
      </c>
      <c r="V19" s="553" t="s">
        <v>774</v>
      </c>
      <c r="W19" s="557" t="s">
        <v>877</v>
      </c>
      <c r="X19" s="566" t="s">
        <v>1069</v>
      </c>
      <c r="Y19" s="559" t="s">
        <v>1183</v>
      </c>
      <c r="Z19" s="553" t="s">
        <v>1071</v>
      </c>
      <c r="AA19" s="554" t="s">
        <v>1193</v>
      </c>
      <c r="AB19" s="553" t="s">
        <v>892</v>
      </c>
      <c r="AC19" s="552" t="s">
        <v>760</v>
      </c>
      <c r="AD19" s="553" t="s">
        <v>123</v>
      </c>
      <c r="AE19" s="553" t="s">
        <v>1874</v>
      </c>
      <c r="AF19" s="554" t="s">
        <v>1350</v>
      </c>
      <c r="AG19" s="665">
        <v>48</v>
      </c>
      <c r="AH19" s="665">
        <v>8</v>
      </c>
      <c r="AI19" s="554" t="s">
        <v>1354</v>
      </c>
      <c r="AJ19" s="554" t="s">
        <v>1353</v>
      </c>
      <c r="AK19" s="563" t="s">
        <v>1353</v>
      </c>
      <c r="AL19" s="568" t="s">
        <v>1070</v>
      </c>
      <c r="AM19" s="563" t="s">
        <v>1363</v>
      </c>
      <c r="AN19" s="564">
        <v>750</v>
      </c>
      <c r="AO19" s="564">
        <v>100</v>
      </c>
      <c r="AP19" s="565">
        <v>60</v>
      </c>
      <c r="AQ19" s="564">
        <f t="shared" si="7"/>
        <v>910</v>
      </c>
      <c r="AR19" s="543" t="s">
        <v>820</v>
      </c>
      <c r="AS19" s="544" t="s">
        <v>819</v>
      </c>
      <c r="AT19" s="545" t="s">
        <v>787</v>
      </c>
      <c r="AU19" s="817"/>
      <c r="AV19" s="544" t="s">
        <v>121</v>
      </c>
      <c r="AW19" s="546">
        <v>7730000252542</v>
      </c>
      <c r="AX19" s="547" t="s">
        <v>799</v>
      </c>
      <c r="AY19" s="669" t="s">
        <v>1762</v>
      </c>
      <c r="AZ19" s="559" t="s">
        <v>1780</v>
      </c>
      <c r="BA19" s="542" t="str">
        <f t="shared" si="9"/>
        <v>Aruna R. D Bandaranayake</v>
      </c>
      <c r="BB19" s="542" t="str">
        <f t="shared" si="10"/>
        <v>315MLD048</v>
      </c>
      <c r="BC19" s="542" t="s">
        <v>1877</v>
      </c>
      <c r="BD19" s="542" t="s">
        <v>1879</v>
      </c>
    </row>
    <row r="20" spans="1:56" s="542" customFormat="1" ht="20.399999999999999">
      <c r="A20" s="562">
        <v>19</v>
      </c>
      <c r="B20" s="735" t="s">
        <v>60</v>
      </c>
      <c r="C20" s="548" t="s">
        <v>589</v>
      </c>
      <c r="D20" s="548" t="s">
        <v>46</v>
      </c>
      <c r="E20" s="550" t="s">
        <v>627</v>
      </c>
      <c r="F20" s="821" t="str">
        <f t="shared" si="0"/>
        <v>315MLD033</v>
      </c>
      <c r="G20" s="572" t="str">
        <f t="shared" si="1"/>
        <v>Anwar</v>
      </c>
      <c r="H20" s="572" t="str">
        <f t="shared" si="2"/>
        <v/>
      </c>
      <c r="I20" s="572" t="str">
        <f t="shared" si="3"/>
        <v>Hossain</v>
      </c>
      <c r="J20" s="566" t="s">
        <v>209</v>
      </c>
      <c r="K20" s="542" t="str">
        <f t="shared" si="4"/>
        <v>Laundry Supervisor PM</v>
      </c>
      <c r="L20" s="551" t="s">
        <v>783</v>
      </c>
      <c r="M20" s="553" t="s">
        <v>122</v>
      </c>
      <c r="N20" s="553" t="s">
        <v>613</v>
      </c>
      <c r="O20" s="554">
        <v>7462295</v>
      </c>
      <c r="P20" s="560">
        <v>44138</v>
      </c>
      <c r="Q20" s="561">
        <f t="shared" si="5"/>
        <v>44502</v>
      </c>
      <c r="R20" s="815">
        <f t="shared" si="8"/>
        <v>44229</v>
      </c>
      <c r="S20" s="562" t="str">
        <f t="shared" ca="1" si="6"/>
        <v>0 years, 6months</v>
      </c>
      <c r="T20" s="555">
        <v>31633</v>
      </c>
      <c r="U20" s="556">
        <f t="shared" ca="1" si="11"/>
        <v>34</v>
      </c>
      <c r="V20" s="553" t="s">
        <v>774</v>
      </c>
      <c r="W20" s="557" t="s">
        <v>877</v>
      </c>
      <c r="X20" s="566" t="s">
        <v>1191</v>
      </c>
      <c r="Y20" s="559" t="s">
        <v>1183</v>
      </c>
      <c r="Z20" s="553" t="s">
        <v>1198</v>
      </c>
      <c r="AA20" s="554" t="s">
        <v>1192</v>
      </c>
      <c r="AB20" s="553" t="s">
        <v>996</v>
      </c>
      <c r="AC20" s="552" t="s">
        <v>760</v>
      </c>
      <c r="AD20" s="553" t="s">
        <v>32</v>
      </c>
      <c r="AE20" s="553" t="s">
        <v>1874</v>
      </c>
      <c r="AF20" s="554" t="s">
        <v>1350</v>
      </c>
      <c r="AG20" s="665">
        <v>48</v>
      </c>
      <c r="AH20" s="665">
        <v>8</v>
      </c>
      <c r="AI20" s="554" t="s">
        <v>1354</v>
      </c>
      <c r="AJ20" s="554" t="s">
        <v>1353</v>
      </c>
      <c r="AK20" s="563" t="s">
        <v>1353</v>
      </c>
      <c r="AL20" s="568" t="s">
        <v>1070</v>
      </c>
      <c r="AM20" s="563" t="s">
        <v>1363</v>
      </c>
      <c r="AN20" s="564">
        <v>350</v>
      </c>
      <c r="AO20" s="564">
        <v>200</v>
      </c>
      <c r="AP20" s="565">
        <v>150</v>
      </c>
      <c r="AQ20" s="564">
        <f t="shared" si="7"/>
        <v>700</v>
      </c>
      <c r="AR20" s="543" t="s">
        <v>820</v>
      </c>
      <c r="AS20" s="544" t="s">
        <v>819</v>
      </c>
      <c r="AT20" s="545" t="s">
        <v>787</v>
      </c>
      <c r="AU20" s="817"/>
      <c r="AV20" s="544" t="s">
        <v>627</v>
      </c>
      <c r="AW20" s="546">
        <v>7730000121662</v>
      </c>
      <c r="AX20" s="547" t="s">
        <v>793</v>
      </c>
      <c r="AY20" s="559" t="s">
        <v>1760</v>
      </c>
      <c r="AZ20" s="559" t="s">
        <v>1787</v>
      </c>
      <c r="BA20" s="542" t="str">
        <f t="shared" si="9"/>
        <v>Ghulam Mustafa</v>
      </c>
      <c r="BB20" s="542" t="str">
        <f t="shared" si="10"/>
        <v>315MLD004</v>
      </c>
      <c r="BC20" s="542" t="s">
        <v>1877</v>
      </c>
      <c r="BD20" s="542" t="s">
        <v>1879</v>
      </c>
    </row>
    <row r="21" spans="1:56" s="542" customFormat="1" ht="30.6">
      <c r="A21" s="562">
        <v>20</v>
      </c>
      <c r="B21" s="735" t="s">
        <v>84</v>
      </c>
      <c r="C21" s="548" t="s">
        <v>575</v>
      </c>
      <c r="D21" s="548" t="s">
        <v>46</v>
      </c>
      <c r="E21" s="550" t="s">
        <v>85</v>
      </c>
      <c r="F21" s="821" t="str">
        <f t="shared" si="0"/>
        <v>315MLD008</v>
      </c>
      <c r="G21" s="572" t="str">
        <f t="shared" si="1"/>
        <v>Salmon</v>
      </c>
      <c r="H21" s="572" t="str">
        <f t="shared" si="2"/>
        <v/>
      </c>
      <c r="I21" s="572" t="str">
        <f t="shared" si="3"/>
        <v>Peter</v>
      </c>
      <c r="J21" s="566" t="s">
        <v>1323</v>
      </c>
      <c r="K21" s="542" t="str">
        <f t="shared" si="4"/>
        <v>Electrical Superintendent</v>
      </c>
      <c r="L21" s="549" t="s">
        <v>1322</v>
      </c>
      <c r="M21" s="553" t="s">
        <v>31</v>
      </c>
      <c r="N21" s="553" t="s">
        <v>614</v>
      </c>
      <c r="O21" s="554">
        <v>9980203</v>
      </c>
      <c r="P21" s="560">
        <v>44139</v>
      </c>
      <c r="Q21" s="561">
        <f t="shared" si="5"/>
        <v>44503</v>
      </c>
      <c r="R21" s="815">
        <f t="shared" si="8"/>
        <v>44230</v>
      </c>
      <c r="S21" s="562" t="str">
        <f t="shared" ca="1" si="6"/>
        <v>0 years, 6months</v>
      </c>
      <c r="T21" s="555">
        <v>31197</v>
      </c>
      <c r="U21" s="556">
        <f t="shared" ca="1" si="11"/>
        <v>35</v>
      </c>
      <c r="V21" s="553" t="s">
        <v>774</v>
      </c>
      <c r="W21" s="557" t="s">
        <v>877</v>
      </c>
      <c r="X21" s="558" t="s">
        <v>1046</v>
      </c>
      <c r="Y21" s="559" t="s">
        <v>1183</v>
      </c>
      <c r="Z21" s="553" t="s">
        <v>1038</v>
      </c>
      <c r="AA21" s="554" t="s">
        <v>1039</v>
      </c>
      <c r="AB21" s="553" t="s">
        <v>879</v>
      </c>
      <c r="AC21" s="552" t="s">
        <v>760</v>
      </c>
      <c r="AD21" s="553" t="s">
        <v>82</v>
      </c>
      <c r="AE21" s="553" t="s">
        <v>1871</v>
      </c>
      <c r="AF21" s="554" t="s">
        <v>1350</v>
      </c>
      <c r="AG21" s="665">
        <v>48</v>
      </c>
      <c r="AH21" s="665">
        <v>8</v>
      </c>
      <c r="AI21" s="554" t="s">
        <v>1354</v>
      </c>
      <c r="AJ21" s="554" t="s">
        <v>1353</v>
      </c>
      <c r="AK21" s="563" t="s">
        <v>1353</v>
      </c>
      <c r="AL21" s="559" t="s">
        <v>1090</v>
      </c>
      <c r="AM21" s="563" t="s">
        <v>1363</v>
      </c>
      <c r="AN21" s="564">
        <v>950</v>
      </c>
      <c r="AO21" s="564">
        <v>100</v>
      </c>
      <c r="AP21" s="565">
        <v>79</v>
      </c>
      <c r="AQ21" s="564">
        <f t="shared" si="7"/>
        <v>1129</v>
      </c>
      <c r="AR21" s="543" t="s">
        <v>822</v>
      </c>
      <c r="AS21" s="544" t="s">
        <v>823</v>
      </c>
      <c r="AT21" s="545" t="s">
        <v>838</v>
      </c>
      <c r="AU21" s="817"/>
      <c r="AV21" s="544" t="s">
        <v>837</v>
      </c>
      <c r="AW21" s="546">
        <v>67192651987</v>
      </c>
      <c r="AX21" s="547" t="s">
        <v>839</v>
      </c>
      <c r="AY21" s="669" t="s">
        <v>100</v>
      </c>
      <c r="AZ21" s="559" t="s">
        <v>1780</v>
      </c>
      <c r="BA21" s="542" t="str">
        <f t="shared" si="9"/>
        <v>Aruna R. D Bandaranayake</v>
      </c>
      <c r="BB21" s="542" t="str">
        <f t="shared" si="10"/>
        <v>315MLD048</v>
      </c>
      <c r="BC21" s="542" t="s">
        <v>1877</v>
      </c>
      <c r="BD21" s="542" t="s">
        <v>1879</v>
      </c>
    </row>
    <row r="22" spans="1:56" s="542" customFormat="1" ht="51">
      <c r="A22" s="562">
        <v>21</v>
      </c>
      <c r="B22" s="735" t="s">
        <v>101</v>
      </c>
      <c r="C22" s="548" t="s">
        <v>578</v>
      </c>
      <c r="D22" s="548" t="s">
        <v>762</v>
      </c>
      <c r="E22" s="567" t="s">
        <v>628</v>
      </c>
      <c r="F22" s="821" t="str">
        <f t="shared" si="0"/>
        <v>315MLD012</v>
      </c>
      <c r="G22" s="572" t="str">
        <f t="shared" si="1"/>
        <v>Mohanadasan</v>
      </c>
      <c r="H22" s="572" t="str">
        <f t="shared" si="2"/>
        <v/>
      </c>
      <c r="I22" s="572" t="str">
        <f t="shared" si="3"/>
        <v>Poovakottil</v>
      </c>
      <c r="J22" s="664" t="s">
        <v>100</v>
      </c>
      <c r="K22" s="542" t="str">
        <f t="shared" si="4"/>
        <v>Assistant Chief Engineer</v>
      </c>
      <c r="L22" s="549" t="s">
        <v>1322</v>
      </c>
      <c r="M22" s="553" t="s">
        <v>31</v>
      </c>
      <c r="N22" s="553" t="s">
        <v>615</v>
      </c>
      <c r="O22" s="554">
        <v>9980176</v>
      </c>
      <c r="P22" s="560">
        <v>44139</v>
      </c>
      <c r="Q22" s="561">
        <f t="shared" si="5"/>
        <v>44503</v>
      </c>
      <c r="R22" s="815">
        <f t="shared" si="8"/>
        <v>44230</v>
      </c>
      <c r="S22" s="562" t="str">
        <f t="shared" ca="1" si="6"/>
        <v>0 years, 6months</v>
      </c>
      <c r="T22" s="555">
        <v>29371</v>
      </c>
      <c r="U22" s="556">
        <f t="shared" ca="1" si="11"/>
        <v>40</v>
      </c>
      <c r="V22" s="553" t="s">
        <v>774</v>
      </c>
      <c r="W22" s="553" t="s">
        <v>877</v>
      </c>
      <c r="X22" s="558" t="s">
        <v>1027</v>
      </c>
      <c r="Y22" s="559" t="s">
        <v>1183</v>
      </c>
      <c r="Z22" s="553" t="s">
        <v>1028</v>
      </c>
      <c r="AA22" s="554" t="s">
        <v>1029</v>
      </c>
      <c r="AB22" s="553" t="s">
        <v>1030</v>
      </c>
      <c r="AC22" s="552" t="s">
        <v>760</v>
      </c>
      <c r="AD22" s="553" t="s">
        <v>32</v>
      </c>
      <c r="AE22" s="553" t="s">
        <v>1874</v>
      </c>
      <c r="AF22" s="554" t="s">
        <v>1350</v>
      </c>
      <c r="AG22" s="665">
        <v>48</v>
      </c>
      <c r="AH22" s="665">
        <v>8</v>
      </c>
      <c r="AI22" s="554" t="s">
        <v>1354</v>
      </c>
      <c r="AJ22" s="554" t="s">
        <v>1353</v>
      </c>
      <c r="AK22" s="563" t="s">
        <v>1353</v>
      </c>
      <c r="AL22" s="559" t="s">
        <v>1090</v>
      </c>
      <c r="AM22" s="563" t="s">
        <v>1363</v>
      </c>
      <c r="AN22" s="564">
        <v>1000</v>
      </c>
      <c r="AO22" s="564">
        <v>700</v>
      </c>
      <c r="AP22" s="565">
        <v>85</v>
      </c>
      <c r="AQ22" s="564">
        <f t="shared" si="7"/>
        <v>1785</v>
      </c>
      <c r="AR22" s="543" t="s">
        <v>822</v>
      </c>
      <c r="AS22" s="544" t="s">
        <v>819</v>
      </c>
      <c r="AT22" s="545" t="s">
        <v>794</v>
      </c>
      <c r="AU22" s="817"/>
      <c r="AV22" s="544" t="s">
        <v>628</v>
      </c>
      <c r="AW22" s="546">
        <v>12700217110202</v>
      </c>
      <c r="AX22" s="547" t="s">
        <v>810</v>
      </c>
      <c r="AY22" s="669" t="s">
        <v>1762</v>
      </c>
      <c r="AZ22" s="559" t="s">
        <v>1780</v>
      </c>
      <c r="BA22" s="542" t="str">
        <f t="shared" si="9"/>
        <v>Aruna R. D Bandaranayake</v>
      </c>
      <c r="BB22" s="542" t="str">
        <f t="shared" si="10"/>
        <v>315MLD048</v>
      </c>
      <c r="BC22" s="542" t="s">
        <v>1877</v>
      </c>
      <c r="BD22" s="542" t="s">
        <v>1879</v>
      </c>
    </row>
    <row r="23" spans="1:56" s="542" customFormat="1" ht="20.399999999999999">
      <c r="A23" s="562">
        <v>22</v>
      </c>
      <c r="B23" s="735" t="s">
        <v>109</v>
      </c>
      <c r="C23" s="548" t="s">
        <v>579</v>
      </c>
      <c r="D23" s="548" t="s">
        <v>46</v>
      </c>
      <c r="E23" s="550" t="s">
        <v>629</v>
      </c>
      <c r="F23" s="821" t="str">
        <f t="shared" si="0"/>
        <v>315MLD014</v>
      </c>
      <c r="G23" s="572" t="str">
        <f t="shared" si="1"/>
        <v>Sivaseelan</v>
      </c>
      <c r="H23" s="572" t="str">
        <f t="shared" si="2"/>
        <v/>
      </c>
      <c r="I23" s="572" t="str">
        <f t="shared" si="3"/>
        <v>Biju</v>
      </c>
      <c r="J23" s="566" t="s">
        <v>108</v>
      </c>
      <c r="K23" s="542" t="str">
        <f t="shared" si="4"/>
        <v>Mechanical Superintendent</v>
      </c>
      <c r="L23" s="549" t="s">
        <v>1322</v>
      </c>
      <c r="M23" s="553" t="s">
        <v>31</v>
      </c>
      <c r="N23" s="553" t="s">
        <v>616</v>
      </c>
      <c r="O23" s="554">
        <v>7866870</v>
      </c>
      <c r="P23" s="560">
        <v>44139</v>
      </c>
      <c r="Q23" s="561">
        <f t="shared" si="5"/>
        <v>44503</v>
      </c>
      <c r="R23" s="815">
        <f t="shared" si="8"/>
        <v>44230</v>
      </c>
      <c r="S23" s="562" t="str">
        <f t="shared" ca="1" si="6"/>
        <v>0 years, 6months</v>
      </c>
      <c r="T23" s="555">
        <v>27539</v>
      </c>
      <c r="U23" s="556">
        <f t="shared" ca="1" si="11"/>
        <v>45</v>
      </c>
      <c r="V23" s="553" t="s">
        <v>774</v>
      </c>
      <c r="W23" s="557" t="s">
        <v>877</v>
      </c>
      <c r="X23" s="569" t="s">
        <v>890</v>
      </c>
      <c r="Y23" s="559" t="s">
        <v>1183</v>
      </c>
      <c r="Z23" s="553" t="s">
        <v>891</v>
      </c>
      <c r="AA23" s="554">
        <v>91984714388</v>
      </c>
      <c r="AB23" s="553" t="s">
        <v>892</v>
      </c>
      <c r="AC23" s="552" t="s">
        <v>760</v>
      </c>
      <c r="AD23" s="553" t="s">
        <v>32</v>
      </c>
      <c r="AE23" s="553" t="s">
        <v>1874</v>
      </c>
      <c r="AF23" s="554" t="s">
        <v>1350</v>
      </c>
      <c r="AG23" s="665">
        <v>48</v>
      </c>
      <c r="AH23" s="665">
        <v>8</v>
      </c>
      <c r="AI23" s="554" t="s">
        <v>1354</v>
      </c>
      <c r="AJ23" s="554" t="s">
        <v>1353</v>
      </c>
      <c r="AK23" s="563" t="s">
        <v>1353</v>
      </c>
      <c r="AL23" s="559" t="s">
        <v>1092</v>
      </c>
      <c r="AM23" s="563" t="s">
        <v>1363</v>
      </c>
      <c r="AN23" s="564">
        <v>700</v>
      </c>
      <c r="AO23" s="564">
        <v>600</v>
      </c>
      <c r="AP23" s="565">
        <v>100</v>
      </c>
      <c r="AQ23" s="564">
        <f t="shared" si="7"/>
        <v>1400</v>
      </c>
      <c r="AR23" s="543" t="s">
        <v>822</v>
      </c>
      <c r="AS23" s="544" t="s">
        <v>819</v>
      </c>
      <c r="AT23" s="545" t="s">
        <v>794</v>
      </c>
      <c r="AU23" s="817"/>
      <c r="AV23" s="544" t="s">
        <v>629</v>
      </c>
      <c r="AW23" s="546">
        <v>12607156510202</v>
      </c>
      <c r="AX23" s="547" t="s">
        <v>795</v>
      </c>
      <c r="AY23" s="669" t="s">
        <v>70</v>
      </c>
      <c r="AZ23" s="559" t="s">
        <v>1780</v>
      </c>
      <c r="BA23" s="542" t="str">
        <f t="shared" si="9"/>
        <v>Aruna R. D Bandaranayake</v>
      </c>
      <c r="BB23" s="542" t="str">
        <f t="shared" si="10"/>
        <v>315MLD048</v>
      </c>
      <c r="BC23" s="542" t="s">
        <v>1877</v>
      </c>
      <c r="BD23" s="542" t="s">
        <v>1879</v>
      </c>
    </row>
    <row r="24" spans="1:56" s="542" customFormat="1" ht="30.6">
      <c r="A24" s="562">
        <v>23</v>
      </c>
      <c r="B24" s="735" t="s">
        <v>164</v>
      </c>
      <c r="C24" s="548" t="s">
        <v>585</v>
      </c>
      <c r="D24" s="548" t="s">
        <v>46</v>
      </c>
      <c r="E24" s="567" t="s">
        <v>630</v>
      </c>
      <c r="F24" s="821" t="str">
        <f t="shared" si="0"/>
        <v>315MLD024</v>
      </c>
      <c r="G24" s="572" t="str">
        <f t="shared" si="1"/>
        <v>Anoopjith</v>
      </c>
      <c r="H24" s="572" t="str">
        <f t="shared" si="2"/>
        <v>Ajith</v>
      </c>
      <c r="I24" s="572" t="str">
        <f t="shared" si="3"/>
        <v>Kumar</v>
      </c>
      <c r="J24" s="566" t="s">
        <v>1373</v>
      </c>
      <c r="K24" s="542" t="str">
        <f t="shared" si="4"/>
        <v>CAFM IT Supervisor</v>
      </c>
      <c r="L24" s="549" t="s">
        <v>1328</v>
      </c>
      <c r="M24" s="553" t="s">
        <v>31</v>
      </c>
      <c r="N24" s="553" t="s">
        <v>617</v>
      </c>
      <c r="O24" s="554">
        <v>9980178</v>
      </c>
      <c r="P24" s="560">
        <v>44139</v>
      </c>
      <c r="Q24" s="561">
        <f t="shared" si="5"/>
        <v>44503</v>
      </c>
      <c r="R24" s="815">
        <f t="shared" si="8"/>
        <v>44230</v>
      </c>
      <c r="S24" s="562" t="str">
        <f t="shared" ca="1" si="6"/>
        <v>0 years, 6months</v>
      </c>
      <c r="T24" s="555">
        <v>30076</v>
      </c>
      <c r="U24" s="556">
        <f t="shared" ca="1" si="11"/>
        <v>39</v>
      </c>
      <c r="V24" s="553" t="s">
        <v>774</v>
      </c>
      <c r="W24" s="553" t="s">
        <v>877</v>
      </c>
      <c r="X24" s="566" t="s">
        <v>1061</v>
      </c>
      <c r="Y24" s="559" t="s">
        <v>1183</v>
      </c>
      <c r="Z24" s="553" t="s">
        <v>1063</v>
      </c>
      <c r="AA24" s="554" t="s">
        <v>1062</v>
      </c>
      <c r="AB24" s="553" t="s">
        <v>879</v>
      </c>
      <c r="AC24" s="552" t="s">
        <v>760</v>
      </c>
      <c r="AD24" s="553" t="s">
        <v>82</v>
      </c>
      <c r="AE24" s="553" t="s">
        <v>1871</v>
      </c>
      <c r="AF24" s="554" t="s">
        <v>1350</v>
      </c>
      <c r="AG24" s="665">
        <v>48</v>
      </c>
      <c r="AH24" s="665">
        <v>8</v>
      </c>
      <c r="AI24" s="554" t="s">
        <v>1354</v>
      </c>
      <c r="AJ24" s="554" t="s">
        <v>1353</v>
      </c>
      <c r="AK24" s="563" t="s">
        <v>1353</v>
      </c>
      <c r="AL24" s="555" t="s">
        <v>1090</v>
      </c>
      <c r="AM24" s="563" t="s">
        <v>1363</v>
      </c>
      <c r="AN24" s="564">
        <v>350</v>
      </c>
      <c r="AO24" s="564">
        <v>200</v>
      </c>
      <c r="AP24" s="565">
        <v>150</v>
      </c>
      <c r="AQ24" s="564">
        <f t="shared" si="7"/>
        <v>700</v>
      </c>
      <c r="AR24" s="543" t="s">
        <v>864</v>
      </c>
      <c r="AS24" s="544" t="s">
        <v>928</v>
      </c>
      <c r="AT24" s="545" t="s">
        <v>836</v>
      </c>
      <c r="AU24" s="817"/>
      <c r="AV24" s="544" t="s">
        <v>929</v>
      </c>
      <c r="AW24" s="546">
        <v>714103059742</v>
      </c>
      <c r="AX24" s="547" t="s">
        <v>930</v>
      </c>
      <c r="AY24" s="559" t="s">
        <v>161</v>
      </c>
      <c r="AZ24" s="559" t="s">
        <v>1781</v>
      </c>
      <c r="BA24" s="542" t="str">
        <f t="shared" si="9"/>
        <v>Muhammad Shinaj K.A Rahiman</v>
      </c>
      <c r="BB24" s="542" t="str">
        <f t="shared" si="10"/>
        <v>315MLD020</v>
      </c>
      <c r="BC24" s="542" t="s">
        <v>1877</v>
      </c>
      <c r="BD24" s="542" t="s">
        <v>1879</v>
      </c>
    </row>
    <row r="25" spans="1:56" s="542" customFormat="1" ht="20.399999999999999">
      <c r="A25" s="562">
        <v>24</v>
      </c>
      <c r="B25" s="735" t="s">
        <v>66</v>
      </c>
      <c r="C25" s="548" t="s">
        <v>572</v>
      </c>
      <c r="D25" s="548" t="s">
        <v>46</v>
      </c>
      <c r="E25" s="550" t="s">
        <v>67</v>
      </c>
      <c r="F25" s="821" t="str">
        <f t="shared" si="0"/>
        <v>315MLD005</v>
      </c>
      <c r="G25" s="572" t="str">
        <f t="shared" si="1"/>
        <v>Ahmed</v>
      </c>
      <c r="H25" s="572" t="str">
        <f t="shared" si="2"/>
        <v/>
      </c>
      <c r="I25" s="572" t="str">
        <f t="shared" si="3"/>
        <v>Shan</v>
      </c>
      <c r="J25" s="566" t="s">
        <v>65</v>
      </c>
      <c r="K25" s="542" t="str">
        <f t="shared" si="4"/>
        <v>CAFM IT Supervisor</v>
      </c>
      <c r="L25" s="549" t="s">
        <v>1328</v>
      </c>
      <c r="M25" s="553" t="s">
        <v>26</v>
      </c>
      <c r="N25" s="553" t="s">
        <v>618</v>
      </c>
      <c r="O25" s="554">
        <v>9794941</v>
      </c>
      <c r="P25" s="560">
        <v>44140</v>
      </c>
      <c r="Q25" s="561">
        <f t="shared" si="5"/>
        <v>44504</v>
      </c>
      <c r="R25" s="815">
        <f t="shared" si="8"/>
        <v>44231</v>
      </c>
      <c r="S25" s="562" t="str">
        <f t="shared" ca="1" si="6"/>
        <v>0 years, 6months</v>
      </c>
      <c r="T25" s="555">
        <v>33060</v>
      </c>
      <c r="U25" s="556">
        <f t="shared" ca="1" si="11"/>
        <v>30</v>
      </c>
      <c r="V25" s="553" t="s">
        <v>774</v>
      </c>
      <c r="W25" s="557" t="s">
        <v>885</v>
      </c>
      <c r="X25" s="569" t="s">
        <v>887</v>
      </c>
      <c r="Y25" s="559" t="s">
        <v>1183</v>
      </c>
      <c r="Z25" s="553" t="s">
        <v>957</v>
      </c>
      <c r="AA25" s="554">
        <v>7669958</v>
      </c>
      <c r="AB25" s="553" t="s">
        <v>886</v>
      </c>
      <c r="AC25" s="552" t="s">
        <v>760</v>
      </c>
      <c r="AD25" s="553" t="s">
        <v>27</v>
      </c>
      <c r="AE25" s="553" t="s">
        <v>27</v>
      </c>
      <c r="AF25" s="554" t="s">
        <v>1350</v>
      </c>
      <c r="AG25" s="665">
        <v>48</v>
      </c>
      <c r="AH25" s="665">
        <v>8</v>
      </c>
      <c r="AI25" s="554" t="s">
        <v>1354</v>
      </c>
      <c r="AJ25" s="554" t="s">
        <v>1353</v>
      </c>
      <c r="AK25" s="563" t="s">
        <v>1353</v>
      </c>
      <c r="AL25" s="568" t="s">
        <v>1085</v>
      </c>
      <c r="AM25" s="563" t="s">
        <v>1363</v>
      </c>
      <c r="AN25" s="564">
        <v>350</v>
      </c>
      <c r="AO25" s="564">
        <v>200</v>
      </c>
      <c r="AP25" s="565">
        <v>150</v>
      </c>
      <c r="AQ25" s="564">
        <f t="shared" si="7"/>
        <v>700</v>
      </c>
      <c r="AR25" s="543" t="s">
        <v>821</v>
      </c>
      <c r="AS25" s="544" t="s">
        <v>819</v>
      </c>
      <c r="AT25" s="545" t="s">
        <v>789</v>
      </c>
      <c r="AU25" s="817"/>
      <c r="AV25" s="544" t="s">
        <v>67</v>
      </c>
      <c r="AW25" s="546">
        <v>9.0403100084242E+16</v>
      </c>
      <c r="AX25" s="547" t="s">
        <v>790</v>
      </c>
      <c r="AY25" s="559" t="s">
        <v>161</v>
      </c>
      <c r="AZ25" s="559" t="s">
        <v>1781</v>
      </c>
      <c r="BA25" s="542" t="str">
        <f t="shared" si="9"/>
        <v>Muhammad Shinaj K.A Rahiman</v>
      </c>
      <c r="BB25" s="542" t="str">
        <f t="shared" si="10"/>
        <v>315MLD020</v>
      </c>
      <c r="BC25" s="542" t="s">
        <v>1877</v>
      </c>
      <c r="BD25" s="542" t="s">
        <v>1879</v>
      </c>
    </row>
    <row r="26" spans="1:56" s="542" customFormat="1" ht="20.399999999999999">
      <c r="A26" s="562">
        <v>25</v>
      </c>
      <c r="B26" s="735" t="s">
        <v>95</v>
      </c>
      <c r="C26" s="548" t="s">
        <v>576</v>
      </c>
      <c r="D26" s="548" t="s">
        <v>46</v>
      </c>
      <c r="E26" s="550" t="s">
        <v>96</v>
      </c>
      <c r="F26" s="821" t="str">
        <f t="shared" si="0"/>
        <v>315MLD010</v>
      </c>
      <c r="G26" s="572" t="str">
        <f t="shared" si="1"/>
        <v>Hassan</v>
      </c>
      <c r="H26" s="572" t="str">
        <f t="shared" si="2"/>
        <v/>
      </c>
      <c r="I26" s="572" t="str">
        <f t="shared" si="3"/>
        <v>Ali</v>
      </c>
      <c r="J26" s="566" t="s">
        <v>1366</v>
      </c>
      <c r="K26" s="542" t="str">
        <f t="shared" si="4"/>
        <v>Water Treatment Specialist</v>
      </c>
      <c r="L26" s="549" t="s">
        <v>1322</v>
      </c>
      <c r="M26" s="553" t="s">
        <v>26</v>
      </c>
      <c r="N26" s="553" t="s">
        <v>619</v>
      </c>
      <c r="O26" s="554">
        <v>7736681</v>
      </c>
      <c r="P26" s="560">
        <v>44140</v>
      </c>
      <c r="Q26" s="561">
        <f t="shared" si="5"/>
        <v>44504</v>
      </c>
      <c r="R26" s="815">
        <f t="shared" si="8"/>
        <v>44231</v>
      </c>
      <c r="S26" s="562" t="str">
        <f t="shared" ca="1" si="6"/>
        <v>0 years, 6months</v>
      </c>
      <c r="T26" s="555">
        <v>26387</v>
      </c>
      <c r="U26" s="556">
        <f t="shared" ca="1" si="11"/>
        <v>49</v>
      </c>
      <c r="V26" s="553" t="s">
        <v>774</v>
      </c>
      <c r="W26" s="557" t="s">
        <v>877</v>
      </c>
      <c r="X26" s="569" t="s">
        <v>1217</v>
      </c>
      <c r="Y26" s="559" t="s">
        <v>1183</v>
      </c>
      <c r="Z26" s="553" t="s">
        <v>1214</v>
      </c>
      <c r="AA26" s="554">
        <v>9772919</v>
      </c>
      <c r="AB26" s="553" t="s">
        <v>879</v>
      </c>
      <c r="AC26" s="552" t="s">
        <v>760</v>
      </c>
      <c r="AD26" s="553" t="s">
        <v>27</v>
      </c>
      <c r="AE26" s="553" t="s">
        <v>27</v>
      </c>
      <c r="AF26" s="554" t="s">
        <v>1350</v>
      </c>
      <c r="AG26" s="665">
        <v>48</v>
      </c>
      <c r="AH26" s="665">
        <v>8</v>
      </c>
      <c r="AI26" s="554" t="s">
        <v>1354</v>
      </c>
      <c r="AJ26" s="554" t="s">
        <v>1353</v>
      </c>
      <c r="AK26" s="563" t="s">
        <v>1353</v>
      </c>
      <c r="AL26" s="568" t="s">
        <v>1086</v>
      </c>
      <c r="AM26" s="563" t="s">
        <v>1363</v>
      </c>
      <c r="AN26" s="564">
        <v>1400</v>
      </c>
      <c r="AO26" s="564">
        <v>75</v>
      </c>
      <c r="AP26" s="565">
        <v>117</v>
      </c>
      <c r="AQ26" s="564">
        <f t="shared" si="7"/>
        <v>1592</v>
      </c>
      <c r="AR26" s="543" t="s">
        <v>821</v>
      </c>
      <c r="AS26" s="544" t="s">
        <v>819</v>
      </c>
      <c r="AT26" s="545" t="s">
        <v>789</v>
      </c>
      <c r="AU26" s="817"/>
      <c r="AV26" s="544" t="s">
        <v>96</v>
      </c>
      <c r="AW26" s="546">
        <v>9.0103100072542E+16</v>
      </c>
      <c r="AX26" s="547" t="s">
        <v>802</v>
      </c>
      <c r="AY26" s="669" t="s">
        <v>1763</v>
      </c>
      <c r="AZ26" s="559" t="s">
        <v>1780</v>
      </c>
      <c r="BA26" s="542" t="str">
        <f t="shared" si="9"/>
        <v>Aruna R. D Bandaranayake</v>
      </c>
      <c r="BB26" s="542" t="str">
        <f t="shared" si="10"/>
        <v>315MLD048</v>
      </c>
      <c r="BC26" s="542" t="s">
        <v>1877</v>
      </c>
      <c r="BD26" s="542" t="s">
        <v>1879</v>
      </c>
    </row>
    <row r="27" spans="1:56" s="542" customFormat="1" ht="20.399999999999999">
      <c r="A27" s="562">
        <v>26</v>
      </c>
      <c r="B27" s="735" t="s">
        <v>219</v>
      </c>
      <c r="C27" s="548" t="s">
        <v>590</v>
      </c>
      <c r="D27" s="548" t="s">
        <v>762</v>
      </c>
      <c r="E27" s="550" t="s">
        <v>220</v>
      </c>
      <c r="F27" s="821" t="str">
        <f t="shared" si="0"/>
        <v>315MLD034</v>
      </c>
      <c r="G27" s="572" t="str">
        <f t="shared" si="1"/>
        <v>Ibrahim</v>
      </c>
      <c r="H27" s="572" t="str">
        <f t="shared" si="2"/>
        <v/>
      </c>
      <c r="I27" s="572" t="str">
        <f t="shared" si="3"/>
        <v>Mujahid</v>
      </c>
      <c r="J27" s="566" t="s">
        <v>1773</v>
      </c>
      <c r="K27" s="542" t="str">
        <f t="shared" si="4"/>
        <v>Execuive Sous Chef</v>
      </c>
      <c r="L27" s="552" t="s">
        <v>1312</v>
      </c>
      <c r="M27" s="553" t="s">
        <v>26</v>
      </c>
      <c r="N27" s="553" t="s">
        <v>620</v>
      </c>
      <c r="O27" s="554">
        <v>7914193</v>
      </c>
      <c r="P27" s="560">
        <v>44141</v>
      </c>
      <c r="Q27" s="561">
        <f t="shared" si="5"/>
        <v>44505</v>
      </c>
      <c r="R27" s="815">
        <f t="shared" si="8"/>
        <v>44232</v>
      </c>
      <c r="S27" s="562" t="str">
        <f t="shared" ca="1" si="6"/>
        <v>0 years, 6months</v>
      </c>
      <c r="T27" s="555">
        <v>29618</v>
      </c>
      <c r="U27" s="556">
        <f t="shared" ca="1" si="11"/>
        <v>40</v>
      </c>
      <c r="V27" s="553" t="s">
        <v>774</v>
      </c>
      <c r="W27" s="557" t="s">
        <v>877</v>
      </c>
      <c r="X27" s="558" t="s">
        <v>982</v>
      </c>
      <c r="Y27" s="559" t="s">
        <v>1183</v>
      </c>
      <c r="Z27" s="553" t="s">
        <v>983</v>
      </c>
      <c r="AA27" s="554">
        <v>7777652</v>
      </c>
      <c r="AB27" s="553" t="s">
        <v>892</v>
      </c>
      <c r="AC27" s="552" t="s">
        <v>760</v>
      </c>
      <c r="AD27" s="553" t="s">
        <v>27</v>
      </c>
      <c r="AE27" s="553" t="s">
        <v>27</v>
      </c>
      <c r="AF27" s="554" t="s">
        <v>1350</v>
      </c>
      <c r="AG27" s="665">
        <v>48</v>
      </c>
      <c r="AH27" s="665">
        <v>8</v>
      </c>
      <c r="AI27" s="554" t="s">
        <v>1354</v>
      </c>
      <c r="AJ27" s="554" t="s">
        <v>1353</v>
      </c>
      <c r="AK27" s="563" t="s">
        <v>1353</v>
      </c>
      <c r="AL27" s="555" t="s">
        <v>1073</v>
      </c>
      <c r="AM27" s="563" t="s">
        <v>1363</v>
      </c>
      <c r="AN27" s="564">
        <v>1200</v>
      </c>
      <c r="AO27" s="564">
        <v>350</v>
      </c>
      <c r="AP27" s="565">
        <v>100</v>
      </c>
      <c r="AQ27" s="564">
        <f t="shared" si="7"/>
        <v>1650</v>
      </c>
      <c r="AR27" s="543" t="s">
        <v>820</v>
      </c>
      <c r="AS27" s="544" t="s">
        <v>819</v>
      </c>
      <c r="AT27" s="545" t="s">
        <v>787</v>
      </c>
      <c r="AU27" s="817"/>
      <c r="AV27" s="544" t="s">
        <v>220</v>
      </c>
      <c r="AW27" s="546">
        <v>7701226866101</v>
      </c>
      <c r="AX27" s="547" t="s">
        <v>804</v>
      </c>
      <c r="AY27" s="559" t="s">
        <v>737</v>
      </c>
      <c r="AZ27" s="559" t="s">
        <v>1779</v>
      </c>
      <c r="BA27" s="542" t="str">
        <f t="shared" si="9"/>
        <v>Alexander Mack</v>
      </c>
      <c r="BB27" s="542" t="str">
        <f t="shared" si="10"/>
        <v>315MLD066</v>
      </c>
      <c r="BC27" s="542" t="s">
        <v>1877</v>
      </c>
      <c r="BD27" s="542" t="s">
        <v>1879</v>
      </c>
    </row>
    <row r="28" spans="1:56" s="542" customFormat="1" ht="30.6">
      <c r="A28" s="562">
        <v>27</v>
      </c>
      <c r="B28" s="735" t="s">
        <v>202</v>
      </c>
      <c r="C28" s="548" t="s">
        <v>596</v>
      </c>
      <c r="D28" s="548" t="s">
        <v>46</v>
      </c>
      <c r="E28" s="550" t="s">
        <v>595</v>
      </c>
      <c r="F28" s="821" t="str">
        <f t="shared" si="0"/>
        <v>315MLD040</v>
      </c>
      <c r="G28" s="572" t="str">
        <f t="shared" si="1"/>
        <v>Anamul</v>
      </c>
      <c r="H28" s="572" t="str">
        <f t="shared" si="2"/>
        <v/>
      </c>
      <c r="I28" s="572" t="str">
        <f t="shared" si="3"/>
        <v>Haque</v>
      </c>
      <c r="J28" s="566" t="s">
        <v>593</v>
      </c>
      <c r="K28" s="542" t="str">
        <f t="shared" si="4"/>
        <v>Housekeeping Team Leader PM</v>
      </c>
      <c r="L28" s="551" t="s">
        <v>783</v>
      </c>
      <c r="M28" s="553" t="s">
        <v>122</v>
      </c>
      <c r="N28" s="553" t="s">
        <v>621</v>
      </c>
      <c r="O28" s="554">
        <v>7961734</v>
      </c>
      <c r="P28" s="560">
        <v>44145</v>
      </c>
      <c r="Q28" s="561">
        <f t="shared" si="5"/>
        <v>44509</v>
      </c>
      <c r="R28" s="815">
        <f t="shared" si="8"/>
        <v>44236</v>
      </c>
      <c r="S28" s="562" t="str">
        <f t="shared" ca="1" si="6"/>
        <v>0 years, 6months</v>
      </c>
      <c r="T28" s="555">
        <v>36545</v>
      </c>
      <c r="U28" s="556">
        <f t="shared" ca="1" si="11"/>
        <v>21</v>
      </c>
      <c r="V28" s="553" t="s">
        <v>774</v>
      </c>
      <c r="W28" s="557" t="s">
        <v>885</v>
      </c>
      <c r="X28" s="558" t="s">
        <v>1210</v>
      </c>
      <c r="Y28" s="559" t="s">
        <v>1183</v>
      </c>
      <c r="Z28" s="553" t="s">
        <v>1211</v>
      </c>
      <c r="AA28" s="554" t="s">
        <v>1212</v>
      </c>
      <c r="AB28" s="553" t="s">
        <v>996</v>
      </c>
      <c r="AC28" s="552" t="s">
        <v>760</v>
      </c>
      <c r="AD28" s="553" t="s">
        <v>32</v>
      </c>
      <c r="AE28" s="553" t="s">
        <v>1874</v>
      </c>
      <c r="AF28" s="554" t="s">
        <v>1350</v>
      </c>
      <c r="AG28" s="665">
        <v>48</v>
      </c>
      <c r="AH28" s="665">
        <v>8</v>
      </c>
      <c r="AI28" s="554" t="s">
        <v>1354</v>
      </c>
      <c r="AJ28" s="554" t="s">
        <v>1353</v>
      </c>
      <c r="AK28" s="563" t="s">
        <v>1353</v>
      </c>
      <c r="AL28" s="559" t="s">
        <v>1070</v>
      </c>
      <c r="AM28" s="563" t="s">
        <v>1363</v>
      </c>
      <c r="AN28" s="564">
        <v>350</v>
      </c>
      <c r="AO28" s="564">
        <v>200</v>
      </c>
      <c r="AP28" s="565">
        <v>150</v>
      </c>
      <c r="AQ28" s="564">
        <f t="shared" si="7"/>
        <v>700</v>
      </c>
      <c r="AR28" s="543" t="s">
        <v>863</v>
      </c>
      <c r="AS28" s="544" t="s">
        <v>840</v>
      </c>
      <c r="AT28" s="545" t="s">
        <v>842</v>
      </c>
      <c r="AU28" s="817"/>
      <c r="AV28" s="544" t="s">
        <v>841</v>
      </c>
      <c r="AW28" s="546">
        <v>11234031222</v>
      </c>
      <c r="AX28" s="547" t="s">
        <v>843</v>
      </c>
      <c r="AY28" s="559" t="s">
        <v>1761</v>
      </c>
      <c r="AZ28" s="559" t="s">
        <v>1787</v>
      </c>
      <c r="BA28" s="542" t="str">
        <f t="shared" si="9"/>
        <v>Ghulam Mustafa</v>
      </c>
      <c r="BB28" s="542" t="str">
        <f t="shared" si="10"/>
        <v>315MLD004</v>
      </c>
      <c r="BC28" s="542" t="s">
        <v>1877</v>
      </c>
      <c r="BD28" s="542" t="s">
        <v>1879</v>
      </c>
    </row>
    <row r="29" spans="1:56" s="542" customFormat="1" ht="20.399999999999999">
      <c r="A29" s="562">
        <v>28</v>
      </c>
      <c r="B29" s="735" t="s">
        <v>207</v>
      </c>
      <c r="C29" s="548" t="s">
        <v>597</v>
      </c>
      <c r="D29" s="548" t="s">
        <v>46</v>
      </c>
      <c r="E29" s="550" t="s">
        <v>594</v>
      </c>
      <c r="F29" s="821" t="str">
        <f t="shared" si="0"/>
        <v>315MLD041</v>
      </c>
      <c r="G29" s="572" t="str">
        <f t="shared" si="1"/>
        <v>MD</v>
      </c>
      <c r="H29" s="572" t="str">
        <f t="shared" si="2"/>
        <v/>
      </c>
      <c r="I29" s="572" t="str">
        <f t="shared" si="3"/>
        <v>Nadim</v>
      </c>
      <c r="J29" s="566" t="s">
        <v>710</v>
      </c>
      <c r="K29" s="542" t="str">
        <f t="shared" si="4"/>
        <v>Laundry Supervisor</v>
      </c>
      <c r="L29" s="551" t="s">
        <v>783</v>
      </c>
      <c r="M29" s="553" t="s">
        <v>122</v>
      </c>
      <c r="N29" s="553" t="s">
        <v>622</v>
      </c>
      <c r="O29" s="554">
        <v>7888501</v>
      </c>
      <c r="P29" s="560">
        <v>44145</v>
      </c>
      <c r="Q29" s="561">
        <f t="shared" si="5"/>
        <v>44509</v>
      </c>
      <c r="R29" s="815">
        <f t="shared" si="8"/>
        <v>44236</v>
      </c>
      <c r="S29" s="562" t="str">
        <f t="shared" ca="1" si="6"/>
        <v>0 years, 6months</v>
      </c>
      <c r="T29" s="555">
        <v>35710</v>
      </c>
      <c r="U29" s="556">
        <f t="shared" ca="1" si="11"/>
        <v>23</v>
      </c>
      <c r="V29" s="553" t="s">
        <v>774</v>
      </c>
      <c r="W29" s="557" t="s">
        <v>885</v>
      </c>
      <c r="X29" s="558" t="s">
        <v>1296</v>
      </c>
      <c r="Y29" s="559" t="s">
        <v>1183</v>
      </c>
      <c r="Z29" s="553" t="s">
        <v>1298</v>
      </c>
      <c r="AA29" s="554" t="s">
        <v>1297</v>
      </c>
      <c r="AB29" s="553" t="s">
        <v>892</v>
      </c>
      <c r="AC29" s="552" t="s">
        <v>760</v>
      </c>
      <c r="AD29" s="553" t="s">
        <v>32</v>
      </c>
      <c r="AE29" s="553" t="s">
        <v>1874</v>
      </c>
      <c r="AF29" s="554" t="s">
        <v>1350</v>
      </c>
      <c r="AG29" s="665">
        <v>48</v>
      </c>
      <c r="AH29" s="665">
        <v>8</v>
      </c>
      <c r="AI29" s="554" t="s">
        <v>1354</v>
      </c>
      <c r="AJ29" s="554" t="s">
        <v>1353</v>
      </c>
      <c r="AK29" s="563" t="s">
        <v>1353</v>
      </c>
      <c r="AL29" s="559" t="s">
        <v>1070</v>
      </c>
      <c r="AM29" s="563" t="s">
        <v>1363</v>
      </c>
      <c r="AN29" s="564">
        <v>350</v>
      </c>
      <c r="AO29" s="564">
        <v>200</v>
      </c>
      <c r="AP29" s="565">
        <v>150</v>
      </c>
      <c r="AQ29" s="564">
        <f t="shared" si="7"/>
        <v>700</v>
      </c>
      <c r="AR29" s="543" t="s">
        <v>871</v>
      </c>
      <c r="AS29" s="544" t="s">
        <v>840</v>
      </c>
      <c r="AT29" s="545" t="s">
        <v>845</v>
      </c>
      <c r="AU29" s="817"/>
      <c r="AV29" s="544" t="s">
        <v>844</v>
      </c>
      <c r="AW29" s="546">
        <v>1303209000004490</v>
      </c>
      <c r="AX29" s="547" t="s">
        <v>843</v>
      </c>
      <c r="AY29" s="559" t="s">
        <v>191</v>
      </c>
      <c r="AZ29" s="559" t="s">
        <v>1787</v>
      </c>
      <c r="BA29" s="542" t="str">
        <f t="shared" si="9"/>
        <v>Ghulam Mustafa</v>
      </c>
      <c r="BB29" s="542" t="str">
        <f t="shared" si="10"/>
        <v>315MLD004</v>
      </c>
      <c r="BC29" s="542" t="s">
        <v>1877</v>
      </c>
      <c r="BD29" s="542" t="s">
        <v>1879</v>
      </c>
    </row>
    <row r="30" spans="1:56" s="542" customFormat="1" ht="30.6">
      <c r="A30" s="562">
        <v>29</v>
      </c>
      <c r="B30" s="735" t="s">
        <v>104</v>
      </c>
      <c r="C30" s="548" t="s">
        <v>631</v>
      </c>
      <c r="D30" s="548" t="s">
        <v>46</v>
      </c>
      <c r="E30" s="550" t="s">
        <v>1854</v>
      </c>
      <c r="F30" s="821" t="str">
        <f t="shared" si="0"/>
        <v>315MLD043</v>
      </c>
      <c r="G30" s="572" t="str">
        <f t="shared" si="1"/>
        <v>Sanalkumar</v>
      </c>
      <c r="H30" s="572" t="str">
        <f t="shared" si="2"/>
        <v>Kalarikkal</v>
      </c>
      <c r="I30" s="572" t="str">
        <f t="shared" si="3"/>
        <v>Sivasankaran</v>
      </c>
      <c r="J30" s="566" t="s">
        <v>1325</v>
      </c>
      <c r="K30" s="542" t="str">
        <f t="shared" si="4"/>
        <v>Mechanical Superintendent</v>
      </c>
      <c r="L30" s="549" t="s">
        <v>1322</v>
      </c>
      <c r="M30" s="553" t="s">
        <v>31</v>
      </c>
      <c r="N30" s="553" t="s">
        <v>635</v>
      </c>
      <c r="O30" s="554">
        <v>9980367</v>
      </c>
      <c r="P30" s="560">
        <v>44153</v>
      </c>
      <c r="Q30" s="561">
        <f t="shared" si="5"/>
        <v>44517</v>
      </c>
      <c r="R30" s="815">
        <f t="shared" si="8"/>
        <v>44244</v>
      </c>
      <c r="S30" s="562" t="str">
        <f t="shared" ca="1" si="6"/>
        <v>0 years, 6months</v>
      </c>
      <c r="T30" s="555">
        <v>31927</v>
      </c>
      <c r="U30" s="556">
        <f t="shared" ca="1" si="11"/>
        <v>33</v>
      </c>
      <c r="V30" s="553" t="s">
        <v>774</v>
      </c>
      <c r="W30" s="557" t="s">
        <v>877</v>
      </c>
      <c r="X30" s="558" t="s">
        <v>1047</v>
      </c>
      <c r="Y30" s="559" t="s">
        <v>1183</v>
      </c>
      <c r="Z30" s="553" t="s">
        <v>1048</v>
      </c>
      <c r="AA30" s="554" t="s">
        <v>1049</v>
      </c>
      <c r="AB30" s="553" t="s">
        <v>879</v>
      </c>
      <c r="AC30" s="552" t="s">
        <v>760</v>
      </c>
      <c r="AD30" s="553" t="s">
        <v>82</v>
      </c>
      <c r="AE30" s="553" t="s">
        <v>1871</v>
      </c>
      <c r="AF30" s="554" t="s">
        <v>1350</v>
      </c>
      <c r="AG30" s="665">
        <v>48</v>
      </c>
      <c r="AH30" s="665">
        <v>8</v>
      </c>
      <c r="AI30" s="554" t="s">
        <v>1354</v>
      </c>
      <c r="AJ30" s="554" t="s">
        <v>1353</v>
      </c>
      <c r="AK30" s="563" t="s">
        <v>1353</v>
      </c>
      <c r="AL30" s="559" t="s">
        <v>1090</v>
      </c>
      <c r="AM30" s="563" t="s">
        <v>1363</v>
      </c>
      <c r="AN30" s="564">
        <v>500</v>
      </c>
      <c r="AO30" s="564">
        <v>400</v>
      </c>
      <c r="AP30" s="565">
        <v>100</v>
      </c>
      <c r="AQ30" s="564">
        <f t="shared" si="7"/>
        <v>1000</v>
      </c>
      <c r="AR30" s="543" t="s">
        <v>872</v>
      </c>
      <c r="AS30" s="544" t="s">
        <v>823</v>
      </c>
      <c r="AT30" s="545" t="s">
        <v>847</v>
      </c>
      <c r="AU30" s="817"/>
      <c r="AV30" s="544" t="s">
        <v>846</v>
      </c>
      <c r="AW30" s="546">
        <v>99980107238847</v>
      </c>
      <c r="AX30" s="547" t="s">
        <v>848</v>
      </c>
      <c r="AY30" s="669" t="s">
        <v>70</v>
      </c>
      <c r="AZ30" s="559" t="s">
        <v>1780</v>
      </c>
      <c r="BA30" s="542" t="str">
        <f t="shared" si="9"/>
        <v>Aruna R. D Bandaranayake</v>
      </c>
      <c r="BB30" s="542" t="str">
        <f t="shared" si="10"/>
        <v>315MLD048</v>
      </c>
      <c r="BC30" s="542" t="s">
        <v>1877</v>
      </c>
      <c r="BD30" s="542" t="s">
        <v>1879</v>
      </c>
    </row>
    <row r="31" spans="1:56" s="542" customFormat="1" ht="20.399999999999999">
      <c r="A31" s="562">
        <v>30</v>
      </c>
      <c r="B31" s="548" t="s">
        <v>222</v>
      </c>
      <c r="C31" s="548" t="s">
        <v>632</v>
      </c>
      <c r="D31" s="548" t="s">
        <v>46</v>
      </c>
      <c r="E31" s="550" t="s">
        <v>634</v>
      </c>
      <c r="F31" s="821" t="str">
        <f t="shared" si="0"/>
        <v>315MLD045</v>
      </c>
      <c r="G31" s="572" t="str">
        <f t="shared" si="1"/>
        <v>MD</v>
      </c>
      <c r="H31" s="572" t="str">
        <f t="shared" si="2"/>
        <v>Rajib</v>
      </c>
      <c r="I31" s="572" t="str">
        <f t="shared" si="3"/>
        <v>Hasan</v>
      </c>
      <c r="J31" s="566" t="s">
        <v>1317</v>
      </c>
      <c r="K31" s="542" t="str">
        <f t="shared" si="4"/>
        <v>Sous Chef  AM</v>
      </c>
      <c r="L31" s="552" t="s">
        <v>1312</v>
      </c>
      <c r="M31" s="553" t="s">
        <v>122</v>
      </c>
      <c r="N31" s="548" t="s">
        <v>636</v>
      </c>
      <c r="O31" s="554">
        <v>7734552</v>
      </c>
      <c r="P31" s="560">
        <v>44154</v>
      </c>
      <c r="Q31" s="561">
        <f t="shared" si="5"/>
        <v>44518</v>
      </c>
      <c r="R31" s="815">
        <f t="shared" si="8"/>
        <v>44245</v>
      </c>
      <c r="S31" s="562" t="str">
        <f t="shared" ca="1" si="6"/>
        <v>0 years, 6months</v>
      </c>
      <c r="T31" s="560">
        <v>32314</v>
      </c>
      <c r="U31" s="548">
        <f t="shared" ca="1" si="11"/>
        <v>32</v>
      </c>
      <c r="V31" s="553" t="s">
        <v>774</v>
      </c>
      <c r="W31" s="557" t="s">
        <v>885</v>
      </c>
      <c r="X31" s="558" t="s">
        <v>1181</v>
      </c>
      <c r="Y31" s="559" t="s">
        <v>1183</v>
      </c>
      <c r="Z31" s="553" t="s">
        <v>1182</v>
      </c>
      <c r="AA31" s="554" t="s">
        <v>1213</v>
      </c>
      <c r="AB31" s="553" t="s">
        <v>892</v>
      </c>
      <c r="AC31" s="552" t="s">
        <v>760</v>
      </c>
      <c r="AD31" s="553" t="s">
        <v>32</v>
      </c>
      <c r="AE31" s="553" t="s">
        <v>1874</v>
      </c>
      <c r="AF31" s="554" t="s">
        <v>1350</v>
      </c>
      <c r="AG31" s="665">
        <v>48</v>
      </c>
      <c r="AH31" s="665">
        <v>8</v>
      </c>
      <c r="AI31" s="554" t="s">
        <v>1354</v>
      </c>
      <c r="AJ31" s="554" t="s">
        <v>1353</v>
      </c>
      <c r="AK31" s="563" t="s">
        <v>1353</v>
      </c>
      <c r="AL31" s="559" t="s">
        <v>1070</v>
      </c>
      <c r="AM31" s="563" t="s">
        <v>1363</v>
      </c>
      <c r="AN31" s="564">
        <v>1200</v>
      </c>
      <c r="AO31" s="564">
        <v>300</v>
      </c>
      <c r="AP31" s="565">
        <v>100</v>
      </c>
      <c r="AQ31" s="564">
        <f t="shared" si="7"/>
        <v>1600</v>
      </c>
      <c r="AR31" s="543" t="s">
        <v>820</v>
      </c>
      <c r="AS31" s="544" t="s">
        <v>819</v>
      </c>
      <c r="AT31" s="545" t="s">
        <v>787</v>
      </c>
      <c r="AU31" s="817"/>
      <c r="AV31" s="544" t="s">
        <v>806</v>
      </c>
      <c r="AW31" s="546">
        <v>7730000284745</v>
      </c>
      <c r="AX31" s="547" t="s">
        <v>807</v>
      </c>
      <c r="AY31" s="559" t="s">
        <v>1773</v>
      </c>
      <c r="AZ31" s="559" t="s">
        <v>1779</v>
      </c>
      <c r="BA31" s="542" t="str">
        <f t="shared" si="9"/>
        <v>Alexander Mack</v>
      </c>
      <c r="BB31" s="542" t="str">
        <f t="shared" si="10"/>
        <v>315MLD066</v>
      </c>
      <c r="BC31" s="542" t="s">
        <v>1877</v>
      </c>
      <c r="BD31" s="542" t="s">
        <v>1879</v>
      </c>
    </row>
    <row r="32" spans="1:56" s="542" customFormat="1" ht="71.400000000000006">
      <c r="A32" s="562">
        <v>31</v>
      </c>
      <c r="B32" s="735" t="s">
        <v>40</v>
      </c>
      <c r="C32" s="548" t="s">
        <v>637</v>
      </c>
      <c r="D32" s="548" t="s">
        <v>633</v>
      </c>
      <c r="E32" s="550" t="s">
        <v>861</v>
      </c>
      <c r="F32" s="821" t="str">
        <f t="shared" si="0"/>
        <v>315MLD048</v>
      </c>
      <c r="G32" s="572" t="str">
        <f t="shared" si="1"/>
        <v>Aruna</v>
      </c>
      <c r="H32" s="572" t="str">
        <f t="shared" si="2"/>
        <v>R.</v>
      </c>
      <c r="I32" s="572" t="str">
        <f t="shared" si="3"/>
        <v>D Bandaranayake</v>
      </c>
      <c r="J32" s="566" t="s">
        <v>643</v>
      </c>
      <c r="K32" s="542" t="str">
        <f t="shared" si="4"/>
        <v>Project Genaral Manager</v>
      </c>
      <c r="L32" s="551" t="s">
        <v>1322</v>
      </c>
      <c r="M32" s="553" t="s">
        <v>638</v>
      </c>
      <c r="N32" s="553" t="s">
        <v>639</v>
      </c>
      <c r="O32" s="554">
        <v>9980327</v>
      </c>
      <c r="P32" s="560">
        <v>44180</v>
      </c>
      <c r="Q32" s="561">
        <f t="shared" si="5"/>
        <v>44544</v>
      </c>
      <c r="R32" s="815">
        <f t="shared" si="8"/>
        <v>44269</v>
      </c>
      <c r="S32" s="562" t="str">
        <f t="shared" ca="1" si="6"/>
        <v>0 years, 5months</v>
      </c>
      <c r="T32" s="555">
        <v>24935</v>
      </c>
      <c r="U32" s="556">
        <f t="shared" ca="1" si="11"/>
        <v>53</v>
      </c>
      <c r="V32" s="553" t="s">
        <v>774</v>
      </c>
      <c r="W32" s="557" t="s">
        <v>877</v>
      </c>
      <c r="X32" s="558" t="s">
        <v>1110</v>
      </c>
      <c r="Y32" s="559" t="s">
        <v>1183</v>
      </c>
      <c r="Z32" s="553" t="s">
        <v>1111</v>
      </c>
      <c r="AA32" s="554" t="s">
        <v>1112</v>
      </c>
      <c r="AB32" s="553" t="s">
        <v>879</v>
      </c>
      <c r="AC32" s="552" t="s">
        <v>760</v>
      </c>
      <c r="AD32" s="553" t="s">
        <v>82</v>
      </c>
      <c r="AE32" s="553" t="s">
        <v>1871</v>
      </c>
      <c r="AF32" s="554" t="s">
        <v>1351</v>
      </c>
      <c r="AG32" s="665">
        <v>48</v>
      </c>
      <c r="AH32" s="665">
        <v>8</v>
      </c>
      <c r="AI32" s="554" t="s">
        <v>1353</v>
      </c>
      <c r="AJ32" s="563" t="s">
        <v>1356</v>
      </c>
      <c r="AK32" s="563" t="s">
        <v>1353</v>
      </c>
      <c r="AL32" s="559" t="s">
        <v>1100</v>
      </c>
      <c r="AM32" s="563" t="s">
        <v>1363</v>
      </c>
      <c r="AN32" s="564">
        <v>4650</v>
      </c>
      <c r="AO32" s="564">
        <v>600</v>
      </c>
      <c r="AP32" s="565">
        <v>750</v>
      </c>
      <c r="AQ32" s="564">
        <f t="shared" si="7"/>
        <v>6000</v>
      </c>
      <c r="AR32" s="543" t="s">
        <v>865</v>
      </c>
      <c r="AS32" s="544" t="s">
        <v>849</v>
      </c>
      <c r="AT32" s="545" t="s">
        <v>851</v>
      </c>
      <c r="AU32" s="817"/>
      <c r="AV32" s="544" t="s">
        <v>850</v>
      </c>
      <c r="AW32" s="546">
        <v>8040106585</v>
      </c>
      <c r="AX32" s="547" t="s">
        <v>1707</v>
      </c>
      <c r="AY32" s="669" t="s">
        <v>1758</v>
      </c>
      <c r="AZ32" s="559" t="s">
        <v>1786</v>
      </c>
      <c r="BA32" s="542" t="str">
        <f t="shared" si="9"/>
        <v>Timothy Patrick Clinton</v>
      </c>
      <c r="BB32" s="542">
        <f t="shared" si="10"/>
        <v>600190695</v>
      </c>
      <c r="BC32" s="542" t="s">
        <v>1877</v>
      </c>
      <c r="BD32" s="542" t="s">
        <v>1879</v>
      </c>
    </row>
    <row r="33" spans="1:56" s="542" customFormat="1" ht="40.799999999999997">
      <c r="A33" s="562">
        <v>32</v>
      </c>
      <c r="B33" s="735" t="s">
        <v>52</v>
      </c>
      <c r="C33" s="548" t="s">
        <v>650</v>
      </c>
      <c r="D33" s="548" t="s">
        <v>46</v>
      </c>
      <c r="E33" s="550" t="s">
        <v>649</v>
      </c>
      <c r="F33" s="821" t="str">
        <f t="shared" si="0"/>
        <v>315MLD049</v>
      </c>
      <c r="G33" s="572" t="str">
        <f t="shared" si="1"/>
        <v>Karthik</v>
      </c>
      <c r="H33" s="572" t="str">
        <f t="shared" si="2"/>
        <v/>
      </c>
      <c r="I33" s="572" t="str">
        <f t="shared" si="3"/>
        <v>Ganesan</v>
      </c>
      <c r="J33" s="566" t="s">
        <v>51</v>
      </c>
      <c r="K33" s="542" t="str">
        <f t="shared" si="4"/>
        <v>QHSE Supervisor</v>
      </c>
      <c r="L33" s="551" t="s">
        <v>1329</v>
      </c>
      <c r="M33" s="553" t="s">
        <v>31</v>
      </c>
      <c r="N33" s="553" t="s">
        <v>654</v>
      </c>
      <c r="O33" s="554">
        <v>9980386</v>
      </c>
      <c r="P33" s="560">
        <v>44185</v>
      </c>
      <c r="Q33" s="561">
        <f t="shared" si="5"/>
        <v>44549</v>
      </c>
      <c r="R33" s="815">
        <f t="shared" si="8"/>
        <v>44274</v>
      </c>
      <c r="S33" s="562" t="str">
        <f t="shared" ca="1" si="6"/>
        <v>0 years, 5months</v>
      </c>
      <c r="T33" s="555">
        <v>31891</v>
      </c>
      <c r="U33" s="556">
        <f t="shared" ca="1" si="11"/>
        <v>34</v>
      </c>
      <c r="V33" s="553" t="s">
        <v>774</v>
      </c>
      <c r="W33" s="557" t="s">
        <v>877</v>
      </c>
      <c r="X33" s="558" t="s">
        <v>1001</v>
      </c>
      <c r="Y33" s="559" t="s">
        <v>1183</v>
      </c>
      <c r="Z33" s="553" t="s">
        <v>1002</v>
      </c>
      <c r="AA33" s="554" t="s">
        <v>1003</v>
      </c>
      <c r="AB33" s="553" t="s">
        <v>996</v>
      </c>
      <c r="AC33" s="552" t="s">
        <v>760</v>
      </c>
      <c r="AD33" s="553" t="s">
        <v>82</v>
      </c>
      <c r="AE33" s="553" t="s">
        <v>1871</v>
      </c>
      <c r="AF33" s="554" t="s">
        <v>1350</v>
      </c>
      <c r="AG33" s="665">
        <v>48</v>
      </c>
      <c r="AH33" s="665">
        <v>8</v>
      </c>
      <c r="AI33" s="554" t="s">
        <v>1354</v>
      </c>
      <c r="AJ33" s="554" t="s">
        <v>1353</v>
      </c>
      <c r="AK33" s="563" t="s">
        <v>1353</v>
      </c>
      <c r="AL33" s="559" t="s">
        <v>1092</v>
      </c>
      <c r="AM33" s="563" t="s">
        <v>1363</v>
      </c>
      <c r="AN33" s="564">
        <v>1300</v>
      </c>
      <c r="AO33" s="564">
        <v>100</v>
      </c>
      <c r="AP33" s="565">
        <v>100</v>
      </c>
      <c r="AQ33" s="564">
        <f t="shared" ref="AQ33:AQ64" si="12">AN33+AO33+AP33</f>
        <v>1500</v>
      </c>
      <c r="AR33" s="543" t="s">
        <v>869</v>
      </c>
      <c r="AS33" s="544" t="s">
        <v>823</v>
      </c>
      <c r="AT33" s="545" t="s">
        <v>852</v>
      </c>
      <c r="AU33" s="817"/>
      <c r="AV33" s="544" t="s">
        <v>649</v>
      </c>
      <c r="AW33" s="546">
        <v>176100100300768</v>
      </c>
      <c r="AX33" s="547" t="s">
        <v>853</v>
      </c>
      <c r="AY33" s="559" t="s">
        <v>1158</v>
      </c>
      <c r="AZ33" s="559" t="s">
        <v>1782</v>
      </c>
      <c r="BA33" s="542" t="str">
        <f t="shared" si="9"/>
        <v>Terence Stephan Price</v>
      </c>
      <c r="BB33" s="542">
        <f t="shared" si="10"/>
        <v>600256541</v>
      </c>
      <c r="BC33" s="542" t="s">
        <v>1877</v>
      </c>
      <c r="BD33" s="542" t="s">
        <v>1879</v>
      </c>
    </row>
    <row r="34" spans="1:56" s="542" customFormat="1" ht="20.399999999999999">
      <c r="A34" s="562">
        <v>33</v>
      </c>
      <c r="B34" s="735" t="s">
        <v>231</v>
      </c>
      <c r="C34" s="548" t="s">
        <v>651</v>
      </c>
      <c r="D34" s="548" t="s">
        <v>46</v>
      </c>
      <c r="E34" s="550" t="s">
        <v>646</v>
      </c>
      <c r="F34" s="821" t="str">
        <f t="shared" ref="F34:F65" si="13">C34</f>
        <v>315MLD050</v>
      </c>
      <c r="G34" s="572" t="str">
        <f t="shared" ref="G34:G65" si="14">LEFT(E34,SEARCH(" ",E34,1)-1)</f>
        <v>Harsh</v>
      </c>
      <c r="H34" s="572" t="str">
        <f t="shared" ref="H34:H65" si="15">IF(ISERROR(SEARCH(" ", RIGHT(E34, LEN(E34) -
SEARCH(" ", E34, 1)), 1)) = TRUE, "", LEFT(
RIGHT(E34,LEN(E34) - SEARCH(" ", E34, 1)),
SEARCH(" ", RIGHT(E34, LEN(E34) - SEARCH(" ",
E34, 1)), 1) - 1))</f>
        <v/>
      </c>
      <c r="I34" s="572" t="str">
        <f t="shared" ref="I34:I65" si="16">RIGHT(E34,LEN(E34)-LEN(G34)-LEN(H34)-IF(H34="",1,2))</f>
        <v>Rajput</v>
      </c>
      <c r="J34" s="566" t="s">
        <v>1313</v>
      </c>
      <c r="K34" s="542" t="str">
        <f t="shared" ref="K34:K65" si="17">AY34</f>
        <v>Sous Chef  AM</v>
      </c>
      <c r="L34" s="552" t="s">
        <v>1312</v>
      </c>
      <c r="M34" s="553" t="s">
        <v>31</v>
      </c>
      <c r="N34" s="553" t="s">
        <v>655</v>
      </c>
      <c r="O34" s="554">
        <v>7349759</v>
      </c>
      <c r="P34" s="560">
        <v>44185</v>
      </c>
      <c r="Q34" s="561">
        <f t="shared" ref="Q34:Q65" si="18">DATE(YEAR(P34)+1,MONTH(P34),DAY(P34-1))</f>
        <v>44549</v>
      </c>
      <c r="R34" s="815">
        <f t="shared" si="8"/>
        <v>44274</v>
      </c>
      <c r="S34" s="562" t="str">
        <f t="shared" ref="S34:S65" ca="1" si="19">DATEDIF(P34,TODAY(),"y")&amp;" years, "&amp;DATEDIF(P34,TODAY(),"m") -(DATEDIF(P34,TODAY(),"y")*12) &amp;"months"</f>
        <v>0 years, 5months</v>
      </c>
      <c r="T34" s="555">
        <v>34662</v>
      </c>
      <c r="U34" s="556">
        <f t="shared" ref="U34:U64" ca="1" si="20">DATEDIF(T34,TODAY(),"y")</f>
        <v>26</v>
      </c>
      <c r="V34" s="553" t="s">
        <v>774</v>
      </c>
      <c r="W34" s="557" t="s">
        <v>885</v>
      </c>
      <c r="X34" s="566" t="s">
        <v>994</v>
      </c>
      <c r="Y34" s="559" t="s">
        <v>1183</v>
      </c>
      <c r="Z34" s="553" t="s">
        <v>995</v>
      </c>
      <c r="AA34" s="554" t="s">
        <v>998</v>
      </c>
      <c r="AB34" s="553" t="s">
        <v>996</v>
      </c>
      <c r="AC34" s="552" t="s">
        <v>760</v>
      </c>
      <c r="AD34" s="553" t="s">
        <v>82</v>
      </c>
      <c r="AE34" s="553" t="s">
        <v>1871</v>
      </c>
      <c r="AF34" s="554" t="s">
        <v>1350</v>
      </c>
      <c r="AG34" s="665">
        <v>48</v>
      </c>
      <c r="AH34" s="665">
        <v>8</v>
      </c>
      <c r="AI34" s="554" t="s">
        <v>1354</v>
      </c>
      <c r="AJ34" s="554" t="s">
        <v>1353</v>
      </c>
      <c r="AK34" s="563" t="s">
        <v>1353</v>
      </c>
      <c r="AL34" s="568" t="s">
        <v>997</v>
      </c>
      <c r="AM34" s="563" t="s">
        <v>1363</v>
      </c>
      <c r="AN34" s="564">
        <v>800</v>
      </c>
      <c r="AO34" s="564">
        <v>140</v>
      </c>
      <c r="AP34" s="565">
        <v>60</v>
      </c>
      <c r="AQ34" s="564">
        <f t="shared" si="12"/>
        <v>1000</v>
      </c>
      <c r="AR34" s="543" t="s">
        <v>822</v>
      </c>
      <c r="AS34" s="544" t="s">
        <v>819</v>
      </c>
      <c r="AT34" s="545" t="s">
        <v>794</v>
      </c>
      <c r="AU34" s="817"/>
      <c r="AV34" s="544" t="s">
        <v>646</v>
      </c>
      <c r="AW34" s="546">
        <v>12607116710202</v>
      </c>
      <c r="AX34" s="547" t="s">
        <v>801</v>
      </c>
      <c r="AY34" s="559" t="s">
        <v>1773</v>
      </c>
      <c r="AZ34" s="559" t="s">
        <v>1779</v>
      </c>
      <c r="BA34" s="542" t="str">
        <f t="shared" si="9"/>
        <v>Alexander Mack</v>
      </c>
      <c r="BB34" s="542" t="str">
        <f t="shared" si="10"/>
        <v>315MLD066</v>
      </c>
      <c r="BC34" s="542" t="s">
        <v>1877</v>
      </c>
      <c r="BD34" s="542" t="s">
        <v>1879</v>
      </c>
    </row>
    <row r="35" spans="1:56" s="542" customFormat="1" ht="30.6">
      <c r="A35" s="562">
        <v>34</v>
      </c>
      <c r="B35" s="735" t="s">
        <v>88</v>
      </c>
      <c r="C35" s="548" t="s">
        <v>652</v>
      </c>
      <c r="D35" s="548" t="s">
        <v>46</v>
      </c>
      <c r="E35" s="550" t="s">
        <v>1708</v>
      </c>
      <c r="F35" s="821" t="str">
        <f t="shared" si="13"/>
        <v>315MLD051</v>
      </c>
      <c r="G35" s="572" t="str">
        <f t="shared" si="14"/>
        <v>Amaresh</v>
      </c>
      <c r="H35" s="572" t="str">
        <f t="shared" si="15"/>
        <v>Kumar</v>
      </c>
      <c r="I35" s="572" t="str">
        <f t="shared" si="16"/>
        <v>Samal</v>
      </c>
      <c r="J35" s="566" t="s">
        <v>1367</v>
      </c>
      <c r="K35" s="542" t="str">
        <f t="shared" si="17"/>
        <v>Mechanical Superintendent</v>
      </c>
      <c r="L35" s="549" t="s">
        <v>1322</v>
      </c>
      <c r="M35" s="553" t="s">
        <v>31</v>
      </c>
      <c r="N35" s="553" t="s">
        <v>645</v>
      </c>
      <c r="O35" s="554">
        <v>7675994</v>
      </c>
      <c r="P35" s="560">
        <v>44185</v>
      </c>
      <c r="Q35" s="561">
        <f t="shared" si="18"/>
        <v>44549</v>
      </c>
      <c r="R35" s="815">
        <f t="shared" si="8"/>
        <v>44274</v>
      </c>
      <c r="S35" s="562" t="str">
        <f t="shared" ca="1" si="19"/>
        <v>0 years, 5months</v>
      </c>
      <c r="T35" s="555">
        <v>30705</v>
      </c>
      <c r="U35" s="556">
        <f t="shared" ca="1" si="20"/>
        <v>37</v>
      </c>
      <c r="V35" s="553" t="s">
        <v>774</v>
      </c>
      <c r="W35" s="557" t="s">
        <v>877</v>
      </c>
      <c r="X35" s="566" t="s">
        <v>1101</v>
      </c>
      <c r="Y35" s="559" t="s">
        <v>1183</v>
      </c>
      <c r="Z35" s="553" t="s">
        <v>1102</v>
      </c>
      <c r="AA35" s="554" t="s">
        <v>1103</v>
      </c>
      <c r="AB35" s="553" t="s">
        <v>879</v>
      </c>
      <c r="AC35" s="552" t="s">
        <v>760</v>
      </c>
      <c r="AD35" s="553" t="s">
        <v>32</v>
      </c>
      <c r="AE35" s="553" t="s">
        <v>1874</v>
      </c>
      <c r="AF35" s="554" t="s">
        <v>1350</v>
      </c>
      <c r="AG35" s="665">
        <v>48</v>
      </c>
      <c r="AH35" s="665">
        <v>8</v>
      </c>
      <c r="AI35" s="554" t="s">
        <v>1354</v>
      </c>
      <c r="AJ35" s="554" t="s">
        <v>1353</v>
      </c>
      <c r="AK35" s="563" t="s">
        <v>1353</v>
      </c>
      <c r="AL35" s="568" t="s">
        <v>1104</v>
      </c>
      <c r="AM35" s="563" t="s">
        <v>1363</v>
      </c>
      <c r="AN35" s="564">
        <v>750</v>
      </c>
      <c r="AO35" s="564">
        <v>100</v>
      </c>
      <c r="AP35" s="565">
        <v>50</v>
      </c>
      <c r="AQ35" s="564">
        <f t="shared" si="12"/>
        <v>900</v>
      </c>
      <c r="AR35" s="543" t="s">
        <v>862</v>
      </c>
      <c r="AS35" s="544" t="s">
        <v>823</v>
      </c>
      <c r="AT35" s="545" t="s">
        <v>854</v>
      </c>
      <c r="AU35" s="817"/>
      <c r="AV35" s="544" t="s">
        <v>644</v>
      </c>
      <c r="AW35" s="546">
        <v>182010400004046</v>
      </c>
      <c r="AX35" s="547" t="s">
        <v>855</v>
      </c>
      <c r="AY35" s="669" t="s">
        <v>70</v>
      </c>
      <c r="AZ35" s="559" t="s">
        <v>1780</v>
      </c>
      <c r="BA35" s="542" t="str">
        <f t="shared" si="9"/>
        <v>Aruna R. D Bandaranayake</v>
      </c>
      <c r="BB35" s="542" t="str">
        <f t="shared" ref="BB35:BB66" si="21">VLOOKUP(BA35,E:F,2,FALSE)</f>
        <v>315MLD048</v>
      </c>
      <c r="BC35" s="542" t="s">
        <v>1877</v>
      </c>
      <c r="BD35" s="542" t="s">
        <v>1879</v>
      </c>
    </row>
    <row r="36" spans="1:56" s="542" customFormat="1" ht="71.400000000000006">
      <c r="A36" s="562">
        <v>35</v>
      </c>
      <c r="B36" s="735" t="s">
        <v>18</v>
      </c>
      <c r="C36" s="548" t="s">
        <v>640</v>
      </c>
      <c r="D36" s="548" t="s">
        <v>633</v>
      </c>
      <c r="E36" s="550" t="s">
        <v>641</v>
      </c>
      <c r="F36" s="821" t="str">
        <f t="shared" si="13"/>
        <v>315MLD052</v>
      </c>
      <c r="G36" s="572" t="str">
        <f t="shared" si="14"/>
        <v>Cynthia</v>
      </c>
      <c r="H36" s="572" t="str">
        <f t="shared" si="15"/>
        <v/>
      </c>
      <c r="I36" s="572" t="str">
        <f t="shared" si="16"/>
        <v>Viloria</v>
      </c>
      <c r="J36" s="566" t="s">
        <v>17</v>
      </c>
      <c r="K36" s="542" t="str">
        <f t="shared" si="17"/>
        <v>Director of Finance</v>
      </c>
      <c r="L36" s="551" t="s">
        <v>780</v>
      </c>
      <c r="M36" s="553" t="s">
        <v>16</v>
      </c>
      <c r="N36" s="553" t="s">
        <v>642</v>
      </c>
      <c r="O36" s="554">
        <v>7656841</v>
      </c>
      <c r="P36" s="560">
        <v>44169</v>
      </c>
      <c r="Q36" s="561">
        <f t="shared" si="18"/>
        <v>44533</v>
      </c>
      <c r="R36" s="815">
        <f t="shared" si="8"/>
        <v>44258</v>
      </c>
      <c r="S36" s="562" t="str">
        <f t="shared" ca="1" si="19"/>
        <v>0 years, 5months</v>
      </c>
      <c r="T36" s="555">
        <v>26878</v>
      </c>
      <c r="U36" s="556">
        <f t="shared" ca="1" si="20"/>
        <v>47</v>
      </c>
      <c r="V36" s="553" t="s">
        <v>775</v>
      </c>
      <c r="W36" s="557" t="s">
        <v>885</v>
      </c>
      <c r="X36" s="558" t="s">
        <v>958</v>
      </c>
      <c r="Y36" s="559" t="s">
        <v>1183</v>
      </c>
      <c r="Z36" s="553" t="s">
        <v>959</v>
      </c>
      <c r="AA36" s="554">
        <v>9617276618</v>
      </c>
      <c r="AB36" s="553" t="s">
        <v>960</v>
      </c>
      <c r="AC36" s="552" t="s">
        <v>760</v>
      </c>
      <c r="AD36" s="553" t="s">
        <v>32</v>
      </c>
      <c r="AE36" s="553" t="s">
        <v>1874</v>
      </c>
      <c r="AF36" s="554" t="s">
        <v>1350</v>
      </c>
      <c r="AG36" s="665">
        <v>48</v>
      </c>
      <c r="AH36" s="665">
        <v>8</v>
      </c>
      <c r="AI36" s="554" t="s">
        <v>1353</v>
      </c>
      <c r="AJ36" s="563" t="s">
        <v>1356</v>
      </c>
      <c r="AK36" s="563" t="s">
        <v>1353</v>
      </c>
      <c r="AL36" s="559" t="s">
        <v>1091</v>
      </c>
      <c r="AM36" s="563" t="s">
        <v>1363</v>
      </c>
      <c r="AN36" s="564">
        <v>1800</v>
      </c>
      <c r="AO36" s="564">
        <v>500</v>
      </c>
      <c r="AP36" s="565">
        <v>500</v>
      </c>
      <c r="AQ36" s="564">
        <f t="shared" si="12"/>
        <v>2800</v>
      </c>
      <c r="AR36" s="543" t="s">
        <v>867</v>
      </c>
      <c r="AS36" s="544" t="s">
        <v>819</v>
      </c>
      <c r="AT36" s="545" t="s">
        <v>797</v>
      </c>
      <c r="AU36" s="817"/>
      <c r="AV36" s="544" t="s">
        <v>641</v>
      </c>
      <c r="AW36" s="546" t="s">
        <v>796</v>
      </c>
      <c r="AX36" s="547" t="s">
        <v>798</v>
      </c>
      <c r="AY36" s="736" t="s">
        <v>1759</v>
      </c>
      <c r="AZ36" s="559" t="s">
        <v>1788</v>
      </c>
      <c r="BA36" s="542" t="str">
        <f t="shared" si="9"/>
        <v>David Robert Hughes</v>
      </c>
      <c r="BB36" s="542" t="str">
        <f t="shared" si="21"/>
        <v>315MLD122</v>
      </c>
      <c r="BC36" s="542" t="s">
        <v>1877</v>
      </c>
      <c r="BD36" s="542" t="s">
        <v>1879</v>
      </c>
    </row>
    <row r="37" spans="1:56" s="542" customFormat="1" ht="20.399999999999999">
      <c r="A37" s="562">
        <v>36</v>
      </c>
      <c r="B37" s="735" t="s">
        <v>229</v>
      </c>
      <c r="C37" s="548" t="s">
        <v>653</v>
      </c>
      <c r="D37" s="548" t="s">
        <v>762</v>
      </c>
      <c r="E37" s="550" t="s">
        <v>857</v>
      </c>
      <c r="F37" s="821" t="str">
        <f t="shared" si="13"/>
        <v>315MLD053</v>
      </c>
      <c r="G37" s="572" t="str">
        <f t="shared" si="14"/>
        <v>Binod</v>
      </c>
      <c r="H37" s="572" t="str">
        <f t="shared" si="15"/>
        <v>Kumar</v>
      </c>
      <c r="I37" s="572" t="str">
        <f t="shared" si="16"/>
        <v>BK</v>
      </c>
      <c r="J37" s="566" t="s">
        <v>1314</v>
      </c>
      <c r="K37" s="542" t="str">
        <f t="shared" si="17"/>
        <v>Sous Chef  AM</v>
      </c>
      <c r="L37" s="552" t="s">
        <v>1312</v>
      </c>
      <c r="M37" s="553" t="s">
        <v>647</v>
      </c>
      <c r="N37" s="553" t="s">
        <v>648</v>
      </c>
      <c r="O37" s="554">
        <v>7250283</v>
      </c>
      <c r="P37" s="560">
        <v>44185</v>
      </c>
      <c r="Q37" s="561">
        <f t="shared" si="18"/>
        <v>44549</v>
      </c>
      <c r="R37" s="815">
        <f t="shared" si="8"/>
        <v>44274</v>
      </c>
      <c r="S37" s="562" t="str">
        <f t="shared" ca="1" si="19"/>
        <v>0 years, 5months</v>
      </c>
      <c r="T37" s="555">
        <v>28851</v>
      </c>
      <c r="U37" s="556">
        <f t="shared" ca="1" si="20"/>
        <v>42</v>
      </c>
      <c r="V37" s="553" t="s">
        <v>774</v>
      </c>
      <c r="W37" s="557" t="s">
        <v>877</v>
      </c>
      <c r="X37" s="566" t="s">
        <v>1175</v>
      </c>
      <c r="Y37" s="559" t="s">
        <v>1183</v>
      </c>
      <c r="Z37" s="553" t="s">
        <v>1176</v>
      </c>
      <c r="AA37" s="554" t="s">
        <v>1177</v>
      </c>
      <c r="AB37" s="553" t="s">
        <v>879</v>
      </c>
      <c r="AC37" s="552" t="s">
        <v>760</v>
      </c>
      <c r="AD37" s="553" t="s">
        <v>82</v>
      </c>
      <c r="AE37" s="553" t="s">
        <v>1871</v>
      </c>
      <c r="AF37" s="554" t="s">
        <v>1350</v>
      </c>
      <c r="AG37" s="665">
        <v>48</v>
      </c>
      <c r="AH37" s="665">
        <v>8</v>
      </c>
      <c r="AI37" s="554" t="s">
        <v>1354</v>
      </c>
      <c r="AJ37" s="554" t="s">
        <v>1353</v>
      </c>
      <c r="AK37" s="563" t="s">
        <v>1353</v>
      </c>
      <c r="AL37" s="568" t="s">
        <v>1178</v>
      </c>
      <c r="AM37" s="563" t="s">
        <v>1363</v>
      </c>
      <c r="AN37" s="564">
        <v>1900</v>
      </c>
      <c r="AO37" s="564">
        <v>0</v>
      </c>
      <c r="AP37" s="565">
        <v>100</v>
      </c>
      <c r="AQ37" s="564">
        <f t="shared" si="12"/>
        <v>2000</v>
      </c>
      <c r="AR37" s="543" t="s">
        <v>866</v>
      </c>
      <c r="AS37" s="544" t="s">
        <v>856</v>
      </c>
      <c r="AT37" s="545" t="s">
        <v>859</v>
      </c>
      <c r="AU37" s="817"/>
      <c r="AV37" s="544" t="s">
        <v>857</v>
      </c>
      <c r="AW37" s="546" t="s">
        <v>858</v>
      </c>
      <c r="AX37" s="547" t="s">
        <v>860</v>
      </c>
      <c r="AY37" s="559" t="s">
        <v>1773</v>
      </c>
      <c r="AZ37" s="559" t="s">
        <v>1779</v>
      </c>
      <c r="BA37" s="542" t="str">
        <f t="shared" si="9"/>
        <v>Alexander Mack</v>
      </c>
      <c r="BB37" s="542" t="str">
        <f t="shared" si="21"/>
        <v>315MLD066</v>
      </c>
      <c r="BC37" s="542" t="s">
        <v>1877</v>
      </c>
      <c r="BD37" s="542" t="s">
        <v>1879</v>
      </c>
    </row>
    <row r="38" spans="1:56" s="542" customFormat="1" ht="30.6">
      <c r="A38" s="562">
        <v>37</v>
      </c>
      <c r="B38" s="735" t="s">
        <v>162</v>
      </c>
      <c r="C38" s="548" t="s">
        <v>660</v>
      </c>
      <c r="D38" s="548" t="s">
        <v>762</v>
      </c>
      <c r="E38" s="550" t="s">
        <v>692</v>
      </c>
      <c r="F38" s="821" t="str">
        <f t="shared" si="13"/>
        <v>315MLD054</v>
      </c>
      <c r="G38" s="572" t="str">
        <f t="shared" si="14"/>
        <v>Fakrudeen</v>
      </c>
      <c r="H38" s="572" t="str">
        <f t="shared" si="15"/>
        <v/>
      </c>
      <c r="I38" s="572" t="str">
        <f t="shared" si="16"/>
        <v>Sulaiman</v>
      </c>
      <c r="J38" s="566" t="s">
        <v>161</v>
      </c>
      <c r="K38" s="542" t="str">
        <f t="shared" si="17"/>
        <v>IT Manager</v>
      </c>
      <c r="L38" s="549" t="s">
        <v>1328</v>
      </c>
      <c r="M38" s="553" t="s">
        <v>31</v>
      </c>
      <c r="N38" s="553" t="s">
        <v>668</v>
      </c>
      <c r="O38" s="554">
        <v>7630914</v>
      </c>
      <c r="P38" s="560">
        <v>44197</v>
      </c>
      <c r="Q38" s="561">
        <f>DATE(YEAR(P38)+1,MONTH(P38),DAY(P38-1))</f>
        <v>44592</v>
      </c>
      <c r="R38" s="815">
        <f t="shared" si="8"/>
        <v>44286</v>
      </c>
      <c r="S38" s="562" t="str">
        <f t="shared" ca="1" si="19"/>
        <v>0 years, 4months</v>
      </c>
      <c r="T38" s="555">
        <v>27374</v>
      </c>
      <c r="U38" s="556">
        <f t="shared" ca="1" si="20"/>
        <v>46</v>
      </c>
      <c r="V38" s="553" t="s">
        <v>774</v>
      </c>
      <c r="W38" s="557" t="s">
        <v>877</v>
      </c>
      <c r="X38" s="566" t="s">
        <v>1009</v>
      </c>
      <c r="Y38" s="559" t="s">
        <v>1183</v>
      </c>
      <c r="Z38" s="553" t="s">
        <v>1010</v>
      </c>
      <c r="AA38" s="554" t="s">
        <v>1011</v>
      </c>
      <c r="AB38" s="553" t="s">
        <v>879</v>
      </c>
      <c r="AC38" s="552" t="s">
        <v>760</v>
      </c>
      <c r="AD38" s="553" t="s">
        <v>32</v>
      </c>
      <c r="AE38" s="553" t="s">
        <v>1874</v>
      </c>
      <c r="AF38" s="554" t="s">
        <v>1350</v>
      </c>
      <c r="AG38" s="665">
        <v>48</v>
      </c>
      <c r="AH38" s="665">
        <v>8</v>
      </c>
      <c r="AI38" s="554" t="s">
        <v>1354</v>
      </c>
      <c r="AJ38" s="554" t="s">
        <v>1353</v>
      </c>
      <c r="AK38" s="563" t="s">
        <v>1353</v>
      </c>
      <c r="AL38" s="568" t="s">
        <v>1090</v>
      </c>
      <c r="AM38" s="563" t="s">
        <v>1363</v>
      </c>
      <c r="AN38" s="564">
        <v>1700</v>
      </c>
      <c r="AO38" s="564">
        <v>200</v>
      </c>
      <c r="AP38" s="565">
        <v>100</v>
      </c>
      <c r="AQ38" s="564">
        <f t="shared" si="12"/>
        <v>2000</v>
      </c>
      <c r="AR38" s="543" t="s">
        <v>820</v>
      </c>
      <c r="AS38" s="544" t="s">
        <v>819</v>
      </c>
      <c r="AT38" s="545" t="s">
        <v>794</v>
      </c>
      <c r="AU38" s="817"/>
      <c r="AV38" s="544" t="s">
        <v>935</v>
      </c>
      <c r="AW38" s="546">
        <v>12600966010201</v>
      </c>
      <c r="AX38" s="547" t="s">
        <v>936</v>
      </c>
      <c r="AY38" s="559" t="s">
        <v>28</v>
      </c>
      <c r="AZ38" s="559" t="s">
        <v>1781</v>
      </c>
      <c r="BA38" s="542" t="str">
        <f t="shared" si="9"/>
        <v>Muhammad Shinaj K.A Rahiman</v>
      </c>
      <c r="BB38" s="542" t="str">
        <f t="shared" si="21"/>
        <v>315MLD020</v>
      </c>
      <c r="BC38" s="542" t="s">
        <v>1877</v>
      </c>
      <c r="BD38" s="542" t="s">
        <v>1879</v>
      </c>
    </row>
    <row r="39" spans="1:56" s="542" customFormat="1" ht="30.6">
      <c r="A39" s="562">
        <v>38</v>
      </c>
      <c r="B39" s="735" t="s">
        <v>58</v>
      </c>
      <c r="C39" s="548" t="s">
        <v>661</v>
      </c>
      <c r="D39" s="548" t="s">
        <v>46</v>
      </c>
      <c r="E39" s="550" t="s">
        <v>667</v>
      </c>
      <c r="F39" s="821" t="str">
        <f t="shared" si="13"/>
        <v>315MLD055</v>
      </c>
      <c r="G39" s="572" t="str">
        <f t="shared" si="14"/>
        <v>MD</v>
      </c>
      <c r="H39" s="572" t="str">
        <f t="shared" si="15"/>
        <v>Nasir</v>
      </c>
      <c r="I39" s="572" t="str">
        <f t="shared" si="16"/>
        <v>Uddin</v>
      </c>
      <c r="J39" s="566" t="s">
        <v>1342</v>
      </c>
      <c r="K39" s="542" t="str">
        <f t="shared" si="17"/>
        <v>Warehouse Manager</v>
      </c>
      <c r="L39" s="549" t="s">
        <v>1339</v>
      </c>
      <c r="M39" s="553" t="s">
        <v>122</v>
      </c>
      <c r="N39" s="553" t="s">
        <v>669</v>
      </c>
      <c r="O39" s="554">
        <v>7891185</v>
      </c>
      <c r="P39" s="560">
        <v>44211</v>
      </c>
      <c r="Q39" s="561">
        <f t="shared" si="18"/>
        <v>44575</v>
      </c>
      <c r="R39" s="815">
        <f t="shared" si="8"/>
        <v>44300</v>
      </c>
      <c r="S39" s="562" t="str">
        <f t="shared" ca="1" si="19"/>
        <v>0 years, 4months</v>
      </c>
      <c r="T39" s="555">
        <v>34486</v>
      </c>
      <c r="U39" s="556">
        <f t="shared" ca="1" si="20"/>
        <v>26</v>
      </c>
      <c r="V39" s="553" t="s">
        <v>774</v>
      </c>
      <c r="W39" s="557" t="s">
        <v>885</v>
      </c>
      <c r="X39" s="558" t="s">
        <v>1016</v>
      </c>
      <c r="Y39" s="559" t="s">
        <v>1183</v>
      </c>
      <c r="Z39" s="553" t="s">
        <v>1059</v>
      </c>
      <c r="AA39" s="554" t="s">
        <v>1012</v>
      </c>
      <c r="AB39" s="553" t="s">
        <v>892</v>
      </c>
      <c r="AC39" s="552" t="s">
        <v>760</v>
      </c>
      <c r="AD39" s="553" t="s">
        <v>32</v>
      </c>
      <c r="AE39" s="553" t="s">
        <v>1874</v>
      </c>
      <c r="AF39" s="554" t="s">
        <v>1350</v>
      </c>
      <c r="AG39" s="665">
        <v>48</v>
      </c>
      <c r="AH39" s="665">
        <v>8</v>
      </c>
      <c r="AI39" s="554" t="s">
        <v>1354</v>
      </c>
      <c r="AJ39" s="554" t="s">
        <v>1353</v>
      </c>
      <c r="AK39" s="563" t="s">
        <v>1353</v>
      </c>
      <c r="AL39" s="559" t="s">
        <v>1070</v>
      </c>
      <c r="AM39" s="563" t="s">
        <v>1363</v>
      </c>
      <c r="AN39" s="564">
        <v>350</v>
      </c>
      <c r="AO39" s="564">
        <v>200</v>
      </c>
      <c r="AP39" s="565">
        <v>150</v>
      </c>
      <c r="AQ39" s="564">
        <f t="shared" si="12"/>
        <v>700</v>
      </c>
      <c r="AR39" s="543" t="s">
        <v>820</v>
      </c>
      <c r="AS39" s="544" t="s">
        <v>819</v>
      </c>
      <c r="AT39" s="545" t="s">
        <v>787</v>
      </c>
      <c r="AU39" s="817"/>
      <c r="AV39" s="544" t="s">
        <v>667</v>
      </c>
      <c r="AW39" s="546">
        <v>7730000356971</v>
      </c>
      <c r="AX39" s="547" t="s">
        <v>937</v>
      </c>
      <c r="AY39" s="559" t="s">
        <v>1784</v>
      </c>
      <c r="AZ39" s="559" t="s">
        <v>1783</v>
      </c>
      <c r="BA39" s="542" t="str">
        <f t="shared" si="9"/>
        <v>Adones Chavez Espellogo</v>
      </c>
      <c r="BB39" s="542">
        <f t="shared" si="21"/>
        <v>600257995</v>
      </c>
      <c r="BC39" s="542" t="s">
        <v>1877</v>
      </c>
      <c r="BD39" s="542" t="s">
        <v>1879</v>
      </c>
    </row>
    <row r="40" spans="1:56" s="542" customFormat="1" ht="20.399999999999999">
      <c r="A40" s="562">
        <v>39</v>
      </c>
      <c r="B40" s="548" t="s">
        <v>207</v>
      </c>
      <c r="C40" s="548" t="s">
        <v>662</v>
      </c>
      <c r="D40" s="548" t="s">
        <v>46</v>
      </c>
      <c r="E40" s="550" t="s">
        <v>781</v>
      </c>
      <c r="F40" s="821" t="str">
        <f t="shared" si="13"/>
        <v>315MLD057</v>
      </c>
      <c r="G40" s="572" t="str">
        <f t="shared" si="14"/>
        <v>Abdulla</v>
      </c>
      <c r="H40" s="572" t="str">
        <f t="shared" si="15"/>
        <v/>
      </c>
      <c r="I40" s="572" t="str">
        <f t="shared" si="16"/>
        <v>Giyas</v>
      </c>
      <c r="J40" s="566" t="s">
        <v>710</v>
      </c>
      <c r="K40" s="542" t="str">
        <f t="shared" si="17"/>
        <v>Laundry Supervisor</v>
      </c>
      <c r="L40" s="551" t="s">
        <v>783</v>
      </c>
      <c r="M40" s="553" t="s">
        <v>26</v>
      </c>
      <c r="N40" s="548" t="s">
        <v>670</v>
      </c>
      <c r="O40" s="554" t="s">
        <v>880</v>
      </c>
      <c r="P40" s="560">
        <v>44211</v>
      </c>
      <c r="Q40" s="561">
        <f t="shared" si="18"/>
        <v>44575</v>
      </c>
      <c r="R40" s="815">
        <f t="shared" si="8"/>
        <v>44300</v>
      </c>
      <c r="S40" s="562" t="str">
        <f t="shared" ca="1" si="19"/>
        <v>0 years, 4months</v>
      </c>
      <c r="T40" s="560">
        <v>34713</v>
      </c>
      <c r="U40" s="548">
        <f t="shared" ca="1" si="20"/>
        <v>26</v>
      </c>
      <c r="V40" s="548" t="s">
        <v>774</v>
      </c>
      <c r="W40" s="562" t="s">
        <v>877</v>
      </c>
      <c r="X40" s="566" t="s">
        <v>882</v>
      </c>
      <c r="Y40" s="559" t="s">
        <v>1183</v>
      </c>
      <c r="Z40" s="553" t="s">
        <v>881</v>
      </c>
      <c r="AA40" s="554">
        <v>7692218</v>
      </c>
      <c r="AB40" s="553" t="s">
        <v>879</v>
      </c>
      <c r="AC40" s="552" t="s">
        <v>760</v>
      </c>
      <c r="AD40" s="553" t="s">
        <v>27</v>
      </c>
      <c r="AE40" s="553" t="s">
        <v>27</v>
      </c>
      <c r="AF40" s="554" t="s">
        <v>1350</v>
      </c>
      <c r="AG40" s="665">
        <v>48</v>
      </c>
      <c r="AH40" s="665">
        <v>8</v>
      </c>
      <c r="AI40" s="554" t="s">
        <v>1354</v>
      </c>
      <c r="AJ40" s="554" t="s">
        <v>1353</v>
      </c>
      <c r="AK40" s="563" t="s">
        <v>1353</v>
      </c>
      <c r="AL40" s="568" t="s">
        <v>1073</v>
      </c>
      <c r="AM40" s="563" t="s">
        <v>1363</v>
      </c>
      <c r="AN40" s="564">
        <v>350</v>
      </c>
      <c r="AO40" s="564">
        <v>200</v>
      </c>
      <c r="AP40" s="565">
        <v>150</v>
      </c>
      <c r="AQ40" s="564">
        <f t="shared" si="12"/>
        <v>700</v>
      </c>
      <c r="AR40" s="543" t="s">
        <v>820</v>
      </c>
      <c r="AS40" s="544" t="s">
        <v>819</v>
      </c>
      <c r="AT40" s="545" t="s">
        <v>787</v>
      </c>
      <c r="AU40" s="817"/>
      <c r="AV40" s="544" t="s">
        <v>781</v>
      </c>
      <c r="AW40" s="546">
        <v>7730000033207</v>
      </c>
      <c r="AX40" s="547" t="s">
        <v>883</v>
      </c>
      <c r="AY40" s="559" t="s">
        <v>191</v>
      </c>
      <c r="AZ40" s="559" t="s">
        <v>1787</v>
      </c>
      <c r="BA40" s="542" t="str">
        <f t="shared" si="9"/>
        <v>Ghulam Mustafa</v>
      </c>
      <c r="BB40" s="542" t="str">
        <f t="shared" si="21"/>
        <v>315MLD004</v>
      </c>
      <c r="BC40" s="542" t="s">
        <v>1877</v>
      </c>
      <c r="BD40" s="542" t="s">
        <v>1879</v>
      </c>
    </row>
    <row r="41" spans="1:56" s="542" customFormat="1" ht="20.399999999999999">
      <c r="A41" s="562">
        <v>40</v>
      </c>
      <c r="B41" s="548" t="s">
        <v>226</v>
      </c>
      <c r="C41" s="548" t="s">
        <v>663</v>
      </c>
      <c r="D41" s="548" t="s">
        <v>46</v>
      </c>
      <c r="E41" s="550" t="s">
        <v>782</v>
      </c>
      <c r="F41" s="821" t="str">
        <f t="shared" si="13"/>
        <v>315MLD058</v>
      </c>
      <c r="G41" s="572" t="str">
        <f t="shared" si="14"/>
        <v>Sujala</v>
      </c>
      <c r="H41" s="572" t="str">
        <f t="shared" si="15"/>
        <v/>
      </c>
      <c r="I41" s="572" t="str">
        <f t="shared" si="16"/>
        <v>Gahatraj</v>
      </c>
      <c r="J41" s="566" t="s">
        <v>1372</v>
      </c>
      <c r="K41" s="542" t="str">
        <f t="shared" si="17"/>
        <v>Dining Room Supervisor</v>
      </c>
      <c r="L41" s="552" t="s">
        <v>1312</v>
      </c>
      <c r="M41" s="553" t="s">
        <v>647</v>
      </c>
      <c r="N41" s="548">
        <v>11083149</v>
      </c>
      <c r="O41" s="554" t="s">
        <v>1105</v>
      </c>
      <c r="P41" s="560">
        <v>44217</v>
      </c>
      <c r="Q41" s="561">
        <f t="shared" si="18"/>
        <v>44581</v>
      </c>
      <c r="R41" s="815">
        <f t="shared" si="8"/>
        <v>44306</v>
      </c>
      <c r="S41" s="562" t="str">
        <f t="shared" ca="1" si="19"/>
        <v>0 years, 3months</v>
      </c>
      <c r="T41" s="560">
        <v>36358</v>
      </c>
      <c r="U41" s="548">
        <f t="shared" ca="1" si="20"/>
        <v>21</v>
      </c>
      <c r="V41" s="548" t="s">
        <v>775</v>
      </c>
      <c r="W41" s="562" t="s">
        <v>885</v>
      </c>
      <c r="X41" s="566" t="s">
        <v>1242</v>
      </c>
      <c r="Y41" s="559" t="s">
        <v>1183</v>
      </c>
      <c r="Z41" s="553" t="s">
        <v>1295</v>
      </c>
      <c r="AA41" s="554" t="s">
        <v>1294</v>
      </c>
      <c r="AB41" s="553" t="s">
        <v>960</v>
      </c>
      <c r="AC41" s="552" t="s">
        <v>760</v>
      </c>
      <c r="AD41" s="553" t="s">
        <v>82</v>
      </c>
      <c r="AE41" s="553" t="s">
        <v>1871</v>
      </c>
      <c r="AF41" s="554" t="s">
        <v>1350</v>
      </c>
      <c r="AG41" s="665">
        <v>48</v>
      </c>
      <c r="AH41" s="665">
        <v>8</v>
      </c>
      <c r="AI41" s="554" t="s">
        <v>1354</v>
      </c>
      <c r="AJ41" s="554" t="s">
        <v>1353</v>
      </c>
      <c r="AK41" s="563" t="s">
        <v>1353</v>
      </c>
      <c r="AL41" s="568" t="s">
        <v>1178</v>
      </c>
      <c r="AM41" s="563" t="s">
        <v>1363</v>
      </c>
      <c r="AN41" s="564">
        <v>500</v>
      </c>
      <c r="AO41" s="564">
        <v>100</v>
      </c>
      <c r="AP41" s="565">
        <v>50</v>
      </c>
      <c r="AQ41" s="564">
        <f t="shared" si="12"/>
        <v>650</v>
      </c>
      <c r="AR41" s="543" t="s">
        <v>941</v>
      </c>
      <c r="AS41" s="544" t="s">
        <v>856</v>
      </c>
      <c r="AT41" s="545" t="s">
        <v>939</v>
      </c>
      <c r="AU41" s="817"/>
      <c r="AV41" s="544" t="s">
        <v>782</v>
      </c>
      <c r="AW41" s="546" t="s">
        <v>938</v>
      </c>
      <c r="AX41" s="547" t="s">
        <v>940</v>
      </c>
      <c r="AY41" s="559" t="s">
        <v>1320</v>
      </c>
      <c r="AZ41" s="559" t="s">
        <v>1779</v>
      </c>
      <c r="BA41" s="542" t="str">
        <f t="shared" si="9"/>
        <v>Alexander Mack</v>
      </c>
      <c r="BB41" s="542" t="str">
        <f t="shared" si="21"/>
        <v>315MLD066</v>
      </c>
      <c r="BC41" s="542" t="s">
        <v>1877</v>
      </c>
      <c r="BD41" s="542" t="s">
        <v>1879</v>
      </c>
    </row>
    <row r="42" spans="1:56" s="542" customFormat="1" ht="30.6">
      <c r="A42" s="562">
        <v>41</v>
      </c>
      <c r="B42" s="548" t="s">
        <v>146</v>
      </c>
      <c r="C42" s="548" t="s">
        <v>664</v>
      </c>
      <c r="D42" s="548" t="s">
        <v>633</v>
      </c>
      <c r="E42" s="550" t="s">
        <v>946</v>
      </c>
      <c r="F42" s="821" t="str">
        <f t="shared" si="13"/>
        <v>315MLD059</v>
      </c>
      <c r="G42" s="572" t="str">
        <f t="shared" si="14"/>
        <v>Bishnu</v>
      </c>
      <c r="H42" s="572" t="str">
        <f t="shared" si="15"/>
        <v>Maya</v>
      </c>
      <c r="I42" s="572" t="str">
        <f t="shared" si="16"/>
        <v>Monger</v>
      </c>
      <c r="J42" s="566" t="s">
        <v>1332</v>
      </c>
      <c r="K42" s="542" t="str">
        <f t="shared" si="17"/>
        <v>Director of Guest Services</v>
      </c>
      <c r="L42" s="552" t="s">
        <v>783</v>
      </c>
      <c r="M42" s="553" t="s">
        <v>666</v>
      </c>
      <c r="N42" s="548" t="s">
        <v>682</v>
      </c>
      <c r="O42" s="554">
        <v>9402374</v>
      </c>
      <c r="P42" s="560">
        <v>44217</v>
      </c>
      <c r="Q42" s="561">
        <f t="shared" si="18"/>
        <v>44581</v>
      </c>
      <c r="R42" s="815">
        <f t="shared" si="8"/>
        <v>44306</v>
      </c>
      <c r="S42" s="562" t="str">
        <f t="shared" ca="1" si="19"/>
        <v>0 years, 3months</v>
      </c>
      <c r="T42" s="560">
        <v>33486</v>
      </c>
      <c r="U42" s="548">
        <f t="shared" ca="1" si="20"/>
        <v>29</v>
      </c>
      <c r="V42" s="548" t="s">
        <v>775</v>
      </c>
      <c r="W42" s="562" t="s">
        <v>885</v>
      </c>
      <c r="X42" s="566" t="s">
        <v>1017</v>
      </c>
      <c r="Y42" s="559" t="s">
        <v>1183</v>
      </c>
      <c r="Z42" s="553" t="s">
        <v>1018</v>
      </c>
      <c r="AA42" s="554" t="s">
        <v>1019</v>
      </c>
      <c r="AB42" s="553" t="s">
        <v>996</v>
      </c>
      <c r="AC42" s="552" t="s">
        <v>760</v>
      </c>
      <c r="AD42" s="553" t="s">
        <v>82</v>
      </c>
      <c r="AE42" s="553" t="s">
        <v>1871</v>
      </c>
      <c r="AF42" s="554" t="s">
        <v>1350</v>
      </c>
      <c r="AG42" s="665">
        <v>48</v>
      </c>
      <c r="AH42" s="665">
        <v>8</v>
      </c>
      <c r="AI42" s="554" t="s">
        <v>1354</v>
      </c>
      <c r="AJ42" s="554" t="s">
        <v>1353</v>
      </c>
      <c r="AK42" s="563" t="s">
        <v>1359</v>
      </c>
      <c r="AL42" s="568" t="s">
        <v>1098</v>
      </c>
      <c r="AM42" s="563" t="s">
        <v>1363</v>
      </c>
      <c r="AN42" s="564">
        <v>3555</v>
      </c>
      <c r="AO42" s="564">
        <v>472</v>
      </c>
      <c r="AP42" s="565">
        <v>473</v>
      </c>
      <c r="AQ42" s="564">
        <f t="shared" si="12"/>
        <v>4500</v>
      </c>
      <c r="AR42" s="543" t="s">
        <v>947</v>
      </c>
      <c r="AS42" s="544" t="s">
        <v>942</v>
      </c>
      <c r="AT42" s="545" t="s">
        <v>944</v>
      </c>
      <c r="AU42" s="817"/>
      <c r="AV42" s="544" t="s">
        <v>943</v>
      </c>
      <c r="AW42" s="546">
        <v>440010071320</v>
      </c>
      <c r="AX42" s="547" t="s">
        <v>945</v>
      </c>
      <c r="AY42" s="736" t="s">
        <v>1331</v>
      </c>
      <c r="AZ42" s="559" t="s">
        <v>1787</v>
      </c>
      <c r="BA42" s="542" t="str">
        <f t="shared" si="9"/>
        <v>Ghulam Mustafa</v>
      </c>
      <c r="BB42" s="542" t="str">
        <f t="shared" si="21"/>
        <v>315MLD004</v>
      </c>
      <c r="BC42" s="542" t="s">
        <v>1877</v>
      </c>
      <c r="BD42" s="542" t="s">
        <v>1879</v>
      </c>
    </row>
    <row r="43" spans="1:56" s="542" customFormat="1" ht="20.399999999999999">
      <c r="A43" s="562">
        <v>42</v>
      </c>
      <c r="B43" s="735" t="s">
        <v>226</v>
      </c>
      <c r="C43" s="548" t="s">
        <v>665</v>
      </c>
      <c r="D43" s="548" t="s">
        <v>762</v>
      </c>
      <c r="E43" s="550" t="s">
        <v>1777</v>
      </c>
      <c r="F43" s="821" t="str">
        <f t="shared" si="13"/>
        <v>315MLD060</v>
      </c>
      <c r="G43" s="572" t="str">
        <f t="shared" si="14"/>
        <v>Javeed</v>
      </c>
      <c r="H43" s="572" t="str">
        <f t="shared" si="15"/>
        <v>Ahmad</v>
      </c>
      <c r="I43" s="572" t="str">
        <f t="shared" si="16"/>
        <v>Bhat</v>
      </c>
      <c r="J43" s="566" t="s">
        <v>1320</v>
      </c>
      <c r="K43" s="542" t="str">
        <f t="shared" si="17"/>
        <v>Sous Chef  PM</v>
      </c>
      <c r="L43" s="552" t="s">
        <v>1312</v>
      </c>
      <c r="M43" s="553" t="s">
        <v>31</v>
      </c>
      <c r="N43" s="553" t="s">
        <v>683</v>
      </c>
      <c r="O43" s="554">
        <v>9980397</v>
      </c>
      <c r="P43" s="560">
        <v>44217</v>
      </c>
      <c r="Q43" s="561">
        <f t="shared" si="18"/>
        <v>44581</v>
      </c>
      <c r="R43" s="815">
        <f t="shared" si="8"/>
        <v>44306</v>
      </c>
      <c r="S43" s="562" t="str">
        <f t="shared" ca="1" si="19"/>
        <v>0 years, 3months</v>
      </c>
      <c r="T43" s="555">
        <v>33887</v>
      </c>
      <c r="U43" s="556">
        <f t="shared" ca="1" si="20"/>
        <v>28</v>
      </c>
      <c r="V43" s="553" t="s">
        <v>774</v>
      </c>
      <c r="W43" s="557" t="s">
        <v>877</v>
      </c>
      <c r="X43" s="558" t="s">
        <v>1064</v>
      </c>
      <c r="Y43" s="559" t="s">
        <v>1183</v>
      </c>
      <c r="Z43" s="553" t="s">
        <v>1065</v>
      </c>
      <c r="AA43" s="554" t="s">
        <v>1066</v>
      </c>
      <c r="AB43" s="553" t="s">
        <v>996</v>
      </c>
      <c r="AC43" s="552" t="s">
        <v>760</v>
      </c>
      <c r="AD43" s="553" t="s">
        <v>82</v>
      </c>
      <c r="AE43" s="553" t="s">
        <v>1871</v>
      </c>
      <c r="AF43" s="554" t="s">
        <v>1350</v>
      </c>
      <c r="AG43" s="665">
        <v>48</v>
      </c>
      <c r="AH43" s="665">
        <v>8</v>
      </c>
      <c r="AI43" s="554" t="s">
        <v>1354</v>
      </c>
      <c r="AJ43" s="554" t="s">
        <v>1353</v>
      </c>
      <c r="AK43" s="563" t="s">
        <v>1353</v>
      </c>
      <c r="AL43" s="559" t="s">
        <v>1096</v>
      </c>
      <c r="AM43" s="563" t="s">
        <v>1363</v>
      </c>
      <c r="AN43" s="564">
        <v>600</v>
      </c>
      <c r="AO43" s="564">
        <v>300</v>
      </c>
      <c r="AP43" s="565">
        <v>300</v>
      </c>
      <c r="AQ43" s="564">
        <f t="shared" si="12"/>
        <v>1200</v>
      </c>
      <c r="AR43" s="543" t="s">
        <v>951</v>
      </c>
      <c r="AS43" s="544" t="s">
        <v>928</v>
      </c>
      <c r="AT43" s="545" t="s">
        <v>949</v>
      </c>
      <c r="AU43" s="817"/>
      <c r="AV43" s="544" t="s">
        <v>948</v>
      </c>
      <c r="AW43" s="546">
        <v>59109906444915</v>
      </c>
      <c r="AX43" s="547" t="s">
        <v>950</v>
      </c>
      <c r="AY43" s="559" t="s">
        <v>1775</v>
      </c>
      <c r="AZ43" s="559" t="s">
        <v>1779</v>
      </c>
      <c r="BA43" s="542" t="str">
        <f t="shared" si="9"/>
        <v>Alexander Mack</v>
      </c>
      <c r="BB43" s="542" t="str">
        <f t="shared" si="21"/>
        <v>315MLD066</v>
      </c>
      <c r="BC43" s="542" t="s">
        <v>1877</v>
      </c>
      <c r="BD43" s="542" t="s">
        <v>1879</v>
      </c>
    </row>
    <row r="44" spans="1:56" s="542" customFormat="1" ht="30.6">
      <c r="A44" s="562">
        <v>43</v>
      </c>
      <c r="B44" s="735" t="s">
        <v>54</v>
      </c>
      <c r="C44" s="548" t="s">
        <v>672</v>
      </c>
      <c r="D44" s="548" t="s">
        <v>592</v>
      </c>
      <c r="E44" s="550" t="s">
        <v>895</v>
      </c>
      <c r="F44" s="821" t="str">
        <f t="shared" si="13"/>
        <v>315MLD061</v>
      </c>
      <c r="G44" s="572" t="str">
        <f t="shared" si="14"/>
        <v>Michael</v>
      </c>
      <c r="H44" s="572" t="str">
        <f t="shared" si="15"/>
        <v>Enriquez</v>
      </c>
      <c r="I44" s="572" t="str">
        <f t="shared" si="16"/>
        <v>Morelos</v>
      </c>
      <c r="J44" s="566" t="s">
        <v>671</v>
      </c>
      <c r="K44" s="542" t="str">
        <f t="shared" si="17"/>
        <v>Procurement  and Logistics Manager</v>
      </c>
      <c r="L44" s="549" t="s">
        <v>1339</v>
      </c>
      <c r="M44" s="553" t="s">
        <v>16</v>
      </c>
      <c r="N44" s="553" t="s">
        <v>684</v>
      </c>
      <c r="O44" s="554">
        <v>9980118</v>
      </c>
      <c r="P44" s="560">
        <v>44217</v>
      </c>
      <c r="Q44" s="561">
        <f t="shared" si="18"/>
        <v>44581</v>
      </c>
      <c r="R44" s="815">
        <f t="shared" si="8"/>
        <v>44306</v>
      </c>
      <c r="S44" s="562" t="str">
        <f t="shared" ca="1" si="19"/>
        <v>0 years, 3months</v>
      </c>
      <c r="T44" s="555">
        <v>27692</v>
      </c>
      <c r="U44" s="556">
        <f t="shared" ca="1" si="20"/>
        <v>45</v>
      </c>
      <c r="V44" s="553" t="s">
        <v>774</v>
      </c>
      <c r="W44" s="557" t="s">
        <v>877</v>
      </c>
      <c r="X44" s="558" t="s">
        <v>1022</v>
      </c>
      <c r="Y44" s="559" t="s">
        <v>1183</v>
      </c>
      <c r="Z44" s="553" t="s">
        <v>1023</v>
      </c>
      <c r="AA44" s="554" t="s">
        <v>1024</v>
      </c>
      <c r="AB44" s="553" t="s">
        <v>879</v>
      </c>
      <c r="AC44" s="552" t="s">
        <v>760</v>
      </c>
      <c r="AD44" s="553" t="s">
        <v>32</v>
      </c>
      <c r="AE44" s="553" t="s">
        <v>1874</v>
      </c>
      <c r="AF44" s="554" t="s">
        <v>1350</v>
      </c>
      <c r="AG44" s="665">
        <v>48</v>
      </c>
      <c r="AH44" s="665">
        <v>8</v>
      </c>
      <c r="AI44" s="554" t="s">
        <v>1354</v>
      </c>
      <c r="AJ44" s="554" t="s">
        <v>1353</v>
      </c>
      <c r="AK44" s="563" t="s">
        <v>1353</v>
      </c>
      <c r="AL44" s="559" t="s">
        <v>1091</v>
      </c>
      <c r="AM44" s="563" t="s">
        <v>1363</v>
      </c>
      <c r="AN44" s="564">
        <v>1400</v>
      </c>
      <c r="AO44" s="564">
        <v>150</v>
      </c>
      <c r="AP44" s="565">
        <v>50</v>
      </c>
      <c r="AQ44" s="564">
        <f t="shared" si="12"/>
        <v>1600</v>
      </c>
      <c r="AR44" s="543" t="s">
        <v>955</v>
      </c>
      <c r="AS44" s="544" t="s">
        <v>819</v>
      </c>
      <c r="AT44" s="545" t="s">
        <v>797</v>
      </c>
      <c r="AU44" s="817"/>
      <c r="AV44" s="544" t="s">
        <v>952</v>
      </c>
      <c r="AW44" s="546" t="s">
        <v>953</v>
      </c>
      <c r="AX44" s="547" t="s">
        <v>954</v>
      </c>
      <c r="AY44" s="559" t="s">
        <v>1340</v>
      </c>
      <c r="AZ44" s="559" t="s">
        <v>1783</v>
      </c>
      <c r="BA44" s="542" t="str">
        <f t="shared" si="9"/>
        <v>Adones Chavez Espellogo</v>
      </c>
      <c r="BB44" s="542">
        <f t="shared" si="21"/>
        <v>600257995</v>
      </c>
      <c r="BC44" s="542" t="s">
        <v>1877</v>
      </c>
      <c r="BD44" s="542" t="s">
        <v>1879</v>
      </c>
    </row>
    <row r="45" spans="1:56" s="542" customFormat="1" ht="20.399999999999999">
      <c r="A45" s="562">
        <v>44</v>
      </c>
      <c r="B45" s="735" t="s">
        <v>202</v>
      </c>
      <c r="C45" s="548" t="s">
        <v>673</v>
      </c>
      <c r="D45" s="548" t="s">
        <v>46</v>
      </c>
      <c r="E45" s="550" t="s">
        <v>674</v>
      </c>
      <c r="F45" s="821" t="str">
        <f t="shared" si="13"/>
        <v>315MLD062</v>
      </c>
      <c r="G45" s="572" t="str">
        <f t="shared" si="14"/>
        <v>Rilwan</v>
      </c>
      <c r="H45" s="572" t="str">
        <f t="shared" si="15"/>
        <v/>
      </c>
      <c r="I45" s="572" t="str">
        <f t="shared" si="16"/>
        <v>Shareef</v>
      </c>
      <c r="J45" s="566" t="s">
        <v>593</v>
      </c>
      <c r="K45" s="542" t="str">
        <f t="shared" si="17"/>
        <v>Housekeeping Team Leader</v>
      </c>
      <c r="L45" s="551" t="s">
        <v>783</v>
      </c>
      <c r="M45" s="553" t="s">
        <v>26</v>
      </c>
      <c r="N45" s="553" t="s">
        <v>685</v>
      </c>
      <c r="O45" s="554">
        <v>7433588</v>
      </c>
      <c r="P45" s="560">
        <v>44217</v>
      </c>
      <c r="Q45" s="561">
        <f t="shared" si="18"/>
        <v>44581</v>
      </c>
      <c r="R45" s="815">
        <f t="shared" si="8"/>
        <v>44306</v>
      </c>
      <c r="S45" s="562" t="str">
        <f t="shared" ca="1" si="19"/>
        <v>0 years, 3months</v>
      </c>
      <c r="T45" s="555">
        <v>34781</v>
      </c>
      <c r="U45" s="556">
        <f t="shared" ca="1" si="20"/>
        <v>26</v>
      </c>
      <c r="V45" s="553" t="s">
        <v>774</v>
      </c>
      <c r="W45" s="557" t="s">
        <v>877</v>
      </c>
      <c r="X45" s="558" t="s">
        <v>1037</v>
      </c>
      <c r="Y45" s="559" t="s">
        <v>1183</v>
      </c>
      <c r="Z45" s="553" t="s">
        <v>1067</v>
      </c>
      <c r="AA45" s="554">
        <v>7912240</v>
      </c>
      <c r="AB45" s="553" t="s">
        <v>996</v>
      </c>
      <c r="AC45" s="552" t="s">
        <v>760</v>
      </c>
      <c r="AD45" s="553" t="s">
        <v>27</v>
      </c>
      <c r="AE45" s="553" t="s">
        <v>27</v>
      </c>
      <c r="AF45" s="554" t="s">
        <v>1350</v>
      </c>
      <c r="AG45" s="665">
        <v>48</v>
      </c>
      <c r="AH45" s="665">
        <v>8</v>
      </c>
      <c r="AI45" s="554" t="s">
        <v>1354</v>
      </c>
      <c r="AJ45" s="554" t="s">
        <v>1353</v>
      </c>
      <c r="AK45" s="563" t="s">
        <v>1353</v>
      </c>
      <c r="AL45" s="559" t="s">
        <v>1085</v>
      </c>
      <c r="AM45" s="563" t="s">
        <v>1363</v>
      </c>
      <c r="AN45" s="564">
        <v>350</v>
      </c>
      <c r="AO45" s="564">
        <v>200</v>
      </c>
      <c r="AP45" s="565">
        <v>150</v>
      </c>
      <c r="AQ45" s="564">
        <f t="shared" si="12"/>
        <v>700</v>
      </c>
      <c r="AR45" s="543" t="s">
        <v>820</v>
      </c>
      <c r="AS45" s="544" t="s">
        <v>819</v>
      </c>
      <c r="AT45" s="545" t="s">
        <v>787</v>
      </c>
      <c r="AU45" s="817"/>
      <c r="AV45" s="544" t="s">
        <v>674</v>
      </c>
      <c r="AW45" s="546">
        <v>7730000033148</v>
      </c>
      <c r="AX45" s="547" t="s">
        <v>956</v>
      </c>
      <c r="AY45" s="559" t="s">
        <v>675</v>
      </c>
      <c r="AZ45" s="559" t="s">
        <v>1787</v>
      </c>
      <c r="BA45" s="542" t="str">
        <f t="shared" si="9"/>
        <v>Ghulam Mustafa</v>
      </c>
      <c r="BB45" s="542" t="str">
        <f t="shared" si="21"/>
        <v>315MLD004</v>
      </c>
      <c r="BC45" s="542" t="s">
        <v>1877</v>
      </c>
      <c r="BD45" s="542" t="s">
        <v>1879</v>
      </c>
    </row>
    <row r="46" spans="1:56" s="542" customFormat="1" ht="20.399999999999999">
      <c r="A46" s="562">
        <v>45</v>
      </c>
      <c r="B46" s="735" t="s">
        <v>200</v>
      </c>
      <c r="C46" s="548" t="s">
        <v>676</v>
      </c>
      <c r="D46" s="548" t="s">
        <v>46</v>
      </c>
      <c r="E46" s="550" t="s">
        <v>679</v>
      </c>
      <c r="F46" s="821" t="str">
        <f t="shared" si="13"/>
        <v>315MLD063</v>
      </c>
      <c r="G46" s="572" t="str">
        <f t="shared" si="14"/>
        <v>Siraj</v>
      </c>
      <c r="H46" s="572" t="str">
        <f t="shared" si="15"/>
        <v/>
      </c>
      <c r="I46" s="572" t="str">
        <f t="shared" si="16"/>
        <v>Abdulla</v>
      </c>
      <c r="J46" s="566" t="s">
        <v>675</v>
      </c>
      <c r="K46" s="542" t="str">
        <f t="shared" si="17"/>
        <v>Housekeeping Supervisor</v>
      </c>
      <c r="L46" s="551" t="s">
        <v>783</v>
      </c>
      <c r="M46" s="553" t="s">
        <v>26</v>
      </c>
      <c r="N46" s="553" t="s">
        <v>686</v>
      </c>
      <c r="O46" s="554">
        <v>7542415</v>
      </c>
      <c r="P46" s="560">
        <v>44227</v>
      </c>
      <c r="Q46" s="561">
        <f t="shared" si="18"/>
        <v>44591</v>
      </c>
      <c r="R46" s="815">
        <f t="shared" si="8"/>
        <v>44316</v>
      </c>
      <c r="S46" s="562" t="str">
        <f t="shared" ca="1" si="19"/>
        <v>0 years, 3months</v>
      </c>
      <c r="T46" s="555">
        <v>31025</v>
      </c>
      <c r="U46" s="556">
        <f t="shared" ca="1" si="20"/>
        <v>36</v>
      </c>
      <c r="V46" s="553" t="s">
        <v>774</v>
      </c>
      <c r="W46" s="557" t="s">
        <v>885</v>
      </c>
      <c r="X46" s="558" t="s">
        <v>1075</v>
      </c>
      <c r="Y46" s="559" t="s">
        <v>1183</v>
      </c>
      <c r="Z46" s="553" t="s">
        <v>1076</v>
      </c>
      <c r="AA46" s="554">
        <v>7793211</v>
      </c>
      <c r="AB46" s="553" t="s">
        <v>892</v>
      </c>
      <c r="AC46" s="552" t="s">
        <v>760</v>
      </c>
      <c r="AD46" s="553" t="s">
        <v>27</v>
      </c>
      <c r="AE46" s="553" t="s">
        <v>27</v>
      </c>
      <c r="AF46" s="554" t="s">
        <v>1350</v>
      </c>
      <c r="AG46" s="665">
        <v>48</v>
      </c>
      <c r="AH46" s="665">
        <v>8</v>
      </c>
      <c r="AI46" s="554" t="s">
        <v>1354</v>
      </c>
      <c r="AJ46" s="554" t="s">
        <v>1353</v>
      </c>
      <c r="AK46" s="563" t="s">
        <v>1353</v>
      </c>
      <c r="AL46" s="559" t="s">
        <v>1077</v>
      </c>
      <c r="AM46" s="563" t="s">
        <v>1363</v>
      </c>
      <c r="AN46" s="564">
        <v>500</v>
      </c>
      <c r="AO46" s="564">
        <v>150</v>
      </c>
      <c r="AP46" s="565">
        <v>100</v>
      </c>
      <c r="AQ46" s="564">
        <f t="shared" si="12"/>
        <v>750</v>
      </c>
      <c r="AR46" s="543" t="s">
        <v>820</v>
      </c>
      <c r="AS46" s="544" t="s">
        <v>819</v>
      </c>
      <c r="AT46" s="545" t="s">
        <v>787</v>
      </c>
      <c r="AU46" s="817"/>
      <c r="AV46" s="544" t="s">
        <v>931</v>
      </c>
      <c r="AW46" s="546">
        <v>7730000032196</v>
      </c>
      <c r="AX46" s="547" t="s">
        <v>932</v>
      </c>
      <c r="AY46" s="559" t="s">
        <v>1334</v>
      </c>
      <c r="AZ46" s="559" t="s">
        <v>1787</v>
      </c>
      <c r="BA46" s="542" t="str">
        <f t="shared" si="9"/>
        <v>Ghulam Mustafa</v>
      </c>
      <c r="BB46" s="542" t="str">
        <f t="shared" si="21"/>
        <v>315MLD004</v>
      </c>
      <c r="BC46" s="542" t="s">
        <v>1877</v>
      </c>
      <c r="BD46" s="542" t="s">
        <v>1879</v>
      </c>
    </row>
    <row r="47" spans="1:56" s="542" customFormat="1" ht="20.399999999999999">
      <c r="A47" s="562">
        <v>46</v>
      </c>
      <c r="B47" s="735" t="s">
        <v>235</v>
      </c>
      <c r="C47" s="548" t="s">
        <v>677</v>
      </c>
      <c r="D47" s="548" t="s">
        <v>46</v>
      </c>
      <c r="E47" s="550" t="s">
        <v>681</v>
      </c>
      <c r="F47" s="821" t="str">
        <f t="shared" si="13"/>
        <v>315MLD064</v>
      </c>
      <c r="G47" s="572" t="e">
        <f t="shared" si="14"/>
        <v>#VALUE!</v>
      </c>
      <c r="H47" s="572" t="str">
        <f t="shared" si="15"/>
        <v/>
      </c>
      <c r="I47" s="572" t="e">
        <f t="shared" si="16"/>
        <v>#VALUE!</v>
      </c>
      <c r="J47" s="566" t="s">
        <v>1319</v>
      </c>
      <c r="K47" s="542" t="str">
        <f t="shared" si="17"/>
        <v>Stewarding Suprvisor</v>
      </c>
      <c r="L47" s="552" t="s">
        <v>1312</v>
      </c>
      <c r="M47" s="553" t="s">
        <v>122</v>
      </c>
      <c r="N47" s="553" t="s">
        <v>687</v>
      </c>
      <c r="O47" s="554">
        <v>7356415</v>
      </c>
      <c r="P47" s="560">
        <v>44227</v>
      </c>
      <c r="Q47" s="561">
        <f t="shared" si="18"/>
        <v>44591</v>
      </c>
      <c r="R47" s="815">
        <f t="shared" si="8"/>
        <v>44316</v>
      </c>
      <c r="S47" s="562" t="str">
        <f t="shared" ca="1" si="19"/>
        <v>0 years, 3months</v>
      </c>
      <c r="T47" s="555">
        <v>32193</v>
      </c>
      <c r="U47" s="556">
        <f t="shared" ca="1" si="20"/>
        <v>33</v>
      </c>
      <c r="V47" s="553" t="s">
        <v>774</v>
      </c>
      <c r="W47" s="557" t="s">
        <v>877</v>
      </c>
      <c r="X47" s="558" t="s">
        <v>1224</v>
      </c>
      <c r="Y47" s="559" t="s">
        <v>1183</v>
      </c>
      <c r="Z47" s="553" t="s">
        <v>1222</v>
      </c>
      <c r="AA47" s="554" t="s">
        <v>1223</v>
      </c>
      <c r="AB47" s="553" t="s">
        <v>960</v>
      </c>
      <c r="AC47" s="552" t="s">
        <v>760</v>
      </c>
      <c r="AD47" s="553" t="s">
        <v>32</v>
      </c>
      <c r="AE47" s="553" t="s">
        <v>1874</v>
      </c>
      <c r="AF47" s="554" t="s">
        <v>1350</v>
      </c>
      <c r="AG47" s="665">
        <v>48</v>
      </c>
      <c r="AH47" s="665">
        <v>8</v>
      </c>
      <c r="AI47" s="554" t="s">
        <v>1354</v>
      </c>
      <c r="AJ47" s="554" t="s">
        <v>1353</v>
      </c>
      <c r="AK47" s="563" t="s">
        <v>1353</v>
      </c>
      <c r="AL47" s="559" t="s">
        <v>1070</v>
      </c>
      <c r="AM47" s="563" t="s">
        <v>1363</v>
      </c>
      <c r="AN47" s="564">
        <v>350</v>
      </c>
      <c r="AO47" s="564">
        <v>200</v>
      </c>
      <c r="AP47" s="565">
        <v>150</v>
      </c>
      <c r="AQ47" s="564">
        <f t="shared" si="12"/>
        <v>700</v>
      </c>
      <c r="AR47" s="543" t="s">
        <v>820</v>
      </c>
      <c r="AS47" s="544" t="s">
        <v>819</v>
      </c>
      <c r="AT47" s="545" t="s">
        <v>787</v>
      </c>
      <c r="AU47" s="817"/>
      <c r="AV47" s="544" t="s">
        <v>681</v>
      </c>
      <c r="AW47" s="546">
        <v>7730000356968</v>
      </c>
      <c r="AX47" s="547" t="s">
        <v>934</v>
      </c>
      <c r="AY47" s="559" t="s">
        <v>1776</v>
      </c>
      <c r="AZ47" s="559" t="s">
        <v>1779</v>
      </c>
      <c r="BA47" s="542" t="str">
        <f t="shared" si="9"/>
        <v>Alexander Mack</v>
      </c>
      <c r="BB47" s="542" t="str">
        <f t="shared" si="21"/>
        <v>315MLD066</v>
      </c>
      <c r="BC47" s="542" t="s">
        <v>1877</v>
      </c>
      <c r="BD47" s="542" t="s">
        <v>1879</v>
      </c>
    </row>
    <row r="48" spans="1:56" s="542" customFormat="1" ht="71.400000000000006">
      <c r="A48" s="562">
        <v>47</v>
      </c>
      <c r="B48" s="735" t="s">
        <v>214</v>
      </c>
      <c r="C48" s="548" t="s">
        <v>688</v>
      </c>
      <c r="D48" s="548" t="s">
        <v>633</v>
      </c>
      <c r="E48" s="550" t="s">
        <v>689</v>
      </c>
      <c r="F48" s="821" t="str">
        <f t="shared" si="13"/>
        <v>315MLD066</v>
      </c>
      <c r="G48" s="572" t="str">
        <f t="shared" si="14"/>
        <v>Alexander</v>
      </c>
      <c r="H48" s="572" t="str">
        <f t="shared" si="15"/>
        <v/>
      </c>
      <c r="I48" s="572" t="str">
        <f t="shared" si="16"/>
        <v>Mack</v>
      </c>
      <c r="J48" s="566" t="s">
        <v>213</v>
      </c>
      <c r="K48" s="542" t="str">
        <f t="shared" si="17"/>
        <v>Deputy General Manager</v>
      </c>
      <c r="L48" s="551" t="s">
        <v>1312</v>
      </c>
      <c r="M48" s="553" t="s">
        <v>690</v>
      </c>
      <c r="N48" s="553" t="s">
        <v>691</v>
      </c>
      <c r="O48" s="554">
        <v>9980122</v>
      </c>
      <c r="P48" s="560">
        <v>44228</v>
      </c>
      <c r="Q48" s="561">
        <f t="shared" si="18"/>
        <v>44623</v>
      </c>
      <c r="R48" s="815">
        <f t="shared" si="8"/>
        <v>44316</v>
      </c>
      <c r="S48" s="562" t="str">
        <f t="shared" ca="1" si="19"/>
        <v>0 years, 3months</v>
      </c>
      <c r="T48" s="555">
        <v>24720</v>
      </c>
      <c r="U48" s="556">
        <f t="shared" ca="1" si="20"/>
        <v>53</v>
      </c>
      <c r="V48" s="553" t="s">
        <v>774</v>
      </c>
      <c r="W48" s="557" t="s">
        <v>877</v>
      </c>
      <c r="X48" s="558" t="s">
        <v>979</v>
      </c>
      <c r="Y48" s="559" t="s">
        <v>1183</v>
      </c>
      <c r="Z48" s="553" t="s">
        <v>980</v>
      </c>
      <c r="AA48" s="554" t="s">
        <v>981</v>
      </c>
      <c r="AB48" s="553" t="s">
        <v>879</v>
      </c>
      <c r="AC48" s="552" t="s">
        <v>760</v>
      </c>
      <c r="AD48" s="553" t="s">
        <v>82</v>
      </c>
      <c r="AE48" s="553" t="s">
        <v>1871</v>
      </c>
      <c r="AF48" s="554" t="s">
        <v>1350</v>
      </c>
      <c r="AG48" s="665">
        <v>48</v>
      </c>
      <c r="AH48" s="665">
        <v>8</v>
      </c>
      <c r="AI48" s="554" t="s">
        <v>1353</v>
      </c>
      <c r="AJ48" s="563" t="s">
        <v>1356</v>
      </c>
      <c r="AK48" s="563" t="s">
        <v>1353</v>
      </c>
      <c r="AL48" s="559" t="s">
        <v>1087</v>
      </c>
      <c r="AM48" s="563" t="s">
        <v>1362</v>
      </c>
      <c r="AN48" s="564">
        <v>5000</v>
      </c>
      <c r="AO48" s="564">
        <v>0</v>
      </c>
      <c r="AP48" s="565">
        <v>500</v>
      </c>
      <c r="AQ48" s="564">
        <f t="shared" si="12"/>
        <v>5500</v>
      </c>
      <c r="AR48" s="543" t="s">
        <v>820</v>
      </c>
      <c r="AS48" s="544" t="s">
        <v>819</v>
      </c>
      <c r="AT48" s="545" t="s">
        <v>787</v>
      </c>
      <c r="AU48" s="817"/>
      <c r="AV48" s="544" t="s">
        <v>689</v>
      </c>
      <c r="AW48" s="546">
        <v>7730000272485</v>
      </c>
      <c r="AX48" s="547" t="s">
        <v>933</v>
      </c>
      <c r="AY48" s="736" t="s">
        <v>1757</v>
      </c>
      <c r="AZ48" s="559" t="s">
        <v>1789</v>
      </c>
      <c r="BA48" s="542" t="str">
        <f t="shared" si="9"/>
        <v>Timothy Patrick Clinton</v>
      </c>
      <c r="BB48" s="542">
        <f t="shared" si="21"/>
        <v>600190695</v>
      </c>
      <c r="BC48" s="542" t="s">
        <v>1877</v>
      </c>
      <c r="BD48" s="542" t="s">
        <v>1879</v>
      </c>
    </row>
    <row r="49" spans="1:56" s="542" customFormat="1" ht="20.399999999999999">
      <c r="A49" s="562">
        <v>48</v>
      </c>
      <c r="B49" s="735" t="s">
        <v>66</v>
      </c>
      <c r="C49" s="548" t="s">
        <v>695</v>
      </c>
      <c r="D49" s="548" t="s">
        <v>46</v>
      </c>
      <c r="E49" s="550" t="s">
        <v>693</v>
      </c>
      <c r="F49" s="821" t="str">
        <f t="shared" si="13"/>
        <v>315MLD070</v>
      </c>
      <c r="G49" s="572" t="str">
        <f t="shared" si="14"/>
        <v>Fathimath</v>
      </c>
      <c r="H49" s="572" t="str">
        <f t="shared" si="15"/>
        <v/>
      </c>
      <c r="I49" s="572" t="str">
        <f t="shared" si="16"/>
        <v>Sadhufa</v>
      </c>
      <c r="J49" s="566" t="s">
        <v>1338</v>
      </c>
      <c r="K49" s="542" t="str">
        <f t="shared" si="17"/>
        <v>CAFM IT Supervisor</v>
      </c>
      <c r="L49" s="549" t="s">
        <v>1328</v>
      </c>
      <c r="M49" s="553" t="s">
        <v>26</v>
      </c>
      <c r="N49" s="553" t="s">
        <v>698</v>
      </c>
      <c r="O49" s="554">
        <v>7674104</v>
      </c>
      <c r="P49" s="560">
        <v>44251</v>
      </c>
      <c r="Q49" s="561">
        <f t="shared" si="18"/>
        <v>44615</v>
      </c>
      <c r="R49" s="815">
        <f t="shared" si="8"/>
        <v>44339</v>
      </c>
      <c r="S49" s="562" t="str">
        <f t="shared" ca="1" si="19"/>
        <v>0 years, 2months</v>
      </c>
      <c r="T49" s="555">
        <v>32640</v>
      </c>
      <c r="U49" s="556">
        <f t="shared" ca="1" si="20"/>
        <v>32</v>
      </c>
      <c r="V49" s="553" t="s">
        <v>775</v>
      </c>
      <c r="W49" s="557" t="s">
        <v>885</v>
      </c>
      <c r="X49" s="566" t="s">
        <v>989</v>
      </c>
      <c r="Y49" s="559" t="s">
        <v>1183</v>
      </c>
      <c r="Z49" s="553" t="s">
        <v>991</v>
      </c>
      <c r="AA49" s="554">
        <v>9996952</v>
      </c>
      <c r="AB49" s="553" t="s">
        <v>960</v>
      </c>
      <c r="AC49" s="552" t="s">
        <v>760</v>
      </c>
      <c r="AD49" s="553" t="s">
        <v>27</v>
      </c>
      <c r="AE49" s="553" t="s">
        <v>27</v>
      </c>
      <c r="AF49" s="554" t="s">
        <v>1350</v>
      </c>
      <c r="AG49" s="665">
        <v>48</v>
      </c>
      <c r="AH49" s="665">
        <v>8</v>
      </c>
      <c r="AI49" s="554" t="s">
        <v>1354</v>
      </c>
      <c r="AJ49" s="554" t="s">
        <v>1353</v>
      </c>
      <c r="AK49" s="563" t="s">
        <v>1353</v>
      </c>
      <c r="AL49" s="568" t="s">
        <v>1084</v>
      </c>
      <c r="AM49" s="563" t="s">
        <v>1363</v>
      </c>
      <c r="AN49" s="564">
        <v>450</v>
      </c>
      <c r="AO49" s="564">
        <v>200</v>
      </c>
      <c r="AP49" s="565">
        <v>50</v>
      </c>
      <c r="AQ49" s="564">
        <f t="shared" si="12"/>
        <v>700</v>
      </c>
      <c r="AR49" s="543" t="s">
        <v>820</v>
      </c>
      <c r="AS49" s="544" t="s">
        <v>819</v>
      </c>
      <c r="AT49" s="545" t="s">
        <v>787</v>
      </c>
      <c r="AU49" s="817"/>
      <c r="AV49" s="544" t="s">
        <v>910</v>
      </c>
      <c r="AW49" s="546">
        <v>7704311170101</v>
      </c>
      <c r="AX49" s="547" t="s">
        <v>911</v>
      </c>
      <c r="AY49" s="559" t="s">
        <v>161</v>
      </c>
      <c r="AZ49" s="559" t="s">
        <v>1781</v>
      </c>
      <c r="BA49" s="542" t="str">
        <f t="shared" si="9"/>
        <v>Muhammad Shinaj K.A Rahiman</v>
      </c>
      <c r="BB49" s="542" t="str">
        <f t="shared" si="21"/>
        <v>315MLD020</v>
      </c>
      <c r="BC49" s="542" t="s">
        <v>1877</v>
      </c>
      <c r="BD49" s="542" t="s">
        <v>1879</v>
      </c>
    </row>
    <row r="50" spans="1:56" s="542" customFormat="1" ht="30.6">
      <c r="A50" s="562">
        <v>49</v>
      </c>
      <c r="B50" s="548" t="s">
        <v>875</v>
      </c>
      <c r="C50" s="548" t="s">
        <v>696</v>
      </c>
      <c r="D50" s="548" t="s">
        <v>46</v>
      </c>
      <c r="E50" s="550" t="s">
        <v>694</v>
      </c>
      <c r="F50" s="821" t="str">
        <f t="shared" si="13"/>
        <v>315MLD072</v>
      </c>
      <c r="G50" s="572" t="str">
        <f t="shared" si="14"/>
        <v>Ahmed</v>
      </c>
      <c r="H50" s="572" t="str">
        <f t="shared" si="15"/>
        <v/>
      </c>
      <c r="I50" s="572" t="str">
        <f t="shared" si="16"/>
        <v>Shafiu</v>
      </c>
      <c r="J50" s="566" t="s">
        <v>697</v>
      </c>
      <c r="K50" s="542" t="str">
        <f t="shared" si="17"/>
        <v>QHSE, Security &amp; Risk Manager</v>
      </c>
      <c r="L50" s="551" t="s">
        <v>1329</v>
      </c>
      <c r="M50" s="553" t="s">
        <v>26</v>
      </c>
      <c r="N50" s="553" t="s">
        <v>699</v>
      </c>
      <c r="O50" s="554">
        <v>9462659</v>
      </c>
      <c r="P50" s="560">
        <v>44251</v>
      </c>
      <c r="Q50" s="561">
        <f t="shared" si="18"/>
        <v>44615</v>
      </c>
      <c r="R50" s="815">
        <f t="shared" si="8"/>
        <v>44339</v>
      </c>
      <c r="S50" s="562" t="str">
        <f t="shared" ca="1" si="19"/>
        <v>0 years, 2months</v>
      </c>
      <c r="T50" s="555">
        <v>34055</v>
      </c>
      <c r="U50" s="556">
        <f t="shared" ca="1" si="20"/>
        <v>28</v>
      </c>
      <c r="V50" s="553" t="s">
        <v>774</v>
      </c>
      <c r="W50" s="557" t="s">
        <v>877</v>
      </c>
      <c r="X50" s="566" t="s">
        <v>1078</v>
      </c>
      <c r="Y50" s="559" t="s">
        <v>1183</v>
      </c>
      <c r="Z50" s="553" t="s">
        <v>1079</v>
      </c>
      <c r="AA50" s="554">
        <v>9858384</v>
      </c>
      <c r="AB50" s="553" t="s">
        <v>879</v>
      </c>
      <c r="AC50" s="552" t="s">
        <v>760</v>
      </c>
      <c r="AD50" s="553" t="s">
        <v>27</v>
      </c>
      <c r="AE50" s="553" t="s">
        <v>27</v>
      </c>
      <c r="AF50" s="554" t="s">
        <v>1350</v>
      </c>
      <c r="AG50" s="665">
        <v>48</v>
      </c>
      <c r="AH50" s="665">
        <v>8</v>
      </c>
      <c r="AI50" s="554" t="s">
        <v>1354</v>
      </c>
      <c r="AJ50" s="554" t="s">
        <v>1353</v>
      </c>
      <c r="AK50" s="563" t="s">
        <v>1353</v>
      </c>
      <c r="AL50" s="568" t="s">
        <v>1085</v>
      </c>
      <c r="AM50" s="563" t="s">
        <v>1363</v>
      </c>
      <c r="AN50" s="564">
        <v>350</v>
      </c>
      <c r="AO50" s="564">
        <v>200</v>
      </c>
      <c r="AP50" s="565">
        <v>150</v>
      </c>
      <c r="AQ50" s="564">
        <f t="shared" si="12"/>
        <v>700</v>
      </c>
      <c r="AR50" s="543" t="s">
        <v>820</v>
      </c>
      <c r="AS50" s="544" t="s">
        <v>819</v>
      </c>
      <c r="AT50" s="545" t="s">
        <v>787</v>
      </c>
      <c r="AU50" s="817"/>
      <c r="AV50" s="544" t="s">
        <v>694</v>
      </c>
      <c r="AW50" s="546" t="s">
        <v>906</v>
      </c>
      <c r="AX50" s="547" t="s">
        <v>905</v>
      </c>
      <c r="AY50" s="559" t="s">
        <v>1349</v>
      </c>
      <c r="AZ50" s="559" t="s">
        <v>1782</v>
      </c>
      <c r="BA50" s="542" t="str">
        <f t="shared" si="9"/>
        <v>Terence Stephan Price</v>
      </c>
      <c r="BB50" s="542">
        <f t="shared" si="21"/>
        <v>600256541</v>
      </c>
      <c r="BC50" s="542" t="s">
        <v>1877</v>
      </c>
      <c r="BD50" s="542" t="s">
        <v>1879</v>
      </c>
    </row>
    <row r="51" spans="1:56" s="542" customFormat="1" ht="20.399999999999999">
      <c r="A51" s="562">
        <v>50</v>
      </c>
      <c r="B51" s="735" t="s">
        <v>202</v>
      </c>
      <c r="C51" s="548" t="s">
        <v>700</v>
      </c>
      <c r="D51" s="548" t="s">
        <v>46</v>
      </c>
      <c r="E51" s="550" t="s">
        <v>701</v>
      </c>
      <c r="F51" s="821" t="str">
        <f t="shared" si="13"/>
        <v>315MLD073</v>
      </c>
      <c r="G51" s="572" t="str">
        <f t="shared" si="14"/>
        <v>Ali</v>
      </c>
      <c r="H51" s="572" t="str">
        <f t="shared" si="15"/>
        <v/>
      </c>
      <c r="I51" s="572" t="str">
        <f t="shared" si="16"/>
        <v>Moonis</v>
      </c>
      <c r="J51" s="566" t="s">
        <v>593</v>
      </c>
      <c r="K51" s="542" t="str">
        <f t="shared" si="17"/>
        <v>Housekeeping Team Leader PM</v>
      </c>
      <c r="L51" s="551" t="s">
        <v>783</v>
      </c>
      <c r="M51" s="553" t="s">
        <v>26</v>
      </c>
      <c r="N51" s="553" t="s">
        <v>702</v>
      </c>
      <c r="O51" s="554">
        <v>9566538</v>
      </c>
      <c r="P51" s="560">
        <v>44253</v>
      </c>
      <c r="Q51" s="561">
        <f t="shared" si="18"/>
        <v>44617</v>
      </c>
      <c r="R51" s="815">
        <f t="shared" si="8"/>
        <v>44341</v>
      </c>
      <c r="S51" s="562" t="str">
        <f t="shared" ca="1" si="19"/>
        <v>0 years, 2months</v>
      </c>
      <c r="T51" s="555">
        <v>35487</v>
      </c>
      <c r="U51" s="556">
        <f t="shared" ca="1" si="20"/>
        <v>24</v>
      </c>
      <c r="V51" s="553" t="s">
        <v>774</v>
      </c>
      <c r="W51" s="557" t="s">
        <v>885</v>
      </c>
      <c r="X51" s="566" t="s">
        <v>987</v>
      </c>
      <c r="Y51" s="559" t="s">
        <v>1183</v>
      </c>
      <c r="Z51" s="553" t="s">
        <v>988</v>
      </c>
      <c r="AA51" s="554">
        <v>9148272</v>
      </c>
      <c r="AB51" s="553" t="s">
        <v>960</v>
      </c>
      <c r="AC51" s="552" t="s">
        <v>760</v>
      </c>
      <c r="AD51" s="553" t="s">
        <v>27</v>
      </c>
      <c r="AE51" s="553" t="s">
        <v>27</v>
      </c>
      <c r="AF51" s="554" t="s">
        <v>1350</v>
      </c>
      <c r="AG51" s="665">
        <v>48</v>
      </c>
      <c r="AH51" s="665">
        <v>8</v>
      </c>
      <c r="AI51" s="554" t="s">
        <v>1354</v>
      </c>
      <c r="AJ51" s="554" t="s">
        <v>1353</v>
      </c>
      <c r="AK51" s="563" t="s">
        <v>1353</v>
      </c>
      <c r="AL51" s="568" t="s">
        <v>1089</v>
      </c>
      <c r="AM51" s="563" t="s">
        <v>1363</v>
      </c>
      <c r="AN51" s="564">
        <v>350</v>
      </c>
      <c r="AO51" s="564">
        <v>200</v>
      </c>
      <c r="AP51" s="565">
        <v>150</v>
      </c>
      <c r="AQ51" s="564">
        <f t="shared" si="12"/>
        <v>700</v>
      </c>
      <c r="AR51" s="543" t="s">
        <v>820</v>
      </c>
      <c r="AS51" s="544" t="s">
        <v>819</v>
      </c>
      <c r="AT51" s="545" t="s">
        <v>787</v>
      </c>
      <c r="AU51" s="817"/>
      <c r="AV51" s="544" t="s">
        <v>701</v>
      </c>
      <c r="AW51" s="546">
        <v>7730000063304</v>
      </c>
      <c r="AX51" s="547" t="s">
        <v>909</v>
      </c>
      <c r="AY51" s="559" t="s">
        <v>1761</v>
      </c>
      <c r="AZ51" s="559" t="s">
        <v>1787</v>
      </c>
      <c r="BA51" s="542" t="str">
        <f t="shared" si="9"/>
        <v>Ghulam Mustafa</v>
      </c>
      <c r="BB51" s="542" t="str">
        <f t="shared" si="21"/>
        <v>315MLD004</v>
      </c>
      <c r="BC51" s="542" t="s">
        <v>1877</v>
      </c>
      <c r="BD51" s="542" t="s">
        <v>1879</v>
      </c>
    </row>
    <row r="52" spans="1:56" s="542" customFormat="1" ht="30.6">
      <c r="A52" s="562">
        <v>51</v>
      </c>
      <c r="B52" s="735" t="s">
        <v>52</v>
      </c>
      <c r="C52" s="548" t="s">
        <v>703</v>
      </c>
      <c r="D52" s="548" t="s">
        <v>762</v>
      </c>
      <c r="E52" s="550" t="s">
        <v>1713</v>
      </c>
      <c r="F52" s="821" t="str">
        <f t="shared" si="13"/>
        <v>315MLD075</v>
      </c>
      <c r="G52" s="572" t="str">
        <f t="shared" si="14"/>
        <v>Samuel</v>
      </c>
      <c r="H52" s="572" t="str">
        <f t="shared" si="15"/>
        <v>Sarandi</v>
      </c>
      <c r="I52" s="572" t="str">
        <f t="shared" si="16"/>
        <v>Cabanilla</v>
      </c>
      <c r="J52" s="566" t="s">
        <v>1330</v>
      </c>
      <c r="K52" s="542" t="str">
        <f t="shared" si="17"/>
        <v>QHSE Supervisor</v>
      </c>
      <c r="L52" s="551" t="s">
        <v>1329</v>
      </c>
      <c r="M52" s="553" t="s">
        <v>16</v>
      </c>
      <c r="N52" s="553" t="s">
        <v>704</v>
      </c>
      <c r="O52" s="554">
        <v>9980478</v>
      </c>
      <c r="P52" s="560">
        <v>44255</v>
      </c>
      <c r="Q52" s="561">
        <f t="shared" si="18"/>
        <v>44619</v>
      </c>
      <c r="R52" s="815">
        <f t="shared" si="8"/>
        <v>44343</v>
      </c>
      <c r="S52" s="562" t="str">
        <f t="shared" ca="1" si="19"/>
        <v>0 years, 2months</v>
      </c>
      <c r="T52" s="555">
        <v>25151</v>
      </c>
      <c r="U52" s="556">
        <f t="shared" ca="1" si="20"/>
        <v>52</v>
      </c>
      <c r="V52" s="553" t="s">
        <v>774</v>
      </c>
      <c r="W52" s="557" t="s">
        <v>877</v>
      </c>
      <c r="X52" s="558" t="s">
        <v>1044</v>
      </c>
      <c r="Y52" s="559" t="s">
        <v>1183</v>
      </c>
      <c r="Z52" s="553" t="s">
        <v>1068</v>
      </c>
      <c r="AA52" s="554" t="s">
        <v>1045</v>
      </c>
      <c r="AB52" s="553" t="s">
        <v>879</v>
      </c>
      <c r="AC52" s="552" t="s">
        <v>760</v>
      </c>
      <c r="AD52" s="553" t="s">
        <v>82</v>
      </c>
      <c r="AE52" s="553" t="s">
        <v>1871</v>
      </c>
      <c r="AF52" s="554" t="s">
        <v>1350</v>
      </c>
      <c r="AG52" s="665">
        <v>48</v>
      </c>
      <c r="AH52" s="665">
        <v>8</v>
      </c>
      <c r="AI52" s="554" t="s">
        <v>1354</v>
      </c>
      <c r="AJ52" s="554" t="s">
        <v>1353</v>
      </c>
      <c r="AK52" s="563" t="s">
        <v>1353</v>
      </c>
      <c r="AL52" s="559" t="s">
        <v>1091</v>
      </c>
      <c r="AM52" s="563" t="s">
        <v>1363</v>
      </c>
      <c r="AN52" s="564">
        <v>1800</v>
      </c>
      <c r="AO52" s="564">
        <v>100</v>
      </c>
      <c r="AP52" s="565">
        <v>100</v>
      </c>
      <c r="AQ52" s="564">
        <f t="shared" si="12"/>
        <v>2000</v>
      </c>
      <c r="AR52" s="543" t="s">
        <v>923</v>
      </c>
      <c r="AS52" s="544" t="s">
        <v>835</v>
      </c>
      <c r="AT52" s="545" t="s">
        <v>921</v>
      </c>
      <c r="AU52" s="817"/>
      <c r="AV52" s="544" t="s">
        <v>920</v>
      </c>
      <c r="AW52" s="546">
        <v>1234012076</v>
      </c>
      <c r="AX52" s="547" t="s">
        <v>922</v>
      </c>
      <c r="AY52" s="559" t="s">
        <v>1158</v>
      </c>
      <c r="AZ52" s="559" t="s">
        <v>1782</v>
      </c>
      <c r="BA52" s="542" t="str">
        <f t="shared" si="9"/>
        <v>Terence Stephan Price</v>
      </c>
      <c r="BB52" s="542">
        <f t="shared" si="21"/>
        <v>600256541</v>
      </c>
      <c r="BC52" s="542" t="s">
        <v>1877</v>
      </c>
      <c r="BD52" s="542" t="s">
        <v>1879</v>
      </c>
    </row>
    <row r="53" spans="1:56" s="542" customFormat="1" ht="30.6">
      <c r="A53" s="562">
        <v>52</v>
      </c>
      <c r="B53" s="735" t="s">
        <v>107</v>
      </c>
      <c r="C53" s="548" t="s">
        <v>705</v>
      </c>
      <c r="D53" s="548" t="s">
        <v>762</v>
      </c>
      <c r="E53" s="550" t="s">
        <v>1853</v>
      </c>
      <c r="F53" s="821" t="str">
        <f t="shared" si="13"/>
        <v>315MLD076</v>
      </c>
      <c r="G53" s="572" t="str">
        <f t="shared" si="14"/>
        <v>Habakkala</v>
      </c>
      <c r="H53" s="572" t="str">
        <f t="shared" si="15"/>
        <v>Kankanamga</v>
      </c>
      <c r="I53" s="572" t="str">
        <f t="shared" si="16"/>
        <v>Sanka Pradeep</v>
      </c>
      <c r="J53" s="566" t="s">
        <v>1368</v>
      </c>
      <c r="K53" s="542" t="str">
        <f t="shared" si="17"/>
        <v>Assistant Chief Engineer</v>
      </c>
      <c r="L53" s="552" t="s">
        <v>1322</v>
      </c>
      <c r="M53" s="553" t="s">
        <v>638</v>
      </c>
      <c r="N53" s="553" t="s">
        <v>706</v>
      </c>
      <c r="O53" s="554">
        <v>7380615</v>
      </c>
      <c r="P53" s="560">
        <v>44256</v>
      </c>
      <c r="Q53" s="561">
        <f t="shared" si="18"/>
        <v>44648</v>
      </c>
      <c r="R53" s="815">
        <f t="shared" si="8"/>
        <v>44347</v>
      </c>
      <c r="S53" s="562" t="str">
        <f t="shared" ca="1" si="19"/>
        <v>0 years, 2months</v>
      </c>
      <c r="T53" s="555">
        <v>31070</v>
      </c>
      <c r="U53" s="556">
        <f t="shared" ca="1" si="20"/>
        <v>36</v>
      </c>
      <c r="V53" s="553" t="s">
        <v>774</v>
      </c>
      <c r="W53" s="557" t="s">
        <v>877</v>
      </c>
      <c r="X53" s="566" t="s">
        <v>1050</v>
      </c>
      <c r="Y53" s="559" t="s">
        <v>1183</v>
      </c>
      <c r="Z53" s="553" t="s">
        <v>1051</v>
      </c>
      <c r="AA53" s="554" t="s">
        <v>1052</v>
      </c>
      <c r="AB53" s="553" t="s">
        <v>879</v>
      </c>
      <c r="AC53" s="552" t="s">
        <v>760</v>
      </c>
      <c r="AD53" s="553" t="s">
        <v>32</v>
      </c>
      <c r="AE53" s="553" t="s">
        <v>1874</v>
      </c>
      <c r="AF53" s="554" t="s">
        <v>1350</v>
      </c>
      <c r="AG53" s="665">
        <v>48</v>
      </c>
      <c r="AH53" s="665">
        <v>8</v>
      </c>
      <c r="AI53" s="554" t="s">
        <v>1354</v>
      </c>
      <c r="AJ53" s="554" t="s">
        <v>1353</v>
      </c>
      <c r="AK53" s="563" t="s">
        <v>1360</v>
      </c>
      <c r="AL53" s="568" t="s">
        <v>1100</v>
      </c>
      <c r="AM53" s="563" t="s">
        <v>1363</v>
      </c>
      <c r="AN53" s="564">
        <v>1000</v>
      </c>
      <c r="AO53" s="564">
        <v>700</v>
      </c>
      <c r="AP53" s="565">
        <v>300</v>
      </c>
      <c r="AQ53" s="564">
        <f t="shared" si="12"/>
        <v>2000</v>
      </c>
      <c r="AR53" s="543" t="s">
        <v>1823</v>
      </c>
      <c r="AS53" s="544" t="s">
        <v>819</v>
      </c>
      <c r="AT53" s="545" t="s">
        <v>875</v>
      </c>
      <c r="AU53" s="817"/>
      <c r="AV53" s="544" t="s">
        <v>924</v>
      </c>
      <c r="AW53" s="546" t="s">
        <v>925</v>
      </c>
      <c r="AX53" s="547" t="s">
        <v>926</v>
      </c>
      <c r="AY53" s="669" t="s">
        <v>1762</v>
      </c>
      <c r="AZ53" s="559" t="s">
        <v>1780</v>
      </c>
      <c r="BA53" s="542" t="str">
        <f t="shared" si="9"/>
        <v>Aruna R. D Bandaranayake</v>
      </c>
      <c r="BB53" s="542" t="str">
        <f t="shared" si="21"/>
        <v>315MLD048</v>
      </c>
      <c r="BC53" s="542" t="s">
        <v>1877</v>
      </c>
      <c r="BD53" s="542" t="s">
        <v>1879</v>
      </c>
    </row>
    <row r="54" spans="1:56" s="542" customFormat="1" ht="20.399999999999999">
      <c r="A54" s="562">
        <v>53</v>
      </c>
      <c r="B54" s="735" t="s">
        <v>152</v>
      </c>
      <c r="C54" s="548" t="s">
        <v>707</v>
      </c>
      <c r="D54" s="548" t="s">
        <v>762</v>
      </c>
      <c r="E54" s="550" t="s">
        <v>708</v>
      </c>
      <c r="F54" s="821" t="str">
        <f t="shared" si="13"/>
        <v>315MLD077</v>
      </c>
      <c r="G54" s="572" t="str">
        <f t="shared" si="14"/>
        <v>Samaha</v>
      </c>
      <c r="H54" s="572" t="str">
        <f t="shared" si="15"/>
        <v/>
      </c>
      <c r="I54" s="572" t="str">
        <f t="shared" si="16"/>
        <v>Abdulla</v>
      </c>
      <c r="J54" s="566" t="s">
        <v>1335</v>
      </c>
      <c r="K54" s="542" t="str">
        <f t="shared" si="17"/>
        <v>Accommodation &amp; Hospitality Manager</v>
      </c>
      <c r="L54" s="551" t="s">
        <v>783</v>
      </c>
      <c r="M54" s="553" t="s">
        <v>26</v>
      </c>
      <c r="N54" s="553" t="s">
        <v>709</v>
      </c>
      <c r="O54" s="554">
        <v>9545556</v>
      </c>
      <c r="P54" s="560">
        <v>44260</v>
      </c>
      <c r="Q54" s="561">
        <f t="shared" si="18"/>
        <v>44624</v>
      </c>
      <c r="R54" s="815">
        <f t="shared" si="8"/>
        <v>44351</v>
      </c>
      <c r="S54" s="562" t="str">
        <f t="shared" ca="1" si="19"/>
        <v>0 years, 2months</v>
      </c>
      <c r="T54" s="555">
        <v>32447</v>
      </c>
      <c r="U54" s="556">
        <f t="shared" ca="1" si="20"/>
        <v>32</v>
      </c>
      <c r="V54" s="553" t="s">
        <v>775</v>
      </c>
      <c r="W54" s="557" t="s">
        <v>885</v>
      </c>
      <c r="X54" s="558" t="s">
        <v>1042</v>
      </c>
      <c r="Y54" s="559" t="s">
        <v>1183</v>
      </c>
      <c r="Z54" s="553" t="s">
        <v>1043</v>
      </c>
      <c r="AA54" s="554">
        <v>7988832</v>
      </c>
      <c r="AB54" s="553" t="s">
        <v>892</v>
      </c>
      <c r="AC54" s="552" t="s">
        <v>760</v>
      </c>
      <c r="AD54" s="553" t="s">
        <v>27</v>
      </c>
      <c r="AE54" s="553" t="s">
        <v>27</v>
      </c>
      <c r="AF54" s="554" t="s">
        <v>1350</v>
      </c>
      <c r="AG54" s="665">
        <v>48</v>
      </c>
      <c r="AH54" s="665">
        <v>8</v>
      </c>
      <c r="AI54" s="554" t="s">
        <v>1354</v>
      </c>
      <c r="AJ54" s="554" t="s">
        <v>1353</v>
      </c>
      <c r="AK54" s="563" t="s">
        <v>1353</v>
      </c>
      <c r="AL54" s="559" t="s">
        <v>1084</v>
      </c>
      <c r="AM54" s="563" t="s">
        <v>1363</v>
      </c>
      <c r="AN54" s="564">
        <v>1300</v>
      </c>
      <c r="AO54" s="564">
        <v>200</v>
      </c>
      <c r="AP54" s="565">
        <v>150</v>
      </c>
      <c r="AQ54" s="564">
        <f t="shared" si="12"/>
        <v>1650</v>
      </c>
      <c r="AR54" s="543" t="s">
        <v>820</v>
      </c>
      <c r="AS54" s="544" t="s">
        <v>819</v>
      </c>
      <c r="AT54" s="545" t="s">
        <v>787</v>
      </c>
      <c r="AU54" s="817"/>
      <c r="AV54" s="544" t="s">
        <v>708</v>
      </c>
      <c r="AW54" s="546">
        <v>7730000009068</v>
      </c>
      <c r="AX54" s="547" t="s">
        <v>919</v>
      </c>
      <c r="AY54" s="559" t="s">
        <v>1332</v>
      </c>
      <c r="AZ54" s="559" t="s">
        <v>1787</v>
      </c>
      <c r="BA54" s="542" t="str">
        <f t="shared" si="9"/>
        <v>Ghulam Mustafa</v>
      </c>
      <c r="BB54" s="542" t="str">
        <f t="shared" si="21"/>
        <v>315MLD004</v>
      </c>
      <c r="BC54" s="542" t="s">
        <v>1877</v>
      </c>
      <c r="BD54" s="542" t="s">
        <v>1879</v>
      </c>
    </row>
    <row r="55" spans="1:56" s="542" customFormat="1" ht="20.399999999999999">
      <c r="A55" s="562">
        <v>54</v>
      </c>
      <c r="B55" s="548" t="s">
        <v>207</v>
      </c>
      <c r="C55" s="548" t="s">
        <v>711</v>
      </c>
      <c r="D55" s="548" t="s">
        <v>46</v>
      </c>
      <c r="E55" s="550" t="s">
        <v>714</v>
      </c>
      <c r="F55" s="821" t="str">
        <f t="shared" si="13"/>
        <v>315MLD078</v>
      </c>
      <c r="G55" s="572" t="str">
        <f t="shared" si="14"/>
        <v>Ahmed</v>
      </c>
      <c r="H55" s="572" t="str">
        <f t="shared" si="15"/>
        <v/>
      </c>
      <c r="I55" s="572" t="str">
        <f t="shared" si="16"/>
        <v>Rafah</v>
      </c>
      <c r="J55" s="566" t="s">
        <v>710</v>
      </c>
      <c r="K55" s="542" t="str">
        <f t="shared" si="17"/>
        <v>Laundry Supervisor</v>
      </c>
      <c r="L55" s="551" t="s">
        <v>783</v>
      </c>
      <c r="M55" s="553" t="s">
        <v>26</v>
      </c>
      <c r="N55" s="553" t="s">
        <v>717</v>
      </c>
      <c r="O55" s="554">
        <v>9858035</v>
      </c>
      <c r="P55" s="560">
        <v>44267</v>
      </c>
      <c r="Q55" s="561">
        <f t="shared" si="18"/>
        <v>44631</v>
      </c>
      <c r="R55" s="815">
        <f t="shared" si="8"/>
        <v>44358</v>
      </c>
      <c r="S55" s="562" t="str">
        <f t="shared" ca="1" si="19"/>
        <v>0 years, 2months</v>
      </c>
      <c r="T55" s="555">
        <v>36824</v>
      </c>
      <c r="U55" s="556">
        <f t="shared" ca="1" si="20"/>
        <v>20</v>
      </c>
      <c r="V55" s="553" t="s">
        <v>774</v>
      </c>
      <c r="W55" s="557" t="s">
        <v>885</v>
      </c>
      <c r="X55" s="569" t="s">
        <v>969</v>
      </c>
      <c r="Y55" s="559" t="s">
        <v>1183</v>
      </c>
      <c r="Z55" s="553" t="s">
        <v>971</v>
      </c>
      <c r="AA55" s="554">
        <v>9553006</v>
      </c>
      <c r="AB55" s="553" t="s">
        <v>970</v>
      </c>
      <c r="AC55" s="552" t="s">
        <v>760</v>
      </c>
      <c r="AD55" s="553" t="s">
        <v>27</v>
      </c>
      <c r="AE55" s="553" t="s">
        <v>27</v>
      </c>
      <c r="AF55" s="554" t="s">
        <v>1350</v>
      </c>
      <c r="AG55" s="665">
        <v>48</v>
      </c>
      <c r="AH55" s="665">
        <v>8</v>
      </c>
      <c r="AI55" s="554" t="s">
        <v>1354</v>
      </c>
      <c r="AJ55" s="554" t="s">
        <v>1353</v>
      </c>
      <c r="AK55" s="563" t="s">
        <v>1353</v>
      </c>
      <c r="AL55" s="568" t="s">
        <v>1074</v>
      </c>
      <c r="AM55" s="563" t="s">
        <v>1363</v>
      </c>
      <c r="AN55" s="564">
        <v>350</v>
      </c>
      <c r="AO55" s="564">
        <v>200</v>
      </c>
      <c r="AP55" s="565">
        <v>150</v>
      </c>
      <c r="AQ55" s="564">
        <f t="shared" si="12"/>
        <v>700</v>
      </c>
      <c r="AR55" s="543" t="s">
        <v>820</v>
      </c>
      <c r="AS55" s="544" t="s">
        <v>819</v>
      </c>
      <c r="AT55" s="545" t="s">
        <v>787</v>
      </c>
      <c r="AU55" s="817"/>
      <c r="AV55" s="544" t="s">
        <v>714</v>
      </c>
      <c r="AW55" s="546" t="s">
        <v>900</v>
      </c>
      <c r="AX55" s="547" t="s">
        <v>901</v>
      </c>
      <c r="AY55" s="559" t="s">
        <v>191</v>
      </c>
      <c r="AZ55" s="559" t="s">
        <v>1787</v>
      </c>
      <c r="BA55" s="542" t="str">
        <f t="shared" si="9"/>
        <v>Ghulam Mustafa</v>
      </c>
      <c r="BB55" s="542" t="str">
        <f t="shared" si="21"/>
        <v>315MLD004</v>
      </c>
      <c r="BC55" s="542" t="s">
        <v>1877</v>
      </c>
      <c r="BD55" s="542" t="s">
        <v>1879</v>
      </c>
    </row>
    <row r="56" spans="1:56" s="542" customFormat="1" ht="20.399999999999999">
      <c r="A56" s="562">
        <v>55</v>
      </c>
      <c r="B56" s="548" t="s">
        <v>207</v>
      </c>
      <c r="C56" s="548" t="s">
        <v>712</v>
      </c>
      <c r="D56" s="548" t="s">
        <v>46</v>
      </c>
      <c r="E56" s="550" t="s">
        <v>203</v>
      </c>
      <c r="F56" s="821" t="str">
        <f t="shared" si="13"/>
        <v>315MLD079</v>
      </c>
      <c r="G56" s="572" t="str">
        <f t="shared" si="14"/>
        <v>Hussain</v>
      </c>
      <c r="H56" s="572" t="str">
        <f t="shared" si="15"/>
        <v/>
      </c>
      <c r="I56" s="572" t="str">
        <f t="shared" si="16"/>
        <v>Rasheed</v>
      </c>
      <c r="J56" s="566" t="s">
        <v>710</v>
      </c>
      <c r="K56" s="542" t="str">
        <f t="shared" si="17"/>
        <v>Laundry Supervisor</v>
      </c>
      <c r="L56" s="551" t="s">
        <v>783</v>
      </c>
      <c r="M56" s="553" t="s">
        <v>26</v>
      </c>
      <c r="N56" s="553" t="s">
        <v>718</v>
      </c>
      <c r="O56" s="554">
        <v>9684575</v>
      </c>
      <c r="P56" s="560">
        <v>44267</v>
      </c>
      <c r="Q56" s="561">
        <f t="shared" si="18"/>
        <v>44631</v>
      </c>
      <c r="R56" s="815">
        <f t="shared" si="8"/>
        <v>44358</v>
      </c>
      <c r="S56" s="562" t="str">
        <f t="shared" ca="1" si="19"/>
        <v>0 years, 2months</v>
      </c>
      <c r="T56" s="555">
        <v>29056</v>
      </c>
      <c r="U56" s="556">
        <f t="shared" ca="1" si="20"/>
        <v>41</v>
      </c>
      <c r="V56" s="553" t="s">
        <v>774</v>
      </c>
      <c r="W56" s="557" t="s">
        <v>877</v>
      </c>
      <c r="X56" s="569" t="s">
        <v>1196</v>
      </c>
      <c r="Y56" s="559" t="s">
        <v>1183</v>
      </c>
      <c r="Z56" s="553" t="s">
        <v>1197</v>
      </c>
      <c r="AA56" s="554">
        <v>9441315</v>
      </c>
      <c r="AB56" s="553" t="s">
        <v>879</v>
      </c>
      <c r="AC56" s="552" t="s">
        <v>760</v>
      </c>
      <c r="AD56" s="553" t="s">
        <v>27</v>
      </c>
      <c r="AE56" s="553" t="s">
        <v>27</v>
      </c>
      <c r="AF56" s="554" t="s">
        <v>1350</v>
      </c>
      <c r="AG56" s="665">
        <v>48</v>
      </c>
      <c r="AH56" s="665">
        <v>8</v>
      </c>
      <c r="AI56" s="554" t="s">
        <v>1354</v>
      </c>
      <c r="AJ56" s="554" t="s">
        <v>1353</v>
      </c>
      <c r="AK56" s="563" t="s">
        <v>1353</v>
      </c>
      <c r="AL56" s="568" t="s">
        <v>1094</v>
      </c>
      <c r="AM56" s="563" t="s">
        <v>1363</v>
      </c>
      <c r="AN56" s="564">
        <v>350</v>
      </c>
      <c r="AO56" s="564">
        <v>200</v>
      </c>
      <c r="AP56" s="565">
        <v>150</v>
      </c>
      <c r="AQ56" s="564">
        <f t="shared" si="12"/>
        <v>700</v>
      </c>
      <c r="AR56" s="543" t="s">
        <v>820</v>
      </c>
      <c r="AS56" s="544" t="s">
        <v>819</v>
      </c>
      <c r="AT56" s="545" t="s">
        <v>787</v>
      </c>
      <c r="AU56" s="817"/>
      <c r="AV56" s="544" t="s">
        <v>203</v>
      </c>
      <c r="AW56" s="546">
        <v>7724173041101</v>
      </c>
      <c r="AX56" s="547" t="s">
        <v>913</v>
      </c>
      <c r="AY56" s="559" t="s">
        <v>191</v>
      </c>
      <c r="AZ56" s="559" t="s">
        <v>1787</v>
      </c>
      <c r="BA56" s="542" t="str">
        <f t="shared" si="9"/>
        <v>Ghulam Mustafa</v>
      </c>
      <c r="BB56" s="542" t="str">
        <f t="shared" si="21"/>
        <v>315MLD004</v>
      </c>
      <c r="BC56" s="542" t="s">
        <v>1877</v>
      </c>
      <c r="BD56" s="542" t="s">
        <v>1879</v>
      </c>
    </row>
    <row r="57" spans="1:56" s="542" customFormat="1" ht="20.399999999999999">
      <c r="A57" s="562">
        <v>56</v>
      </c>
      <c r="B57" s="735" t="s">
        <v>207</v>
      </c>
      <c r="C57" s="548" t="s">
        <v>713</v>
      </c>
      <c r="D57" s="548" t="s">
        <v>46</v>
      </c>
      <c r="E57" s="550" t="s">
        <v>715</v>
      </c>
      <c r="F57" s="821" t="str">
        <f t="shared" si="13"/>
        <v>315MLD080</v>
      </c>
      <c r="G57" s="572" t="str">
        <f t="shared" si="14"/>
        <v>Ahmed</v>
      </c>
      <c r="H57" s="572" t="str">
        <f t="shared" si="15"/>
        <v/>
      </c>
      <c r="I57" s="572" t="str">
        <f t="shared" si="16"/>
        <v>Shumool</v>
      </c>
      <c r="J57" s="566" t="s">
        <v>710</v>
      </c>
      <c r="K57" s="542" t="str">
        <f t="shared" si="17"/>
        <v>Laundry Supervisor</v>
      </c>
      <c r="L57" s="551" t="s">
        <v>783</v>
      </c>
      <c r="M57" s="553" t="s">
        <v>26</v>
      </c>
      <c r="N57" s="553" t="s">
        <v>716</v>
      </c>
      <c r="O57" s="554" t="s">
        <v>977</v>
      </c>
      <c r="P57" s="560">
        <v>44267</v>
      </c>
      <c r="Q57" s="561">
        <f t="shared" si="18"/>
        <v>44631</v>
      </c>
      <c r="R57" s="815">
        <f t="shared" si="8"/>
        <v>44358</v>
      </c>
      <c r="S57" s="562" t="str">
        <f t="shared" ca="1" si="19"/>
        <v>0 years, 2months</v>
      </c>
      <c r="T57" s="555">
        <v>37529</v>
      </c>
      <c r="U57" s="556">
        <f t="shared" ca="1" si="20"/>
        <v>18</v>
      </c>
      <c r="V57" s="553" t="s">
        <v>774</v>
      </c>
      <c r="W57" s="557" t="s">
        <v>885</v>
      </c>
      <c r="X57" s="569" t="s">
        <v>976</v>
      </c>
      <c r="Y57" s="559" t="s">
        <v>1183</v>
      </c>
      <c r="Z57" s="553" t="s">
        <v>978</v>
      </c>
      <c r="AA57" s="554">
        <v>9566557</v>
      </c>
      <c r="AB57" s="553" t="s">
        <v>892</v>
      </c>
      <c r="AC57" s="552" t="s">
        <v>760</v>
      </c>
      <c r="AD57" s="553" t="s">
        <v>27</v>
      </c>
      <c r="AE57" s="553" t="s">
        <v>27</v>
      </c>
      <c r="AF57" s="554" t="s">
        <v>1350</v>
      </c>
      <c r="AG57" s="665">
        <v>48</v>
      </c>
      <c r="AH57" s="665">
        <v>8</v>
      </c>
      <c r="AI57" s="554" t="s">
        <v>1354</v>
      </c>
      <c r="AJ57" s="554" t="s">
        <v>1353</v>
      </c>
      <c r="AK57" s="563" t="s">
        <v>1353</v>
      </c>
      <c r="AL57" s="568" t="s">
        <v>1086</v>
      </c>
      <c r="AM57" s="563" t="s">
        <v>1363</v>
      </c>
      <c r="AN57" s="564">
        <v>350</v>
      </c>
      <c r="AO57" s="564">
        <v>200</v>
      </c>
      <c r="AP57" s="565">
        <v>150</v>
      </c>
      <c r="AQ57" s="564">
        <f t="shared" si="12"/>
        <v>700</v>
      </c>
      <c r="AR57" s="543" t="s">
        <v>820</v>
      </c>
      <c r="AS57" s="544" t="s">
        <v>819</v>
      </c>
      <c r="AT57" s="545" t="s">
        <v>787</v>
      </c>
      <c r="AU57" s="817"/>
      <c r="AV57" s="544" t="s">
        <v>715</v>
      </c>
      <c r="AW57" s="546">
        <v>7770000057330</v>
      </c>
      <c r="AX57" s="547" t="s">
        <v>907</v>
      </c>
      <c r="AY57" s="559" t="s">
        <v>191</v>
      </c>
      <c r="AZ57" s="559" t="s">
        <v>1779</v>
      </c>
      <c r="BA57" s="542" t="str">
        <f t="shared" si="9"/>
        <v>Alexander Mack</v>
      </c>
      <c r="BB57" s="542" t="str">
        <f t="shared" si="21"/>
        <v>315MLD066</v>
      </c>
      <c r="BC57" s="542" t="s">
        <v>1877</v>
      </c>
      <c r="BD57" s="542" t="s">
        <v>1879</v>
      </c>
    </row>
    <row r="58" spans="1:56" s="542" customFormat="1" ht="20.399999999999999">
      <c r="A58" s="562">
        <v>57</v>
      </c>
      <c r="B58" s="735" t="s">
        <v>239</v>
      </c>
      <c r="C58" s="548" t="s">
        <v>719</v>
      </c>
      <c r="D58" s="548" t="s">
        <v>46</v>
      </c>
      <c r="E58" s="550" t="s">
        <v>720</v>
      </c>
      <c r="F58" s="821" t="str">
        <f t="shared" si="13"/>
        <v>315MLD081</v>
      </c>
      <c r="G58" s="572" t="str">
        <f t="shared" si="14"/>
        <v>Fathimath</v>
      </c>
      <c r="H58" s="572" t="str">
        <f t="shared" si="15"/>
        <v/>
      </c>
      <c r="I58" s="572" t="str">
        <f t="shared" si="16"/>
        <v>Yumna</v>
      </c>
      <c r="J58" s="566" t="s">
        <v>279</v>
      </c>
      <c r="K58" s="542" t="str">
        <f t="shared" si="17"/>
        <v xml:space="preserve">Dining Room Team Leader </v>
      </c>
      <c r="L58" s="551" t="s">
        <v>1312</v>
      </c>
      <c r="M58" s="553" t="s">
        <v>26</v>
      </c>
      <c r="N58" s="553" t="s">
        <v>721</v>
      </c>
      <c r="O58" s="554">
        <v>7238359</v>
      </c>
      <c r="P58" s="560">
        <v>44268</v>
      </c>
      <c r="Q58" s="561">
        <f t="shared" si="18"/>
        <v>44632</v>
      </c>
      <c r="R58" s="815">
        <f t="shared" si="8"/>
        <v>44359</v>
      </c>
      <c r="S58" s="562" t="str">
        <f t="shared" ca="1" si="19"/>
        <v>0 years, 2months</v>
      </c>
      <c r="T58" s="555">
        <v>33329</v>
      </c>
      <c r="U58" s="556">
        <f t="shared" ca="1" si="20"/>
        <v>30</v>
      </c>
      <c r="V58" s="553" t="s">
        <v>774</v>
      </c>
      <c r="W58" s="557" t="s">
        <v>885</v>
      </c>
      <c r="X58" s="569" t="s">
        <v>990</v>
      </c>
      <c r="Y58" s="559" t="s">
        <v>1183</v>
      </c>
      <c r="Z58" s="553" t="s">
        <v>992</v>
      </c>
      <c r="AA58" s="554">
        <v>7952225</v>
      </c>
      <c r="AB58" s="553" t="s">
        <v>993</v>
      </c>
      <c r="AC58" s="552" t="s">
        <v>760</v>
      </c>
      <c r="AD58" s="553" t="s">
        <v>27</v>
      </c>
      <c r="AE58" s="553" t="s">
        <v>27</v>
      </c>
      <c r="AF58" s="554" t="s">
        <v>1350</v>
      </c>
      <c r="AG58" s="665">
        <v>48</v>
      </c>
      <c r="AH58" s="665">
        <v>8</v>
      </c>
      <c r="AI58" s="554" t="s">
        <v>1354</v>
      </c>
      <c r="AJ58" s="554" t="s">
        <v>1353</v>
      </c>
      <c r="AK58" s="563" t="s">
        <v>1353</v>
      </c>
      <c r="AL58" s="568" t="s">
        <v>1074</v>
      </c>
      <c r="AM58" s="563" t="s">
        <v>1363</v>
      </c>
      <c r="AN58" s="564">
        <v>350</v>
      </c>
      <c r="AO58" s="564">
        <v>200</v>
      </c>
      <c r="AP58" s="565">
        <v>150</v>
      </c>
      <c r="AQ58" s="564">
        <f t="shared" si="12"/>
        <v>700</v>
      </c>
      <c r="AR58" s="543" t="s">
        <v>820</v>
      </c>
      <c r="AS58" s="544" t="s">
        <v>819</v>
      </c>
      <c r="AT58" s="545" t="s">
        <v>787</v>
      </c>
      <c r="AU58" s="817"/>
      <c r="AV58" s="544" t="s">
        <v>720</v>
      </c>
      <c r="AW58" s="546">
        <v>7730000377355</v>
      </c>
      <c r="AX58" s="547" t="s">
        <v>912</v>
      </c>
      <c r="AY58" s="559" t="s">
        <v>1372</v>
      </c>
      <c r="AZ58" s="559" t="s">
        <v>1779</v>
      </c>
      <c r="BA58" s="542" t="str">
        <f t="shared" si="9"/>
        <v>Alexander Mack</v>
      </c>
      <c r="BB58" s="542" t="str">
        <f t="shared" si="21"/>
        <v>315MLD066</v>
      </c>
      <c r="BC58" s="542" t="s">
        <v>1877</v>
      </c>
      <c r="BD58" s="542" t="s">
        <v>1879</v>
      </c>
    </row>
    <row r="59" spans="1:56" s="542" customFormat="1" ht="20.399999999999999">
      <c r="A59" s="562">
        <v>58</v>
      </c>
      <c r="B59" s="735" t="s">
        <v>202</v>
      </c>
      <c r="C59" s="548" t="s">
        <v>724</v>
      </c>
      <c r="D59" s="548" t="s">
        <v>46</v>
      </c>
      <c r="E59" s="550" t="s">
        <v>722</v>
      </c>
      <c r="F59" s="821" t="str">
        <f t="shared" si="13"/>
        <v>315MLD083</v>
      </c>
      <c r="G59" s="572" t="str">
        <f t="shared" si="14"/>
        <v>Ibrahim</v>
      </c>
      <c r="H59" s="572" t="str">
        <f t="shared" si="15"/>
        <v/>
      </c>
      <c r="I59" s="572" t="str">
        <f t="shared" si="16"/>
        <v>Fathih</v>
      </c>
      <c r="J59" s="566" t="s">
        <v>593</v>
      </c>
      <c r="K59" s="542" t="str">
        <f t="shared" si="17"/>
        <v>Housekeeping Team Leader</v>
      </c>
      <c r="L59" s="551" t="s">
        <v>783</v>
      </c>
      <c r="M59" s="553" t="s">
        <v>26</v>
      </c>
      <c r="N59" s="553" t="s">
        <v>725</v>
      </c>
      <c r="O59" s="554">
        <v>7481309</v>
      </c>
      <c r="P59" s="560">
        <v>44269</v>
      </c>
      <c r="Q59" s="561">
        <f t="shared" si="18"/>
        <v>44633</v>
      </c>
      <c r="R59" s="815">
        <f t="shared" si="8"/>
        <v>44360</v>
      </c>
      <c r="S59" s="562" t="str">
        <f t="shared" ca="1" si="19"/>
        <v>0 years, 2months</v>
      </c>
      <c r="T59" s="555">
        <v>34495</v>
      </c>
      <c r="U59" s="556">
        <f t="shared" ca="1" si="20"/>
        <v>26</v>
      </c>
      <c r="V59" s="553" t="s">
        <v>774</v>
      </c>
      <c r="W59" s="557" t="s">
        <v>885</v>
      </c>
      <c r="X59" s="558" t="s">
        <v>999</v>
      </c>
      <c r="Y59" s="559" t="s">
        <v>1183</v>
      </c>
      <c r="Z59" s="553" t="s">
        <v>1000</v>
      </c>
      <c r="AA59" s="554">
        <v>9888702</v>
      </c>
      <c r="AB59" s="553" t="s">
        <v>892</v>
      </c>
      <c r="AC59" s="552" t="s">
        <v>760</v>
      </c>
      <c r="AD59" s="553" t="s">
        <v>27</v>
      </c>
      <c r="AE59" s="553" t="s">
        <v>27</v>
      </c>
      <c r="AF59" s="554" t="s">
        <v>1350</v>
      </c>
      <c r="AG59" s="665">
        <v>48</v>
      </c>
      <c r="AH59" s="665">
        <v>8</v>
      </c>
      <c r="AI59" s="554" t="s">
        <v>1354</v>
      </c>
      <c r="AJ59" s="554" t="s">
        <v>1353</v>
      </c>
      <c r="AK59" s="563" t="s">
        <v>1353</v>
      </c>
      <c r="AL59" s="559" t="s">
        <v>1095</v>
      </c>
      <c r="AM59" s="563" t="s">
        <v>1363</v>
      </c>
      <c r="AN59" s="564">
        <v>350</v>
      </c>
      <c r="AO59" s="564">
        <v>200</v>
      </c>
      <c r="AP59" s="565">
        <v>150</v>
      </c>
      <c r="AQ59" s="564">
        <f t="shared" si="12"/>
        <v>700</v>
      </c>
      <c r="AR59" s="543" t="s">
        <v>820</v>
      </c>
      <c r="AS59" s="544" t="s">
        <v>819</v>
      </c>
      <c r="AT59" s="545" t="s">
        <v>787</v>
      </c>
      <c r="AU59" s="817"/>
      <c r="AV59" s="544" t="s">
        <v>722</v>
      </c>
      <c r="AW59" s="546">
        <v>7770000009079</v>
      </c>
      <c r="AX59" s="547" t="s">
        <v>914</v>
      </c>
      <c r="AY59" s="559" t="s">
        <v>675</v>
      </c>
      <c r="AZ59" s="559" t="s">
        <v>1787</v>
      </c>
      <c r="BA59" s="542" t="str">
        <f t="shared" si="9"/>
        <v>Ghulam Mustafa</v>
      </c>
      <c r="BB59" s="542" t="str">
        <f t="shared" si="21"/>
        <v>315MLD004</v>
      </c>
      <c r="BC59" s="542" t="s">
        <v>1877</v>
      </c>
      <c r="BD59" s="542" t="s">
        <v>1879</v>
      </c>
    </row>
    <row r="60" spans="1:56" s="542" customFormat="1" ht="20.399999999999999">
      <c r="A60" s="562">
        <v>59</v>
      </c>
      <c r="B60" s="548" t="s">
        <v>66</v>
      </c>
      <c r="C60" s="548" t="s">
        <v>727</v>
      </c>
      <c r="D60" s="548" t="s">
        <v>46</v>
      </c>
      <c r="E60" s="550" t="s">
        <v>723</v>
      </c>
      <c r="F60" s="821" t="str">
        <f t="shared" si="13"/>
        <v>315MLD084</v>
      </c>
      <c r="G60" s="572" t="str">
        <f t="shared" si="14"/>
        <v>Ahmed</v>
      </c>
      <c r="H60" s="572" t="str">
        <f t="shared" si="15"/>
        <v>Shafin</v>
      </c>
      <c r="I60" s="572" t="str">
        <f t="shared" si="16"/>
        <v>Mansoor</v>
      </c>
      <c r="J60" s="566" t="s">
        <v>65</v>
      </c>
      <c r="K60" s="542" t="str">
        <f t="shared" si="17"/>
        <v>CAFM IT Supervisor</v>
      </c>
      <c r="L60" s="549" t="s">
        <v>1328</v>
      </c>
      <c r="M60" s="553" t="s">
        <v>26</v>
      </c>
      <c r="N60" s="553" t="s">
        <v>726</v>
      </c>
      <c r="O60" s="554">
        <v>7435736</v>
      </c>
      <c r="P60" s="560">
        <v>44269</v>
      </c>
      <c r="Q60" s="561">
        <f t="shared" si="18"/>
        <v>44633</v>
      </c>
      <c r="R60" s="815">
        <f t="shared" si="8"/>
        <v>44360</v>
      </c>
      <c r="S60" s="562" t="str">
        <f t="shared" ca="1" si="19"/>
        <v>0 years, 2months</v>
      </c>
      <c r="T60" s="555">
        <v>31672</v>
      </c>
      <c r="U60" s="556">
        <f t="shared" ca="1" si="20"/>
        <v>34</v>
      </c>
      <c r="V60" s="553" t="s">
        <v>774</v>
      </c>
      <c r="W60" s="557" t="s">
        <v>885</v>
      </c>
      <c r="X60" s="566" t="s">
        <v>974</v>
      </c>
      <c r="Y60" s="559" t="s">
        <v>1183</v>
      </c>
      <c r="Z60" s="553" t="s">
        <v>975</v>
      </c>
      <c r="AA60" s="554">
        <v>7783636</v>
      </c>
      <c r="AB60" s="553" t="s">
        <v>960</v>
      </c>
      <c r="AC60" s="552" t="s">
        <v>760</v>
      </c>
      <c r="AD60" s="553" t="s">
        <v>27</v>
      </c>
      <c r="AE60" s="553" t="s">
        <v>27</v>
      </c>
      <c r="AF60" s="554" t="s">
        <v>1350</v>
      </c>
      <c r="AG60" s="665">
        <v>48</v>
      </c>
      <c r="AH60" s="665">
        <v>8</v>
      </c>
      <c r="AI60" s="554" t="s">
        <v>1354</v>
      </c>
      <c r="AJ60" s="554" t="s">
        <v>1353</v>
      </c>
      <c r="AK60" s="563" t="s">
        <v>1353</v>
      </c>
      <c r="AL60" s="568" t="s">
        <v>1084</v>
      </c>
      <c r="AM60" s="563" t="s">
        <v>1363</v>
      </c>
      <c r="AN60" s="564">
        <v>350</v>
      </c>
      <c r="AO60" s="564">
        <v>200</v>
      </c>
      <c r="AP60" s="565">
        <v>150</v>
      </c>
      <c r="AQ60" s="564">
        <f t="shared" si="12"/>
        <v>700</v>
      </c>
      <c r="AR60" s="543" t="s">
        <v>820</v>
      </c>
      <c r="AS60" s="544" t="s">
        <v>819</v>
      </c>
      <c r="AT60" s="545" t="s">
        <v>787</v>
      </c>
      <c r="AU60" s="817"/>
      <c r="AV60" s="544" t="s">
        <v>723</v>
      </c>
      <c r="AW60" s="546">
        <v>7730000175963</v>
      </c>
      <c r="AX60" s="547" t="s">
        <v>904</v>
      </c>
      <c r="AY60" s="559" t="s">
        <v>161</v>
      </c>
      <c r="AZ60" s="559" t="s">
        <v>1781</v>
      </c>
      <c r="BA60" s="542" t="str">
        <f t="shared" si="9"/>
        <v>Muhammad Shinaj K.A Rahiman</v>
      </c>
      <c r="BB60" s="542" t="str">
        <f t="shared" si="21"/>
        <v>315MLD020</v>
      </c>
      <c r="BC60" s="542" t="s">
        <v>1877</v>
      </c>
      <c r="BD60" s="542" t="s">
        <v>1879</v>
      </c>
    </row>
    <row r="61" spans="1:56" s="542" customFormat="1" ht="20.399999999999999">
      <c r="A61" s="562">
        <v>60</v>
      </c>
      <c r="B61" s="548" t="s">
        <v>219</v>
      </c>
      <c r="C61" s="548" t="s">
        <v>728</v>
      </c>
      <c r="D61" s="548" t="s">
        <v>762</v>
      </c>
      <c r="E61" s="550" t="s">
        <v>1846</v>
      </c>
      <c r="F61" s="821" t="str">
        <f t="shared" si="13"/>
        <v>315MLD085</v>
      </c>
      <c r="G61" s="572" t="str">
        <f t="shared" si="14"/>
        <v>Ahmed</v>
      </c>
      <c r="H61" s="572" t="str">
        <f t="shared" si="15"/>
        <v>Amir</v>
      </c>
      <c r="I61" s="572" t="str">
        <f t="shared" si="16"/>
        <v/>
      </c>
      <c r="J61" s="566" t="s">
        <v>218</v>
      </c>
      <c r="K61" s="542" t="str">
        <f t="shared" si="17"/>
        <v xml:space="preserve"> Execuive Sous Chef </v>
      </c>
      <c r="L61" s="552" t="s">
        <v>1312</v>
      </c>
      <c r="M61" s="553" t="s">
        <v>26</v>
      </c>
      <c r="N61" s="553" t="s">
        <v>730</v>
      </c>
      <c r="O61" s="554">
        <v>7916793</v>
      </c>
      <c r="P61" s="560">
        <v>44272</v>
      </c>
      <c r="Q61" s="561">
        <f t="shared" si="18"/>
        <v>44636</v>
      </c>
      <c r="R61" s="815">
        <f t="shared" si="8"/>
        <v>44363</v>
      </c>
      <c r="S61" s="562" t="str">
        <f t="shared" ca="1" si="19"/>
        <v>0 years, 2months</v>
      </c>
      <c r="T61" s="555">
        <v>29162</v>
      </c>
      <c r="U61" s="556">
        <f t="shared" ca="1" si="20"/>
        <v>41</v>
      </c>
      <c r="V61" s="553" t="s">
        <v>774</v>
      </c>
      <c r="W61" s="557" t="s">
        <v>877</v>
      </c>
      <c r="X61" s="569" t="s">
        <v>966</v>
      </c>
      <c r="Y61" s="559" t="s">
        <v>1183</v>
      </c>
      <c r="Z61" s="553" t="s">
        <v>968</v>
      </c>
      <c r="AA61" s="554">
        <v>7874160</v>
      </c>
      <c r="AB61" s="553" t="s">
        <v>879</v>
      </c>
      <c r="AC61" s="552" t="s">
        <v>760</v>
      </c>
      <c r="AD61" s="553" t="s">
        <v>27</v>
      </c>
      <c r="AE61" s="553" t="s">
        <v>27</v>
      </c>
      <c r="AF61" s="554" t="s">
        <v>1350</v>
      </c>
      <c r="AG61" s="665">
        <v>48</v>
      </c>
      <c r="AH61" s="665">
        <v>8</v>
      </c>
      <c r="AI61" s="554" t="s">
        <v>1354</v>
      </c>
      <c r="AJ61" s="554" t="s">
        <v>1353</v>
      </c>
      <c r="AK61" s="563" t="s">
        <v>1353</v>
      </c>
      <c r="AL61" s="568" t="s">
        <v>1073</v>
      </c>
      <c r="AM61" s="563" t="s">
        <v>1363</v>
      </c>
      <c r="AN61" s="564">
        <v>1200</v>
      </c>
      <c r="AO61" s="564">
        <v>350</v>
      </c>
      <c r="AP61" s="565">
        <v>200</v>
      </c>
      <c r="AQ61" s="564">
        <f t="shared" si="12"/>
        <v>1750</v>
      </c>
      <c r="AR61" s="543" t="s">
        <v>820</v>
      </c>
      <c r="AS61" s="544" t="s">
        <v>819</v>
      </c>
      <c r="AT61" s="545" t="s">
        <v>787</v>
      </c>
      <c r="AU61" s="817"/>
      <c r="AV61" s="544" t="s">
        <v>729</v>
      </c>
      <c r="AW61" s="546">
        <v>7701129835102</v>
      </c>
      <c r="AX61" s="547" t="s">
        <v>899</v>
      </c>
      <c r="AY61" s="739" t="s">
        <v>1774</v>
      </c>
      <c r="AZ61" s="559" t="s">
        <v>1779</v>
      </c>
      <c r="BA61" s="542" t="str">
        <f t="shared" si="9"/>
        <v>Alexander Mack</v>
      </c>
      <c r="BB61" s="542" t="str">
        <f t="shared" si="21"/>
        <v>315MLD066</v>
      </c>
      <c r="BC61" s="542" t="s">
        <v>1877</v>
      </c>
      <c r="BD61" s="542" t="s">
        <v>1879</v>
      </c>
    </row>
    <row r="62" spans="1:56" s="542" customFormat="1" ht="20.399999999999999">
      <c r="A62" s="562">
        <v>61</v>
      </c>
      <c r="B62" s="548" t="s">
        <v>233</v>
      </c>
      <c r="C62" s="548" t="s">
        <v>731</v>
      </c>
      <c r="D62" s="548" t="s">
        <v>46</v>
      </c>
      <c r="E62" s="550" t="s">
        <v>733</v>
      </c>
      <c r="F62" s="821" t="str">
        <f t="shared" si="13"/>
        <v>315MLD086</v>
      </c>
      <c r="G62" s="572" t="str">
        <f t="shared" si="14"/>
        <v>Ahmed</v>
      </c>
      <c r="H62" s="572" t="str">
        <f t="shared" si="15"/>
        <v>Samaam</v>
      </c>
      <c r="I62" s="572" t="str">
        <f t="shared" si="16"/>
        <v>Saeed</v>
      </c>
      <c r="J62" s="566" t="s">
        <v>232</v>
      </c>
      <c r="K62" s="542" t="str">
        <f t="shared" si="17"/>
        <v>Sous Chef  AM</v>
      </c>
      <c r="L62" s="552" t="s">
        <v>1312</v>
      </c>
      <c r="M62" s="553" t="s">
        <v>26</v>
      </c>
      <c r="N62" s="553" t="s">
        <v>735</v>
      </c>
      <c r="O62" s="554">
        <v>9980922</v>
      </c>
      <c r="P62" s="560">
        <v>44274</v>
      </c>
      <c r="Q62" s="561">
        <f t="shared" si="18"/>
        <v>44638</v>
      </c>
      <c r="R62" s="815">
        <f t="shared" si="8"/>
        <v>44365</v>
      </c>
      <c r="S62" s="562" t="str">
        <f t="shared" ca="1" si="19"/>
        <v>0 years, 2months</v>
      </c>
      <c r="T62" s="555">
        <v>34418</v>
      </c>
      <c r="U62" s="556">
        <f t="shared" ca="1" si="20"/>
        <v>27</v>
      </c>
      <c r="V62" s="553" t="s">
        <v>774</v>
      </c>
      <c r="W62" s="557" t="s">
        <v>877</v>
      </c>
      <c r="X62" s="566" t="s">
        <v>972</v>
      </c>
      <c r="Y62" s="559" t="s">
        <v>1183</v>
      </c>
      <c r="Z62" s="553" t="s">
        <v>973</v>
      </c>
      <c r="AA62" s="554">
        <v>9672454</v>
      </c>
      <c r="AB62" s="553" t="s">
        <v>879</v>
      </c>
      <c r="AC62" s="552" t="s">
        <v>760</v>
      </c>
      <c r="AD62" s="553" t="s">
        <v>27</v>
      </c>
      <c r="AE62" s="553" t="s">
        <v>27</v>
      </c>
      <c r="AF62" s="554" t="s">
        <v>1350</v>
      </c>
      <c r="AG62" s="665">
        <v>48</v>
      </c>
      <c r="AH62" s="665">
        <v>8</v>
      </c>
      <c r="AI62" s="554" t="s">
        <v>1354</v>
      </c>
      <c r="AJ62" s="554" t="s">
        <v>1353</v>
      </c>
      <c r="AK62" s="563" t="s">
        <v>1353</v>
      </c>
      <c r="AL62" s="568" t="s">
        <v>1073</v>
      </c>
      <c r="AM62" s="563" t="s">
        <v>1363</v>
      </c>
      <c r="AN62" s="564">
        <v>700</v>
      </c>
      <c r="AO62" s="564">
        <v>150</v>
      </c>
      <c r="AP62" s="565">
        <v>60</v>
      </c>
      <c r="AQ62" s="564">
        <f t="shared" si="12"/>
        <v>910</v>
      </c>
      <c r="AR62" s="543" t="s">
        <v>820</v>
      </c>
      <c r="AS62" s="544" t="s">
        <v>819</v>
      </c>
      <c r="AT62" s="545" t="s">
        <v>787</v>
      </c>
      <c r="AU62" s="817"/>
      <c r="AV62" s="544" t="s">
        <v>733</v>
      </c>
      <c r="AW62" s="546" t="s">
        <v>903</v>
      </c>
      <c r="AX62" s="547" t="s">
        <v>902</v>
      </c>
      <c r="AY62" s="559" t="s">
        <v>1773</v>
      </c>
      <c r="AZ62" s="559" t="s">
        <v>1779</v>
      </c>
      <c r="BA62" s="542" t="str">
        <f t="shared" si="9"/>
        <v>Alexander Mack</v>
      </c>
      <c r="BB62" s="542" t="str">
        <f t="shared" si="21"/>
        <v>315MLD066</v>
      </c>
      <c r="BC62" s="542" t="s">
        <v>1877</v>
      </c>
      <c r="BD62" s="542" t="s">
        <v>1879</v>
      </c>
    </row>
    <row r="63" spans="1:56" s="542" customFormat="1" ht="20.399999999999999">
      <c r="A63" s="562">
        <v>62</v>
      </c>
      <c r="B63" s="735" t="s">
        <v>207</v>
      </c>
      <c r="C63" s="548" t="s">
        <v>732</v>
      </c>
      <c r="D63" s="548" t="s">
        <v>46</v>
      </c>
      <c r="E63" s="550" t="s">
        <v>734</v>
      </c>
      <c r="F63" s="821" t="str">
        <f t="shared" si="13"/>
        <v>315MLD087</v>
      </c>
      <c r="G63" s="572" t="str">
        <f t="shared" si="14"/>
        <v>Ali</v>
      </c>
      <c r="H63" s="572" t="str">
        <f t="shared" si="15"/>
        <v/>
      </c>
      <c r="I63" s="572" t="str">
        <f t="shared" si="16"/>
        <v>Ihusan</v>
      </c>
      <c r="J63" s="566" t="s">
        <v>710</v>
      </c>
      <c r="K63" s="542" t="str">
        <f t="shared" si="17"/>
        <v>Laundry Supervisor PM</v>
      </c>
      <c r="L63" s="551" t="s">
        <v>783</v>
      </c>
      <c r="M63" s="553" t="s">
        <v>26</v>
      </c>
      <c r="N63" s="553" t="s">
        <v>736</v>
      </c>
      <c r="O63" s="554" t="s">
        <v>986</v>
      </c>
      <c r="P63" s="560">
        <v>44274</v>
      </c>
      <c r="Q63" s="561">
        <f t="shared" si="18"/>
        <v>44638</v>
      </c>
      <c r="R63" s="815">
        <f t="shared" si="8"/>
        <v>44365</v>
      </c>
      <c r="S63" s="562" t="str">
        <f t="shared" ca="1" si="19"/>
        <v>0 years, 2months</v>
      </c>
      <c r="T63" s="555">
        <v>33671</v>
      </c>
      <c r="U63" s="556">
        <f t="shared" ca="1" si="20"/>
        <v>29</v>
      </c>
      <c r="V63" s="553" t="s">
        <v>774</v>
      </c>
      <c r="W63" s="557" t="s">
        <v>885</v>
      </c>
      <c r="X63" s="566" t="s">
        <v>985</v>
      </c>
      <c r="Y63" s="559" t="s">
        <v>1183</v>
      </c>
      <c r="Z63" s="553" t="s">
        <v>984</v>
      </c>
      <c r="AA63" s="554">
        <v>7941100</v>
      </c>
      <c r="AB63" s="553" t="s">
        <v>886</v>
      </c>
      <c r="AC63" s="552" t="s">
        <v>760</v>
      </c>
      <c r="AD63" s="553" t="s">
        <v>27</v>
      </c>
      <c r="AE63" s="553" t="s">
        <v>27</v>
      </c>
      <c r="AF63" s="554" t="s">
        <v>1350</v>
      </c>
      <c r="AG63" s="665">
        <v>48</v>
      </c>
      <c r="AH63" s="665">
        <v>8</v>
      </c>
      <c r="AI63" s="554" t="s">
        <v>1354</v>
      </c>
      <c r="AJ63" s="554" t="s">
        <v>1353</v>
      </c>
      <c r="AK63" s="563" t="s">
        <v>1353</v>
      </c>
      <c r="AL63" s="568" t="s">
        <v>1088</v>
      </c>
      <c r="AM63" s="563" t="s">
        <v>1363</v>
      </c>
      <c r="AN63" s="564">
        <v>350</v>
      </c>
      <c r="AO63" s="564">
        <v>200</v>
      </c>
      <c r="AP63" s="565">
        <v>150</v>
      </c>
      <c r="AQ63" s="564">
        <f t="shared" si="12"/>
        <v>700</v>
      </c>
      <c r="AR63" s="543" t="s">
        <v>820</v>
      </c>
      <c r="AS63" s="544" t="s">
        <v>819</v>
      </c>
      <c r="AT63" s="545" t="s">
        <v>787</v>
      </c>
      <c r="AU63" s="817"/>
      <c r="AV63" s="544" t="s">
        <v>734</v>
      </c>
      <c r="AW63" s="546">
        <v>7730000179654</v>
      </c>
      <c r="AX63" s="547" t="s">
        <v>908</v>
      </c>
      <c r="AY63" s="559" t="s">
        <v>1760</v>
      </c>
      <c r="AZ63" s="559" t="s">
        <v>1787</v>
      </c>
      <c r="BA63" s="542" t="str">
        <f t="shared" si="9"/>
        <v>Ghulam Mustafa</v>
      </c>
      <c r="BB63" s="542" t="str">
        <f t="shared" si="21"/>
        <v>315MLD004</v>
      </c>
      <c r="BC63" s="542" t="s">
        <v>1877</v>
      </c>
      <c r="BD63" s="542" t="s">
        <v>1879</v>
      </c>
    </row>
    <row r="64" spans="1:56" s="542" customFormat="1" ht="20.399999999999999">
      <c r="A64" s="562">
        <v>63</v>
      </c>
      <c r="B64" s="548" t="s">
        <v>217</v>
      </c>
      <c r="C64" s="548" t="s">
        <v>738</v>
      </c>
      <c r="D64" s="548" t="s">
        <v>633</v>
      </c>
      <c r="E64" s="550" t="s">
        <v>739</v>
      </c>
      <c r="F64" s="821" t="str">
        <f t="shared" si="13"/>
        <v>315MLD088</v>
      </c>
      <c r="G64" s="572" t="str">
        <f t="shared" si="14"/>
        <v>Abdulla</v>
      </c>
      <c r="H64" s="572" t="str">
        <f t="shared" si="15"/>
        <v/>
      </c>
      <c r="I64" s="572" t="str">
        <f t="shared" si="16"/>
        <v>Naseem</v>
      </c>
      <c r="J64" s="566" t="s">
        <v>737</v>
      </c>
      <c r="K64" s="542" t="str">
        <f t="shared" si="17"/>
        <v>Executive Chef</v>
      </c>
      <c r="L64" s="552" t="s">
        <v>1312</v>
      </c>
      <c r="M64" s="553" t="s">
        <v>26</v>
      </c>
      <c r="N64" s="548" t="s">
        <v>740</v>
      </c>
      <c r="O64" s="554">
        <v>9980486</v>
      </c>
      <c r="P64" s="560">
        <v>44275</v>
      </c>
      <c r="Q64" s="561">
        <f t="shared" si="18"/>
        <v>44639</v>
      </c>
      <c r="R64" s="815">
        <f t="shared" si="8"/>
        <v>44366</v>
      </c>
      <c r="S64" s="562" t="str">
        <f t="shared" ca="1" si="19"/>
        <v>0 years, 2months</v>
      </c>
      <c r="T64" s="560">
        <v>25858</v>
      </c>
      <c r="U64" s="548">
        <f t="shared" ca="1" si="20"/>
        <v>50</v>
      </c>
      <c r="V64" s="548" t="s">
        <v>774</v>
      </c>
      <c r="W64" s="562" t="s">
        <v>877</v>
      </c>
      <c r="X64" s="569" t="s">
        <v>964</v>
      </c>
      <c r="Y64" s="559" t="s">
        <v>1183</v>
      </c>
      <c r="Z64" s="553" t="s">
        <v>965</v>
      </c>
      <c r="AA64" s="554">
        <v>7910035</v>
      </c>
      <c r="AB64" s="553" t="s">
        <v>892</v>
      </c>
      <c r="AC64" s="552" t="s">
        <v>760</v>
      </c>
      <c r="AD64" s="553" t="s">
        <v>27</v>
      </c>
      <c r="AE64" s="553" t="s">
        <v>27</v>
      </c>
      <c r="AF64" s="554" t="s">
        <v>1350</v>
      </c>
      <c r="AG64" s="665">
        <v>48</v>
      </c>
      <c r="AH64" s="665">
        <v>8</v>
      </c>
      <c r="AI64" s="554" t="s">
        <v>1354</v>
      </c>
      <c r="AJ64" s="554" t="s">
        <v>1353</v>
      </c>
      <c r="AK64" s="563" t="s">
        <v>1353</v>
      </c>
      <c r="AL64" s="568" t="s">
        <v>1232</v>
      </c>
      <c r="AM64" s="563" t="s">
        <v>1363</v>
      </c>
      <c r="AN64" s="564">
        <v>3000</v>
      </c>
      <c r="AO64" s="564">
        <v>300</v>
      </c>
      <c r="AP64" s="565">
        <v>200</v>
      </c>
      <c r="AQ64" s="564">
        <f t="shared" si="12"/>
        <v>3500</v>
      </c>
      <c r="AR64" s="543" t="s">
        <v>820</v>
      </c>
      <c r="AS64" s="544" t="s">
        <v>819</v>
      </c>
      <c r="AT64" s="545" t="s">
        <v>787</v>
      </c>
      <c r="AU64" s="817"/>
      <c r="AV64" s="544" t="s">
        <v>739</v>
      </c>
      <c r="AW64" s="546" t="s">
        <v>898</v>
      </c>
      <c r="AX64" s="547" t="s">
        <v>897</v>
      </c>
      <c r="AY64" s="559" t="s">
        <v>213</v>
      </c>
      <c r="AZ64" s="559" t="s">
        <v>1779</v>
      </c>
      <c r="BA64" s="542" t="str">
        <f t="shared" si="9"/>
        <v>Alexander Mack</v>
      </c>
      <c r="BB64" s="542" t="str">
        <f t="shared" si="21"/>
        <v>315MLD066</v>
      </c>
      <c r="BC64" s="542" t="s">
        <v>1877</v>
      </c>
      <c r="BD64" s="542" t="s">
        <v>1879</v>
      </c>
    </row>
    <row r="65" spans="1:56" s="542" customFormat="1" ht="20.399999999999999">
      <c r="A65" s="562">
        <v>64</v>
      </c>
      <c r="B65" s="548" t="s">
        <v>207</v>
      </c>
      <c r="C65" s="548" t="s">
        <v>741</v>
      </c>
      <c r="D65" s="548" t="s">
        <v>46</v>
      </c>
      <c r="E65" s="550" t="s">
        <v>742</v>
      </c>
      <c r="F65" s="821" t="str">
        <f t="shared" si="13"/>
        <v>315MLD089</v>
      </c>
      <c r="G65" s="572" t="str">
        <f t="shared" si="14"/>
        <v>Abdul</v>
      </c>
      <c r="H65" s="572" t="str">
        <f t="shared" si="15"/>
        <v/>
      </c>
      <c r="I65" s="572" t="str">
        <f t="shared" si="16"/>
        <v>Mueed</v>
      </c>
      <c r="J65" s="566" t="s">
        <v>710</v>
      </c>
      <c r="K65" s="542" t="str">
        <f t="shared" si="17"/>
        <v>Laundry Supervisor PM</v>
      </c>
      <c r="L65" s="551" t="s">
        <v>783</v>
      </c>
      <c r="M65" s="553" t="s">
        <v>26</v>
      </c>
      <c r="N65" s="553" t="s">
        <v>743</v>
      </c>
      <c r="O65" s="554">
        <v>7284509</v>
      </c>
      <c r="P65" s="560">
        <v>44271</v>
      </c>
      <c r="Q65" s="561">
        <f t="shared" si="18"/>
        <v>44635</v>
      </c>
      <c r="R65" s="815">
        <f t="shared" si="8"/>
        <v>44362</v>
      </c>
      <c r="S65" s="562" t="str">
        <f t="shared" ca="1" si="19"/>
        <v>0 years, 2months</v>
      </c>
      <c r="T65" s="555">
        <v>33191</v>
      </c>
      <c r="U65" s="556">
        <f t="shared" ref="U65:U68" ca="1" si="22">DATEDIF(T65,TODAY(),"y")</f>
        <v>30</v>
      </c>
      <c r="V65" s="553" t="s">
        <v>774</v>
      </c>
      <c r="W65" s="557" t="s">
        <v>885</v>
      </c>
      <c r="X65" s="569" t="s">
        <v>967</v>
      </c>
      <c r="Y65" s="559" t="s">
        <v>1183</v>
      </c>
      <c r="Z65" s="553" t="s">
        <v>963</v>
      </c>
      <c r="AA65" s="554">
        <v>7970868</v>
      </c>
      <c r="AB65" s="553" t="s">
        <v>886</v>
      </c>
      <c r="AC65" s="552" t="s">
        <v>760</v>
      </c>
      <c r="AD65" s="553" t="s">
        <v>27</v>
      </c>
      <c r="AE65" s="553" t="s">
        <v>27</v>
      </c>
      <c r="AF65" s="554" t="s">
        <v>1350</v>
      </c>
      <c r="AG65" s="665">
        <v>48</v>
      </c>
      <c r="AH65" s="665">
        <v>8</v>
      </c>
      <c r="AI65" s="554" t="s">
        <v>1354</v>
      </c>
      <c r="AJ65" s="554" t="s">
        <v>1353</v>
      </c>
      <c r="AK65" s="563" t="s">
        <v>1353</v>
      </c>
      <c r="AL65" s="568" t="s">
        <v>1072</v>
      </c>
      <c r="AM65" s="563" t="s">
        <v>1363</v>
      </c>
      <c r="AN65" s="564">
        <v>350</v>
      </c>
      <c r="AO65" s="564">
        <v>150</v>
      </c>
      <c r="AP65" s="565">
        <v>200</v>
      </c>
      <c r="AQ65" s="564">
        <f t="shared" ref="AQ65:AQ96" si="23">AN65+AO65+AP65</f>
        <v>700</v>
      </c>
      <c r="AR65" s="543" t="s">
        <v>821</v>
      </c>
      <c r="AS65" s="544" t="s">
        <v>819</v>
      </c>
      <c r="AT65" s="545" t="s">
        <v>789</v>
      </c>
      <c r="AU65" s="817"/>
      <c r="AV65" s="544" t="s">
        <v>742</v>
      </c>
      <c r="AW65" s="546">
        <v>9.9010310031356192E+16</v>
      </c>
      <c r="AX65" s="547" t="s">
        <v>896</v>
      </c>
      <c r="AY65" s="559" t="s">
        <v>1760</v>
      </c>
      <c r="AZ65" s="559" t="s">
        <v>1787</v>
      </c>
      <c r="BA65" s="542" t="str">
        <f t="shared" si="9"/>
        <v>Ghulam Mustafa</v>
      </c>
      <c r="BB65" s="542" t="str">
        <f t="shared" si="21"/>
        <v>315MLD004</v>
      </c>
      <c r="BC65" s="542" t="s">
        <v>1877</v>
      </c>
      <c r="BD65" s="542" t="s">
        <v>1879</v>
      </c>
    </row>
    <row r="66" spans="1:56" s="542" customFormat="1" ht="20.399999999999999">
      <c r="A66" s="562">
        <v>65</v>
      </c>
      <c r="B66" s="548" t="s">
        <v>239</v>
      </c>
      <c r="C66" s="548" t="s">
        <v>744</v>
      </c>
      <c r="D66" s="548" t="s">
        <v>46</v>
      </c>
      <c r="E66" s="550" t="s">
        <v>746</v>
      </c>
      <c r="F66" s="821" t="str">
        <f t="shared" ref="F66:F99" si="24">C66</f>
        <v>315MLD090</v>
      </c>
      <c r="G66" s="572" t="str">
        <f t="shared" ref="G66:G99" si="25">LEFT(E66,SEARCH(" ",E66,1)-1)</f>
        <v>Yasir</v>
      </c>
      <c r="H66" s="572" t="str">
        <f t="shared" ref="H66:H99" si="26">IF(ISERROR(SEARCH(" ", RIGHT(E66, LEN(E66) -
SEARCH(" ", E66, 1)), 1)) = TRUE, "", LEFT(
RIGHT(E66,LEN(E66) - SEARCH(" ", E66, 1)),
SEARCH(" ", RIGHT(E66, LEN(E66) - SEARCH(" ",
E66, 1)), 1) - 1))</f>
        <v/>
      </c>
      <c r="I66" s="572" t="str">
        <f t="shared" ref="I66:I97" si="27">RIGHT(E66,LEN(E66)-LEN(G66)-LEN(H66)-IF(H66="",1,2))</f>
        <v>Ibrahim</v>
      </c>
      <c r="J66" s="566" t="s">
        <v>279</v>
      </c>
      <c r="K66" s="542" t="str">
        <f t="shared" ref="K66:K99" si="28">AY66</f>
        <v xml:space="preserve">Dining Room Team Leader </v>
      </c>
      <c r="L66" s="552" t="s">
        <v>1312</v>
      </c>
      <c r="M66" s="548" t="s">
        <v>26</v>
      </c>
      <c r="N66" s="548" t="s">
        <v>747</v>
      </c>
      <c r="O66" s="554">
        <v>9631379</v>
      </c>
      <c r="P66" s="560">
        <v>44277</v>
      </c>
      <c r="Q66" s="561">
        <f t="shared" ref="Q66:Q99" si="29">DATE(YEAR(P66)+1,MONTH(P66),DAY(P66-1))</f>
        <v>44641</v>
      </c>
      <c r="R66" s="815">
        <f t="shared" si="8"/>
        <v>44368</v>
      </c>
      <c r="S66" s="562" t="str">
        <f t="shared" ref="S66:S99" ca="1" si="30">DATEDIF(P66,TODAY(),"y")&amp;" years, "&amp;DATEDIF(P66,TODAY(),"m") -(DATEDIF(P66,TODAY(),"y")*12) &amp;"months"</f>
        <v>0 years, 1months</v>
      </c>
      <c r="T66" s="560">
        <v>32259</v>
      </c>
      <c r="U66" s="548">
        <f t="shared" ca="1" si="22"/>
        <v>33</v>
      </c>
      <c r="V66" s="548" t="s">
        <v>774</v>
      </c>
      <c r="W66" s="562" t="s">
        <v>885</v>
      </c>
      <c r="X66" s="558" t="s">
        <v>1184</v>
      </c>
      <c r="Y66" s="559" t="s">
        <v>1183</v>
      </c>
      <c r="Z66" s="553" t="s">
        <v>1185</v>
      </c>
      <c r="AA66" s="554">
        <v>9799690</v>
      </c>
      <c r="AB66" s="553" t="s">
        <v>886</v>
      </c>
      <c r="AC66" s="552" t="s">
        <v>760</v>
      </c>
      <c r="AD66" s="553" t="s">
        <v>27</v>
      </c>
      <c r="AE66" s="553" t="s">
        <v>27</v>
      </c>
      <c r="AF66" s="554" t="s">
        <v>1350</v>
      </c>
      <c r="AG66" s="665">
        <v>48</v>
      </c>
      <c r="AH66" s="665">
        <v>8</v>
      </c>
      <c r="AI66" s="554" t="s">
        <v>1354</v>
      </c>
      <c r="AJ66" s="554" t="s">
        <v>1353</v>
      </c>
      <c r="AK66" s="563" t="s">
        <v>1353</v>
      </c>
      <c r="AL66" s="559" t="s">
        <v>1085</v>
      </c>
      <c r="AM66" s="563" t="s">
        <v>1363</v>
      </c>
      <c r="AN66" s="564">
        <v>350</v>
      </c>
      <c r="AO66" s="564">
        <v>200</v>
      </c>
      <c r="AP66" s="565">
        <v>150</v>
      </c>
      <c r="AQ66" s="564">
        <f t="shared" si="23"/>
        <v>700</v>
      </c>
      <c r="AR66" s="543" t="s">
        <v>820</v>
      </c>
      <c r="AS66" s="544" t="s">
        <v>819</v>
      </c>
      <c r="AT66" s="545" t="s">
        <v>787</v>
      </c>
      <c r="AU66" s="817"/>
      <c r="AV66" s="544" t="s">
        <v>746</v>
      </c>
      <c r="AW66" s="546">
        <v>7730000037106</v>
      </c>
      <c r="AX66" s="547" t="s">
        <v>927</v>
      </c>
      <c r="AY66" s="559" t="s">
        <v>1372</v>
      </c>
      <c r="AZ66" s="559" t="s">
        <v>1779</v>
      </c>
      <c r="BA66" s="542" t="str">
        <f t="shared" si="9"/>
        <v>Alexander Mack</v>
      </c>
      <c r="BB66" s="542" t="str">
        <f t="shared" si="21"/>
        <v>315MLD066</v>
      </c>
      <c r="BC66" s="542" t="s">
        <v>1877</v>
      </c>
      <c r="BD66" s="542" t="s">
        <v>1879</v>
      </c>
    </row>
    <row r="67" spans="1:56" s="542" customFormat="1" ht="30.6">
      <c r="A67" s="562">
        <v>66</v>
      </c>
      <c r="B67" s="735" t="s">
        <v>164</v>
      </c>
      <c r="C67" s="548" t="s">
        <v>750</v>
      </c>
      <c r="D67" s="548" t="s">
        <v>46</v>
      </c>
      <c r="E67" s="550" t="s">
        <v>1113</v>
      </c>
      <c r="F67" s="821" t="str">
        <f t="shared" si="24"/>
        <v>315MLD092</v>
      </c>
      <c r="G67" s="572" t="str">
        <f t="shared" si="25"/>
        <v>Shadheshkumar</v>
      </c>
      <c r="H67" s="572" t="str">
        <f t="shared" si="26"/>
        <v/>
      </c>
      <c r="I67" s="572" t="str">
        <f t="shared" si="27"/>
        <v>Danabal</v>
      </c>
      <c r="J67" s="566" t="s">
        <v>1373</v>
      </c>
      <c r="K67" s="542" t="str">
        <f t="shared" si="28"/>
        <v>CAFM IT Supervisor</v>
      </c>
      <c r="L67" s="549" t="s">
        <v>1328</v>
      </c>
      <c r="M67" s="553" t="s">
        <v>31</v>
      </c>
      <c r="N67" s="553" t="s">
        <v>1114</v>
      </c>
      <c r="O67" s="554">
        <v>7527632</v>
      </c>
      <c r="P67" s="560">
        <v>44278</v>
      </c>
      <c r="Q67" s="561">
        <f t="shared" si="29"/>
        <v>44642</v>
      </c>
      <c r="R67" s="815">
        <f t="shared" ref="R67:R99" si="31">DATE(YEAR(P67),MONTH(P67) + 3, DAY(P67) -1)</f>
        <v>44369</v>
      </c>
      <c r="S67" s="562" t="str">
        <f t="shared" ca="1" si="30"/>
        <v>0 years, 1months</v>
      </c>
      <c r="T67" s="555">
        <v>30788</v>
      </c>
      <c r="U67" s="556">
        <f t="shared" ca="1" si="22"/>
        <v>37</v>
      </c>
      <c r="V67" s="553" t="s">
        <v>774</v>
      </c>
      <c r="W67" s="557" t="s">
        <v>877</v>
      </c>
      <c r="X67" s="558" t="s">
        <v>1203</v>
      </c>
      <c r="Y67" s="559" t="s">
        <v>1183</v>
      </c>
      <c r="Z67" s="553" t="s">
        <v>1204</v>
      </c>
      <c r="AA67" s="554">
        <v>7798331</v>
      </c>
      <c r="AB67" s="553" t="s">
        <v>879</v>
      </c>
      <c r="AC67" s="552" t="s">
        <v>760</v>
      </c>
      <c r="AD67" s="553" t="s">
        <v>1621</v>
      </c>
      <c r="AE67" s="553" t="s">
        <v>1873</v>
      </c>
      <c r="AF67" s="554" t="s">
        <v>1350</v>
      </c>
      <c r="AG67" s="665">
        <v>48</v>
      </c>
      <c r="AH67" s="665">
        <v>8</v>
      </c>
      <c r="AI67" s="554" t="s">
        <v>1354</v>
      </c>
      <c r="AJ67" s="554" t="s">
        <v>1353</v>
      </c>
      <c r="AK67" s="563" t="s">
        <v>1353</v>
      </c>
      <c r="AL67" s="559" t="s">
        <v>1205</v>
      </c>
      <c r="AM67" s="563" t="s">
        <v>1363</v>
      </c>
      <c r="AN67" s="564">
        <v>350</v>
      </c>
      <c r="AO67" s="564">
        <v>200</v>
      </c>
      <c r="AP67" s="565">
        <v>150</v>
      </c>
      <c r="AQ67" s="564">
        <f t="shared" si="23"/>
        <v>700</v>
      </c>
      <c r="AR67" s="543" t="s">
        <v>820</v>
      </c>
      <c r="AS67" s="544" t="s">
        <v>819</v>
      </c>
      <c r="AT67" s="545" t="s">
        <v>787</v>
      </c>
      <c r="AU67" s="817"/>
      <c r="AV67" s="544" t="s">
        <v>1113</v>
      </c>
      <c r="AW67" s="546">
        <v>7730000372052</v>
      </c>
      <c r="AX67" s="547" t="s">
        <v>1209</v>
      </c>
      <c r="AY67" s="559" t="s">
        <v>161</v>
      </c>
      <c r="AZ67" s="559" t="s">
        <v>1781</v>
      </c>
      <c r="BA67" s="542" t="str">
        <f t="shared" ref="BA67:BA99" si="32">TRIM(LEFT(AZ67, SEARCH("-", AZ67)-1))</f>
        <v>Muhammad Shinaj K.A Rahiman</v>
      </c>
      <c r="BB67" s="542" t="str">
        <f t="shared" ref="BB67:BB98" si="33">VLOOKUP(BA67,E:F,2,FALSE)</f>
        <v>315MLD020</v>
      </c>
      <c r="BC67" s="542" t="s">
        <v>1877</v>
      </c>
      <c r="BD67" s="542" t="s">
        <v>1879</v>
      </c>
    </row>
    <row r="68" spans="1:56" s="542" customFormat="1" ht="20.399999999999999">
      <c r="A68" s="562">
        <v>67</v>
      </c>
      <c r="B68" s="735" t="s">
        <v>34</v>
      </c>
      <c r="C68" s="548" t="s">
        <v>1383</v>
      </c>
      <c r="D68" s="548" t="s">
        <v>762</v>
      </c>
      <c r="E68" s="550" t="s">
        <v>751</v>
      </c>
      <c r="F68" s="821" t="str">
        <f t="shared" si="24"/>
        <v>315MLD093</v>
      </c>
      <c r="G68" s="572" t="str">
        <f t="shared" si="25"/>
        <v>Rifqa</v>
      </c>
      <c r="H68" s="572" t="str">
        <f t="shared" si="26"/>
        <v>Abdul</v>
      </c>
      <c r="I68" s="572" t="str">
        <f t="shared" si="27"/>
        <v>Wahhab</v>
      </c>
      <c r="J68" s="566" t="s">
        <v>749</v>
      </c>
      <c r="K68" s="542" t="str">
        <f t="shared" si="28"/>
        <v>HR Director</v>
      </c>
      <c r="L68" s="549" t="s">
        <v>778</v>
      </c>
      <c r="M68" s="553" t="s">
        <v>26</v>
      </c>
      <c r="N68" s="553" t="s">
        <v>753</v>
      </c>
      <c r="O68" s="554">
        <v>7722774</v>
      </c>
      <c r="P68" s="560">
        <v>44257</v>
      </c>
      <c r="Q68" s="561">
        <f t="shared" si="29"/>
        <v>44621</v>
      </c>
      <c r="R68" s="815">
        <f t="shared" si="31"/>
        <v>44348</v>
      </c>
      <c r="S68" s="562" t="str">
        <f t="shared" ca="1" si="30"/>
        <v>0 years, 2months</v>
      </c>
      <c r="T68" s="555">
        <v>34006</v>
      </c>
      <c r="U68" s="556">
        <f t="shared" ca="1" si="22"/>
        <v>28</v>
      </c>
      <c r="V68" s="553" t="s">
        <v>775</v>
      </c>
      <c r="W68" s="557" t="s">
        <v>877</v>
      </c>
      <c r="X68" s="558" t="s">
        <v>1006</v>
      </c>
      <c r="Y68" s="559" t="s">
        <v>1180</v>
      </c>
      <c r="Z68" s="553" t="s">
        <v>1007</v>
      </c>
      <c r="AA68" s="554">
        <v>7779781</v>
      </c>
      <c r="AB68" s="553" t="s">
        <v>1008</v>
      </c>
      <c r="AC68" s="552" t="s">
        <v>760</v>
      </c>
      <c r="AD68" s="553" t="s">
        <v>27</v>
      </c>
      <c r="AE68" s="553" t="s">
        <v>27</v>
      </c>
      <c r="AF68" s="554" t="s">
        <v>1350</v>
      </c>
      <c r="AG68" s="665">
        <v>48</v>
      </c>
      <c r="AH68" s="665">
        <v>8</v>
      </c>
      <c r="AI68" s="554" t="s">
        <v>1354</v>
      </c>
      <c r="AJ68" s="554" t="s">
        <v>1353</v>
      </c>
      <c r="AK68" s="563" t="s">
        <v>1353</v>
      </c>
      <c r="AL68" s="559" t="s">
        <v>1084</v>
      </c>
      <c r="AM68" s="563" t="s">
        <v>1363</v>
      </c>
      <c r="AN68" s="564">
        <v>1400</v>
      </c>
      <c r="AO68" s="564">
        <v>0</v>
      </c>
      <c r="AP68" s="565">
        <v>0</v>
      </c>
      <c r="AQ68" s="564">
        <f t="shared" si="23"/>
        <v>1400</v>
      </c>
      <c r="AR68" s="543" t="s">
        <v>820</v>
      </c>
      <c r="AS68" s="544" t="s">
        <v>819</v>
      </c>
      <c r="AT68" s="545" t="s">
        <v>787</v>
      </c>
      <c r="AU68" s="817"/>
      <c r="AV68" s="544" t="s">
        <v>816</v>
      </c>
      <c r="AW68" s="546">
        <v>7704479024101</v>
      </c>
      <c r="AX68" s="547" t="s">
        <v>817</v>
      </c>
      <c r="AY68" s="559" t="s">
        <v>1344</v>
      </c>
      <c r="AZ68" s="559" t="s">
        <v>1790</v>
      </c>
      <c r="BA68" s="542" t="str">
        <f t="shared" si="32"/>
        <v>Mohamed Shahid</v>
      </c>
      <c r="BB68" s="542" t="str">
        <f t="shared" si="33"/>
        <v>315MLD003</v>
      </c>
      <c r="BC68" s="542" t="s">
        <v>1877</v>
      </c>
      <c r="BD68" s="542" t="s">
        <v>1879</v>
      </c>
    </row>
    <row r="69" spans="1:56" s="542" customFormat="1" ht="20.399999999999999">
      <c r="A69" s="562">
        <v>68</v>
      </c>
      <c r="B69" s="735" t="s">
        <v>154</v>
      </c>
      <c r="C69" s="548" t="s">
        <v>1115</v>
      </c>
      <c r="D69" s="548" t="s">
        <v>46</v>
      </c>
      <c r="E69" s="550" t="s">
        <v>1116</v>
      </c>
      <c r="F69" s="821" t="str">
        <f t="shared" si="24"/>
        <v>315MLD094</v>
      </c>
      <c r="G69" s="572" t="str">
        <f t="shared" si="25"/>
        <v>Ahmed</v>
      </c>
      <c r="H69" s="572" t="str">
        <f t="shared" si="26"/>
        <v/>
      </c>
      <c r="I69" s="572" t="str">
        <f t="shared" si="27"/>
        <v>Ziyan</v>
      </c>
      <c r="J69" s="566" t="s">
        <v>1337</v>
      </c>
      <c r="K69" s="542" t="str">
        <f t="shared" si="28"/>
        <v>Front / Help Desk Supervisor</v>
      </c>
      <c r="L69" s="551" t="s">
        <v>783</v>
      </c>
      <c r="M69" s="553" t="s">
        <v>26</v>
      </c>
      <c r="N69" s="553" t="s">
        <v>1117</v>
      </c>
      <c r="O69" s="554">
        <v>7693138</v>
      </c>
      <c r="P69" s="560">
        <v>44281</v>
      </c>
      <c r="Q69" s="561">
        <f t="shared" si="29"/>
        <v>44645</v>
      </c>
      <c r="R69" s="815">
        <f t="shared" si="31"/>
        <v>44372</v>
      </c>
      <c r="S69" s="562" t="str">
        <f t="shared" ca="1" si="30"/>
        <v>0 years, 1months</v>
      </c>
      <c r="T69" s="555">
        <v>36208</v>
      </c>
      <c r="U69" s="556">
        <f t="shared" ref="U69:U99" ca="1" si="34">DATEDIF(T69,TODAY(),"y")</f>
        <v>22</v>
      </c>
      <c r="V69" s="553" t="s">
        <v>774</v>
      </c>
      <c r="W69" s="557" t="s">
        <v>885</v>
      </c>
      <c r="X69" s="558" t="s">
        <v>1218</v>
      </c>
      <c r="Y69" s="559" t="s">
        <v>1183</v>
      </c>
      <c r="Z69" s="553" t="s">
        <v>1219</v>
      </c>
      <c r="AA69" s="554">
        <v>7908294</v>
      </c>
      <c r="AB69" s="553" t="s">
        <v>996</v>
      </c>
      <c r="AC69" s="552" t="s">
        <v>1831</v>
      </c>
      <c r="AD69" s="553" t="s">
        <v>27</v>
      </c>
      <c r="AE69" s="553" t="s">
        <v>27</v>
      </c>
      <c r="AF69" s="554" t="s">
        <v>1350</v>
      </c>
      <c r="AG69" s="665">
        <v>48</v>
      </c>
      <c r="AH69" s="665">
        <v>8</v>
      </c>
      <c r="AI69" s="554" t="s">
        <v>1354</v>
      </c>
      <c r="AJ69" s="554" t="s">
        <v>1353</v>
      </c>
      <c r="AK69" s="563" t="s">
        <v>1353</v>
      </c>
      <c r="AL69" s="559" t="s">
        <v>1088</v>
      </c>
      <c r="AM69" s="563" t="s">
        <v>1363</v>
      </c>
      <c r="AN69" s="564">
        <v>650</v>
      </c>
      <c r="AO69" s="564">
        <v>150</v>
      </c>
      <c r="AP69" s="565">
        <v>75</v>
      </c>
      <c r="AQ69" s="564">
        <f t="shared" si="23"/>
        <v>875</v>
      </c>
      <c r="AR69" s="543" t="s">
        <v>820</v>
      </c>
      <c r="AS69" s="544" t="s">
        <v>819</v>
      </c>
      <c r="AT69" s="545" t="s">
        <v>787</v>
      </c>
      <c r="AU69" s="817"/>
      <c r="AV69" s="544" t="s">
        <v>1259</v>
      </c>
      <c r="AW69" s="546">
        <v>7730000363651</v>
      </c>
      <c r="AX69" s="547" t="s">
        <v>1258</v>
      </c>
      <c r="AY69" s="559" t="s">
        <v>1335</v>
      </c>
      <c r="AZ69" s="559" t="s">
        <v>1787</v>
      </c>
      <c r="BA69" s="542" t="str">
        <f t="shared" si="32"/>
        <v>Ghulam Mustafa</v>
      </c>
      <c r="BB69" s="542" t="str">
        <f t="shared" si="33"/>
        <v>315MLD004</v>
      </c>
      <c r="BC69" s="542" t="s">
        <v>1877</v>
      </c>
      <c r="BD69" s="542" t="s">
        <v>1879</v>
      </c>
    </row>
    <row r="70" spans="1:56" s="542" customFormat="1" ht="20.399999999999999">
      <c r="A70" s="562">
        <v>69</v>
      </c>
      <c r="B70" s="735" t="s">
        <v>233</v>
      </c>
      <c r="C70" s="548" t="s">
        <v>1118</v>
      </c>
      <c r="D70" s="548" t="s">
        <v>46</v>
      </c>
      <c r="E70" s="550" t="s">
        <v>1119</v>
      </c>
      <c r="F70" s="821" t="str">
        <f t="shared" si="24"/>
        <v>315MLD095</v>
      </c>
      <c r="G70" s="572" t="str">
        <f t="shared" si="25"/>
        <v>Saiful</v>
      </c>
      <c r="H70" s="572" t="str">
        <f t="shared" si="26"/>
        <v>Islam</v>
      </c>
      <c r="I70" s="572" t="str">
        <f t="shared" si="27"/>
        <v>Rony</v>
      </c>
      <c r="J70" s="566" t="s">
        <v>232</v>
      </c>
      <c r="K70" s="542" t="str">
        <f t="shared" si="28"/>
        <v>Sous Chef  AM</v>
      </c>
      <c r="L70" s="552" t="s">
        <v>1312</v>
      </c>
      <c r="M70" s="553" t="s">
        <v>122</v>
      </c>
      <c r="N70" s="553" t="s">
        <v>1120</v>
      </c>
      <c r="O70" s="554">
        <v>7321249</v>
      </c>
      <c r="P70" s="560">
        <v>44281</v>
      </c>
      <c r="Q70" s="561">
        <f t="shared" si="29"/>
        <v>44645</v>
      </c>
      <c r="R70" s="815">
        <f t="shared" si="31"/>
        <v>44372</v>
      </c>
      <c r="S70" s="562" t="str">
        <f t="shared" ca="1" si="30"/>
        <v>0 years, 1months</v>
      </c>
      <c r="T70" s="555">
        <v>32418</v>
      </c>
      <c r="U70" s="556">
        <f t="shared" ca="1" si="34"/>
        <v>32</v>
      </c>
      <c r="V70" s="553" t="s">
        <v>774</v>
      </c>
      <c r="W70" s="557" t="s">
        <v>877</v>
      </c>
      <c r="X70" s="558" t="s">
        <v>1260</v>
      </c>
      <c r="Y70" s="559" t="s">
        <v>1183</v>
      </c>
      <c r="Z70" s="553" t="s">
        <v>1304</v>
      </c>
      <c r="AA70" s="554" t="s">
        <v>1303</v>
      </c>
      <c r="AB70" s="553" t="s">
        <v>996</v>
      </c>
      <c r="AC70" s="552" t="s">
        <v>760</v>
      </c>
      <c r="AD70" s="553" t="s">
        <v>32</v>
      </c>
      <c r="AE70" s="553" t="s">
        <v>1874</v>
      </c>
      <c r="AF70" s="554" t="s">
        <v>1350</v>
      </c>
      <c r="AG70" s="665">
        <v>48</v>
      </c>
      <c r="AH70" s="665">
        <v>8</v>
      </c>
      <c r="AI70" s="554" t="s">
        <v>1354</v>
      </c>
      <c r="AJ70" s="554" t="s">
        <v>1353</v>
      </c>
      <c r="AK70" s="563" t="s">
        <v>1353</v>
      </c>
      <c r="AL70" s="559" t="s">
        <v>1070</v>
      </c>
      <c r="AM70" s="563" t="s">
        <v>1363</v>
      </c>
      <c r="AN70" s="564">
        <v>700</v>
      </c>
      <c r="AO70" s="564">
        <v>150</v>
      </c>
      <c r="AP70" s="565">
        <v>60</v>
      </c>
      <c r="AQ70" s="564">
        <f t="shared" si="23"/>
        <v>910</v>
      </c>
      <c r="AR70" s="543" t="s">
        <v>820</v>
      </c>
      <c r="AS70" s="544" t="s">
        <v>819</v>
      </c>
      <c r="AT70" s="545" t="s">
        <v>787</v>
      </c>
      <c r="AU70" s="817"/>
      <c r="AV70" s="544" t="s">
        <v>1119</v>
      </c>
      <c r="AW70" s="546">
        <v>7730000371889</v>
      </c>
      <c r="AX70" s="547" t="s">
        <v>1262</v>
      </c>
      <c r="AY70" s="559" t="s">
        <v>1773</v>
      </c>
      <c r="AZ70" s="559" t="s">
        <v>1779</v>
      </c>
      <c r="BA70" s="542" t="str">
        <f t="shared" si="32"/>
        <v>Alexander Mack</v>
      </c>
      <c r="BB70" s="542" t="str">
        <f t="shared" si="33"/>
        <v>315MLD066</v>
      </c>
      <c r="BC70" s="542" t="s">
        <v>1877</v>
      </c>
      <c r="BD70" s="542" t="s">
        <v>1879</v>
      </c>
    </row>
    <row r="71" spans="1:56" s="542" customFormat="1" ht="20.399999999999999">
      <c r="A71" s="562">
        <v>70</v>
      </c>
      <c r="B71" s="735" t="s">
        <v>69</v>
      </c>
      <c r="C71" s="548" t="s">
        <v>1121</v>
      </c>
      <c r="D71" s="548" t="s">
        <v>46</v>
      </c>
      <c r="E71" s="550" t="s">
        <v>1122</v>
      </c>
      <c r="F71" s="821" t="str">
        <f t="shared" si="24"/>
        <v>315MLD096</v>
      </c>
      <c r="G71" s="572" t="str">
        <f t="shared" si="25"/>
        <v>Shinaz</v>
      </c>
      <c r="H71" s="572" t="str">
        <f t="shared" si="26"/>
        <v/>
      </c>
      <c r="I71" s="572" t="str">
        <f t="shared" si="27"/>
        <v>Ahmed</v>
      </c>
      <c r="J71" s="566" t="s">
        <v>1369</v>
      </c>
      <c r="K71" s="542" t="str">
        <f t="shared" si="28"/>
        <v>Assistant Chief Engineer</v>
      </c>
      <c r="L71" s="549" t="s">
        <v>1322</v>
      </c>
      <c r="M71" s="553" t="s">
        <v>26</v>
      </c>
      <c r="N71" s="553" t="s">
        <v>1123</v>
      </c>
      <c r="O71" s="554" t="s">
        <v>1248</v>
      </c>
      <c r="P71" s="560">
        <v>44281</v>
      </c>
      <c r="Q71" s="561">
        <f t="shared" si="29"/>
        <v>44645</v>
      </c>
      <c r="R71" s="815">
        <f t="shared" si="31"/>
        <v>44372</v>
      </c>
      <c r="S71" s="562" t="str">
        <f t="shared" ca="1" si="30"/>
        <v>0 years, 1months</v>
      </c>
      <c r="T71" s="555">
        <v>32090</v>
      </c>
      <c r="U71" s="556">
        <f t="shared" ca="1" si="34"/>
        <v>33</v>
      </c>
      <c r="V71" s="553" t="s">
        <v>774</v>
      </c>
      <c r="W71" s="557" t="s">
        <v>877</v>
      </c>
      <c r="X71" s="558" t="s">
        <v>1247</v>
      </c>
      <c r="Y71" s="559" t="s">
        <v>1183</v>
      </c>
      <c r="Z71" s="553" t="s">
        <v>1371</v>
      </c>
      <c r="AA71" s="554">
        <v>7781827</v>
      </c>
      <c r="AB71" s="553" t="s">
        <v>892</v>
      </c>
      <c r="AC71" s="552" t="s">
        <v>760</v>
      </c>
      <c r="AD71" s="553" t="s">
        <v>27</v>
      </c>
      <c r="AE71" s="553" t="s">
        <v>27</v>
      </c>
      <c r="AF71" s="554" t="s">
        <v>1350</v>
      </c>
      <c r="AG71" s="665">
        <v>48</v>
      </c>
      <c r="AH71" s="665">
        <v>8</v>
      </c>
      <c r="AI71" s="554" t="s">
        <v>1354</v>
      </c>
      <c r="AJ71" s="554" t="s">
        <v>1353</v>
      </c>
      <c r="AK71" s="563" t="s">
        <v>1353</v>
      </c>
      <c r="AL71" s="559" t="s">
        <v>1072</v>
      </c>
      <c r="AM71" s="563" t="s">
        <v>1363</v>
      </c>
      <c r="AN71" s="564">
        <v>400</v>
      </c>
      <c r="AO71" s="564">
        <v>200</v>
      </c>
      <c r="AP71" s="565">
        <v>100</v>
      </c>
      <c r="AQ71" s="564">
        <f t="shared" si="23"/>
        <v>700</v>
      </c>
      <c r="AR71" s="543" t="s">
        <v>820</v>
      </c>
      <c r="AS71" s="544" t="s">
        <v>819</v>
      </c>
      <c r="AT71" s="545" t="s">
        <v>787</v>
      </c>
      <c r="AU71" s="817"/>
      <c r="AV71" s="544" t="s">
        <v>1246</v>
      </c>
      <c r="AW71" s="546">
        <v>7712280203101</v>
      </c>
      <c r="AX71" s="547" t="s">
        <v>1249</v>
      </c>
      <c r="AY71" s="669" t="s">
        <v>1762</v>
      </c>
      <c r="AZ71" s="669" t="s">
        <v>1780</v>
      </c>
      <c r="BA71" s="542" t="str">
        <f t="shared" si="32"/>
        <v>Aruna R. D Bandaranayake</v>
      </c>
      <c r="BB71" s="542" t="str">
        <f t="shared" si="33"/>
        <v>315MLD048</v>
      </c>
      <c r="BC71" s="542" t="s">
        <v>1877</v>
      </c>
      <c r="BD71" s="542" t="s">
        <v>1879</v>
      </c>
    </row>
    <row r="72" spans="1:56" s="542" customFormat="1" ht="20.399999999999999">
      <c r="A72" s="562">
        <v>71</v>
      </c>
      <c r="B72" s="735" t="s">
        <v>222</v>
      </c>
      <c r="C72" s="548" t="s">
        <v>1124</v>
      </c>
      <c r="D72" s="548" t="s">
        <v>46</v>
      </c>
      <c r="E72" s="550" t="s">
        <v>1125</v>
      </c>
      <c r="F72" s="821" t="str">
        <f t="shared" si="24"/>
        <v>315MLD097</v>
      </c>
      <c r="G72" s="572" t="str">
        <f t="shared" si="25"/>
        <v>Shelly</v>
      </c>
      <c r="H72" s="572" t="str">
        <f t="shared" si="26"/>
        <v/>
      </c>
      <c r="I72" s="572" t="str">
        <f t="shared" si="27"/>
        <v>Manuel</v>
      </c>
      <c r="J72" s="566" t="s">
        <v>1315</v>
      </c>
      <c r="K72" s="542" t="str">
        <f t="shared" si="28"/>
        <v>Sous Chef  AM</v>
      </c>
      <c r="L72" s="552" t="s">
        <v>1312</v>
      </c>
      <c r="M72" s="553" t="s">
        <v>638</v>
      </c>
      <c r="N72" s="553" t="s">
        <v>1126</v>
      </c>
      <c r="O72" s="554">
        <v>7590378</v>
      </c>
      <c r="P72" s="560">
        <v>44281</v>
      </c>
      <c r="Q72" s="561">
        <f t="shared" si="29"/>
        <v>44645</v>
      </c>
      <c r="R72" s="815">
        <f t="shared" si="31"/>
        <v>44372</v>
      </c>
      <c r="S72" s="562" t="str">
        <f t="shared" ca="1" si="30"/>
        <v>0 years, 1months</v>
      </c>
      <c r="T72" s="555">
        <v>27598</v>
      </c>
      <c r="U72" s="556">
        <f t="shared" ca="1" si="34"/>
        <v>45</v>
      </c>
      <c r="V72" s="553" t="s">
        <v>774</v>
      </c>
      <c r="W72" s="557" t="s">
        <v>877</v>
      </c>
      <c r="X72" s="558" t="s">
        <v>1266</v>
      </c>
      <c r="Y72" s="559" t="s">
        <v>1183</v>
      </c>
      <c r="Z72" s="553" t="s">
        <v>1277</v>
      </c>
      <c r="AA72" s="554" t="s">
        <v>1267</v>
      </c>
      <c r="AB72" s="553" t="s">
        <v>879</v>
      </c>
      <c r="AC72" s="552" t="s">
        <v>760</v>
      </c>
      <c r="AD72" s="553" t="s">
        <v>82</v>
      </c>
      <c r="AE72" s="553" t="s">
        <v>1871</v>
      </c>
      <c r="AF72" s="554" t="s">
        <v>1350</v>
      </c>
      <c r="AG72" s="665">
        <v>48</v>
      </c>
      <c r="AH72" s="665">
        <v>8</v>
      </c>
      <c r="AI72" s="554" t="s">
        <v>1354</v>
      </c>
      <c r="AJ72" s="554" t="s">
        <v>1353</v>
      </c>
      <c r="AK72" s="563" t="s">
        <v>1353</v>
      </c>
      <c r="AL72" s="559" t="s">
        <v>1100</v>
      </c>
      <c r="AM72" s="563" t="s">
        <v>1363</v>
      </c>
      <c r="AN72" s="564">
        <v>1200</v>
      </c>
      <c r="AO72" s="564">
        <v>300</v>
      </c>
      <c r="AP72" s="565">
        <v>100</v>
      </c>
      <c r="AQ72" s="564">
        <f t="shared" si="23"/>
        <v>1600</v>
      </c>
      <c r="AR72" s="543" t="s">
        <v>1263</v>
      </c>
      <c r="AS72" s="544" t="s">
        <v>819</v>
      </c>
      <c r="AT72" s="545" t="s">
        <v>1264</v>
      </c>
      <c r="AU72" s="817"/>
      <c r="AV72" s="544" t="s">
        <v>1125</v>
      </c>
      <c r="AW72" s="546">
        <v>6320086621</v>
      </c>
      <c r="AX72" s="547" t="s">
        <v>1265</v>
      </c>
      <c r="AY72" s="559" t="s">
        <v>1773</v>
      </c>
      <c r="AZ72" s="559" t="s">
        <v>1779</v>
      </c>
      <c r="BA72" s="542" t="str">
        <f t="shared" si="32"/>
        <v>Alexander Mack</v>
      </c>
      <c r="BB72" s="542" t="str">
        <f t="shared" si="33"/>
        <v>315MLD066</v>
      </c>
      <c r="BC72" s="542" t="s">
        <v>1877</v>
      </c>
      <c r="BD72" s="542" t="s">
        <v>1879</v>
      </c>
    </row>
    <row r="73" spans="1:56" s="542" customFormat="1" ht="30.6">
      <c r="A73" s="562">
        <v>72</v>
      </c>
      <c r="B73" s="735" t="s">
        <v>233</v>
      </c>
      <c r="C73" s="548" t="s">
        <v>1127</v>
      </c>
      <c r="D73" s="548" t="s">
        <v>46</v>
      </c>
      <c r="E73" s="550" t="s">
        <v>1128</v>
      </c>
      <c r="F73" s="821" t="str">
        <f t="shared" si="24"/>
        <v>315MLD098</v>
      </c>
      <c r="G73" s="572" t="e">
        <f t="shared" si="25"/>
        <v>#VALUE!</v>
      </c>
      <c r="H73" s="572" t="str">
        <f t="shared" si="26"/>
        <v/>
      </c>
      <c r="I73" s="572" t="e">
        <f t="shared" si="27"/>
        <v>#VALUE!</v>
      </c>
      <c r="J73" s="566" t="s">
        <v>232</v>
      </c>
      <c r="K73" s="542" t="str">
        <f t="shared" si="28"/>
        <v>Sous Chef  AM</v>
      </c>
      <c r="L73" s="552" t="s">
        <v>1312</v>
      </c>
      <c r="M73" s="553" t="s">
        <v>31</v>
      </c>
      <c r="N73" s="553" t="s">
        <v>1129</v>
      </c>
      <c r="O73" s="554">
        <v>9402334</v>
      </c>
      <c r="P73" s="560">
        <v>44281</v>
      </c>
      <c r="Q73" s="561">
        <f t="shared" si="29"/>
        <v>44645</v>
      </c>
      <c r="R73" s="815">
        <f t="shared" si="31"/>
        <v>44372</v>
      </c>
      <c r="S73" s="562" t="str">
        <f t="shared" ca="1" si="30"/>
        <v>0 years, 1months</v>
      </c>
      <c r="T73" s="555">
        <v>36483</v>
      </c>
      <c r="U73" s="556">
        <f t="shared" ca="1" si="34"/>
        <v>21</v>
      </c>
      <c r="V73" s="553" t="s">
        <v>774</v>
      </c>
      <c r="W73" s="557" t="s">
        <v>885</v>
      </c>
      <c r="X73" s="558" t="s">
        <v>1250</v>
      </c>
      <c r="Y73" s="559" t="s">
        <v>1183</v>
      </c>
      <c r="Z73" s="553" t="s">
        <v>1251</v>
      </c>
      <c r="AA73" s="554" t="s">
        <v>1252</v>
      </c>
      <c r="AB73" s="553" t="s">
        <v>892</v>
      </c>
      <c r="AC73" s="552" t="s">
        <v>760</v>
      </c>
      <c r="AD73" s="553" t="s">
        <v>82</v>
      </c>
      <c r="AE73" s="553" t="s">
        <v>1871</v>
      </c>
      <c r="AF73" s="554" t="s">
        <v>1350</v>
      </c>
      <c r="AG73" s="665">
        <v>48</v>
      </c>
      <c r="AH73" s="665">
        <v>8</v>
      </c>
      <c r="AI73" s="554" t="s">
        <v>1354</v>
      </c>
      <c r="AJ73" s="554" t="s">
        <v>1353</v>
      </c>
      <c r="AK73" s="563" t="s">
        <v>1353</v>
      </c>
      <c r="AL73" s="559" t="s">
        <v>1253</v>
      </c>
      <c r="AM73" s="563" t="s">
        <v>1363</v>
      </c>
      <c r="AN73" s="564">
        <v>700</v>
      </c>
      <c r="AO73" s="564">
        <v>150</v>
      </c>
      <c r="AP73" s="565">
        <v>60</v>
      </c>
      <c r="AQ73" s="564">
        <f t="shared" si="23"/>
        <v>910</v>
      </c>
      <c r="AR73" s="543" t="s">
        <v>822</v>
      </c>
      <c r="AS73" s="544" t="s">
        <v>819</v>
      </c>
      <c r="AT73" s="545" t="s">
        <v>794</v>
      </c>
      <c r="AU73" s="817"/>
      <c r="AV73" s="544" t="s">
        <v>1128</v>
      </c>
      <c r="AW73" s="546">
        <v>12608268610202</v>
      </c>
      <c r="AX73" s="547" t="s">
        <v>1637</v>
      </c>
      <c r="AY73" s="559" t="s">
        <v>1773</v>
      </c>
      <c r="AZ73" s="559" t="s">
        <v>1779</v>
      </c>
      <c r="BA73" s="542" t="str">
        <f t="shared" si="32"/>
        <v>Alexander Mack</v>
      </c>
      <c r="BB73" s="542" t="str">
        <f t="shared" si="33"/>
        <v>315MLD066</v>
      </c>
      <c r="BC73" s="542" t="s">
        <v>1877</v>
      </c>
      <c r="BD73" s="542" t="s">
        <v>1879</v>
      </c>
    </row>
    <row r="74" spans="1:56" s="542" customFormat="1" ht="40.799999999999997">
      <c r="A74" s="562">
        <v>73</v>
      </c>
      <c r="B74" s="735" t="s">
        <v>192</v>
      </c>
      <c r="C74" s="548" t="s">
        <v>1131</v>
      </c>
      <c r="D74" s="548" t="s">
        <v>46</v>
      </c>
      <c r="E74" s="550" t="s">
        <v>1132</v>
      </c>
      <c r="F74" s="821" t="str">
        <f t="shared" si="24"/>
        <v>315MLD099</v>
      </c>
      <c r="G74" s="572" t="str">
        <f t="shared" si="25"/>
        <v>Muhammad</v>
      </c>
      <c r="H74" s="572" t="str">
        <f t="shared" si="26"/>
        <v/>
      </c>
      <c r="I74" s="572" t="str">
        <f t="shared" si="27"/>
        <v>Qurban</v>
      </c>
      <c r="J74" s="566" t="s">
        <v>1130</v>
      </c>
      <c r="K74" s="542" t="str">
        <f t="shared" si="28"/>
        <v>Laundry Manager</v>
      </c>
      <c r="L74" s="551" t="s">
        <v>783</v>
      </c>
      <c r="M74" s="553" t="s">
        <v>62</v>
      </c>
      <c r="N74" s="553" t="s">
        <v>1133</v>
      </c>
      <c r="O74" s="554">
        <v>7926905</v>
      </c>
      <c r="P74" s="560">
        <v>44281</v>
      </c>
      <c r="Q74" s="561">
        <f t="shared" si="29"/>
        <v>44645</v>
      </c>
      <c r="R74" s="815">
        <f t="shared" si="31"/>
        <v>44372</v>
      </c>
      <c r="S74" s="562" t="str">
        <f t="shared" ca="1" si="30"/>
        <v>0 years, 1months</v>
      </c>
      <c r="T74" s="555">
        <v>34446</v>
      </c>
      <c r="U74" s="556">
        <f t="shared" ca="1" si="34"/>
        <v>27</v>
      </c>
      <c r="V74" s="553" t="s">
        <v>774</v>
      </c>
      <c r="W74" s="557" t="s">
        <v>877</v>
      </c>
      <c r="X74" s="558" t="s">
        <v>1206</v>
      </c>
      <c r="Y74" s="559" t="s">
        <v>1183</v>
      </c>
      <c r="Z74" s="553" t="s">
        <v>1207</v>
      </c>
      <c r="AA74" s="554" t="s">
        <v>1208</v>
      </c>
      <c r="AB74" s="553" t="s">
        <v>892</v>
      </c>
      <c r="AC74" s="552" t="s">
        <v>760</v>
      </c>
      <c r="AD74" s="553" t="s">
        <v>82</v>
      </c>
      <c r="AE74" s="553" t="s">
        <v>1871</v>
      </c>
      <c r="AF74" s="554" t="s">
        <v>1350</v>
      </c>
      <c r="AG74" s="665">
        <v>48</v>
      </c>
      <c r="AH74" s="665">
        <v>8</v>
      </c>
      <c r="AI74" s="554" t="s">
        <v>1354</v>
      </c>
      <c r="AJ74" s="554" t="s">
        <v>1353</v>
      </c>
      <c r="AK74" s="563" t="s">
        <v>1353</v>
      </c>
      <c r="AL74" s="559" t="s">
        <v>1099</v>
      </c>
      <c r="AM74" s="563" t="s">
        <v>1363</v>
      </c>
      <c r="AN74" s="564">
        <v>600</v>
      </c>
      <c r="AO74" s="564">
        <v>300</v>
      </c>
      <c r="AP74" s="565">
        <v>200</v>
      </c>
      <c r="AQ74" s="564">
        <f t="shared" si="23"/>
        <v>1100</v>
      </c>
      <c r="AR74" s="543" t="s">
        <v>1633</v>
      </c>
      <c r="AS74" s="544" t="s">
        <v>1634</v>
      </c>
      <c r="AT74" s="545" t="s">
        <v>1635</v>
      </c>
      <c r="AU74" s="817"/>
      <c r="AV74" s="544" t="s">
        <v>1132</v>
      </c>
      <c r="AW74" s="546" t="s">
        <v>1698</v>
      </c>
      <c r="AX74" s="547" t="s">
        <v>1636</v>
      </c>
      <c r="AY74" s="559" t="s">
        <v>449</v>
      </c>
      <c r="AZ74" s="559" t="s">
        <v>1787</v>
      </c>
      <c r="BA74" s="542" t="str">
        <f t="shared" si="32"/>
        <v>Ghulam Mustafa</v>
      </c>
      <c r="BB74" s="542" t="str">
        <f t="shared" si="33"/>
        <v>315MLD004</v>
      </c>
      <c r="BC74" s="542" t="s">
        <v>1877</v>
      </c>
      <c r="BD74" s="542" t="s">
        <v>1879</v>
      </c>
    </row>
    <row r="75" spans="1:56" s="542" customFormat="1" ht="40.799999999999997">
      <c r="A75" s="562">
        <v>74</v>
      </c>
      <c r="B75" s="735" t="s">
        <v>233</v>
      </c>
      <c r="C75" s="548" t="s">
        <v>1134</v>
      </c>
      <c r="D75" s="548" t="s">
        <v>46</v>
      </c>
      <c r="E75" s="550" t="s">
        <v>1135</v>
      </c>
      <c r="F75" s="821" t="str">
        <f t="shared" si="24"/>
        <v>315MLD100</v>
      </c>
      <c r="G75" s="572" t="str">
        <f t="shared" si="25"/>
        <v>Gautam</v>
      </c>
      <c r="H75" s="572" t="str">
        <f t="shared" si="26"/>
        <v/>
      </c>
      <c r="I75" s="572" t="str">
        <f t="shared" si="27"/>
        <v>Rajak</v>
      </c>
      <c r="J75" s="566" t="s">
        <v>232</v>
      </c>
      <c r="K75" s="542" t="str">
        <f t="shared" si="28"/>
        <v>Sous Chef  AM</v>
      </c>
      <c r="L75" s="551" t="s">
        <v>1312</v>
      </c>
      <c r="M75" s="553" t="s">
        <v>31</v>
      </c>
      <c r="N75" s="553" t="s">
        <v>1136</v>
      </c>
      <c r="O75" s="554">
        <v>9178990</v>
      </c>
      <c r="P75" s="560">
        <v>44281</v>
      </c>
      <c r="Q75" s="561">
        <f t="shared" si="29"/>
        <v>44645</v>
      </c>
      <c r="R75" s="815">
        <f t="shared" si="31"/>
        <v>44372</v>
      </c>
      <c r="S75" s="562" t="str">
        <f t="shared" ca="1" si="30"/>
        <v>0 years, 1months</v>
      </c>
      <c r="T75" s="555">
        <v>30591</v>
      </c>
      <c r="U75" s="556">
        <f t="shared" ca="1" si="34"/>
        <v>37</v>
      </c>
      <c r="V75" s="553" t="s">
        <v>774</v>
      </c>
      <c r="W75" s="557" t="s">
        <v>877</v>
      </c>
      <c r="X75" s="558" t="s">
        <v>1299</v>
      </c>
      <c r="Y75" s="559" t="s">
        <v>1183</v>
      </c>
      <c r="Z75" s="553" t="s">
        <v>1301</v>
      </c>
      <c r="AA75" s="554" t="s">
        <v>1300</v>
      </c>
      <c r="AB75" s="553" t="s">
        <v>879</v>
      </c>
      <c r="AC75" s="552" t="s">
        <v>760</v>
      </c>
      <c r="AD75" s="553" t="s">
        <v>82</v>
      </c>
      <c r="AE75" s="553" t="s">
        <v>1871</v>
      </c>
      <c r="AF75" s="554" t="s">
        <v>1350</v>
      </c>
      <c r="AG75" s="665">
        <v>48</v>
      </c>
      <c r="AH75" s="665">
        <v>8</v>
      </c>
      <c r="AI75" s="554" t="s">
        <v>1354</v>
      </c>
      <c r="AJ75" s="554" t="s">
        <v>1353</v>
      </c>
      <c r="AK75" s="563" t="s">
        <v>1353</v>
      </c>
      <c r="AL75" s="559" t="s">
        <v>1302</v>
      </c>
      <c r="AM75" s="563" t="s">
        <v>1363</v>
      </c>
      <c r="AN75" s="564">
        <v>700</v>
      </c>
      <c r="AO75" s="564">
        <v>150</v>
      </c>
      <c r="AP75" s="565">
        <v>60</v>
      </c>
      <c r="AQ75" s="564">
        <f t="shared" si="23"/>
        <v>910</v>
      </c>
      <c r="AR75" s="543" t="s">
        <v>1710</v>
      </c>
      <c r="AS75" s="544" t="s">
        <v>823</v>
      </c>
      <c r="AT75" s="545" t="s">
        <v>1711</v>
      </c>
      <c r="AU75" s="817"/>
      <c r="AV75" s="544" t="s">
        <v>1135</v>
      </c>
      <c r="AW75" s="546">
        <v>918010060699021</v>
      </c>
      <c r="AX75" s="547" t="s">
        <v>1638</v>
      </c>
      <c r="AY75" s="559" t="s">
        <v>1773</v>
      </c>
      <c r="AZ75" s="559" t="s">
        <v>1779</v>
      </c>
      <c r="BA75" s="542" t="str">
        <f t="shared" si="32"/>
        <v>Alexander Mack</v>
      </c>
      <c r="BB75" s="542" t="str">
        <f t="shared" si="33"/>
        <v>315MLD066</v>
      </c>
      <c r="BC75" s="542" t="s">
        <v>1877</v>
      </c>
      <c r="BD75" s="542" t="s">
        <v>1879</v>
      </c>
    </row>
    <row r="76" spans="1:56" s="542" customFormat="1" ht="30.6">
      <c r="A76" s="562">
        <v>75</v>
      </c>
      <c r="B76" s="735" t="s">
        <v>233</v>
      </c>
      <c r="C76" s="548" t="s">
        <v>1137</v>
      </c>
      <c r="D76" s="548" t="s">
        <v>46</v>
      </c>
      <c r="E76" s="550" t="s">
        <v>1138</v>
      </c>
      <c r="F76" s="821" t="str">
        <f t="shared" si="24"/>
        <v>315MLD101</v>
      </c>
      <c r="G76" s="572" t="str">
        <f t="shared" si="25"/>
        <v>Chamara</v>
      </c>
      <c r="H76" s="572" t="str">
        <f t="shared" si="26"/>
        <v/>
      </c>
      <c r="I76" s="572" t="str">
        <f t="shared" si="27"/>
        <v>Maduranga</v>
      </c>
      <c r="J76" s="566" t="s">
        <v>1318</v>
      </c>
      <c r="K76" s="542" t="str">
        <f t="shared" si="28"/>
        <v>Sous Chef  AM</v>
      </c>
      <c r="L76" s="552" t="s">
        <v>1312</v>
      </c>
      <c r="M76" s="553" t="s">
        <v>638</v>
      </c>
      <c r="N76" s="553" t="s">
        <v>1139</v>
      </c>
      <c r="O76" s="554">
        <v>7398550</v>
      </c>
      <c r="P76" s="560">
        <v>44281</v>
      </c>
      <c r="Q76" s="561">
        <f t="shared" si="29"/>
        <v>44645</v>
      </c>
      <c r="R76" s="815">
        <f t="shared" si="31"/>
        <v>44372</v>
      </c>
      <c r="S76" s="562" t="str">
        <f t="shared" ca="1" si="30"/>
        <v>0 years, 1months</v>
      </c>
      <c r="T76" s="555">
        <v>32281</v>
      </c>
      <c r="U76" s="556">
        <f t="shared" ca="1" si="34"/>
        <v>33</v>
      </c>
      <c r="V76" s="553" t="s">
        <v>774</v>
      </c>
      <c r="W76" s="557" t="s">
        <v>877</v>
      </c>
      <c r="X76" s="558" t="s">
        <v>1270</v>
      </c>
      <c r="Y76" s="559" t="s">
        <v>1183</v>
      </c>
      <c r="Z76" s="553" t="s">
        <v>1268</v>
      </c>
      <c r="AA76" s="554" t="s">
        <v>1269</v>
      </c>
      <c r="AB76" s="553" t="s">
        <v>879</v>
      </c>
      <c r="AC76" s="552" t="s">
        <v>760</v>
      </c>
      <c r="AD76" s="553" t="s">
        <v>82</v>
      </c>
      <c r="AE76" s="553" t="s">
        <v>1871</v>
      </c>
      <c r="AF76" s="554" t="s">
        <v>1350</v>
      </c>
      <c r="AG76" s="665">
        <v>48</v>
      </c>
      <c r="AH76" s="665">
        <v>8</v>
      </c>
      <c r="AI76" s="554" t="s">
        <v>1354</v>
      </c>
      <c r="AJ76" s="554" t="s">
        <v>1353</v>
      </c>
      <c r="AK76" s="563" t="s">
        <v>1353</v>
      </c>
      <c r="AL76" s="559" t="s">
        <v>1100</v>
      </c>
      <c r="AM76" s="563" t="s">
        <v>1363</v>
      </c>
      <c r="AN76" s="564">
        <v>600</v>
      </c>
      <c r="AO76" s="564">
        <v>300</v>
      </c>
      <c r="AP76" s="565">
        <v>100</v>
      </c>
      <c r="AQ76" s="564">
        <f t="shared" si="23"/>
        <v>1000</v>
      </c>
      <c r="AR76" s="543" t="s">
        <v>1263</v>
      </c>
      <c r="AS76" s="544" t="s">
        <v>849</v>
      </c>
      <c r="AT76" s="545" t="s">
        <v>1623</v>
      </c>
      <c r="AU76" s="817"/>
      <c r="AV76" s="544" t="s">
        <v>1624</v>
      </c>
      <c r="AW76" s="546">
        <v>87329052</v>
      </c>
      <c r="AX76" s="547" t="s">
        <v>1271</v>
      </c>
      <c r="AY76" s="559" t="s">
        <v>1773</v>
      </c>
      <c r="AZ76" s="559" t="s">
        <v>1779</v>
      </c>
      <c r="BA76" s="542" t="str">
        <f t="shared" si="32"/>
        <v>Alexander Mack</v>
      </c>
      <c r="BB76" s="542" t="str">
        <f t="shared" si="33"/>
        <v>315MLD066</v>
      </c>
      <c r="BC76" s="542" t="s">
        <v>1877</v>
      </c>
      <c r="BD76" s="542" t="s">
        <v>1879</v>
      </c>
    </row>
    <row r="77" spans="1:56" s="542" customFormat="1" ht="20.399999999999999">
      <c r="A77" s="562">
        <v>76</v>
      </c>
      <c r="B77" s="735" t="s">
        <v>160</v>
      </c>
      <c r="C77" s="548" t="s">
        <v>1140</v>
      </c>
      <c r="D77" s="548" t="s">
        <v>46</v>
      </c>
      <c r="E77" s="550" t="s">
        <v>1273</v>
      </c>
      <c r="F77" s="821" t="str">
        <f t="shared" si="24"/>
        <v>315MLD102</v>
      </c>
      <c r="G77" s="572" t="str">
        <f t="shared" si="25"/>
        <v>Jesamin</v>
      </c>
      <c r="H77" s="572" t="str">
        <f t="shared" si="26"/>
        <v>Jardeleza</v>
      </c>
      <c r="I77" s="572" t="str">
        <f t="shared" si="27"/>
        <v>Ferrer</v>
      </c>
      <c r="J77" s="566" t="s">
        <v>1374</v>
      </c>
      <c r="K77" s="542" t="str">
        <f t="shared" si="28"/>
        <v>Recreation &amp; Retail Supervisor</v>
      </c>
      <c r="L77" s="551" t="s">
        <v>783</v>
      </c>
      <c r="M77" s="553" t="s">
        <v>16</v>
      </c>
      <c r="N77" s="553" t="s">
        <v>1141</v>
      </c>
      <c r="O77" s="554">
        <v>7493415</v>
      </c>
      <c r="P77" s="560">
        <v>44283</v>
      </c>
      <c r="Q77" s="561">
        <f t="shared" si="29"/>
        <v>44647</v>
      </c>
      <c r="R77" s="815">
        <f t="shared" si="31"/>
        <v>44374</v>
      </c>
      <c r="S77" s="562" t="str">
        <f t="shared" ca="1" si="30"/>
        <v>0 years, 1months</v>
      </c>
      <c r="T77" s="555">
        <v>25797</v>
      </c>
      <c r="U77" s="556">
        <f t="shared" ca="1" si="34"/>
        <v>50</v>
      </c>
      <c r="V77" s="553" t="s">
        <v>775</v>
      </c>
      <c r="W77" s="557" t="s">
        <v>877</v>
      </c>
      <c r="X77" s="558" t="s">
        <v>1272</v>
      </c>
      <c r="Y77" s="559" t="s">
        <v>1183</v>
      </c>
      <c r="Z77" s="553" t="s">
        <v>1287</v>
      </c>
      <c r="AA77" s="554" t="s">
        <v>1288</v>
      </c>
      <c r="AB77" s="553" t="s">
        <v>960</v>
      </c>
      <c r="AC77" s="552" t="s">
        <v>760</v>
      </c>
      <c r="AD77" s="553" t="s">
        <v>82</v>
      </c>
      <c r="AE77" s="553" t="s">
        <v>1871</v>
      </c>
      <c r="AF77" s="554" t="s">
        <v>1350</v>
      </c>
      <c r="AG77" s="665">
        <v>48</v>
      </c>
      <c r="AH77" s="665">
        <v>8</v>
      </c>
      <c r="AI77" s="554" t="s">
        <v>1354</v>
      </c>
      <c r="AJ77" s="554" t="s">
        <v>1353</v>
      </c>
      <c r="AK77" s="563" t="s">
        <v>1353</v>
      </c>
      <c r="AL77" s="559" t="s">
        <v>1091</v>
      </c>
      <c r="AM77" s="563" t="s">
        <v>1363</v>
      </c>
      <c r="AN77" s="564">
        <v>550</v>
      </c>
      <c r="AO77" s="564">
        <v>100</v>
      </c>
      <c r="AP77" s="565">
        <v>50</v>
      </c>
      <c r="AQ77" s="564">
        <f t="shared" si="23"/>
        <v>700</v>
      </c>
      <c r="AR77" s="543" t="s">
        <v>1274</v>
      </c>
      <c r="AS77" s="544" t="s">
        <v>835</v>
      </c>
      <c r="AT77" s="545" t="s">
        <v>1275</v>
      </c>
      <c r="AU77" s="817"/>
      <c r="AV77" s="544" t="s">
        <v>1273</v>
      </c>
      <c r="AW77" s="546">
        <v>111851137618</v>
      </c>
      <c r="AX77" s="547" t="s">
        <v>1276</v>
      </c>
      <c r="AY77" s="559" t="s">
        <v>1333</v>
      </c>
      <c r="AZ77" s="559" t="s">
        <v>1787</v>
      </c>
      <c r="BA77" s="542" t="str">
        <f t="shared" si="32"/>
        <v>Ghulam Mustafa</v>
      </c>
      <c r="BB77" s="542" t="str">
        <f t="shared" si="33"/>
        <v>315MLD004</v>
      </c>
      <c r="BC77" s="542" t="s">
        <v>1877</v>
      </c>
      <c r="BD77" s="542" t="s">
        <v>1879</v>
      </c>
    </row>
    <row r="78" spans="1:56" s="542" customFormat="1" ht="30.6">
      <c r="A78" s="562">
        <v>77</v>
      </c>
      <c r="B78" s="735" t="s">
        <v>52</v>
      </c>
      <c r="C78" s="548" t="s">
        <v>1142</v>
      </c>
      <c r="D78" s="548" t="s">
        <v>46</v>
      </c>
      <c r="E78" s="550" t="s">
        <v>1143</v>
      </c>
      <c r="F78" s="821" t="str">
        <f t="shared" si="24"/>
        <v>315MLD103</v>
      </c>
      <c r="G78" s="572" t="str">
        <f t="shared" si="25"/>
        <v>Sambath</v>
      </c>
      <c r="H78" s="572" t="str">
        <f t="shared" si="26"/>
        <v/>
      </c>
      <c r="I78" s="572" t="str">
        <f t="shared" si="27"/>
        <v>Kamaraj</v>
      </c>
      <c r="J78" s="566" t="s">
        <v>168</v>
      </c>
      <c r="K78" s="542" t="str">
        <f t="shared" si="28"/>
        <v>QHSE Supervisor</v>
      </c>
      <c r="L78" s="551" t="s">
        <v>1329</v>
      </c>
      <c r="M78" s="553" t="s">
        <v>31</v>
      </c>
      <c r="N78" s="553" t="s">
        <v>1144</v>
      </c>
      <c r="O78" s="554">
        <v>9980561</v>
      </c>
      <c r="P78" s="560">
        <v>44286</v>
      </c>
      <c r="Q78" s="561">
        <f t="shared" si="29"/>
        <v>44650</v>
      </c>
      <c r="R78" s="815">
        <f t="shared" si="31"/>
        <v>44377</v>
      </c>
      <c r="S78" s="562" t="str">
        <f t="shared" ca="1" si="30"/>
        <v>0 years, 1months</v>
      </c>
      <c r="T78" s="555">
        <v>33786</v>
      </c>
      <c r="U78" s="556">
        <f t="shared" ca="1" si="34"/>
        <v>28</v>
      </c>
      <c r="V78" s="553" t="s">
        <v>774</v>
      </c>
      <c r="W78" s="557" t="s">
        <v>877</v>
      </c>
      <c r="X78" s="558" t="s">
        <v>1283</v>
      </c>
      <c r="Y78" s="559" t="s">
        <v>1183</v>
      </c>
      <c r="Z78" s="553" t="s">
        <v>1284</v>
      </c>
      <c r="AA78" s="554" t="s">
        <v>1285</v>
      </c>
      <c r="AB78" s="553" t="s">
        <v>996</v>
      </c>
      <c r="AC78" s="552" t="s">
        <v>760</v>
      </c>
      <c r="AD78" s="553" t="s">
        <v>82</v>
      </c>
      <c r="AE78" s="553" t="s">
        <v>1871</v>
      </c>
      <c r="AF78" s="554" t="s">
        <v>1350</v>
      </c>
      <c r="AG78" s="665">
        <v>48</v>
      </c>
      <c r="AH78" s="665">
        <v>8</v>
      </c>
      <c r="AI78" s="554" t="s">
        <v>1354</v>
      </c>
      <c r="AJ78" s="554" t="s">
        <v>1353</v>
      </c>
      <c r="AK78" s="563" t="s">
        <v>1353</v>
      </c>
      <c r="AL78" s="559" t="s">
        <v>1092</v>
      </c>
      <c r="AM78" s="563" t="s">
        <v>1363</v>
      </c>
      <c r="AN78" s="564">
        <v>800</v>
      </c>
      <c r="AO78" s="564">
        <v>300</v>
      </c>
      <c r="AP78" s="565">
        <v>400</v>
      </c>
      <c r="AQ78" s="564">
        <f t="shared" si="23"/>
        <v>1500</v>
      </c>
      <c r="AR78" s="543" t="s">
        <v>1630</v>
      </c>
      <c r="AS78" s="544" t="s">
        <v>823</v>
      </c>
      <c r="AT78" s="545" t="s">
        <v>1631</v>
      </c>
      <c r="AU78" s="817"/>
      <c r="AV78" s="544" t="s">
        <v>1632</v>
      </c>
      <c r="AW78" s="546">
        <v>270401500952</v>
      </c>
      <c r="AX78" s="547" t="s">
        <v>1278</v>
      </c>
      <c r="AY78" s="559" t="s">
        <v>1158</v>
      </c>
      <c r="AZ78" s="559" t="s">
        <v>1782</v>
      </c>
      <c r="BA78" s="542" t="str">
        <f t="shared" si="32"/>
        <v>Terence Stephan Price</v>
      </c>
      <c r="BB78" s="542">
        <f t="shared" si="33"/>
        <v>600256541</v>
      </c>
      <c r="BC78" s="542" t="s">
        <v>1877</v>
      </c>
      <c r="BD78" s="542" t="s">
        <v>1879</v>
      </c>
    </row>
    <row r="79" spans="1:56" s="542" customFormat="1" ht="30.6">
      <c r="A79" s="562">
        <v>78</v>
      </c>
      <c r="B79" s="741" t="s">
        <v>185</v>
      </c>
      <c r="C79" s="742" t="s">
        <v>1385</v>
      </c>
      <c r="D79" s="742" t="s">
        <v>633</v>
      </c>
      <c r="E79" s="743" t="s">
        <v>1386</v>
      </c>
      <c r="F79" s="821" t="str">
        <f t="shared" si="24"/>
        <v>315MLD104</v>
      </c>
      <c r="G79" s="572" t="str">
        <f t="shared" si="25"/>
        <v>Ezzat</v>
      </c>
      <c r="H79" s="572" t="str">
        <f t="shared" si="26"/>
        <v>Fouad</v>
      </c>
      <c r="I79" s="572" t="str">
        <f t="shared" si="27"/>
        <v>Fathy Soliman</v>
      </c>
      <c r="J79" s="744" t="s">
        <v>1384</v>
      </c>
      <c r="K79" s="542" t="str">
        <f t="shared" si="28"/>
        <v>QHSE Supervisor</v>
      </c>
      <c r="L79" s="745" t="s">
        <v>1329</v>
      </c>
      <c r="M79" s="746" t="s">
        <v>1387</v>
      </c>
      <c r="N79" s="746" t="s">
        <v>1388</v>
      </c>
      <c r="O79" s="747">
        <v>7234504</v>
      </c>
      <c r="P79" s="748">
        <v>44286</v>
      </c>
      <c r="Q79" s="748">
        <f t="shared" si="29"/>
        <v>44650</v>
      </c>
      <c r="R79" s="748">
        <f t="shared" si="31"/>
        <v>44377</v>
      </c>
      <c r="S79" s="749" t="str">
        <f t="shared" ca="1" si="30"/>
        <v>0 years, 1months</v>
      </c>
      <c r="T79" s="750">
        <v>33145</v>
      </c>
      <c r="U79" s="751">
        <f t="shared" ca="1" si="34"/>
        <v>30</v>
      </c>
      <c r="V79" s="746" t="s">
        <v>774</v>
      </c>
      <c r="W79" s="752" t="s">
        <v>885</v>
      </c>
      <c r="X79" s="753"/>
      <c r="Y79" s="754" t="s">
        <v>1183</v>
      </c>
      <c r="Z79" s="746"/>
      <c r="AA79" s="747"/>
      <c r="AB79" s="746"/>
      <c r="AC79" s="755" t="s">
        <v>760</v>
      </c>
      <c r="AD79" s="746" t="s">
        <v>32</v>
      </c>
      <c r="AE79" s="553" t="s">
        <v>1874</v>
      </c>
      <c r="AF79" s="747" t="s">
        <v>1350</v>
      </c>
      <c r="AG79" s="665">
        <v>48</v>
      </c>
      <c r="AH79" s="665">
        <v>8</v>
      </c>
      <c r="AI79" s="747" t="s">
        <v>1353</v>
      </c>
      <c r="AJ79" s="747" t="s">
        <v>1353</v>
      </c>
      <c r="AK79" s="756" t="s">
        <v>1353</v>
      </c>
      <c r="AL79" s="754"/>
      <c r="AM79" s="756" t="s">
        <v>1363</v>
      </c>
      <c r="AN79" s="757">
        <v>3720</v>
      </c>
      <c r="AO79" s="757">
        <v>0</v>
      </c>
      <c r="AP79" s="758">
        <v>0</v>
      </c>
      <c r="AQ79" s="757">
        <f t="shared" si="23"/>
        <v>3720</v>
      </c>
      <c r="AR79" s="759" t="s">
        <v>820</v>
      </c>
      <c r="AS79" s="760" t="s">
        <v>819</v>
      </c>
      <c r="AT79" s="761" t="s">
        <v>787</v>
      </c>
      <c r="AU79" s="819"/>
      <c r="AV79" s="760" t="s">
        <v>1651</v>
      </c>
      <c r="AW79" s="762">
        <v>7730000300364</v>
      </c>
      <c r="AX79" s="763" t="s">
        <v>1652</v>
      </c>
      <c r="AY79" s="754" t="s">
        <v>1158</v>
      </c>
      <c r="AZ79" s="754" t="s">
        <v>1782</v>
      </c>
      <c r="BA79" s="542" t="str">
        <f t="shared" si="32"/>
        <v>Terence Stephan Price</v>
      </c>
      <c r="BB79" s="542">
        <f t="shared" si="33"/>
        <v>600256541</v>
      </c>
      <c r="BC79" s="542" t="s">
        <v>1877</v>
      </c>
      <c r="BD79" s="542" t="s">
        <v>1879</v>
      </c>
    </row>
    <row r="80" spans="1:56" s="542" customFormat="1" ht="20.399999999999999">
      <c r="A80" s="562">
        <v>79</v>
      </c>
      <c r="B80" s="735" t="s">
        <v>202</v>
      </c>
      <c r="C80" s="548" t="s">
        <v>1145</v>
      </c>
      <c r="D80" s="548" t="s">
        <v>46</v>
      </c>
      <c r="E80" s="550" t="s">
        <v>1146</v>
      </c>
      <c r="F80" s="821" t="str">
        <f t="shared" si="24"/>
        <v>315MLD105</v>
      </c>
      <c r="G80" s="572" t="str">
        <f t="shared" si="25"/>
        <v>Abdul</v>
      </c>
      <c r="H80" s="572" t="str">
        <f t="shared" si="26"/>
        <v/>
      </c>
      <c r="I80" s="572" t="str">
        <f t="shared" si="27"/>
        <v>Kader</v>
      </c>
      <c r="J80" s="566" t="s">
        <v>593</v>
      </c>
      <c r="K80" s="542" t="str">
        <f t="shared" si="28"/>
        <v>Housekeeping Team Leader PM</v>
      </c>
      <c r="L80" s="551" t="s">
        <v>783</v>
      </c>
      <c r="M80" s="553" t="s">
        <v>122</v>
      </c>
      <c r="N80" s="553" t="s">
        <v>1147</v>
      </c>
      <c r="O80" s="554">
        <v>7551211</v>
      </c>
      <c r="P80" s="560">
        <v>44288</v>
      </c>
      <c r="Q80" s="561">
        <f t="shared" si="29"/>
        <v>44652</v>
      </c>
      <c r="R80" s="815">
        <f t="shared" si="31"/>
        <v>44378</v>
      </c>
      <c r="S80" s="562" t="str">
        <f t="shared" ca="1" si="30"/>
        <v>0 years, 1months</v>
      </c>
      <c r="T80" s="555">
        <v>34338</v>
      </c>
      <c r="U80" s="556">
        <f t="shared" ca="1" si="34"/>
        <v>27</v>
      </c>
      <c r="V80" s="553" t="s">
        <v>774</v>
      </c>
      <c r="W80" s="557" t="s">
        <v>885</v>
      </c>
      <c r="X80" s="558" t="s">
        <v>1255</v>
      </c>
      <c r="Y80" s="559" t="s">
        <v>1183</v>
      </c>
      <c r="Z80" s="553" t="s">
        <v>1146</v>
      </c>
      <c r="AA80" s="554">
        <v>7551211</v>
      </c>
      <c r="AB80" s="553" t="s">
        <v>892</v>
      </c>
      <c r="AC80" s="552" t="s">
        <v>760</v>
      </c>
      <c r="AD80" s="553" t="s">
        <v>32</v>
      </c>
      <c r="AE80" s="553" t="s">
        <v>1874</v>
      </c>
      <c r="AF80" s="554" t="s">
        <v>1350</v>
      </c>
      <c r="AG80" s="665">
        <v>48</v>
      </c>
      <c r="AH80" s="665">
        <v>8</v>
      </c>
      <c r="AI80" s="554" t="s">
        <v>1354</v>
      </c>
      <c r="AJ80" s="554" t="s">
        <v>1353</v>
      </c>
      <c r="AK80" s="563" t="s">
        <v>1353</v>
      </c>
      <c r="AL80" s="559" t="s">
        <v>1070</v>
      </c>
      <c r="AM80" s="563" t="s">
        <v>1363</v>
      </c>
      <c r="AN80" s="564">
        <v>350</v>
      </c>
      <c r="AO80" s="564">
        <v>200</v>
      </c>
      <c r="AP80" s="565">
        <v>150</v>
      </c>
      <c r="AQ80" s="564">
        <f t="shared" si="23"/>
        <v>700</v>
      </c>
      <c r="AR80" s="543" t="s">
        <v>820</v>
      </c>
      <c r="AS80" s="544" t="s">
        <v>819</v>
      </c>
      <c r="AT80" s="545" t="s">
        <v>787</v>
      </c>
      <c r="AU80" s="817"/>
      <c r="AV80" s="544" t="s">
        <v>1146</v>
      </c>
      <c r="AW80" s="546">
        <v>7730000374207</v>
      </c>
      <c r="AX80" s="547" t="s">
        <v>1844</v>
      </c>
      <c r="AY80" s="559" t="s">
        <v>1761</v>
      </c>
      <c r="AZ80" s="559" t="s">
        <v>1787</v>
      </c>
      <c r="BA80" s="542" t="str">
        <f t="shared" si="32"/>
        <v>Ghulam Mustafa</v>
      </c>
      <c r="BB80" s="542" t="str">
        <f t="shared" si="33"/>
        <v>315MLD004</v>
      </c>
      <c r="BC80" s="542" t="s">
        <v>1877</v>
      </c>
      <c r="BD80" s="542" t="s">
        <v>1879</v>
      </c>
    </row>
    <row r="81" spans="1:56" s="542" customFormat="1" ht="30.6">
      <c r="A81" s="562">
        <v>80</v>
      </c>
      <c r="B81" s="735" t="s">
        <v>875</v>
      </c>
      <c r="C81" s="548" t="s">
        <v>1148</v>
      </c>
      <c r="D81" s="548" t="s">
        <v>46</v>
      </c>
      <c r="E81" s="550" t="s">
        <v>1149</v>
      </c>
      <c r="F81" s="821" t="str">
        <f t="shared" si="24"/>
        <v>315MLD106</v>
      </c>
      <c r="G81" s="572" t="str">
        <f t="shared" si="25"/>
        <v>Moosa</v>
      </c>
      <c r="H81" s="572" t="str">
        <f t="shared" si="26"/>
        <v/>
      </c>
      <c r="I81" s="572" t="str">
        <f t="shared" si="27"/>
        <v>Naseem</v>
      </c>
      <c r="J81" s="566" t="s">
        <v>697</v>
      </c>
      <c r="K81" s="542" t="str">
        <f t="shared" si="28"/>
        <v>QHSE, Security &amp; Risk Manager</v>
      </c>
      <c r="L81" s="551" t="s">
        <v>1329</v>
      </c>
      <c r="M81" s="553" t="s">
        <v>26</v>
      </c>
      <c r="N81" s="553" t="s">
        <v>1150</v>
      </c>
      <c r="O81" s="554" t="s">
        <v>1220</v>
      </c>
      <c r="P81" s="560">
        <v>44288</v>
      </c>
      <c r="Q81" s="561">
        <f t="shared" si="29"/>
        <v>44652</v>
      </c>
      <c r="R81" s="815">
        <f t="shared" si="31"/>
        <v>44378</v>
      </c>
      <c r="S81" s="562" t="str">
        <f t="shared" ca="1" si="30"/>
        <v>0 years, 1months</v>
      </c>
      <c r="T81" s="555">
        <v>30626</v>
      </c>
      <c r="U81" s="556">
        <f t="shared" ca="1" si="34"/>
        <v>37</v>
      </c>
      <c r="V81" s="553" t="s">
        <v>774</v>
      </c>
      <c r="W81" s="557" t="s">
        <v>877</v>
      </c>
      <c r="X81" s="558" t="s">
        <v>1186</v>
      </c>
      <c r="Y81" s="559" t="s">
        <v>1183</v>
      </c>
      <c r="Z81" s="553" t="s">
        <v>1187</v>
      </c>
      <c r="AA81" s="554">
        <v>7943019</v>
      </c>
      <c r="AB81" s="553" t="s">
        <v>892</v>
      </c>
      <c r="AC81" s="552" t="s">
        <v>760</v>
      </c>
      <c r="AD81" s="553" t="s">
        <v>27</v>
      </c>
      <c r="AE81" s="553" t="s">
        <v>27</v>
      </c>
      <c r="AF81" s="554" t="s">
        <v>1350</v>
      </c>
      <c r="AG81" s="665">
        <v>48</v>
      </c>
      <c r="AH81" s="665">
        <v>8</v>
      </c>
      <c r="AI81" s="554" t="s">
        <v>1354</v>
      </c>
      <c r="AJ81" s="554" t="s">
        <v>1353</v>
      </c>
      <c r="AK81" s="563" t="s">
        <v>1353</v>
      </c>
      <c r="AL81" s="559" t="s">
        <v>1084</v>
      </c>
      <c r="AM81" s="563" t="s">
        <v>1363</v>
      </c>
      <c r="AN81" s="564">
        <v>350</v>
      </c>
      <c r="AO81" s="564">
        <v>200</v>
      </c>
      <c r="AP81" s="565">
        <v>150</v>
      </c>
      <c r="AQ81" s="564">
        <f t="shared" si="23"/>
        <v>700</v>
      </c>
      <c r="AR81" s="543" t="s">
        <v>820</v>
      </c>
      <c r="AS81" s="544" t="s">
        <v>819</v>
      </c>
      <c r="AT81" s="545" t="s">
        <v>787</v>
      </c>
      <c r="AU81" s="817"/>
      <c r="AV81" s="544" t="s">
        <v>1149</v>
      </c>
      <c r="AW81" s="546">
        <v>7730000009516</v>
      </c>
      <c r="AX81" s="547" t="s">
        <v>1243</v>
      </c>
      <c r="AY81" s="559" t="s">
        <v>1349</v>
      </c>
      <c r="AZ81" s="559" t="s">
        <v>1782</v>
      </c>
      <c r="BA81" s="542" t="str">
        <f t="shared" si="32"/>
        <v>Terence Stephan Price</v>
      </c>
      <c r="BB81" s="542">
        <f t="shared" si="33"/>
        <v>600256541</v>
      </c>
      <c r="BC81" s="542" t="s">
        <v>1877</v>
      </c>
      <c r="BD81" s="542" t="s">
        <v>1879</v>
      </c>
    </row>
    <row r="82" spans="1:56" s="542" customFormat="1" ht="20.399999999999999">
      <c r="A82" s="562">
        <v>81</v>
      </c>
      <c r="B82" s="735" t="s">
        <v>202</v>
      </c>
      <c r="C82" s="548" t="s">
        <v>1151</v>
      </c>
      <c r="D82" s="548" t="s">
        <v>46</v>
      </c>
      <c r="E82" s="550" t="s">
        <v>1770</v>
      </c>
      <c r="F82" s="821" t="str">
        <f t="shared" si="24"/>
        <v>315MLD107</v>
      </c>
      <c r="G82" s="572" t="str">
        <f t="shared" si="25"/>
        <v>Rilwan</v>
      </c>
      <c r="H82" s="572" t="str">
        <f t="shared" si="26"/>
        <v>Shareef</v>
      </c>
      <c r="I82" s="572" t="str">
        <f t="shared" si="27"/>
        <v>(2)</v>
      </c>
      <c r="J82" s="566" t="s">
        <v>593</v>
      </c>
      <c r="K82" s="542" t="str">
        <f t="shared" si="28"/>
        <v>Housekeeping Team Leader PM</v>
      </c>
      <c r="L82" s="551" t="s">
        <v>783</v>
      </c>
      <c r="M82" s="553" t="s">
        <v>26</v>
      </c>
      <c r="N82" s="553" t="s">
        <v>1152</v>
      </c>
      <c r="O82" s="554">
        <v>7441782</v>
      </c>
      <c r="P82" s="560">
        <v>44288</v>
      </c>
      <c r="Q82" s="561">
        <f t="shared" si="29"/>
        <v>44652</v>
      </c>
      <c r="R82" s="815">
        <f t="shared" si="31"/>
        <v>44378</v>
      </c>
      <c r="S82" s="562" t="str">
        <f t="shared" ca="1" si="30"/>
        <v>0 years, 1months</v>
      </c>
      <c r="T82" s="555">
        <v>35454</v>
      </c>
      <c r="U82" s="556">
        <f t="shared" ca="1" si="34"/>
        <v>24</v>
      </c>
      <c r="V82" s="553" t="s">
        <v>774</v>
      </c>
      <c r="W82" s="557" t="s">
        <v>885</v>
      </c>
      <c r="X82" s="558" t="s">
        <v>1194</v>
      </c>
      <c r="Y82" s="559" t="s">
        <v>1183</v>
      </c>
      <c r="Z82" s="553" t="s">
        <v>1195</v>
      </c>
      <c r="AA82" s="554">
        <v>7539956</v>
      </c>
      <c r="AB82" s="553" t="s">
        <v>960</v>
      </c>
      <c r="AC82" s="552" t="s">
        <v>760</v>
      </c>
      <c r="AD82" s="553" t="s">
        <v>27</v>
      </c>
      <c r="AE82" s="553" t="s">
        <v>27</v>
      </c>
      <c r="AF82" s="554" t="s">
        <v>1350</v>
      </c>
      <c r="AG82" s="665">
        <v>48</v>
      </c>
      <c r="AH82" s="665">
        <v>8</v>
      </c>
      <c r="AI82" s="554" t="s">
        <v>1354</v>
      </c>
      <c r="AJ82" s="554" t="s">
        <v>1353</v>
      </c>
      <c r="AK82" s="563" t="s">
        <v>1353</v>
      </c>
      <c r="AL82" s="559" t="s">
        <v>1085</v>
      </c>
      <c r="AM82" s="563" t="s">
        <v>1363</v>
      </c>
      <c r="AN82" s="564">
        <v>350</v>
      </c>
      <c r="AO82" s="564">
        <v>200</v>
      </c>
      <c r="AP82" s="565">
        <v>150</v>
      </c>
      <c r="AQ82" s="564">
        <f t="shared" si="23"/>
        <v>700</v>
      </c>
      <c r="AR82" s="543" t="s">
        <v>820</v>
      </c>
      <c r="AS82" s="544" t="s">
        <v>819</v>
      </c>
      <c r="AT82" s="545" t="s">
        <v>787</v>
      </c>
      <c r="AU82" s="817"/>
      <c r="AV82" s="544" t="s">
        <v>1822</v>
      </c>
      <c r="AW82" s="546">
        <v>7730000168607</v>
      </c>
      <c r="AX82" s="547" t="s">
        <v>956</v>
      </c>
      <c r="AY82" s="559" t="s">
        <v>1761</v>
      </c>
      <c r="AZ82" s="559" t="s">
        <v>1787</v>
      </c>
      <c r="BA82" s="542" t="str">
        <f t="shared" si="32"/>
        <v>Ghulam Mustafa</v>
      </c>
      <c r="BB82" s="542" t="str">
        <f t="shared" si="33"/>
        <v>315MLD004</v>
      </c>
      <c r="BC82" s="542" t="s">
        <v>1877</v>
      </c>
      <c r="BD82" s="542" t="s">
        <v>1879</v>
      </c>
    </row>
    <row r="83" spans="1:56" s="542" customFormat="1" ht="20.399999999999999">
      <c r="A83" s="562">
        <v>82</v>
      </c>
      <c r="B83" s="735" t="s">
        <v>202</v>
      </c>
      <c r="C83" s="548" t="s">
        <v>1153</v>
      </c>
      <c r="D83" s="548" t="s">
        <v>46</v>
      </c>
      <c r="E83" s="550" t="s">
        <v>1174</v>
      </c>
      <c r="F83" s="821" t="str">
        <f t="shared" si="24"/>
        <v>315MLD108</v>
      </c>
      <c r="G83" s="572" t="str">
        <f t="shared" si="25"/>
        <v>MD</v>
      </c>
      <c r="H83" s="572" t="str">
        <f t="shared" si="26"/>
        <v>Firug</v>
      </c>
      <c r="I83" s="572" t="str">
        <f t="shared" si="27"/>
        <v>Ahamed</v>
      </c>
      <c r="J83" s="566" t="s">
        <v>593</v>
      </c>
      <c r="K83" s="542" t="str">
        <f t="shared" si="28"/>
        <v>Housekeeping Team Leader</v>
      </c>
      <c r="L83" s="551" t="s">
        <v>783</v>
      </c>
      <c r="M83" s="553" t="s">
        <v>122</v>
      </c>
      <c r="N83" s="553" t="s">
        <v>1154</v>
      </c>
      <c r="O83" s="554">
        <v>9518148</v>
      </c>
      <c r="P83" s="560">
        <v>44288</v>
      </c>
      <c r="Q83" s="561">
        <f t="shared" si="29"/>
        <v>44652</v>
      </c>
      <c r="R83" s="815">
        <f t="shared" si="31"/>
        <v>44378</v>
      </c>
      <c r="S83" s="562" t="str">
        <f t="shared" ca="1" si="30"/>
        <v>0 years, 1months</v>
      </c>
      <c r="T83" s="555">
        <v>35376</v>
      </c>
      <c r="U83" s="556">
        <f t="shared" ca="1" si="34"/>
        <v>24</v>
      </c>
      <c r="V83" s="553" t="s">
        <v>774</v>
      </c>
      <c r="W83" s="557" t="s">
        <v>885</v>
      </c>
      <c r="X83" s="558" t="s">
        <v>1257</v>
      </c>
      <c r="Y83" s="559" t="s">
        <v>1183</v>
      </c>
      <c r="Z83" s="553" t="s">
        <v>1261</v>
      </c>
      <c r="AA83" s="554">
        <v>7220217</v>
      </c>
      <c r="AB83" s="553" t="s">
        <v>892</v>
      </c>
      <c r="AC83" s="552" t="s">
        <v>760</v>
      </c>
      <c r="AD83" s="553" t="s">
        <v>32</v>
      </c>
      <c r="AE83" s="553" t="s">
        <v>1874</v>
      </c>
      <c r="AF83" s="554" t="s">
        <v>1350</v>
      </c>
      <c r="AG83" s="665">
        <v>48</v>
      </c>
      <c r="AH83" s="665">
        <v>8</v>
      </c>
      <c r="AI83" s="554" t="s">
        <v>1354</v>
      </c>
      <c r="AJ83" s="554" t="s">
        <v>1353</v>
      </c>
      <c r="AK83" s="563" t="s">
        <v>1353</v>
      </c>
      <c r="AL83" s="559" t="s">
        <v>1070</v>
      </c>
      <c r="AM83" s="563" t="s">
        <v>1363</v>
      </c>
      <c r="AN83" s="564">
        <v>350</v>
      </c>
      <c r="AO83" s="564">
        <v>200</v>
      </c>
      <c r="AP83" s="565">
        <v>150</v>
      </c>
      <c r="AQ83" s="564">
        <f t="shared" si="23"/>
        <v>700</v>
      </c>
      <c r="AR83" s="543" t="s">
        <v>820</v>
      </c>
      <c r="AS83" s="544" t="s">
        <v>819</v>
      </c>
      <c r="AT83" s="545" t="s">
        <v>787</v>
      </c>
      <c r="AU83" s="817"/>
      <c r="AV83" s="544" t="s">
        <v>1174</v>
      </c>
      <c r="AW83" s="546">
        <v>7730000374201</v>
      </c>
      <c r="AX83" s="547" t="s">
        <v>1256</v>
      </c>
      <c r="AY83" s="559" t="s">
        <v>675</v>
      </c>
      <c r="AZ83" s="559" t="s">
        <v>1787</v>
      </c>
      <c r="BA83" s="542" t="str">
        <f t="shared" si="32"/>
        <v>Ghulam Mustafa</v>
      </c>
      <c r="BB83" s="542" t="str">
        <f t="shared" si="33"/>
        <v>315MLD004</v>
      </c>
      <c r="BC83" s="542" t="s">
        <v>1877</v>
      </c>
      <c r="BD83" s="542" t="s">
        <v>1879</v>
      </c>
    </row>
    <row r="84" spans="1:56" s="542" customFormat="1" ht="20.399999999999999">
      <c r="A84" s="562">
        <v>83</v>
      </c>
      <c r="B84" s="735" t="s">
        <v>202</v>
      </c>
      <c r="C84" s="548" t="s">
        <v>1155</v>
      </c>
      <c r="D84" s="548" t="s">
        <v>46</v>
      </c>
      <c r="E84" s="550" t="s">
        <v>1156</v>
      </c>
      <c r="F84" s="821" t="str">
        <f t="shared" si="24"/>
        <v>315MLD109</v>
      </c>
      <c r="G84" s="572" t="str">
        <f t="shared" si="25"/>
        <v>Abdulla</v>
      </c>
      <c r="H84" s="572" t="str">
        <f t="shared" si="26"/>
        <v>Abdul</v>
      </c>
      <c r="I84" s="572" t="str">
        <f t="shared" si="27"/>
        <v>Gafoor</v>
      </c>
      <c r="J84" s="566" t="s">
        <v>201</v>
      </c>
      <c r="K84" s="542" t="str">
        <f t="shared" si="28"/>
        <v>Stewarding Suprvisor</v>
      </c>
      <c r="L84" s="552" t="s">
        <v>1312</v>
      </c>
      <c r="M84" s="553" t="s">
        <v>26</v>
      </c>
      <c r="N84" s="553" t="s">
        <v>1157</v>
      </c>
      <c r="O84" s="554">
        <v>7441782</v>
      </c>
      <c r="P84" s="560">
        <v>44288</v>
      </c>
      <c r="Q84" s="561">
        <f t="shared" si="29"/>
        <v>44652</v>
      </c>
      <c r="R84" s="815">
        <f t="shared" si="31"/>
        <v>44378</v>
      </c>
      <c r="S84" s="562" t="str">
        <f t="shared" ca="1" si="30"/>
        <v>0 years, 1months</v>
      </c>
      <c r="T84" s="555">
        <v>32461</v>
      </c>
      <c r="U84" s="556">
        <f t="shared" ca="1" si="34"/>
        <v>32</v>
      </c>
      <c r="V84" s="553" t="s">
        <v>774</v>
      </c>
      <c r="W84" s="557" t="s">
        <v>877</v>
      </c>
      <c r="X84" s="558" t="s">
        <v>1188</v>
      </c>
      <c r="Y84" s="559" t="s">
        <v>1183</v>
      </c>
      <c r="Z84" s="553" t="s">
        <v>1189</v>
      </c>
      <c r="AA84" s="554">
        <v>7427453</v>
      </c>
      <c r="AB84" s="553" t="s">
        <v>960</v>
      </c>
      <c r="AC84" s="552" t="s">
        <v>760</v>
      </c>
      <c r="AD84" s="553" t="s">
        <v>27</v>
      </c>
      <c r="AE84" s="553" t="s">
        <v>27</v>
      </c>
      <c r="AF84" s="554" t="s">
        <v>1350</v>
      </c>
      <c r="AG84" s="665">
        <v>48</v>
      </c>
      <c r="AH84" s="665">
        <v>8</v>
      </c>
      <c r="AI84" s="554" t="s">
        <v>1354</v>
      </c>
      <c r="AJ84" s="554" t="s">
        <v>1353</v>
      </c>
      <c r="AK84" s="563" t="s">
        <v>1353</v>
      </c>
      <c r="AL84" s="559" t="s">
        <v>1190</v>
      </c>
      <c r="AM84" s="563" t="s">
        <v>1363</v>
      </c>
      <c r="AN84" s="564">
        <v>350</v>
      </c>
      <c r="AO84" s="564">
        <v>200</v>
      </c>
      <c r="AP84" s="565">
        <v>150</v>
      </c>
      <c r="AQ84" s="564">
        <f t="shared" si="23"/>
        <v>700</v>
      </c>
      <c r="AR84" s="543" t="s">
        <v>820</v>
      </c>
      <c r="AS84" s="544" t="s">
        <v>819</v>
      </c>
      <c r="AT84" s="545" t="s">
        <v>787</v>
      </c>
      <c r="AU84" s="817"/>
      <c r="AV84" s="544" t="s">
        <v>1156</v>
      </c>
      <c r="AW84" s="546">
        <v>7770000058026</v>
      </c>
      <c r="AX84" s="547" t="s">
        <v>1286</v>
      </c>
      <c r="AY84" s="559" t="s">
        <v>1776</v>
      </c>
      <c r="AZ84" s="559" t="s">
        <v>1779</v>
      </c>
      <c r="BA84" s="542" t="str">
        <f t="shared" si="32"/>
        <v>Alexander Mack</v>
      </c>
      <c r="BB84" s="542" t="str">
        <f t="shared" si="33"/>
        <v>315MLD066</v>
      </c>
      <c r="BC84" s="542" t="s">
        <v>1877</v>
      </c>
      <c r="BD84" s="542" t="s">
        <v>1879</v>
      </c>
    </row>
    <row r="85" spans="1:56" s="542" customFormat="1" ht="30.6">
      <c r="A85" s="562">
        <v>84</v>
      </c>
      <c r="B85" s="735" t="s">
        <v>875</v>
      </c>
      <c r="C85" s="548" t="s">
        <v>1159</v>
      </c>
      <c r="D85" s="548" t="s">
        <v>592</v>
      </c>
      <c r="E85" s="550" t="s">
        <v>1160</v>
      </c>
      <c r="F85" s="821" t="str">
        <f t="shared" si="24"/>
        <v>315MLD110</v>
      </c>
      <c r="G85" s="572" t="str">
        <f t="shared" si="25"/>
        <v>Arcatia</v>
      </c>
      <c r="H85" s="572" t="str">
        <f t="shared" si="26"/>
        <v>Randrianasolo</v>
      </c>
      <c r="I85" s="572" t="str">
        <f t="shared" si="27"/>
        <v/>
      </c>
      <c r="J85" s="566" t="s">
        <v>1158</v>
      </c>
      <c r="K85" s="542" t="str">
        <f t="shared" si="28"/>
        <v>QHSE, Security &amp; Risk Manager</v>
      </c>
      <c r="L85" s="551" t="s">
        <v>1329</v>
      </c>
      <c r="M85" s="553" t="s">
        <v>1161</v>
      </c>
      <c r="N85" s="553" t="s">
        <v>1162</v>
      </c>
      <c r="O85" s="554">
        <v>9980577</v>
      </c>
      <c r="P85" s="560">
        <v>44290</v>
      </c>
      <c r="Q85" s="561">
        <f t="shared" si="29"/>
        <v>44654</v>
      </c>
      <c r="R85" s="815">
        <f t="shared" si="31"/>
        <v>44380</v>
      </c>
      <c r="S85" s="562" t="str">
        <f t="shared" ca="1" si="30"/>
        <v>0 years, 1months</v>
      </c>
      <c r="T85" s="555">
        <v>30889</v>
      </c>
      <c r="U85" s="556">
        <f t="shared" ca="1" si="34"/>
        <v>36</v>
      </c>
      <c r="V85" s="553" t="s">
        <v>774</v>
      </c>
      <c r="W85" s="557" t="s">
        <v>877</v>
      </c>
      <c r="X85" s="558" t="s">
        <v>1225</v>
      </c>
      <c r="Y85" s="559" t="s">
        <v>1183</v>
      </c>
      <c r="Z85" s="553" t="s">
        <v>1233</v>
      </c>
      <c r="AA85" s="554" t="s">
        <v>1226</v>
      </c>
      <c r="AB85" s="553" t="s">
        <v>879</v>
      </c>
      <c r="AC85" s="552" t="s">
        <v>760</v>
      </c>
      <c r="AD85" s="553" t="s">
        <v>82</v>
      </c>
      <c r="AE85" s="553" t="s">
        <v>1871</v>
      </c>
      <c r="AF85" s="554" t="s">
        <v>1350</v>
      </c>
      <c r="AG85" s="665">
        <v>48</v>
      </c>
      <c r="AH85" s="665">
        <v>8</v>
      </c>
      <c r="AI85" s="554" t="s">
        <v>1354</v>
      </c>
      <c r="AJ85" s="554" t="s">
        <v>1353</v>
      </c>
      <c r="AK85" s="563" t="s">
        <v>1353</v>
      </c>
      <c r="AL85" s="559" t="s">
        <v>1227</v>
      </c>
      <c r="AM85" s="563" t="s">
        <v>1363</v>
      </c>
      <c r="AN85" s="564">
        <v>3500</v>
      </c>
      <c r="AO85" s="564">
        <v>0</v>
      </c>
      <c r="AP85" s="565">
        <v>0</v>
      </c>
      <c r="AQ85" s="564">
        <f t="shared" si="23"/>
        <v>3500</v>
      </c>
      <c r="AR85" s="543" t="s">
        <v>1290</v>
      </c>
      <c r="AS85" s="544" t="s">
        <v>1291</v>
      </c>
      <c r="AT85" s="545" t="s">
        <v>1292</v>
      </c>
      <c r="AU85" s="817"/>
      <c r="AV85" s="570" t="s">
        <v>1293</v>
      </c>
      <c r="AW85" s="546" t="s">
        <v>1289</v>
      </c>
      <c r="AX85" s="547" t="s">
        <v>1279</v>
      </c>
      <c r="AY85" s="559" t="s">
        <v>1349</v>
      </c>
      <c r="AZ85" s="559" t="s">
        <v>1782</v>
      </c>
      <c r="BA85" s="542" t="str">
        <f t="shared" si="32"/>
        <v>Terence Stephan Price</v>
      </c>
      <c r="BB85" s="542">
        <f t="shared" si="33"/>
        <v>600256541</v>
      </c>
      <c r="BC85" s="542" t="s">
        <v>1877</v>
      </c>
      <c r="BD85" s="542" t="s">
        <v>1879</v>
      </c>
    </row>
    <row r="86" spans="1:56" s="542" customFormat="1" ht="20.399999999999999">
      <c r="A86" s="562">
        <v>85</v>
      </c>
      <c r="B86" s="735" t="s">
        <v>34</v>
      </c>
      <c r="C86" s="548" t="s">
        <v>1163</v>
      </c>
      <c r="D86" s="548" t="s">
        <v>46</v>
      </c>
      <c r="E86" s="550" t="s">
        <v>1164</v>
      </c>
      <c r="F86" s="821" t="str">
        <f t="shared" si="24"/>
        <v>315MLD111</v>
      </c>
      <c r="G86" s="572" t="str">
        <f t="shared" si="25"/>
        <v>Ahmed</v>
      </c>
      <c r="H86" s="572" t="str">
        <f t="shared" si="26"/>
        <v/>
      </c>
      <c r="I86" s="572" t="str">
        <f t="shared" si="27"/>
        <v>Nazim</v>
      </c>
      <c r="J86" s="566" t="s">
        <v>1345</v>
      </c>
      <c r="K86" s="542" t="str">
        <f t="shared" si="28"/>
        <v>HR Director</v>
      </c>
      <c r="L86" s="549" t="s">
        <v>778</v>
      </c>
      <c r="M86" s="553" t="s">
        <v>26</v>
      </c>
      <c r="N86" s="553" t="s">
        <v>1165</v>
      </c>
      <c r="O86" s="554">
        <v>7962294</v>
      </c>
      <c r="P86" s="560">
        <v>44290</v>
      </c>
      <c r="Q86" s="561">
        <f t="shared" si="29"/>
        <v>44654</v>
      </c>
      <c r="R86" s="815">
        <f t="shared" si="31"/>
        <v>44380</v>
      </c>
      <c r="S86" s="562" t="str">
        <f t="shared" ca="1" si="30"/>
        <v>0 years, 1months</v>
      </c>
      <c r="T86" s="555">
        <v>27576</v>
      </c>
      <c r="U86" s="556">
        <f t="shared" ca="1" si="34"/>
        <v>45</v>
      </c>
      <c r="V86" s="553" t="s">
        <v>774</v>
      </c>
      <c r="W86" s="557" t="s">
        <v>877</v>
      </c>
      <c r="X86" s="558" t="s">
        <v>1239</v>
      </c>
      <c r="Y86" s="559" t="s">
        <v>1183</v>
      </c>
      <c r="Z86" s="553" t="s">
        <v>1240</v>
      </c>
      <c r="AA86" s="554">
        <v>7887968</v>
      </c>
      <c r="AB86" s="553" t="s">
        <v>996</v>
      </c>
      <c r="AC86" s="552" t="s">
        <v>760</v>
      </c>
      <c r="AD86" s="553" t="s">
        <v>27</v>
      </c>
      <c r="AE86" s="553" t="s">
        <v>27</v>
      </c>
      <c r="AF86" s="554" t="s">
        <v>1350</v>
      </c>
      <c r="AG86" s="665">
        <v>48</v>
      </c>
      <c r="AH86" s="665">
        <v>8</v>
      </c>
      <c r="AI86" s="554" t="s">
        <v>1354</v>
      </c>
      <c r="AJ86" s="554" t="s">
        <v>1353</v>
      </c>
      <c r="AK86" s="563" t="s">
        <v>1353</v>
      </c>
      <c r="AL86" s="559" t="s">
        <v>1084</v>
      </c>
      <c r="AM86" s="563" t="s">
        <v>1363</v>
      </c>
      <c r="AN86" s="564">
        <v>1200</v>
      </c>
      <c r="AO86" s="564">
        <v>600</v>
      </c>
      <c r="AP86" s="565">
        <v>100</v>
      </c>
      <c r="AQ86" s="564">
        <f t="shared" si="23"/>
        <v>1900</v>
      </c>
      <c r="AR86" s="543" t="s">
        <v>820</v>
      </c>
      <c r="AS86" s="544" t="s">
        <v>819</v>
      </c>
      <c r="AT86" s="545" t="s">
        <v>787</v>
      </c>
      <c r="AU86" s="817"/>
      <c r="AV86" s="544" t="s">
        <v>1164</v>
      </c>
      <c r="AW86" s="546">
        <v>7730000202003</v>
      </c>
      <c r="AX86" s="547" t="s">
        <v>1241</v>
      </c>
      <c r="AY86" s="559" t="s">
        <v>1344</v>
      </c>
      <c r="AZ86" s="559" t="s">
        <v>1790</v>
      </c>
      <c r="BA86" s="542" t="str">
        <f t="shared" si="32"/>
        <v>Mohamed Shahid</v>
      </c>
      <c r="BB86" s="542" t="str">
        <f t="shared" si="33"/>
        <v>315MLD003</v>
      </c>
      <c r="BC86" s="542" t="s">
        <v>1877</v>
      </c>
      <c r="BD86" s="542" t="s">
        <v>1879</v>
      </c>
    </row>
    <row r="87" spans="1:56" s="542" customFormat="1" ht="20.399999999999999">
      <c r="A87" s="562">
        <v>86</v>
      </c>
      <c r="B87" s="735" t="s">
        <v>200</v>
      </c>
      <c r="C87" s="548" t="s">
        <v>1166</v>
      </c>
      <c r="D87" s="548" t="s">
        <v>46</v>
      </c>
      <c r="E87" s="550" t="s">
        <v>1167</v>
      </c>
      <c r="F87" s="821" t="str">
        <f t="shared" si="24"/>
        <v>315MLD112</v>
      </c>
      <c r="G87" s="572" t="str">
        <f t="shared" si="25"/>
        <v>Yasir</v>
      </c>
      <c r="H87" s="572" t="str">
        <f t="shared" si="26"/>
        <v/>
      </c>
      <c r="I87" s="572" t="str">
        <f t="shared" si="27"/>
        <v>Waheed</v>
      </c>
      <c r="J87" s="566" t="s">
        <v>199</v>
      </c>
      <c r="K87" s="542" t="str">
        <f t="shared" si="28"/>
        <v>Housekeeping Supervisor</v>
      </c>
      <c r="L87" s="549" t="s">
        <v>783</v>
      </c>
      <c r="M87" s="553" t="s">
        <v>26</v>
      </c>
      <c r="N87" s="553" t="s">
        <v>1168</v>
      </c>
      <c r="O87" s="554">
        <v>7514309</v>
      </c>
      <c r="P87" s="560">
        <v>44291</v>
      </c>
      <c r="Q87" s="561">
        <f t="shared" si="29"/>
        <v>44655</v>
      </c>
      <c r="R87" s="815">
        <f t="shared" si="31"/>
        <v>44381</v>
      </c>
      <c r="S87" s="562" t="str">
        <f t="shared" ca="1" si="30"/>
        <v>0 years, 1months</v>
      </c>
      <c r="T87" s="555">
        <v>32893</v>
      </c>
      <c r="U87" s="556">
        <f t="shared" ca="1" si="34"/>
        <v>31</v>
      </c>
      <c r="V87" s="553" t="s">
        <v>774</v>
      </c>
      <c r="W87" s="557" t="s">
        <v>885</v>
      </c>
      <c r="X87" s="558" t="s">
        <v>1234</v>
      </c>
      <c r="Y87" s="559" t="s">
        <v>1183</v>
      </c>
      <c r="Z87" s="553" t="s">
        <v>1235</v>
      </c>
      <c r="AA87" s="554">
        <v>7830256</v>
      </c>
      <c r="AB87" s="553" t="s">
        <v>996</v>
      </c>
      <c r="AC87" s="552" t="s">
        <v>760</v>
      </c>
      <c r="AD87" s="553" t="s">
        <v>27</v>
      </c>
      <c r="AE87" s="553" t="s">
        <v>27</v>
      </c>
      <c r="AF87" s="554" t="s">
        <v>1350</v>
      </c>
      <c r="AG87" s="665">
        <v>48</v>
      </c>
      <c r="AH87" s="665">
        <v>8</v>
      </c>
      <c r="AI87" s="554" t="s">
        <v>1354</v>
      </c>
      <c r="AJ87" s="554" t="s">
        <v>1353</v>
      </c>
      <c r="AK87" s="563" t="s">
        <v>1353</v>
      </c>
      <c r="AL87" s="559" t="s">
        <v>1073</v>
      </c>
      <c r="AM87" s="563" t="s">
        <v>1363</v>
      </c>
      <c r="AN87" s="564">
        <v>500</v>
      </c>
      <c r="AO87" s="564">
        <v>150</v>
      </c>
      <c r="AP87" s="565">
        <v>100</v>
      </c>
      <c r="AQ87" s="564">
        <f t="shared" si="23"/>
        <v>750</v>
      </c>
      <c r="AR87" s="543" t="s">
        <v>820</v>
      </c>
      <c r="AS87" s="544" t="s">
        <v>819</v>
      </c>
      <c r="AT87" s="545" t="s">
        <v>787</v>
      </c>
      <c r="AU87" s="817"/>
      <c r="AV87" s="544" t="s">
        <v>1167</v>
      </c>
      <c r="AW87" s="546">
        <v>7708305458101</v>
      </c>
      <c r="AX87" s="547" t="s">
        <v>1280</v>
      </c>
      <c r="AY87" s="559" t="s">
        <v>1334</v>
      </c>
      <c r="AZ87" s="559" t="s">
        <v>1787</v>
      </c>
      <c r="BA87" s="542" t="str">
        <f t="shared" si="32"/>
        <v>Ghulam Mustafa</v>
      </c>
      <c r="BB87" s="542" t="str">
        <f t="shared" si="33"/>
        <v>315MLD004</v>
      </c>
      <c r="BC87" s="542" t="s">
        <v>1877</v>
      </c>
      <c r="BD87" s="542" t="s">
        <v>1879</v>
      </c>
    </row>
    <row r="88" spans="1:56" s="542" customFormat="1" ht="30.6">
      <c r="A88" s="562">
        <v>87</v>
      </c>
      <c r="B88" s="735" t="s">
        <v>54</v>
      </c>
      <c r="C88" s="548" t="s">
        <v>1169</v>
      </c>
      <c r="D88" s="548" t="s">
        <v>592</v>
      </c>
      <c r="E88" s="550" t="s">
        <v>1170</v>
      </c>
      <c r="F88" s="821" t="str">
        <f t="shared" si="24"/>
        <v>315MLD113</v>
      </c>
      <c r="G88" s="572" t="str">
        <f t="shared" si="25"/>
        <v>Lim</v>
      </c>
      <c r="H88" s="572" t="str">
        <f t="shared" si="26"/>
        <v>Bee</v>
      </c>
      <c r="I88" s="572" t="str">
        <f t="shared" si="27"/>
        <v>Tee (Tom)</v>
      </c>
      <c r="J88" s="566" t="s">
        <v>1341</v>
      </c>
      <c r="K88" s="542" t="str">
        <f t="shared" si="28"/>
        <v>Procurement  and Logistics Manager</v>
      </c>
      <c r="L88" s="549" t="s">
        <v>1339</v>
      </c>
      <c r="M88" s="553" t="s">
        <v>1171</v>
      </c>
      <c r="N88" s="553" t="s">
        <v>1172</v>
      </c>
      <c r="O88" s="554">
        <v>7870799</v>
      </c>
      <c r="P88" s="560">
        <v>44291</v>
      </c>
      <c r="Q88" s="561">
        <f t="shared" si="29"/>
        <v>44655</v>
      </c>
      <c r="R88" s="815">
        <f t="shared" si="31"/>
        <v>44381</v>
      </c>
      <c r="S88" s="562" t="str">
        <f t="shared" ca="1" si="30"/>
        <v>0 years, 1months</v>
      </c>
      <c r="T88" s="555">
        <v>27426</v>
      </c>
      <c r="U88" s="556">
        <f t="shared" ca="1" si="34"/>
        <v>46</v>
      </c>
      <c r="V88" s="553" t="s">
        <v>774</v>
      </c>
      <c r="W88" s="557" t="s">
        <v>877</v>
      </c>
      <c r="X88" s="558" t="s">
        <v>1199</v>
      </c>
      <c r="Y88" s="559" t="s">
        <v>1183</v>
      </c>
      <c r="Z88" s="553" t="s">
        <v>1200</v>
      </c>
      <c r="AA88" s="554" t="s">
        <v>1201</v>
      </c>
      <c r="AB88" s="553" t="s">
        <v>886</v>
      </c>
      <c r="AC88" s="552" t="s">
        <v>760</v>
      </c>
      <c r="AD88" s="553" t="s">
        <v>82</v>
      </c>
      <c r="AE88" s="553" t="s">
        <v>1871</v>
      </c>
      <c r="AF88" s="554" t="s">
        <v>1350</v>
      </c>
      <c r="AG88" s="665">
        <v>48</v>
      </c>
      <c r="AH88" s="665">
        <v>8</v>
      </c>
      <c r="AI88" s="554" t="s">
        <v>1354</v>
      </c>
      <c r="AJ88" s="554" t="s">
        <v>1353</v>
      </c>
      <c r="AK88" s="563" t="s">
        <v>1353</v>
      </c>
      <c r="AL88" s="559" t="s">
        <v>1202</v>
      </c>
      <c r="AM88" s="563" t="s">
        <v>1363</v>
      </c>
      <c r="AN88" s="564">
        <v>2000</v>
      </c>
      <c r="AO88" s="564">
        <v>500</v>
      </c>
      <c r="AP88" s="565">
        <v>500</v>
      </c>
      <c r="AQ88" s="564">
        <f t="shared" si="23"/>
        <v>3000</v>
      </c>
      <c r="AR88" s="543" t="s">
        <v>1626</v>
      </c>
      <c r="AS88" s="544" t="s">
        <v>1627</v>
      </c>
      <c r="AT88" s="545" t="s">
        <v>1628</v>
      </c>
      <c r="AU88" s="817"/>
      <c r="AV88" s="544" t="s">
        <v>1629</v>
      </c>
      <c r="AW88" s="546">
        <v>114487123092</v>
      </c>
      <c r="AX88" s="547" t="s">
        <v>1281</v>
      </c>
      <c r="AY88" s="559" t="s">
        <v>1340</v>
      </c>
      <c r="AZ88" s="559" t="s">
        <v>1783</v>
      </c>
      <c r="BA88" s="542" t="str">
        <f t="shared" si="32"/>
        <v>Adones Chavez Espellogo</v>
      </c>
      <c r="BB88" s="542">
        <f t="shared" si="33"/>
        <v>600257995</v>
      </c>
      <c r="BC88" s="542" t="s">
        <v>1877</v>
      </c>
      <c r="BD88" s="542" t="s">
        <v>1879</v>
      </c>
    </row>
    <row r="89" spans="1:56" s="542" customFormat="1" ht="20.399999999999999">
      <c r="A89" s="562">
        <v>88</v>
      </c>
      <c r="B89" s="735" t="s">
        <v>222</v>
      </c>
      <c r="C89" s="548" t="s">
        <v>1215</v>
      </c>
      <c r="D89" s="548" t="s">
        <v>46</v>
      </c>
      <c r="E89" s="550" t="s">
        <v>1855</v>
      </c>
      <c r="F89" s="821" t="str">
        <f t="shared" si="24"/>
        <v>315MLD114</v>
      </c>
      <c r="G89" s="572" t="str">
        <f t="shared" si="25"/>
        <v>Joseph</v>
      </c>
      <c r="H89" s="572" t="str">
        <f t="shared" si="26"/>
        <v>Malayil</v>
      </c>
      <c r="I89" s="572" t="str">
        <f t="shared" si="27"/>
        <v>Xavier</v>
      </c>
      <c r="J89" s="566" t="s">
        <v>1321</v>
      </c>
      <c r="K89" s="542" t="str">
        <f t="shared" si="28"/>
        <v>Sous Chef  PM</v>
      </c>
      <c r="L89" s="552" t="s">
        <v>1312</v>
      </c>
      <c r="M89" s="553" t="s">
        <v>31</v>
      </c>
      <c r="N89" s="553" t="s">
        <v>1216</v>
      </c>
      <c r="O89" s="554">
        <v>7340320</v>
      </c>
      <c r="P89" s="560">
        <v>44296</v>
      </c>
      <c r="Q89" s="561">
        <f t="shared" si="29"/>
        <v>44660</v>
      </c>
      <c r="R89" s="815">
        <f t="shared" si="31"/>
        <v>44386</v>
      </c>
      <c r="S89" s="562" t="str">
        <f t="shared" ca="1" si="30"/>
        <v>0 years, 1months</v>
      </c>
      <c r="T89" s="555">
        <v>27805</v>
      </c>
      <c r="U89" s="556">
        <f t="shared" ca="1" si="34"/>
        <v>45</v>
      </c>
      <c r="V89" s="553" t="s">
        <v>774</v>
      </c>
      <c r="W89" s="557" t="s">
        <v>877</v>
      </c>
      <c r="X89" s="558" t="s">
        <v>1236</v>
      </c>
      <c r="Y89" s="559" t="s">
        <v>1183</v>
      </c>
      <c r="Z89" s="553" t="s">
        <v>1237</v>
      </c>
      <c r="AA89" s="554" t="s">
        <v>1238</v>
      </c>
      <c r="AB89" s="553" t="s">
        <v>879</v>
      </c>
      <c r="AC89" s="552" t="s">
        <v>760</v>
      </c>
      <c r="AD89" s="553" t="s">
        <v>82</v>
      </c>
      <c r="AE89" s="553" t="s">
        <v>1871</v>
      </c>
      <c r="AF89" s="554" t="s">
        <v>1350</v>
      </c>
      <c r="AG89" s="665">
        <v>48</v>
      </c>
      <c r="AH89" s="665">
        <v>8</v>
      </c>
      <c r="AI89" s="554" t="s">
        <v>1354</v>
      </c>
      <c r="AJ89" s="554" t="s">
        <v>1353</v>
      </c>
      <c r="AK89" s="563" t="s">
        <v>1353</v>
      </c>
      <c r="AL89" s="559" t="s">
        <v>1090</v>
      </c>
      <c r="AM89" s="563" t="s">
        <v>1363</v>
      </c>
      <c r="AN89" s="564">
        <v>1100</v>
      </c>
      <c r="AO89" s="564">
        <v>300</v>
      </c>
      <c r="AP89" s="565">
        <v>100</v>
      </c>
      <c r="AQ89" s="564">
        <f t="shared" si="23"/>
        <v>1500</v>
      </c>
      <c r="AR89" s="543" t="s">
        <v>822</v>
      </c>
      <c r="AS89" s="544" t="s">
        <v>819</v>
      </c>
      <c r="AT89" s="545" t="s">
        <v>794</v>
      </c>
      <c r="AU89" s="817"/>
      <c r="AV89" s="544" t="s">
        <v>1625</v>
      </c>
      <c r="AW89" s="546">
        <v>12604150010201</v>
      </c>
      <c r="AX89" s="547" t="s">
        <v>1282</v>
      </c>
      <c r="AY89" s="559" t="s">
        <v>1775</v>
      </c>
      <c r="AZ89" s="559" t="s">
        <v>1779</v>
      </c>
      <c r="BA89" s="542" t="str">
        <f t="shared" si="32"/>
        <v>Alexander Mack</v>
      </c>
      <c r="BB89" s="542" t="str">
        <f t="shared" si="33"/>
        <v>315MLD066</v>
      </c>
      <c r="BC89" s="542" t="s">
        <v>1877</v>
      </c>
      <c r="BD89" s="542" t="s">
        <v>1879</v>
      </c>
    </row>
    <row r="90" spans="1:56" s="542" customFormat="1" ht="20.399999999999999">
      <c r="A90" s="562">
        <v>89</v>
      </c>
      <c r="B90" s="735" t="s">
        <v>202</v>
      </c>
      <c r="C90" s="548" t="s">
        <v>1305</v>
      </c>
      <c r="D90" s="548" t="s">
        <v>46</v>
      </c>
      <c r="E90" s="550" t="s">
        <v>1306</v>
      </c>
      <c r="F90" s="821" t="str">
        <f t="shared" si="24"/>
        <v>315MLD115</v>
      </c>
      <c r="G90" s="572" t="str">
        <f t="shared" si="25"/>
        <v>Arifa</v>
      </c>
      <c r="H90" s="572" t="str">
        <f t="shared" si="26"/>
        <v/>
      </c>
      <c r="I90" s="572" t="str">
        <f t="shared" si="27"/>
        <v>Ali</v>
      </c>
      <c r="J90" s="566" t="s">
        <v>1660</v>
      </c>
      <c r="K90" s="542" t="str">
        <f t="shared" si="28"/>
        <v>Stewarding Suprvisor</v>
      </c>
      <c r="L90" s="549" t="s">
        <v>1312</v>
      </c>
      <c r="M90" s="553" t="s">
        <v>26</v>
      </c>
      <c r="N90" s="553" t="s">
        <v>1307</v>
      </c>
      <c r="O90" s="554">
        <v>9444427</v>
      </c>
      <c r="P90" s="560">
        <v>44300</v>
      </c>
      <c r="Q90" s="561">
        <f t="shared" si="29"/>
        <v>44664</v>
      </c>
      <c r="R90" s="815">
        <f t="shared" si="31"/>
        <v>44390</v>
      </c>
      <c r="S90" s="562" t="str">
        <f t="shared" ca="1" si="30"/>
        <v>0 years, 1months</v>
      </c>
      <c r="T90" s="555">
        <v>27725</v>
      </c>
      <c r="U90" s="556">
        <f t="shared" ca="1" si="34"/>
        <v>45</v>
      </c>
      <c r="V90" s="553" t="s">
        <v>775</v>
      </c>
      <c r="W90" s="557" t="s">
        <v>885</v>
      </c>
      <c r="X90" s="558" t="s">
        <v>1308</v>
      </c>
      <c r="Y90" s="559" t="s">
        <v>1183</v>
      </c>
      <c r="Z90" s="553" t="s">
        <v>1309</v>
      </c>
      <c r="AA90" s="554">
        <v>7445454</v>
      </c>
      <c r="AB90" s="553" t="s">
        <v>1310</v>
      </c>
      <c r="AC90" s="552" t="s">
        <v>760</v>
      </c>
      <c r="AD90" s="553" t="s">
        <v>27</v>
      </c>
      <c r="AE90" s="553" t="s">
        <v>27</v>
      </c>
      <c r="AF90" s="554" t="s">
        <v>1350</v>
      </c>
      <c r="AG90" s="665">
        <v>48</v>
      </c>
      <c r="AH90" s="665">
        <v>8</v>
      </c>
      <c r="AI90" s="554" t="s">
        <v>1354</v>
      </c>
      <c r="AJ90" s="554" t="s">
        <v>1353</v>
      </c>
      <c r="AK90" s="563" t="s">
        <v>1353</v>
      </c>
      <c r="AL90" s="559" t="s">
        <v>1084</v>
      </c>
      <c r="AM90" s="563" t="s">
        <v>1363</v>
      </c>
      <c r="AN90" s="564">
        <v>350</v>
      </c>
      <c r="AO90" s="564">
        <v>200</v>
      </c>
      <c r="AP90" s="565">
        <v>150</v>
      </c>
      <c r="AQ90" s="564">
        <f t="shared" si="23"/>
        <v>700</v>
      </c>
      <c r="AR90" s="543" t="s">
        <v>820</v>
      </c>
      <c r="AS90" s="544" t="s">
        <v>819</v>
      </c>
      <c r="AT90" s="545" t="s">
        <v>787</v>
      </c>
      <c r="AU90" s="817"/>
      <c r="AV90" s="544" t="s">
        <v>1306</v>
      </c>
      <c r="AW90" s="546">
        <v>7730000377354</v>
      </c>
      <c r="AX90" s="547" t="s">
        <v>1311</v>
      </c>
      <c r="AY90" s="559" t="s">
        <v>1776</v>
      </c>
      <c r="AZ90" s="559" t="s">
        <v>1779</v>
      </c>
      <c r="BA90" s="542" t="str">
        <f t="shared" si="32"/>
        <v>Alexander Mack</v>
      </c>
      <c r="BB90" s="542" t="str">
        <f t="shared" si="33"/>
        <v>315MLD066</v>
      </c>
      <c r="BC90" s="542" t="s">
        <v>1877</v>
      </c>
      <c r="BD90" s="542" t="s">
        <v>1879</v>
      </c>
    </row>
    <row r="91" spans="1:56" s="542" customFormat="1" ht="20.399999999999999">
      <c r="A91" s="562">
        <v>90</v>
      </c>
      <c r="B91" s="735" t="s">
        <v>207</v>
      </c>
      <c r="C91" s="548" t="s">
        <v>1389</v>
      </c>
      <c r="D91" s="548" t="s">
        <v>46</v>
      </c>
      <c r="E91" s="550" t="s">
        <v>1390</v>
      </c>
      <c r="F91" s="821" t="str">
        <f t="shared" si="24"/>
        <v>315MLD116</v>
      </c>
      <c r="G91" s="572" t="str">
        <f t="shared" si="25"/>
        <v>Zainab</v>
      </c>
      <c r="H91" s="572" t="str">
        <f t="shared" si="26"/>
        <v>Shahula</v>
      </c>
      <c r="I91" s="572" t="str">
        <f t="shared" si="27"/>
        <v/>
      </c>
      <c r="J91" s="566" t="s">
        <v>710</v>
      </c>
      <c r="K91" s="542" t="str">
        <f t="shared" si="28"/>
        <v>Laundry Supervisor PM</v>
      </c>
      <c r="L91" s="549" t="s">
        <v>783</v>
      </c>
      <c r="M91" s="553" t="s">
        <v>26</v>
      </c>
      <c r="N91" s="553" t="s">
        <v>1391</v>
      </c>
      <c r="O91" s="554">
        <v>7820472</v>
      </c>
      <c r="P91" s="560">
        <v>44303</v>
      </c>
      <c r="Q91" s="561">
        <f t="shared" si="29"/>
        <v>44667</v>
      </c>
      <c r="R91" s="815">
        <f t="shared" si="31"/>
        <v>44393</v>
      </c>
      <c r="S91" s="562" t="str">
        <f t="shared" ca="1" si="30"/>
        <v>0 years, 1months</v>
      </c>
      <c r="T91" s="555">
        <v>34598</v>
      </c>
      <c r="U91" s="556">
        <f t="shared" ca="1" si="34"/>
        <v>26</v>
      </c>
      <c r="V91" s="553" t="s">
        <v>775</v>
      </c>
      <c r="W91" s="557" t="s">
        <v>885</v>
      </c>
      <c r="X91" s="558" t="s">
        <v>1394</v>
      </c>
      <c r="Y91" s="559" t="s">
        <v>1183</v>
      </c>
      <c r="Z91" s="553" t="s">
        <v>1395</v>
      </c>
      <c r="AA91" s="554">
        <v>7800631</v>
      </c>
      <c r="AB91" s="553" t="s">
        <v>960</v>
      </c>
      <c r="AC91" s="552" t="s">
        <v>760</v>
      </c>
      <c r="AD91" s="553" t="s">
        <v>27</v>
      </c>
      <c r="AE91" s="553" t="s">
        <v>27</v>
      </c>
      <c r="AF91" s="554" t="s">
        <v>1350</v>
      </c>
      <c r="AG91" s="665">
        <v>48</v>
      </c>
      <c r="AH91" s="665">
        <v>8</v>
      </c>
      <c r="AI91" s="554" t="s">
        <v>1354</v>
      </c>
      <c r="AJ91" s="554" t="s">
        <v>1353</v>
      </c>
      <c r="AK91" s="563" t="s">
        <v>1353</v>
      </c>
      <c r="AL91" s="559" t="s">
        <v>1089</v>
      </c>
      <c r="AM91" s="563" t="s">
        <v>1363</v>
      </c>
      <c r="AN91" s="564">
        <v>350</v>
      </c>
      <c r="AO91" s="564">
        <v>200</v>
      </c>
      <c r="AP91" s="565">
        <v>150</v>
      </c>
      <c r="AQ91" s="564">
        <f t="shared" si="23"/>
        <v>700</v>
      </c>
      <c r="AR91" s="543" t="s">
        <v>820</v>
      </c>
      <c r="AS91" s="544" t="s">
        <v>819</v>
      </c>
      <c r="AT91" s="545" t="s">
        <v>787</v>
      </c>
      <c r="AU91" s="817"/>
      <c r="AV91" s="544" t="s">
        <v>1392</v>
      </c>
      <c r="AW91" s="546">
        <v>7730000166941</v>
      </c>
      <c r="AX91" s="547" t="s">
        <v>1393</v>
      </c>
      <c r="AY91" s="559" t="s">
        <v>1760</v>
      </c>
      <c r="AZ91" s="559" t="s">
        <v>1787</v>
      </c>
      <c r="BA91" s="542" t="str">
        <f t="shared" si="32"/>
        <v>Ghulam Mustafa</v>
      </c>
      <c r="BB91" s="542" t="str">
        <f t="shared" si="33"/>
        <v>315MLD004</v>
      </c>
      <c r="BC91" s="542" t="s">
        <v>1877</v>
      </c>
      <c r="BD91" s="542" t="s">
        <v>1879</v>
      </c>
    </row>
    <row r="92" spans="1:56" s="542" customFormat="1" ht="20.399999999999999">
      <c r="A92" s="562">
        <v>91</v>
      </c>
      <c r="B92" s="735" t="s">
        <v>202</v>
      </c>
      <c r="C92" s="548" t="s">
        <v>1639</v>
      </c>
      <c r="D92" s="548" t="s">
        <v>46</v>
      </c>
      <c r="E92" s="550" t="s">
        <v>1641</v>
      </c>
      <c r="F92" s="821" t="str">
        <f t="shared" si="24"/>
        <v>315MLD117</v>
      </c>
      <c r="G92" s="572" t="str">
        <f t="shared" si="25"/>
        <v>Solah</v>
      </c>
      <c r="H92" s="572" t="str">
        <f t="shared" si="26"/>
        <v/>
      </c>
      <c r="I92" s="572" t="str">
        <f t="shared" si="27"/>
        <v>Ahmed</v>
      </c>
      <c r="J92" s="566" t="s">
        <v>593</v>
      </c>
      <c r="K92" s="542" t="str">
        <f t="shared" si="28"/>
        <v>Housekeeping Team Leader PM</v>
      </c>
      <c r="L92" s="549" t="s">
        <v>783</v>
      </c>
      <c r="M92" s="553" t="s">
        <v>26</v>
      </c>
      <c r="N92" s="553" t="s">
        <v>1643</v>
      </c>
      <c r="O92" s="554">
        <v>7335504</v>
      </c>
      <c r="P92" s="560">
        <v>44307</v>
      </c>
      <c r="Q92" s="561">
        <f t="shared" si="29"/>
        <v>44671</v>
      </c>
      <c r="R92" s="815">
        <f t="shared" si="31"/>
        <v>44397</v>
      </c>
      <c r="S92" s="562" t="str">
        <f t="shared" ca="1" si="30"/>
        <v>0 years, 0months</v>
      </c>
      <c r="T92" s="555">
        <v>31908</v>
      </c>
      <c r="U92" s="556">
        <f t="shared" ca="1" si="34"/>
        <v>34</v>
      </c>
      <c r="V92" s="553" t="s">
        <v>774</v>
      </c>
      <c r="W92" s="557" t="s">
        <v>877</v>
      </c>
      <c r="X92" s="558" t="s">
        <v>1656</v>
      </c>
      <c r="Y92" s="559" t="s">
        <v>1183</v>
      </c>
      <c r="Z92" s="553" t="s">
        <v>1657</v>
      </c>
      <c r="AA92" s="554">
        <v>7619156</v>
      </c>
      <c r="AB92" s="553" t="s">
        <v>879</v>
      </c>
      <c r="AC92" s="552" t="s">
        <v>760</v>
      </c>
      <c r="AD92" s="553" t="s">
        <v>27</v>
      </c>
      <c r="AE92" s="553" t="s">
        <v>27</v>
      </c>
      <c r="AF92" s="554" t="s">
        <v>1350</v>
      </c>
      <c r="AG92" s="665">
        <v>48</v>
      </c>
      <c r="AH92" s="665">
        <v>8</v>
      </c>
      <c r="AI92" s="554" t="s">
        <v>1354</v>
      </c>
      <c r="AJ92" s="554" t="s">
        <v>1353</v>
      </c>
      <c r="AK92" s="563" t="s">
        <v>1353</v>
      </c>
      <c r="AL92" s="559" t="s">
        <v>1084</v>
      </c>
      <c r="AM92" s="563" t="s">
        <v>1363</v>
      </c>
      <c r="AN92" s="564">
        <v>350</v>
      </c>
      <c r="AO92" s="564">
        <v>200</v>
      </c>
      <c r="AP92" s="565">
        <v>150</v>
      </c>
      <c r="AQ92" s="564">
        <f t="shared" si="23"/>
        <v>700</v>
      </c>
      <c r="AR92" s="543" t="s">
        <v>820</v>
      </c>
      <c r="AS92" s="544" t="s">
        <v>819</v>
      </c>
      <c r="AT92" s="545" t="s">
        <v>787</v>
      </c>
      <c r="AU92" s="817"/>
      <c r="AV92" s="544" t="s">
        <v>1641</v>
      </c>
      <c r="AW92" s="546">
        <v>7730000067158</v>
      </c>
      <c r="AX92" s="547" t="s">
        <v>1653</v>
      </c>
      <c r="AY92" s="559" t="s">
        <v>1761</v>
      </c>
      <c r="AZ92" s="559" t="s">
        <v>1787</v>
      </c>
      <c r="BA92" s="542" t="str">
        <f t="shared" si="32"/>
        <v>Ghulam Mustafa</v>
      </c>
      <c r="BB92" s="542" t="str">
        <f t="shared" si="33"/>
        <v>315MLD004</v>
      </c>
      <c r="BC92" s="542" t="s">
        <v>1877</v>
      </c>
      <c r="BD92" s="542" t="s">
        <v>1879</v>
      </c>
    </row>
    <row r="93" spans="1:56" s="542" customFormat="1" ht="20.399999999999999">
      <c r="A93" s="562">
        <v>92</v>
      </c>
      <c r="B93" s="735" t="s">
        <v>158</v>
      </c>
      <c r="C93" s="548" t="s">
        <v>1640</v>
      </c>
      <c r="D93" s="548" t="s">
        <v>46</v>
      </c>
      <c r="E93" s="550" t="s">
        <v>1642</v>
      </c>
      <c r="F93" s="821" t="str">
        <f t="shared" si="24"/>
        <v>315MLD118</v>
      </c>
      <c r="G93" s="572" t="str">
        <f t="shared" si="25"/>
        <v>Ahmed</v>
      </c>
      <c r="H93" s="572" t="str">
        <f t="shared" si="26"/>
        <v>Alim</v>
      </c>
      <c r="I93" s="572" t="str">
        <f t="shared" si="27"/>
        <v>Shameem</v>
      </c>
      <c r="J93" s="566" t="s">
        <v>1554</v>
      </c>
      <c r="K93" s="542" t="str">
        <f t="shared" si="28"/>
        <v>Recreation &amp; Retail Supervisor</v>
      </c>
      <c r="L93" s="549" t="s">
        <v>783</v>
      </c>
      <c r="M93" s="553" t="s">
        <v>26</v>
      </c>
      <c r="N93" s="553" t="s">
        <v>1644</v>
      </c>
      <c r="O93" s="554" t="s">
        <v>1655</v>
      </c>
      <c r="P93" s="560">
        <v>44307</v>
      </c>
      <c r="Q93" s="561">
        <f t="shared" si="29"/>
        <v>44671</v>
      </c>
      <c r="R93" s="815">
        <f t="shared" si="31"/>
        <v>44397</v>
      </c>
      <c r="S93" s="562" t="str">
        <f t="shared" ca="1" si="30"/>
        <v>0 years, 0months</v>
      </c>
      <c r="T93" s="555">
        <v>29913</v>
      </c>
      <c r="U93" s="556">
        <f t="shared" ca="1" si="34"/>
        <v>39</v>
      </c>
      <c r="V93" s="553" t="s">
        <v>774</v>
      </c>
      <c r="W93" s="557" t="s">
        <v>877</v>
      </c>
      <c r="X93" s="558" t="s">
        <v>1658</v>
      </c>
      <c r="Y93" s="559" t="s">
        <v>1183</v>
      </c>
      <c r="Z93" s="553" t="s">
        <v>1659</v>
      </c>
      <c r="AA93" s="554">
        <v>7771675</v>
      </c>
      <c r="AB93" s="553" t="s">
        <v>996</v>
      </c>
      <c r="AC93" s="552" t="s">
        <v>760</v>
      </c>
      <c r="AD93" s="553" t="s">
        <v>27</v>
      </c>
      <c r="AE93" s="553" t="s">
        <v>27</v>
      </c>
      <c r="AF93" s="554" t="s">
        <v>1350</v>
      </c>
      <c r="AG93" s="665">
        <v>48</v>
      </c>
      <c r="AH93" s="665">
        <v>8</v>
      </c>
      <c r="AI93" s="554" t="s">
        <v>1354</v>
      </c>
      <c r="AJ93" s="554" t="s">
        <v>1353</v>
      </c>
      <c r="AK93" s="563" t="s">
        <v>1353</v>
      </c>
      <c r="AL93" s="559" t="s">
        <v>1077</v>
      </c>
      <c r="AM93" s="563" t="s">
        <v>1363</v>
      </c>
      <c r="AN93" s="564">
        <v>350</v>
      </c>
      <c r="AO93" s="564">
        <v>200</v>
      </c>
      <c r="AP93" s="565">
        <v>150</v>
      </c>
      <c r="AQ93" s="564">
        <f t="shared" si="23"/>
        <v>700</v>
      </c>
      <c r="AR93" s="543" t="s">
        <v>820</v>
      </c>
      <c r="AS93" s="544" t="s">
        <v>819</v>
      </c>
      <c r="AT93" s="545" t="s">
        <v>787</v>
      </c>
      <c r="AU93" s="817"/>
      <c r="AV93" s="544" t="s">
        <v>1642</v>
      </c>
      <c r="AW93" s="546">
        <v>7730000380450</v>
      </c>
      <c r="AX93" s="547" t="s">
        <v>1654</v>
      </c>
      <c r="AY93" s="559" t="s">
        <v>1333</v>
      </c>
      <c r="AZ93" s="559" t="s">
        <v>1787</v>
      </c>
      <c r="BA93" s="542" t="str">
        <f t="shared" si="32"/>
        <v>Ghulam Mustafa</v>
      </c>
      <c r="BB93" s="542" t="str">
        <f t="shared" si="33"/>
        <v>315MLD004</v>
      </c>
      <c r="BC93" s="542" t="s">
        <v>1877</v>
      </c>
      <c r="BD93" s="542" t="s">
        <v>1879</v>
      </c>
    </row>
    <row r="94" spans="1:56" s="542" customFormat="1" ht="30.6">
      <c r="A94" s="562">
        <v>93</v>
      </c>
      <c r="B94" s="735" t="s">
        <v>172</v>
      </c>
      <c r="C94" s="548" t="s">
        <v>1686</v>
      </c>
      <c r="D94" s="548" t="s">
        <v>46</v>
      </c>
      <c r="E94" s="550" t="s">
        <v>1862</v>
      </c>
      <c r="F94" s="821" t="str">
        <f t="shared" si="24"/>
        <v>315MLD119</v>
      </c>
      <c r="G94" s="572" t="str">
        <f t="shared" si="25"/>
        <v>Shearn</v>
      </c>
      <c r="H94" s="572" t="str">
        <f t="shared" si="26"/>
        <v>Charles</v>
      </c>
      <c r="I94" s="572" t="str">
        <f t="shared" si="27"/>
        <v>Nicholas</v>
      </c>
      <c r="J94" s="566" t="s">
        <v>171</v>
      </c>
      <c r="K94" s="542" t="str">
        <f t="shared" si="28"/>
        <v>QHSE Supervisor</v>
      </c>
      <c r="L94" s="549" t="s">
        <v>1329</v>
      </c>
      <c r="M94" s="553" t="s">
        <v>38</v>
      </c>
      <c r="N94" s="554">
        <v>523501863</v>
      </c>
      <c r="O94" s="554">
        <v>7850087</v>
      </c>
      <c r="P94" s="560">
        <v>44309</v>
      </c>
      <c r="Q94" s="561">
        <f t="shared" si="29"/>
        <v>44673</v>
      </c>
      <c r="R94" s="815">
        <f t="shared" si="31"/>
        <v>44399</v>
      </c>
      <c r="S94" s="562" t="str">
        <f t="shared" ca="1" si="30"/>
        <v>0 years, 0months</v>
      </c>
      <c r="T94" s="555">
        <v>35613</v>
      </c>
      <c r="U94" s="556">
        <f t="shared" ca="1" si="34"/>
        <v>23</v>
      </c>
      <c r="V94" s="553" t="s">
        <v>774</v>
      </c>
      <c r="W94" s="557" t="s">
        <v>885</v>
      </c>
      <c r="X94" s="558" t="s">
        <v>1687</v>
      </c>
      <c r="Y94" s="559" t="s">
        <v>1183</v>
      </c>
      <c r="Z94" s="553" t="s">
        <v>1688</v>
      </c>
      <c r="AA94" s="554" t="s">
        <v>1689</v>
      </c>
      <c r="AB94" s="553" t="s">
        <v>960</v>
      </c>
      <c r="AC94" s="552" t="s">
        <v>760</v>
      </c>
      <c r="AD94" s="553" t="s">
        <v>82</v>
      </c>
      <c r="AE94" s="553" t="s">
        <v>1871</v>
      </c>
      <c r="AF94" s="554" t="s">
        <v>1350</v>
      </c>
      <c r="AG94" s="665">
        <v>48</v>
      </c>
      <c r="AH94" s="665">
        <v>8</v>
      </c>
      <c r="AI94" s="554" t="s">
        <v>1354</v>
      </c>
      <c r="AJ94" s="554" t="s">
        <v>1353</v>
      </c>
      <c r="AK94" s="563" t="s">
        <v>1353</v>
      </c>
      <c r="AL94" s="559" t="s">
        <v>1690</v>
      </c>
      <c r="AM94" s="563" t="s">
        <v>1363</v>
      </c>
      <c r="AN94" s="564">
        <v>900</v>
      </c>
      <c r="AO94" s="564">
        <v>200</v>
      </c>
      <c r="AP94" s="565">
        <v>100</v>
      </c>
      <c r="AQ94" s="564">
        <f t="shared" si="23"/>
        <v>1200</v>
      </c>
      <c r="AR94" s="543" t="s">
        <v>820</v>
      </c>
      <c r="AS94" s="544" t="s">
        <v>819</v>
      </c>
      <c r="AT94" s="545" t="s">
        <v>787</v>
      </c>
      <c r="AU94" s="817"/>
      <c r="AV94" s="544" t="s">
        <v>1692</v>
      </c>
      <c r="AW94" s="546">
        <v>7730000270160</v>
      </c>
      <c r="AX94" s="547" t="s">
        <v>1691</v>
      </c>
      <c r="AY94" s="559" t="s">
        <v>1158</v>
      </c>
      <c r="AZ94" s="559" t="s">
        <v>1782</v>
      </c>
      <c r="BA94" s="542" t="str">
        <f t="shared" si="32"/>
        <v>Terence Stephan Price</v>
      </c>
      <c r="BB94" s="542">
        <f t="shared" si="33"/>
        <v>600256541</v>
      </c>
      <c r="BC94" s="542" t="s">
        <v>1877</v>
      </c>
      <c r="BD94" s="542" t="s">
        <v>1879</v>
      </c>
    </row>
    <row r="95" spans="1:56" s="542" customFormat="1" ht="20.399999999999999">
      <c r="A95" s="562">
        <v>94</v>
      </c>
      <c r="B95" s="735" t="s">
        <v>21</v>
      </c>
      <c r="C95" s="548" t="s">
        <v>1709</v>
      </c>
      <c r="D95" s="548" t="s">
        <v>46</v>
      </c>
      <c r="E95" s="550" t="s">
        <v>1693</v>
      </c>
      <c r="F95" s="821" t="str">
        <f t="shared" si="24"/>
        <v>315MLD120</v>
      </c>
      <c r="G95" s="572" t="str">
        <f t="shared" si="25"/>
        <v>Adamantini</v>
      </c>
      <c r="H95" s="572" t="str">
        <f t="shared" si="26"/>
        <v/>
      </c>
      <c r="I95" s="572" t="str">
        <f t="shared" si="27"/>
        <v>Mylona</v>
      </c>
      <c r="J95" s="566" t="s">
        <v>1694</v>
      </c>
      <c r="K95" s="542" t="str">
        <f t="shared" si="28"/>
        <v>Finance Manager</v>
      </c>
      <c r="L95" s="549" t="s">
        <v>780</v>
      </c>
      <c r="M95" s="553" t="s">
        <v>1695</v>
      </c>
      <c r="N95" s="554" t="s">
        <v>1696</v>
      </c>
      <c r="O95" s="554">
        <v>7267957</v>
      </c>
      <c r="P95" s="560">
        <v>44313</v>
      </c>
      <c r="Q95" s="561">
        <f t="shared" si="29"/>
        <v>44677</v>
      </c>
      <c r="R95" s="815">
        <f t="shared" si="31"/>
        <v>44403</v>
      </c>
      <c r="S95" s="562" t="str">
        <f t="shared" ca="1" si="30"/>
        <v>0 years, 0months</v>
      </c>
      <c r="T95" s="555">
        <v>29563</v>
      </c>
      <c r="U95" s="556">
        <f t="shared" ca="1" si="34"/>
        <v>40</v>
      </c>
      <c r="V95" s="553" t="s">
        <v>775</v>
      </c>
      <c r="W95" s="557" t="s">
        <v>877</v>
      </c>
      <c r="X95" s="558" t="s">
        <v>1697</v>
      </c>
      <c r="Y95" s="559" t="s">
        <v>1183</v>
      </c>
      <c r="Z95" s="553" t="s">
        <v>1699</v>
      </c>
      <c r="AA95" s="554">
        <v>7290245</v>
      </c>
      <c r="AB95" s="553" t="s">
        <v>1008</v>
      </c>
      <c r="AC95" s="552" t="s">
        <v>760</v>
      </c>
      <c r="AD95" s="553" t="s">
        <v>1700</v>
      </c>
      <c r="AE95" s="553" t="s">
        <v>1872</v>
      </c>
      <c r="AF95" s="554" t="s">
        <v>1350</v>
      </c>
      <c r="AG95" s="665">
        <v>48</v>
      </c>
      <c r="AH95" s="665">
        <v>8</v>
      </c>
      <c r="AI95" s="554" t="s">
        <v>1354</v>
      </c>
      <c r="AJ95" s="554" t="s">
        <v>1353</v>
      </c>
      <c r="AK95" s="563" t="s">
        <v>1353</v>
      </c>
      <c r="AL95" s="559" t="s">
        <v>1701</v>
      </c>
      <c r="AM95" s="563" t="s">
        <v>1363</v>
      </c>
      <c r="AN95" s="564">
        <v>1000</v>
      </c>
      <c r="AO95" s="564">
        <v>0</v>
      </c>
      <c r="AP95" s="565">
        <v>0</v>
      </c>
      <c r="AQ95" s="564">
        <f t="shared" si="23"/>
        <v>1000</v>
      </c>
      <c r="AR95" s="543" t="s">
        <v>1714</v>
      </c>
      <c r="AS95" s="544" t="s">
        <v>1717</v>
      </c>
      <c r="AT95" s="545" t="s">
        <v>1715</v>
      </c>
      <c r="AU95" s="817"/>
      <c r="AV95" s="544" t="s">
        <v>1693</v>
      </c>
      <c r="AW95" s="546">
        <v>9011867338</v>
      </c>
      <c r="AX95" s="547" t="s">
        <v>1716</v>
      </c>
      <c r="AY95" s="559" t="s">
        <v>17</v>
      </c>
      <c r="AZ95" s="559" t="s">
        <v>1788</v>
      </c>
      <c r="BA95" s="542" t="str">
        <f t="shared" si="32"/>
        <v>David Robert Hughes</v>
      </c>
      <c r="BB95" s="542" t="str">
        <f t="shared" si="33"/>
        <v>315MLD122</v>
      </c>
      <c r="BC95" s="542" t="s">
        <v>1877</v>
      </c>
      <c r="BD95" s="542" t="s">
        <v>1879</v>
      </c>
    </row>
    <row r="96" spans="1:56" s="542" customFormat="1" ht="30.6">
      <c r="A96" s="562">
        <v>95</v>
      </c>
      <c r="B96" s="735" t="s">
        <v>164</v>
      </c>
      <c r="C96" s="548" t="s">
        <v>1791</v>
      </c>
      <c r="D96" s="548" t="s">
        <v>46</v>
      </c>
      <c r="E96" s="550" t="s">
        <v>1792</v>
      </c>
      <c r="F96" s="821" t="str">
        <f t="shared" si="24"/>
        <v>315MLD121</v>
      </c>
      <c r="G96" s="572" t="str">
        <f t="shared" si="25"/>
        <v>Swathi</v>
      </c>
      <c r="H96" s="572" t="str">
        <f t="shared" si="26"/>
        <v>Rama</v>
      </c>
      <c r="I96" s="572" t="str">
        <f t="shared" si="27"/>
        <v>Madiwal</v>
      </c>
      <c r="J96" s="566" t="s">
        <v>1801</v>
      </c>
      <c r="K96" s="542" t="str">
        <f t="shared" si="28"/>
        <v>CAFM IT Supervisor</v>
      </c>
      <c r="L96" s="549" t="s">
        <v>1328</v>
      </c>
      <c r="M96" s="553" t="s">
        <v>31</v>
      </c>
      <c r="N96" s="554" t="s">
        <v>1793</v>
      </c>
      <c r="O96" s="554">
        <v>9980625</v>
      </c>
      <c r="P96" s="560">
        <v>44316</v>
      </c>
      <c r="Q96" s="561">
        <f t="shared" si="29"/>
        <v>44680</v>
      </c>
      <c r="R96" s="815">
        <f t="shared" si="31"/>
        <v>44406</v>
      </c>
      <c r="S96" s="562" t="str">
        <f t="shared" ca="1" si="30"/>
        <v>0 years, 0months</v>
      </c>
      <c r="T96" s="555">
        <v>34778</v>
      </c>
      <c r="U96" s="556">
        <f t="shared" ca="1" si="34"/>
        <v>26</v>
      </c>
      <c r="V96" s="553" t="s">
        <v>775</v>
      </c>
      <c r="W96" s="557" t="s">
        <v>885</v>
      </c>
      <c r="X96" s="558" t="s">
        <v>1794</v>
      </c>
      <c r="Y96" s="559" t="s">
        <v>1183</v>
      </c>
      <c r="Z96" s="553" t="s">
        <v>1795</v>
      </c>
      <c r="AA96" s="554" t="s">
        <v>1796</v>
      </c>
      <c r="AB96" s="553" t="s">
        <v>892</v>
      </c>
      <c r="AC96" s="552" t="s">
        <v>760</v>
      </c>
      <c r="AD96" s="553" t="s">
        <v>82</v>
      </c>
      <c r="AE96" s="553" t="s">
        <v>1871</v>
      </c>
      <c r="AF96" s="554" t="s">
        <v>1350</v>
      </c>
      <c r="AG96" s="665">
        <v>48</v>
      </c>
      <c r="AH96" s="665">
        <v>8</v>
      </c>
      <c r="AI96" s="554" t="s">
        <v>1354</v>
      </c>
      <c r="AJ96" s="554" t="s">
        <v>1353</v>
      </c>
      <c r="AK96" s="563" t="s">
        <v>1353</v>
      </c>
      <c r="AL96" s="559" t="s">
        <v>1797</v>
      </c>
      <c r="AM96" s="563" t="s">
        <v>1363</v>
      </c>
      <c r="AN96" s="564">
        <v>350</v>
      </c>
      <c r="AO96" s="564">
        <v>200</v>
      </c>
      <c r="AP96" s="565">
        <v>150</v>
      </c>
      <c r="AQ96" s="564">
        <f t="shared" si="23"/>
        <v>700</v>
      </c>
      <c r="AR96" s="543" t="s">
        <v>822</v>
      </c>
      <c r="AS96" s="544" t="s">
        <v>928</v>
      </c>
      <c r="AT96" s="545" t="s">
        <v>1799</v>
      </c>
      <c r="AU96" s="817"/>
      <c r="AV96" s="544" t="s">
        <v>1800</v>
      </c>
      <c r="AW96" s="546">
        <v>40118393863</v>
      </c>
      <c r="AX96" s="547" t="s">
        <v>1798</v>
      </c>
      <c r="AY96" s="559" t="s">
        <v>161</v>
      </c>
      <c r="AZ96" s="559" t="s">
        <v>1781</v>
      </c>
      <c r="BA96" s="542" t="str">
        <f t="shared" si="32"/>
        <v>Muhammad Shinaj K.A Rahiman</v>
      </c>
      <c r="BB96" s="542" t="str">
        <f t="shared" si="33"/>
        <v>315MLD020</v>
      </c>
      <c r="BC96" s="542" t="s">
        <v>1877</v>
      </c>
      <c r="BD96" s="542" t="s">
        <v>1879</v>
      </c>
    </row>
    <row r="97" spans="1:56" s="542" customFormat="1" ht="71.400000000000006">
      <c r="A97" s="562">
        <v>96</v>
      </c>
      <c r="B97" s="735" t="s">
        <v>875</v>
      </c>
      <c r="C97" s="548" t="s">
        <v>1802</v>
      </c>
      <c r="D97" s="548" t="s">
        <v>633</v>
      </c>
      <c r="E97" s="550" t="s">
        <v>1803</v>
      </c>
      <c r="F97" s="821" t="str">
        <f t="shared" si="24"/>
        <v>315MLD122</v>
      </c>
      <c r="G97" s="572" t="str">
        <f t="shared" si="25"/>
        <v>David</v>
      </c>
      <c r="H97" s="572" t="str">
        <f t="shared" si="26"/>
        <v>Robert</v>
      </c>
      <c r="I97" s="572" t="str">
        <f t="shared" si="27"/>
        <v>Hughes</v>
      </c>
      <c r="J97" s="566" t="s">
        <v>1759</v>
      </c>
      <c r="K97" s="542" t="str">
        <f t="shared" si="28"/>
        <v>Project Genaral Manager</v>
      </c>
      <c r="L97" s="549" t="s">
        <v>780</v>
      </c>
      <c r="M97" s="553" t="s">
        <v>1573</v>
      </c>
      <c r="N97" s="554" t="s">
        <v>1804</v>
      </c>
      <c r="O97" s="554">
        <v>9980661</v>
      </c>
      <c r="P97" s="560">
        <v>44317</v>
      </c>
      <c r="Q97" s="561">
        <f t="shared" si="29"/>
        <v>44711</v>
      </c>
      <c r="R97" s="815">
        <f t="shared" si="31"/>
        <v>44408</v>
      </c>
      <c r="S97" s="562" t="str">
        <f t="shared" ca="1" si="30"/>
        <v>0 years, 0months</v>
      </c>
      <c r="T97" s="555">
        <v>20223</v>
      </c>
      <c r="U97" s="556">
        <f t="shared" ca="1" si="34"/>
        <v>66</v>
      </c>
      <c r="V97" s="553" t="s">
        <v>774</v>
      </c>
      <c r="W97" s="557" t="s">
        <v>877</v>
      </c>
      <c r="X97" s="558" t="s">
        <v>1805</v>
      </c>
      <c r="Y97" s="559" t="s">
        <v>1183</v>
      </c>
      <c r="Z97" s="553" t="s">
        <v>1806</v>
      </c>
      <c r="AA97" s="554" t="s">
        <v>1807</v>
      </c>
      <c r="AB97" s="553" t="s">
        <v>1813</v>
      </c>
      <c r="AC97" s="552" t="s">
        <v>760</v>
      </c>
      <c r="AD97" s="553" t="s">
        <v>82</v>
      </c>
      <c r="AE97" s="553" t="s">
        <v>1871</v>
      </c>
      <c r="AF97" s="554" t="s">
        <v>1350</v>
      </c>
      <c r="AG97" s="665">
        <v>48</v>
      </c>
      <c r="AH97" s="665">
        <v>8</v>
      </c>
      <c r="AI97" s="554" t="s">
        <v>1353</v>
      </c>
      <c r="AJ97" s="563" t="s">
        <v>1356</v>
      </c>
      <c r="AK97" s="554" t="s">
        <v>1353</v>
      </c>
      <c r="AL97" s="559" t="s">
        <v>1808</v>
      </c>
      <c r="AM97" s="563" t="s">
        <v>1363</v>
      </c>
      <c r="AN97" s="564">
        <v>8000</v>
      </c>
      <c r="AO97" s="564">
        <v>500</v>
      </c>
      <c r="AP97" s="565">
        <v>500</v>
      </c>
      <c r="AQ97" s="564">
        <f t="shared" ref="AQ97:AQ99" si="35">AN97+AO97+AP97</f>
        <v>9000</v>
      </c>
      <c r="AR97" s="543" t="s">
        <v>1809</v>
      </c>
      <c r="AS97" s="544" t="s">
        <v>1810</v>
      </c>
      <c r="AT97" s="545" t="s">
        <v>1811</v>
      </c>
      <c r="AU97" s="817"/>
      <c r="AV97" s="544" t="s">
        <v>1803</v>
      </c>
      <c r="AW97" s="546">
        <v>32001400318029</v>
      </c>
      <c r="AX97" s="547" t="s">
        <v>1812</v>
      </c>
      <c r="AY97" s="559" t="s">
        <v>1758</v>
      </c>
      <c r="AZ97" s="559" t="s">
        <v>1786</v>
      </c>
      <c r="BA97" s="542" t="str">
        <f t="shared" si="32"/>
        <v>Timothy Patrick Clinton</v>
      </c>
      <c r="BB97" s="542">
        <f t="shared" si="33"/>
        <v>600190695</v>
      </c>
      <c r="BC97" s="542" t="s">
        <v>1877</v>
      </c>
      <c r="BD97" s="542" t="s">
        <v>1879</v>
      </c>
    </row>
    <row r="98" spans="1:56" s="542" customFormat="1" ht="20.399999999999999">
      <c r="A98" s="562">
        <v>97</v>
      </c>
      <c r="B98" s="735" t="s">
        <v>875</v>
      </c>
      <c r="C98" s="548" t="s">
        <v>1824</v>
      </c>
      <c r="D98" s="548" t="s">
        <v>46</v>
      </c>
      <c r="E98" s="550" t="s">
        <v>1825</v>
      </c>
      <c r="F98" s="821" t="str">
        <f t="shared" si="24"/>
        <v>315MLD123</v>
      </c>
      <c r="G98" s="572" t="str">
        <f t="shared" si="25"/>
        <v>Parvez</v>
      </c>
      <c r="H98" s="572" t="str">
        <f t="shared" si="26"/>
        <v/>
      </c>
      <c r="I98" s="572" t="str">
        <f t="shared" ref="I98:I129" si="36">RIGHT(E98,LEN(E98)-LEN(G98)-LEN(H98)-IF(H98="",1,2))</f>
        <v>Alam</v>
      </c>
      <c r="J98" s="566" t="s">
        <v>1826</v>
      </c>
      <c r="K98" s="542" t="str">
        <f t="shared" si="28"/>
        <v>HR Director</v>
      </c>
      <c r="L98" s="549" t="s">
        <v>778</v>
      </c>
      <c r="M98" s="553" t="s">
        <v>122</v>
      </c>
      <c r="N98" s="554" t="s">
        <v>1827</v>
      </c>
      <c r="O98" s="554">
        <v>7223299</v>
      </c>
      <c r="P98" s="560">
        <v>44317</v>
      </c>
      <c r="Q98" s="561">
        <f t="shared" si="29"/>
        <v>44711</v>
      </c>
      <c r="R98" s="815">
        <f t="shared" si="31"/>
        <v>44408</v>
      </c>
      <c r="S98" s="562" t="str">
        <f t="shared" ca="1" si="30"/>
        <v>0 years, 0months</v>
      </c>
      <c r="T98" s="792">
        <v>32244</v>
      </c>
      <c r="U98" s="556">
        <f t="shared" ca="1" si="34"/>
        <v>33</v>
      </c>
      <c r="V98" s="553" t="s">
        <v>774</v>
      </c>
      <c r="W98" s="557" t="s">
        <v>877</v>
      </c>
      <c r="X98" s="558" t="s">
        <v>1828</v>
      </c>
      <c r="Y98" s="559" t="s">
        <v>1830</v>
      </c>
      <c r="Z98" s="553" t="s">
        <v>1829</v>
      </c>
      <c r="AA98" s="554">
        <v>7321299</v>
      </c>
      <c r="AB98" s="553" t="s">
        <v>892</v>
      </c>
      <c r="AC98" s="552" t="s">
        <v>1831</v>
      </c>
      <c r="AD98" s="553" t="s">
        <v>32</v>
      </c>
      <c r="AE98" s="553" t="s">
        <v>1874</v>
      </c>
      <c r="AF98" s="554" t="s">
        <v>1350</v>
      </c>
      <c r="AG98" s="665">
        <v>48</v>
      </c>
      <c r="AH98" s="665">
        <v>8</v>
      </c>
      <c r="AI98" s="554" t="s">
        <v>1354</v>
      </c>
      <c r="AJ98" s="563" t="s">
        <v>1353</v>
      </c>
      <c r="AK98" s="554" t="s">
        <v>1353</v>
      </c>
      <c r="AL98" s="559" t="s">
        <v>1070</v>
      </c>
      <c r="AM98" s="563" t="s">
        <v>1363</v>
      </c>
      <c r="AN98" s="564">
        <v>700</v>
      </c>
      <c r="AO98" s="564">
        <v>0</v>
      </c>
      <c r="AP98" s="565">
        <v>0</v>
      </c>
      <c r="AQ98" s="564">
        <f t="shared" si="35"/>
        <v>700</v>
      </c>
      <c r="AR98" s="543" t="s">
        <v>820</v>
      </c>
      <c r="AS98" s="544" t="s">
        <v>819</v>
      </c>
      <c r="AT98" s="545" t="s">
        <v>787</v>
      </c>
      <c r="AU98" s="817"/>
      <c r="AV98" s="544" t="s">
        <v>1825</v>
      </c>
      <c r="AW98" s="546">
        <v>7730000241914</v>
      </c>
      <c r="AX98" s="547" t="s">
        <v>1254</v>
      </c>
      <c r="AY98" s="559" t="s">
        <v>1344</v>
      </c>
      <c r="AZ98" s="559" t="s">
        <v>1790</v>
      </c>
      <c r="BA98" s="542" t="str">
        <f t="shared" si="32"/>
        <v>Mohamed Shahid</v>
      </c>
      <c r="BB98" s="542" t="str">
        <f t="shared" si="33"/>
        <v>315MLD003</v>
      </c>
      <c r="BC98" s="542" t="s">
        <v>1877</v>
      </c>
      <c r="BD98" s="542" t="s">
        <v>1879</v>
      </c>
    </row>
    <row r="99" spans="1:56" s="542" customFormat="1" ht="20.399999999999999">
      <c r="A99" s="562">
        <v>98</v>
      </c>
      <c r="B99" s="548" t="s">
        <v>207</v>
      </c>
      <c r="C99" s="548" t="s">
        <v>1847</v>
      </c>
      <c r="D99" s="548" t="s">
        <v>46</v>
      </c>
      <c r="E99" s="550" t="s">
        <v>1848</v>
      </c>
      <c r="F99" s="821" t="str">
        <f t="shared" si="24"/>
        <v>315MLD124</v>
      </c>
      <c r="G99" s="572" t="str">
        <f t="shared" si="25"/>
        <v>Hussain</v>
      </c>
      <c r="H99" s="572" t="str">
        <f t="shared" si="26"/>
        <v/>
      </c>
      <c r="I99" s="572" t="str">
        <f t="shared" si="36"/>
        <v>Nazuvan</v>
      </c>
      <c r="J99" s="566" t="s">
        <v>710</v>
      </c>
      <c r="K99" s="542" t="str">
        <f t="shared" si="28"/>
        <v>Laundry Supervisor PM</v>
      </c>
      <c r="L99" s="549" t="s">
        <v>783</v>
      </c>
      <c r="M99" s="553" t="s">
        <v>26</v>
      </c>
      <c r="N99" s="554" t="s">
        <v>1849</v>
      </c>
      <c r="O99" s="554">
        <v>9586478</v>
      </c>
      <c r="P99" s="560">
        <v>44320</v>
      </c>
      <c r="Q99" s="561">
        <f t="shared" si="29"/>
        <v>44684</v>
      </c>
      <c r="R99" s="815">
        <f t="shared" si="31"/>
        <v>44411</v>
      </c>
      <c r="S99" s="562" t="str">
        <f t="shared" ca="1" si="30"/>
        <v>0 years, 0months</v>
      </c>
      <c r="T99" s="792">
        <v>34787</v>
      </c>
      <c r="U99" s="556">
        <f t="shared" ca="1" si="34"/>
        <v>26</v>
      </c>
      <c r="V99" s="553" t="s">
        <v>774</v>
      </c>
      <c r="W99" s="557" t="s">
        <v>877</v>
      </c>
      <c r="X99" s="558" t="s">
        <v>1850</v>
      </c>
      <c r="Y99" s="559" t="s">
        <v>1183</v>
      </c>
      <c r="Z99" s="553" t="s">
        <v>1851</v>
      </c>
      <c r="AA99" s="554">
        <v>9843839</v>
      </c>
      <c r="AB99" s="553" t="s">
        <v>879</v>
      </c>
      <c r="AC99" s="552" t="s">
        <v>760</v>
      </c>
      <c r="AD99" s="553" t="s">
        <v>27</v>
      </c>
      <c r="AE99" s="553" t="s">
        <v>27</v>
      </c>
      <c r="AF99" s="554" t="s">
        <v>1350</v>
      </c>
      <c r="AG99" s="665">
        <v>48</v>
      </c>
      <c r="AH99" s="665">
        <v>8</v>
      </c>
      <c r="AI99" s="554" t="s">
        <v>1354</v>
      </c>
      <c r="AJ99" s="563" t="s">
        <v>1353</v>
      </c>
      <c r="AK99" s="554" t="s">
        <v>1353</v>
      </c>
      <c r="AL99" s="559" t="s">
        <v>1086</v>
      </c>
      <c r="AM99" s="563" t="s">
        <v>1363</v>
      </c>
      <c r="AN99" s="564">
        <v>350</v>
      </c>
      <c r="AO99" s="564">
        <v>200</v>
      </c>
      <c r="AP99" s="565">
        <v>150</v>
      </c>
      <c r="AQ99" s="564">
        <f t="shared" si="35"/>
        <v>700</v>
      </c>
      <c r="AR99" s="543" t="s">
        <v>820</v>
      </c>
      <c r="AS99" s="544" t="s">
        <v>819</v>
      </c>
      <c r="AT99" s="545" t="s">
        <v>787</v>
      </c>
      <c r="AU99" s="817"/>
      <c r="AV99" s="544" t="s">
        <v>1848</v>
      </c>
      <c r="AW99" s="546">
        <v>7730000103170</v>
      </c>
      <c r="AX99" s="547" t="s">
        <v>1852</v>
      </c>
      <c r="AY99" s="559" t="s">
        <v>1760</v>
      </c>
      <c r="AZ99" s="559" t="s">
        <v>1787</v>
      </c>
      <c r="BA99" s="542" t="str">
        <f t="shared" si="32"/>
        <v>Ghulam Mustafa</v>
      </c>
      <c r="BB99" s="542" t="str">
        <f t="shared" ref="BB99:BB130" si="37">VLOOKUP(BA99,E:F,2,FALSE)</f>
        <v>315MLD004</v>
      </c>
      <c r="BC99" s="542" t="s">
        <v>1877</v>
      </c>
      <c r="BD99" s="542" t="s">
        <v>1879</v>
      </c>
    </row>
  </sheetData>
  <autoFilter ref="A1:AZ99"/>
  <sortState ref="A3:AO68">
    <sortCondition ref="A1:A68"/>
  </sortState>
  <phoneticPr fontId="37" type="noConversion"/>
  <conditionalFormatting sqref="C1">
    <cfRule type="duplicateValues" dxfId="249" priority="324"/>
    <cfRule type="duplicateValues" dxfId="248" priority="325"/>
  </conditionalFormatting>
  <conditionalFormatting sqref="C8">
    <cfRule type="duplicateValues" dxfId="247" priority="318"/>
    <cfRule type="duplicateValues" dxfId="246" priority="319"/>
  </conditionalFormatting>
  <conditionalFormatting sqref="C19">
    <cfRule type="duplicateValues" dxfId="245" priority="314"/>
    <cfRule type="duplicateValues" dxfId="244" priority="315"/>
  </conditionalFormatting>
  <conditionalFormatting sqref="C52 C43 C45 C63:C65">
    <cfRule type="duplicateValues" dxfId="243" priority="446"/>
    <cfRule type="duplicateValues" dxfId="242" priority="447"/>
  </conditionalFormatting>
  <conditionalFormatting sqref="C68">
    <cfRule type="duplicateValues" dxfId="241" priority="310"/>
    <cfRule type="duplicateValues" dxfId="240" priority="311"/>
  </conditionalFormatting>
  <conditionalFormatting sqref="C11">
    <cfRule type="duplicateValues" dxfId="239" priority="280"/>
    <cfRule type="duplicateValues" dxfId="238" priority="281"/>
  </conditionalFormatting>
  <conditionalFormatting sqref="C14">
    <cfRule type="duplicateValues" dxfId="237" priority="278"/>
    <cfRule type="duplicateValues" dxfId="236" priority="279"/>
  </conditionalFormatting>
  <conditionalFormatting sqref="C15">
    <cfRule type="duplicateValues" dxfId="235" priority="276"/>
    <cfRule type="duplicateValues" dxfId="234" priority="277"/>
  </conditionalFormatting>
  <conditionalFormatting sqref="C35">
    <cfRule type="duplicateValues" dxfId="233" priority="274"/>
    <cfRule type="duplicateValues" dxfId="232" priority="275"/>
  </conditionalFormatting>
  <conditionalFormatting sqref="C34">
    <cfRule type="duplicateValues" dxfId="231" priority="262"/>
    <cfRule type="duplicateValues" dxfId="230" priority="263"/>
  </conditionalFormatting>
  <conditionalFormatting sqref="C38">
    <cfRule type="duplicateValues" dxfId="229" priority="260"/>
    <cfRule type="duplicateValues" dxfId="228" priority="261"/>
  </conditionalFormatting>
  <conditionalFormatting sqref="C40">
    <cfRule type="duplicateValues" dxfId="227" priority="258"/>
    <cfRule type="duplicateValues" dxfId="226" priority="259"/>
  </conditionalFormatting>
  <conditionalFormatting sqref="C55">
    <cfRule type="duplicateValues" dxfId="225" priority="254"/>
    <cfRule type="duplicateValues" dxfId="224" priority="255"/>
  </conditionalFormatting>
  <conditionalFormatting sqref="C27">
    <cfRule type="duplicateValues" dxfId="223" priority="252"/>
    <cfRule type="duplicateValues" dxfId="222" priority="253"/>
  </conditionalFormatting>
  <conditionalFormatting sqref="C49">
    <cfRule type="duplicateValues" dxfId="221" priority="236"/>
    <cfRule type="duplicateValues" dxfId="220" priority="237"/>
  </conditionalFormatting>
  <conditionalFormatting sqref="C50">
    <cfRule type="duplicateValues" dxfId="219" priority="234"/>
    <cfRule type="duplicateValues" dxfId="218" priority="235"/>
  </conditionalFormatting>
  <conditionalFormatting sqref="C54">
    <cfRule type="duplicateValues" dxfId="217" priority="228"/>
    <cfRule type="duplicateValues" dxfId="216" priority="229"/>
  </conditionalFormatting>
  <conditionalFormatting sqref="C60">
    <cfRule type="duplicateValues" dxfId="215" priority="212"/>
    <cfRule type="duplicateValues" dxfId="214" priority="213"/>
  </conditionalFormatting>
  <conditionalFormatting sqref="C61">
    <cfRule type="duplicateValues" dxfId="213" priority="210"/>
    <cfRule type="duplicateValues" dxfId="212" priority="211"/>
  </conditionalFormatting>
  <conditionalFormatting sqref="C66">
    <cfRule type="duplicateValues" dxfId="211" priority="208"/>
    <cfRule type="duplicateValues" dxfId="210" priority="209"/>
  </conditionalFormatting>
  <conditionalFormatting sqref="C44">
    <cfRule type="duplicateValues" dxfId="209" priority="202"/>
    <cfRule type="duplicateValues" dxfId="208" priority="203"/>
  </conditionalFormatting>
  <conditionalFormatting sqref="C46">
    <cfRule type="duplicateValues" dxfId="207" priority="200"/>
    <cfRule type="duplicateValues" dxfId="206" priority="201"/>
  </conditionalFormatting>
  <conditionalFormatting sqref="C57">
    <cfRule type="duplicateValues" dxfId="205" priority="198"/>
    <cfRule type="duplicateValues" dxfId="204" priority="199"/>
  </conditionalFormatting>
  <conditionalFormatting sqref="C51">
    <cfRule type="duplicateValues" dxfId="203" priority="196"/>
    <cfRule type="duplicateValues" dxfId="202" priority="197"/>
  </conditionalFormatting>
  <conditionalFormatting sqref="C21:C24 C6 C13">
    <cfRule type="duplicateValues" dxfId="201" priority="474"/>
    <cfRule type="duplicateValues" dxfId="200" priority="475"/>
  </conditionalFormatting>
  <conditionalFormatting sqref="C31 C33">
    <cfRule type="duplicateValues" dxfId="199" priority="476"/>
    <cfRule type="duplicateValues" dxfId="198" priority="477"/>
  </conditionalFormatting>
  <conditionalFormatting sqref="C59">
    <cfRule type="duplicateValues" dxfId="197" priority="186"/>
    <cfRule type="duplicateValues" dxfId="196" priority="187"/>
  </conditionalFormatting>
  <conditionalFormatting sqref="C25">
    <cfRule type="duplicateValues" dxfId="195" priority="184"/>
    <cfRule type="duplicateValues" dxfId="194" priority="185"/>
  </conditionalFormatting>
  <conditionalFormatting sqref="C30">
    <cfRule type="duplicateValues" dxfId="193" priority="180"/>
    <cfRule type="duplicateValues" dxfId="192" priority="181"/>
  </conditionalFormatting>
  <conditionalFormatting sqref="C62">
    <cfRule type="duplicateValues" dxfId="191" priority="178"/>
    <cfRule type="duplicateValues" dxfId="190" priority="179"/>
  </conditionalFormatting>
  <conditionalFormatting sqref="C12">
    <cfRule type="duplicateValues" dxfId="189" priority="176"/>
    <cfRule type="duplicateValues" dxfId="188" priority="177"/>
  </conditionalFormatting>
  <conditionalFormatting sqref="C39">
    <cfRule type="duplicateValues" dxfId="187" priority="174"/>
    <cfRule type="duplicateValues" dxfId="186" priority="175"/>
  </conditionalFormatting>
  <conditionalFormatting sqref="C18">
    <cfRule type="duplicateValues" dxfId="185" priority="170"/>
    <cfRule type="duplicateValues" dxfId="184" priority="171"/>
  </conditionalFormatting>
  <conditionalFormatting sqref="C37">
    <cfRule type="duplicateValues" dxfId="183" priority="156"/>
    <cfRule type="duplicateValues" dxfId="182" priority="157"/>
  </conditionalFormatting>
  <conditionalFormatting sqref="C56">
    <cfRule type="duplicateValues" dxfId="181" priority="154"/>
    <cfRule type="duplicateValues" dxfId="180" priority="155"/>
  </conditionalFormatting>
  <conditionalFormatting sqref="C20">
    <cfRule type="duplicateValues" dxfId="179" priority="152"/>
    <cfRule type="duplicateValues" dxfId="178" priority="153"/>
  </conditionalFormatting>
  <conditionalFormatting sqref="C53">
    <cfRule type="duplicateValues" dxfId="177" priority="148"/>
    <cfRule type="duplicateValues" dxfId="176" priority="149"/>
  </conditionalFormatting>
  <conditionalFormatting sqref="C28">
    <cfRule type="duplicateValues" dxfId="175" priority="146"/>
    <cfRule type="duplicateValues" dxfId="174" priority="147"/>
  </conditionalFormatting>
  <conditionalFormatting sqref="C67">
    <cfRule type="duplicateValues" dxfId="173" priority="144"/>
    <cfRule type="duplicateValues" dxfId="172" priority="145"/>
  </conditionalFormatting>
  <conditionalFormatting sqref="C26">
    <cfRule type="duplicateValues" dxfId="171" priority="138"/>
    <cfRule type="duplicateValues" dxfId="170" priority="139"/>
  </conditionalFormatting>
  <conditionalFormatting sqref="C74">
    <cfRule type="duplicateValues" dxfId="169" priority="134"/>
    <cfRule type="duplicateValues" dxfId="168" priority="135"/>
  </conditionalFormatting>
  <conditionalFormatting sqref="C81:C82">
    <cfRule type="duplicateValues" dxfId="167" priority="132"/>
    <cfRule type="duplicateValues" dxfId="166" priority="133"/>
  </conditionalFormatting>
  <conditionalFormatting sqref="C88">
    <cfRule type="duplicateValues" dxfId="165" priority="128"/>
    <cfRule type="duplicateValues" dxfId="164" priority="129"/>
  </conditionalFormatting>
  <conditionalFormatting sqref="C10">
    <cfRule type="duplicateValues" dxfId="163" priority="126"/>
    <cfRule type="duplicateValues" dxfId="162" priority="127"/>
  </conditionalFormatting>
  <conditionalFormatting sqref="C47">
    <cfRule type="duplicateValues" dxfId="161" priority="124"/>
    <cfRule type="duplicateValues" dxfId="160" priority="125"/>
  </conditionalFormatting>
  <conditionalFormatting sqref="C3">
    <cfRule type="duplicateValues" dxfId="159" priority="122"/>
    <cfRule type="duplicateValues" dxfId="158" priority="123"/>
  </conditionalFormatting>
  <conditionalFormatting sqref="C89">
    <cfRule type="duplicateValues" dxfId="157" priority="116"/>
    <cfRule type="duplicateValues" dxfId="156" priority="117"/>
  </conditionalFormatting>
  <conditionalFormatting sqref="C86">
    <cfRule type="duplicateValues" dxfId="155" priority="110"/>
    <cfRule type="duplicateValues" dxfId="154" priority="111"/>
  </conditionalFormatting>
  <conditionalFormatting sqref="C71">
    <cfRule type="duplicateValues" dxfId="153" priority="104"/>
    <cfRule type="duplicateValues" dxfId="152" priority="105"/>
  </conditionalFormatting>
  <conditionalFormatting sqref="C73">
    <cfRule type="duplicateValues" dxfId="151" priority="102"/>
    <cfRule type="duplicateValues" dxfId="150" priority="103"/>
  </conditionalFormatting>
  <conditionalFormatting sqref="C80">
    <cfRule type="duplicateValues" dxfId="149" priority="96"/>
    <cfRule type="duplicateValues" dxfId="148" priority="97"/>
  </conditionalFormatting>
  <conditionalFormatting sqref="C69">
    <cfRule type="duplicateValues" dxfId="147" priority="94"/>
    <cfRule type="duplicateValues" dxfId="146" priority="95"/>
  </conditionalFormatting>
  <conditionalFormatting sqref="C83">
    <cfRule type="duplicateValues" dxfId="145" priority="92"/>
    <cfRule type="duplicateValues" dxfId="144" priority="93"/>
  </conditionalFormatting>
  <conditionalFormatting sqref="C76">
    <cfRule type="duplicateValues" dxfId="143" priority="90"/>
    <cfRule type="duplicateValues" dxfId="142" priority="91"/>
  </conditionalFormatting>
  <conditionalFormatting sqref="C72">
    <cfRule type="duplicateValues" dxfId="141" priority="88"/>
    <cfRule type="duplicateValues" dxfId="140" priority="89"/>
  </conditionalFormatting>
  <conditionalFormatting sqref="C84">
    <cfRule type="duplicateValues" dxfId="139" priority="86"/>
    <cfRule type="duplicateValues" dxfId="138" priority="87"/>
  </conditionalFormatting>
  <conditionalFormatting sqref="C78">
    <cfRule type="duplicateValues" dxfId="137" priority="84"/>
    <cfRule type="duplicateValues" dxfId="136" priority="85"/>
  </conditionalFormatting>
  <conditionalFormatting sqref="C77">
    <cfRule type="duplicateValues" dxfId="135" priority="80"/>
    <cfRule type="duplicateValues" dxfId="134" priority="81"/>
  </conditionalFormatting>
  <conditionalFormatting sqref="C85">
    <cfRule type="duplicateValues" dxfId="133" priority="78"/>
    <cfRule type="duplicateValues" dxfId="132" priority="79"/>
  </conditionalFormatting>
  <conditionalFormatting sqref="C41">
    <cfRule type="duplicateValues" dxfId="131" priority="76"/>
    <cfRule type="duplicateValues" dxfId="130" priority="77"/>
  </conditionalFormatting>
  <conditionalFormatting sqref="C29">
    <cfRule type="duplicateValues" dxfId="129" priority="74"/>
    <cfRule type="duplicateValues" dxfId="128" priority="75"/>
  </conditionalFormatting>
  <conditionalFormatting sqref="C70">
    <cfRule type="duplicateValues" dxfId="127" priority="70"/>
    <cfRule type="duplicateValues" dxfId="126" priority="71"/>
  </conditionalFormatting>
  <conditionalFormatting sqref="C90">
    <cfRule type="duplicateValues" dxfId="125" priority="64"/>
    <cfRule type="duplicateValues" dxfId="124" priority="65"/>
  </conditionalFormatting>
  <conditionalFormatting sqref="C4">
    <cfRule type="duplicateValues" dxfId="123" priority="62"/>
    <cfRule type="duplicateValues" dxfId="122" priority="63"/>
  </conditionalFormatting>
  <conditionalFormatting sqref="C16">
    <cfRule type="duplicateValues" dxfId="121" priority="60"/>
    <cfRule type="duplicateValues" dxfId="120" priority="61"/>
  </conditionalFormatting>
  <conditionalFormatting sqref="C42">
    <cfRule type="duplicateValues" dxfId="119" priority="58"/>
    <cfRule type="duplicateValues" dxfId="118" priority="59"/>
  </conditionalFormatting>
  <conditionalFormatting sqref="C7">
    <cfRule type="duplicateValues" dxfId="117" priority="56"/>
    <cfRule type="duplicateValues" dxfId="116" priority="57"/>
  </conditionalFormatting>
  <conditionalFormatting sqref="C9">
    <cfRule type="duplicateValues" dxfId="115" priority="54"/>
    <cfRule type="duplicateValues" dxfId="114" priority="55"/>
  </conditionalFormatting>
  <conditionalFormatting sqref="C32">
    <cfRule type="duplicateValues" dxfId="113" priority="52"/>
    <cfRule type="duplicateValues" dxfId="112" priority="53"/>
  </conditionalFormatting>
  <conditionalFormatting sqref="C36">
    <cfRule type="duplicateValues" dxfId="111" priority="50"/>
    <cfRule type="duplicateValues" dxfId="110" priority="51"/>
  </conditionalFormatting>
  <conditionalFormatting sqref="C48">
    <cfRule type="duplicateValues" dxfId="109" priority="48"/>
    <cfRule type="duplicateValues" dxfId="108" priority="49"/>
  </conditionalFormatting>
  <conditionalFormatting sqref="C2">
    <cfRule type="duplicateValues" dxfId="107" priority="44"/>
    <cfRule type="duplicateValues" dxfId="106" priority="45"/>
  </conditionalFormatting>
  <conditionalFormatting sqref="C5">
    <cfRule type="duplicateValues" dxfId="105" priority="42"/>
    <cfRule type="duplicateValues" dxfId="104" priority="43"/>
  </conditionalFormatting>
  <conditionalFormatting sqref="C17">
    <cfRule type="duplicateValues" dxfId="103" priority="40"/>
    <cfRule type="duplicateValues" dxfId="102" priority="41"/>
  </conditionalFormatting>
  <conditionalFormatting sqref="C91">
    <cfRule type="duplicateValues" dxfId="101" priority="34"/>
    <cfRule type="duplicateValues" dxfId="100" priority="35"/>
  </conditionalFormatting>
  <conditionalFormatting sqref="C87">
    <cfRule type="duplicateValues" dxfId="99" priority="30"/>
    <cfRule type="duplicateValues" dxfId="98" priority="31"/>
  </conditionalFormatting>
  <conditionalFormatting sqref="C79">
    <cfRule type="duplicateValues" dxfId="97" priority="24"/>
    <cfRule type="duplicateValues" dxfId="96" priority="25"/>
  </conditionalFormatting>
  <conditionalFormatting sqref="C58">
    <cfRule type="duplicateValues" dxfId="95" priority="22"/>
    <cfRule type="duplicateValues" dxfId="94" priority="23"/>
  </conditionalFormatting>
  <conditionalFormatting sqref="C92:C93">
    <cfRule type="duplicateValues" dxfId="93" priority="20"/>
    <cfRule type="duplicateValues" dxfId="92" priority="21"/>
  </conditionalFormatting>
  <conditionalFormatting sqref="C94">
    <cfRule type="duplicateValues" dxfId="91" priority="18"/>
    <cfRule type="duplicateValues" dxfId="90" priority="19"/>
  </conditionalFormatting>
  <conditionalFormatting sqref="C75">
    <cfRule type="duplicateValues" dxfId="89" priority="14"/>
    <cfRule type="duplicateValues" dxfId="88" priority="15"/>
  </conditionalFormatting>
  <conditionalFormatting sqref="C95:C99">
    <cfRule type="duplicateValues" dxfId="87" priority="12"/>
    <cfRule type="duplicateValues" dxfId="86" priority="13"/>
  </conditionalFormatting>
  <conditionalFormatting sqref="B1:B1048576">
    <cfRule type="duplicateValues" dxfId="85" priority="1"/>
  </conditionalFormatting>
  <dataValidations count="1">
    <dataValidation allowBlank="1" showInputMessage="1" showErrorMessage="1" errorTitle="Incorrect email format" error="Email format in Email field is incorrect" sqref="AX2 AX32"/>
  </dataValidations>
  <hyperlinks>
    <hyperlink ref="AX15" r:id="rId1"/>
    <hyperlink ref="AX25" r:id="rId2"/>
    <hyperlink ref="AX13" r:id="rId3"/>
    <hyperlink ref="AX20" r:id="rId4"/>
    <hyperlink ref="AX23" r:id="rId5"/>
    <hyperlink ref="AX36" r:id="rId6"/>
    <hyperlink ref="AX19" r:id="rId7"/>
    <hyperlink ref="AX34" r:id="rId8"/>
    <hyperlink ref="AX26" r:id="rId9"/>
    <hyperlink ref="AX12" r:id="rId10"/>
    <hyperlink ref="AX27" r:id="rId11"/>
    <hyperlink ref="AX16" r:id="rId12"/>
    <hyperlink ref="AX31" r:id="rId13"/>
    <hyperlink ref="AX14" r:id="rId14"/>
    <hyperlink ref="AX22" r:id="rId15" display="mailto:anu.padikkaparambil@gmail.com"/>
    <hyperlink ref="AX6" r:id="rId16"/>
    <hyperlink ref="AX9" r:id="rId17" display="mailto:shinajka@outlook.com"/>
    <hyperlink ref="AX68" r:id="rId18"/>
    <hyperlink ref="AX8" r:id="rId19"/>
    <hyperlink ref="AX11" r:id="rId20"/>
    <hyperlink ref="AX18" r:id="rId21"/>
    <hyperlink ref="AX21" r:id="rId22"/>
    <hyperlink ref="AX28" r:id="rId23"/>
    <hyperlink ref="AX29" r:id="rId24"/>
    <hyperlink ref="AX30" r:id="rId25"/>
    <hyperlink ref="AX33" r:id="rId26"/>
    <hyperlink ref="AX35" r:id="rId27"/>
    <hyperlink ref="AX37" r:id="rId28"/>
    <hyperlink ref="AX40" r:id="rId29"/>
    <hyperlink ref="AX7" r:id="rId30"/>
    <hyperlink ref="AX65" r:id="rId31"/>
    <hyperlink ref="AX64" r:id="rId32"/>
    <hyperlink ref="AX61" r:id="rId33"/>
    <hyperlink ref="AX55" r:id="rId34"/>
    <hyperlink ref="AX62" r:id="rId35"/>
    <hyperlink ref="AX60" r:id="rId36"/>
    <hyperlink ref="AX50" r:id="rId37"/>
    <hyperlink ref="AX57" r:id="rId38"/>
    <hyperlink ref="AX63" r:id="rId39"/>
    <hyperlink ref="AX51" r:id="rId40"/>
    <hyperlink ref="AX49" r:id="rId41"/>
    <hyperlink ref="AX58" r:id="rId42"/>
    <hyperlink ref="AX56" r:id="rId43"/>
    <hyperlink ref="AX59" r:id="rId44"/>
    <hyperlink ref="AX54" r:id="rId45"/>
    <hyperlink ref="AX52" r:id="rId46"/>
    <hyperlink ref="AX53" r:id="rId47"/>
    <hyperlink ref="AX66" r:id="rId48"/>
    <hyperlink ref="AX24" r:id="rId49"/>
    <hyperlink ref="AX46" r:id="rId50"/>
    <hyperlink ref="AX48" r:id="rId51"/>
    <hyperlink ref="AX47" r:id="rId52"/>
    <hyperlink ref="AX38" r:id="rId53"/>
    <hyperlink ref="AX41" r:id="rId54"/>
    <hyperlink ref="AX42" r:id="rId55"/>
    <hyperlink ref="AX43" r:id="rId56"/>
    <hyperlink ref="AX44" r:id="rId57"/>
    <hyperlink ref="AX45" r:id="rId58"/>
    <hyperlink ref="AX39" r:id="rId59"/>
    <hyperlink ref="AX67" r:id="rId60"/>
    <hyperlink ref="AX86" r:id="rId61" display="mailto:Nazimbe125@gmail.com"/>
    <hyperlink ref="AX32" r:id="rId62" display="aruna.bandaranayake@adenservices.com"/>
  </hyperlinks>
  <pageMargins left="0.7" right="0.7" top="0.75" bottom="0.75" header="0.3" footer="0.3"/>
  <pageSetup scale="14" orientation="portrait" verticalDpi="300" r:id="rId6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zoomScaleNormal="100" workbookViewId="0">
      <pane xSplit="3" ySplit="2" topLeftCell="D3" activePane="bottomRight" state="frozen"/>
      <selection pane="topRight" activeCell="D1" sqref="D1"/>
      <selection pane="bottomLeft" activeCell="A14" sqref="A14"/>
      <selection pane="bottomRight" activeCell="G19" sqref="G19"/>
    </sheetView>
  </sheetViews>
  <sheetFormatPr defaultColWidth="8.6640625" defaultRowHeight="13.2"/>
  <cols>
    <col min="1" max="1" width="32.33203125" style="304" customWidth="1"/>
    <col min="2" max="2" width="10.6640625" style="304" customWidth="1"/>
    <col min="3" max="3" width="16" style="304" customWidth="1"/>
    <col min="4" max="4" width="13.33203125" style="304" customWidth="1"/>
    <col min="5" max="5" width="12.33203125" style="304" customWidth="1"/>
    <col min="6" max="6" width="9.109375" style="304" bestFit="1" customWidth="1"/>
    <col min="7" max="7" width="11.6640625" style="304" customWidth="1"/>
    <col min="8" max="8" width="10.6640625" style="304" customWidth="1"/>
    <col min="9" max="9" width="13.6640625" style="304" customWidth="1"/>
    <col min="10" max="10" width="11.109375" style="304" customWidth="1"/>
    <col min="11" max="16384" width="8.6640625" style="304"/>
  </cols>
  <sheetData>
    <row r="1" spans="1:11" s="279" customFormat="1" ht="14.25" customHeight="1">
      <c r="A1" s="306" t="s">
        <v>281</v>
      </c>
      <c r="B1" s="306"/>
      <c r="C1" s="335"/>
      <c r="D1" s="864" t="s">
        <v>282</v>
      </c>
      <c r="E1" s="865"/>
      <c r="F1" s="865"/>
      <c r="G1" s="865"/>
      <c r="H1" s="866"/>
      <c r="I1" s="305" t="s">
        <v>283</v>
      </c>
      <c r="J1" s="306"/>
    </row>
    <row r="2" spans="1:11" s="338" customFormat="1" ht="25.5" customHeight="1">
      <c r="A2" s="336" t="s">
        <v>7</v>
      </c>
      <c r="B2" s="336"/>
      <c r="C2" s="337" t="s">
        <v>3</v>
      </c>
      <c r="D2" s="280" t="s">
        <v>284</v>
      </c>
      <c r="E2" s="280" t="s">
        <v>285</v>
      </c>
      <c r="F2" s="280" t="s">
        <v>286</v>
      </c>
      <c r="G2" s="281" t="s">
        <v>287</v>
      </c>
      <c r="H2" s="281" t="s">
        <v>288</v>
      </c>
      <c r="I2" s="307" t="s">
        <v>289</v>
      </c>
      <c r="J2" s="281" t="s">
        <v>290</v>
      </c>
      <c r="K2" s="338" t="s">
        <v>291</v>
      </c>
    </row>
    <row r="3" spans="1:11" s="339" customFormat="1" ht="10.199999999999999">
      <c r="A3" s="313" t="s">
        <v>8</v>
      </c>
      <c r="B3" s="313" t="s">
        <v>9</v>
      </c>
      <c r="C3" s="314" t="s">
        <v>292</v>
      </c>
      <c r="D3" s="282">
        <v>0</v>
      </c>
      <c r="E3" s="282">
        <v>0</v>
      </c>
      <c r="F3" s="282">
        <v>0</v>
      </c>
      <c r="G3" s="283">
        <f>D3*0.1</f>
        <v>0</v>
      </c>
      <c r="H3" s="283">
        <f>SUM(D3:G3)</f>
        <v>0</v>
      </c>
      <c r="I3" s="308">
        <v>11000</v>
      </c>
      <c r="J3" s="309"/>
    </row>
    <row r="4" spans="1:11" s="339" customFormat="1" ht="10.199999999999999">
      <c r="A4" s="315" t="s">
        <v>13</v>
      </c>
      <c r="B4" s="315" t="s">
        <v>14</v>
      </c>
      <c r="C4" s="316" t="s">
        <v>15</v>
      </c>
      <c r="D4" s="284">
        <v>1804</v>
      </c>
      <c r="E4" s="282">
        <v>350</v>
      </c>
      <c r="F4" s="282">
        <v>0</v>
      </c>
      <c r="G4" s="285">
        <v>350</v>
      </c>
      <c r="H4" s="283">
        <f t="shared" ref="H4:H14" si="0">SUM(D4:G4)</f>
        <v>2504</v>
      </c>
      <c r="I4" s="308">
        <v>5500</v>
      </c>
      <c r="J4" s="309">
        <f t="shared" ref="J4:J67" si="1">I4-H4</f>
        <v>2996</v>
      </c>
    </row>
    <row r="5" spans="1:11" s="339" customFormat="1" ht="10.199999999999999">
      <c r="A5" s="288" t="s">
        <v>17</v>
      </c>
      <c r="B5" s="288" t="s">
        <v>18</v>
      </c>
      <c r="C5" s="289" t="s">
        <v>19</v>
      </c>
      <c r="D5" s="286">
        <v>3000</v>
      </c>
      <c r="E5" s="286">
        <v>500</v>
      </c>
      <c r="F5" s="286">
        <v>0</v>
      </c>
      <c r="G5" s="287">
        <v>0</v>
      </c>
      <c r="H5" s="283">
        <f t="shared" si="0"/>
        <v>3500</v>
      </c>
      <c r="I5" s="308">
        <v>3850</v>
      </c>
      <c r="J5" s="309">
        <f t="shared" si="1"/>
        <v>350</v>
      </c>
    </row>
    <row r="6" spans="1:11" s="339" customFormat="1" ht="10.199999999999999">
      <c r="A6" s="288" t="s">
        <v>23</v>
      </c>
      <c r="B6" s="288" t="s">
        <v>24</v>
      </c>
      <c r="C6" s="289" t="s">
        <v>25</v>
      </c>
      <c r="D6" s="286">
        <v>3500</v>
      </c>
      <c r="E6" s="286">
        <v>1000</v>
      </c>
      <c r="F6" s="286">
        <f>D6*7%</f>
        <v>245.00000000000003</v>
      </c>
      <c r="G6" s="287">
        <v>500</v>
      </c>
      <c r="H6" s="283">
        <f t="shared" si="0"/>
        <v>5245</v>
      </c>
      <c r="I6" s="308">
        <v>3850</v>
      </c>
      <c r="J6" s="309">
        <f t="shared" si="1"/>
        <v>-1395</v>
      </c>
    </row>
    <row r="7" spans="1:11" s="339" customFormat="1" ht="10.199999999999999">
      <c r="A7" s="317" t="s">
        <v>28</v>
      </c>
      <c r="B7" s="317" t="s">
        <v>29</v>
      </c>
      <c r="C7" s="318" t="s">
        <v>30</v>
      </c>
      <c r="D7" s="290">
        <v>2500</v>
      </c>
      <c r="E7" s="286">
        <v>400</v>
      </c>
      <c r="F7" s="286">
        <v>0</v>
      </c>
      <c r="G7" s="291">
        <v>700</v>
      </c>
      <c r="H7" s="283">
        <f t="shared" si="0"/>
        <v>3600</v>
      </c>
      <c r="I7" s="308">
        <v>3850</v>
      </c>
      <c r="J7" s="309">
        <f t="shared" si="1"/>
        <v>250</v>
      </c>
    </row>
    <row r="8" spans="1:11" s="339" customFormat="1" ht="10.199999999999999">
      <c r="A8" s="315" t="s">
        <v>35</v>
      </c>
      <c r="B8" s="315" t="s">
        <v>36</v>
      </c>
      <c r="C8" s="316" t="s">
        <v>37</v>
      </c>
      <c r="D8" s="284">
        <v>5000</v>
      </c>
      <c r="E8" s="282">
        <v>1000</v>
      </c>
      <c r="F8" s="282">
        <v>0</v>
      </c>
      <c r="G8" s="285">
        <v>0</v>
      </c>
      <c r="H8" s="283">
        <f t="shared" si="0"/>
        <v>6000</v>
      </c>
      <c r="I8" s="308">
        <v>3850</v>
      </c>
      <c r="J8" s="309">
        <f t="shared" si="1"/>
        <v>-2150</v>
      </c>
    </row>
    <row r="9" spans="1:11" s="339" customFormat="1" ht="10.199999999999999">
      <c r="A9" s="315" t="s">
        <v>39</v>
      </c>
      <c r="B9" s="315" t="s">
        <v>40</v>
      </c>
      <c r="C9" s="316" t="s">
        <v>41</v>
      </c>
      <c r="D9" s="284">
        <v>6000</v>
      </c>
      <c r="E9" s="282">
        <v>1000</v>
      </c>
      <c r="F9" s="282">
        <v>0</v>
      </c>
      <c r="G9" s="285">
        <v>600</v>
      </c>
      <c r="H9" s="283">
        <f t="shared" si="0"/>
        <v>7600</v>
      </c>
      <c r="I9" s="308">
        <v>0</v>
      </c>
      <c r="J9" s="309">
        <f t="shared" si="1"/>
        <v>-7600</v>
      </c>
    </row>
    <row r="10" spans="1:11" s="339" customFormat="1" ht="10.199999999999999">
      <c r="A10" s="315" t="s">
        <v>48</v>
      </c>
      <c r="B10" s="315" t="s">
        <v>49</v>
      </c>
      <c r="C10" s="316" t="s">
        <v>50</v>
      </c>
      <c r="D10" s="284">
        <v>5600</v>
      </c>
      <c r="E10" s="286">
        <v>1000</v>
      </c>
      <c r="F10" s="286">
        <v>0</v>
      </c>
      <c r="G10" s="285">
        <v>0</v>
      </c>
      <c r="H10" s="283">
        <f t="shared" si="0"/>
        <v>6600</v>
      </c>
      <c r="I10" s="308">
        <v>6600</v>
      </c>
      <c r="J10" s="309">
        <f t="shared" si="1"/>
        <v>0</v>
      </c>
    </row>
    <row r="11" spans="1:11" s="339" customFormat="1" ht="10.199999999999999">
      <c r="A11" s="319" t="s">
        <v>293</v>
      </c>
      <c r="B11" s="320" t="s">
        <v>60</v>
      </c>
      <c r="C11" s="321" t="s">
        <v>61</v>
      </c>
      <c r="D11" s="294">
        <v>5000</v>
      </c>
      <c r="E11" s="286">
        <v>1000</v>
      </c>
      <c r="F11" s="286">
        <v>0</v>
      </c>
      <c r="G11" s="295">
        <v>1000</v>
      </c>
      <c r="H11" s="283">
        <f t="shared" si="0"/>
        <v>7000</v>
      </c>
      <c r="I11" s="308">
        <v>7150</v>
      </c>
      <c r="J11" s="309">
        <f t="shared" si="1"/>
        <v>150</v>
      </c>
    </row>
    <row r="12" spans="1:11" s="339" customFormat="1" ht="10.199999999999999">
      <c r="A12" s="288" t="s">
        <v>294</v>
      </c>
      <c r="B12" s="288" t="s">
        <v>146</v>
      </c>
      <c r="C12" s="289" t="s">
        <v>147</v>
      </c>
      <c r="D12" s="286">
        <v>3500</v>
      </c>
      <c r="E12" s="286">
        <v>350</v>
      </c>
      <c r="F12" s="286">
        <v>0</v>
      </c>
      <c r="G12" s="287">
        <v>350</v>
      </c>
      <c r="H12" s="283">
        <f t="shared" si="0"/>
        <v>4200</v>
      </c>
      <c r="I12" s="308">
        <v>4400</v>
      </c>
      <c r="J12" s="309">
        <f>I12-H12</f>
        <v>200</v>
      </c>
    </row>
    <row r="13" spans="1:11" s="339" customFormat="1" ht="16.95" customHeight="1">
      <c r="A13" s="340" t="s">
        <v>70</v>
      </c>
      <c r="B13" s="340" t="s">
        <v>71</v>
      </c>
      <c r="C13" s="341" t="s">
        <v>72</v>
      </c>
      <c r="D13" s="297">
        <v>2000</v>
      </c>
      <c r="E13" s="286">
        <v>170</v>
      </c>
      <c r="F13" s="286">
        <v>0</v>
      </c>
      <c r="G13" s="298">
        <v>400</v>
      </c>
      <c r="H13" s="283">
        <f t="shared" si="0"/>
        <v>2570</v>
      </c>
      <c r="I13" s="310">
        <v>3300</v>
      </c>
      <c r="J13" s="309">
        <f>I13-H13</f>
        <v>730</v>
      </c>
    </row>
    <row r="14" spans="1:11" s="339" customFormat="1" ht="10.199999999999999">
      <c r="A14" s="320" t="s">
        <v>100</v>
      </c>
      <c r="B14" s="320" t="s">
        <v>101</v>
      </c>
      <c r="C14" s="321" t="s">
        <v>102</v>
      </c>
      <c r="D14" s="294">
        <v>1000</v>
      </c>
      <c r="E14" s="331">
        <v>85</v>
      </c>
      <c r="F14" s="331">
        <v>0</v>
      </c>
      <c r="G14" s="295">
        <v>700</v>
      </c>
      <c r="H14" s="332">
        <f t="shared" si="0"/>
        <v>1785</v>
      </c>
      <c r="I14" s="333">
        <v>3300</v>
      </c>
      <c r="J14" s="323">
        <f>I14-H14</f>
        <v>1515</v>
      </c>
    </row>
    <row r="15" spans="1:11" s="339" customFormat="1" ht="10.199999999999999">
      <c r="A15" s="300" t="s">
        <v>63</v>
      </c>
      <c r="B15" s="300"/>
      <c r="C15" s="300"/>
      <c r="D15" s="334">
        <f>SUM(D3:D14)</f>
        <v>38904</v>
      </c>
      <c r="E15" s="334">
        <f t="shared" ref="E15:J15" si="2">SUM(E3:E14)</f>
        <v>6855</v>
      </c>
      <c r="F15" s="334">
        <f t="shared" si="2"/>
        <v>245.00000000000003</v>
      </c>
      <c r="G15" s="334">
        <f t="shared" si="2"/>
        <v>4600</v>
      </c>
      <c r="H15" s="334">
        <f t="shared" si="2"/>
        <v>50604</v>
      </c>
      <c r="I15" s="334">
        <f t="shared" si="2"/>
        <v>56650</v>
      </c>
      <c r="J15" s="334">
        <f t="shared" si="2"/>
        <v>-4954</v>
      </c>
    </row>
    <row r="16" spans="1:11" s="342" customFormat="1" ht="10.199999999999999">
      <c r="A16" s="329"/>
      <c r="B16" s="329"/>
      <c r="C16" s="329"/>
      <c r="D16" s="329"/>
      <c r="E16" s="329"/>
      <c r="F16" s="329"/>
      <c r="G16" s="329"/>
      <c r="H16" s="329"/>
      <c r="I16" s="322"/>
      <c r="J16" s="330"/>
    </row>
    <row r="17" spans="1:10" s="342" customFormat="1" ht="10.199999999999999">
      <c r="A17" s="329"/>
      <c r="B17" s="329"/>
      <c r="C17" s="329"/>
      <c r="D17" s="329"/>
      <c r="E17" s="329"/>
      <c r="F17" s="329"/>
      <c r="G17" s="329"/>
      <c r="H17" s="329"/>
      <c r="I17" s="322"/>
      <c r="J17" s="330"/>
    </row>
    <row r="18" spans="1:10" s="342" customFormat="1" ht="10.199999999999999">
      <c r="A18" s="329"/>
      <c r="B18" s="329"/>
      <c r="C18" s="329"/>
      <c r="D18" s="329"/>
      <c r="E18" s="329"/>
      <c r="F18" s="329"/>
      <c r="G18" s="329"/>
      <c r="H18" s="329"/>
      <c r="I18" s="322"/>
      <c r="J18" s="330"/>
    </row>
    <row r="19" spans="1:10" s="342" customFormat="1" ht="10.199999999999999">
      <c r="A19" s="329"/>
      <c r="B19" s="329"/>
      <c r="C19" s="329"/>
      <c r="D19" s="329"/>
      <c r="E19" s="329"/>
      <c r="F19" s="329"/>
      <c r="G19" s="329"/>
      <c r="H19" s="329"/>
      <c r="I19" s="322"/>
      <c r="J19" s="330"/>
    </row>
    <row r="20" spans="1:10" s="342" customFormat="1" ht="10.199999999999999">
      <c r="A20" s="329"/>
      <c r="B20" s="329"/>
      <c r="C20" s="329"/>
      <c r="D20" s="329"/>
      <c r="E20" s="329"/>
      <c r="F20" s="329"/>
      <c r="G20" s="329"/>
      <c r="H20" s="329"/>
      <c r="I20" s="322"/>
      <c r="J20" s="330"/>
    </row>
    <row r="21" spans="1:10" s="342" customFormat="1" ht="10.199999999999999">
      <c r="A21" s="329"/>
      <c r="B21" s="329"/>
      <c r="C21" s="329"/>
      <c r="D21" s="329"/>
      <c r="E21" s="329"/>
      <c r="F21" s="329"/>
      <c r="G21" s="329"/>
      <c r="H21" s="329"/>
      <c r="I21" s="322"/>
      <c r="J21" s="330"/>
    </row>
    <row r="22" spans="1:10" s="342" customFormat="1" ht="15.75" customHeight="1">
      <c r="A22" s="329" t="s">
        <v>64</v>
      </c>
      <c r="B22" s="329"/>
      <c r="C22" s="329"/>
      <c r="D22" s="329"/>
      <c r="E22" s="329"/>
      <c r="F22" s="329"/>
      <c r="G22" s="329"/>
      <c r="H22" s="329"/>
      <c r="I22" s="329"/>
      <c r="J22" s="330"/>
    </row>
    <row r="23" spans="1:10" s="339" customFormat="1" ht="10.199999999999999">
      <c r="A23" s="343" t="s">
        <v>65</v>
      </c>
      <c r="B23" s="343" t="s">
        <v>66</v>
      </c>
      <c r="C23" s="344"/>
      <c r="D23" s="324">
        <v>400</v>
      </c>
      <c r="E23" s="325">
        <f t="shared" ref="E23:E53" si="3">200/12</f>
        <v>16.666666666666668</v>
      </c>
      <c r="F23" s="325">
        <f t="shared" ref="F23:F53" si="4">D23*7%</f>
        <v>28.000000000000004</v>
      </c>
      <c r="G23" s="326">
        <f t="shared" ref="G23:G40" si="5">D23*0.1</f>
        <v>40</v>
      </c>
      <c r="H23" s="326">
        <f t="shared" ref="H23:H53" si="6">SUM(D23:G23)</f>
        <v>484.66666666666669</v>
      </c>
      <c r="I23" s="327">
        <v>440</v>
      </c>
      <c r="J23" s="328">
        <f t="shared" si="1"/>
        <v>-44.666666666666686</v>
      </c>
    </row>
    <row r="24" spans="1:10" s="339" customFormat="1" ht="10.199999999999999">
      <c r="A24" s="340" t="s">
        <v>68</v>
      </c>
      <c r="B24" s="340" t="s">
        <v>69</v>
      </c>
      <c r="C24" s="341"/>
      <c r="D24" s="297">
        <v>400</v>
      </c>
      <c r="E24" s="286">
        <f t="shared" si="3"/>
        <v>16.666666666666668</v>
      </c>
      <c r="F24" s="286">
        <f t="shared" si="4"/>
        <v>28.000000000000004</v>
      </c>
      <c r="G24" s="298">
        <f t="shared" si="5"/>
        <v>40</v>
      </c>
      <c r="H24" s="298">
        <f t="shared" si="6"/>
        <v>484.66666666666669</v>
      </c>
      <c r="I24" s="310">
        <v>440</v>
      </c>
      <c r="J24" s="309">
        <f t="shared" si="1"/>
        <v>-44.666666666666686</v>
      </c>
    </row>
    <row r="25" spans="1:10" s="339" customFormat="1" ht="16.95" customHeight="1">
      <c r="A25" s="340" t="s">
        <v>70</v>
      </c>
      <c r="B25" s="340" t="s">
        <v>71</v>
      </c>
      <c r="C25" s="341"/>
      <c r="D25" s="297">
        <v>2500</v>
      </c>
      <c r="E25" s="286">
        <f t="shared" si="3"/>
        <v>16.666666666666668</v>
      </c>
      <c r="F25" s="286">
        <f t="shared" si="4"/>
        <v>175.00000000000003</v>
      </c>
      <c r="G25" s="298">
        <f t="shared" si="5"/>
        <v>250</v>
      </c>
      <c r="H25" s="298">
        <f t="shared" si="6"/>
        <v>2941.6666666666665</v>
      </c>
      <c r="I25" s="310">
        <v>3300</v>
      </c>
      <c r="J25" s="309">
        <f t="shared" si="1"/>
        <v>358.33333333333348</v>
      </c>
    </row>
    <row r="26" spans="1:10" s="339" customFormat="1" ht="10.199999999999999">
      <c r="A26" s="340" t="s">
        <v>73</v>
      </c>
      <c r="B26" s="340" t="s">
        <v>74</v>
      </c>
      <c r="C26" s="341"/>
      <c r="D26" s="297">
        <v>900</v>
      </c>
      <c r="E26" s="286">
        <f t="shared" si="3"/>
        <v>16.666666666666668</v>
      </c>
      <c r="F26" s="286">
        <f t="shared" si="4"/>
        <v>63.000000000000007</v>
      </c>
      <c r="G26" s="298">
        <f t="shared" si="5"/>
        <v>90</v>
      </c>
      <c r="H26" s="298">
        <f t="shared" si="6"/>
        <v>1069.6666666666665</v>
      </c>
      <c r="I26" s="310">
        <v>990</v>
      </c>
      <c r="J26" s="309">
        <f t="shared" si="1"/>
        <v>-79.666666666666515</v>
      </c>
    </row>
    <row r="27" spans="1:10" s="339" customFormat="1" ht="10.199999999999999">
      <c r="A27" s="340" t="s">
        <v>75</v>
      </c>
      <c r="B27" s="340" t="s">
        <v>76</v>
      </c>
      <c r="C27" s="341"/>
      <c r="D27" s="297">
        <v>900</v>
      </c>
      <c r="E27" s="286">
        <f t="shared" si="3"/>
        <v>16.666666666666668</v>
      </c>
      <c r="F27" s="286">
        <f t="shared" si="4"/>
        <v>63.000000000000007</v>
      </c>
      <c r="G27" s="298">
        <f t="shared" si="5"/>
        <v>90</v>
      </c>
      <c r="H27" s="298">
        <f t="shared" si="6"/>
        <v>1069.6666666666665</v>
      </c>
      <c r="I27" s="310">
        <v>990</v>
      </c>
      <c r="J27" s="309">
        <f t="shared" si="1"/>
        <v>-79.666666666666515</v>
      </c>
    </row>
    <row r="28" spans="1:10" s="339" customFormat="1" ht="10.199999999999999">
      <c r="A28" s="340" t="s">
        <v>77</v>
      </c>
      <c r="B28" s="340" t="s">
        <v>78</v>
      </c>
      <c r="C28" s="341"/>
      <c r="D28" s="297">
        <v>1500</v>
      </c>
      <c r="E28" s="286">
        <f t="shared" si="3"/>
        <v>16.666666666666668</v>
      </c>
      <c r="F28" s="286">
        <f t="shared" si="4"/>
        <v>105.00000000000001</v>
      </c>
      <c r="G28" s="298">
        <f t="shared" si="5"/>
        <v>150</v>
      </c>
      <c r="H28" s="298">
        <f t="shared" si="6"/>
        <v>1771.6666666666667</v>
      </c>
      <c r="I28" s="310">
        <v>1650</v>
      </c>
      <c r="J28" s="309">
        <f t="shared" si="1"/>
        <v>-121.66666666666674</v>
      </c>
    </row>
    <row r="29" spans="1:10" s="339" customFormat="1" ht="10.199999999999999">
      <c r="A29" s="340" t="s">
        <v>79</v>
      </c>
      <c r="B29" s="340" t="s">
        <v>80</v>
      </c>
      <c r="C29" s="341"/>
      <c r="D29" s="297">
        <v>1500</v>
      </c>
      <c r="E29" s="286">
        <f t="shared" si="3"/>
        <v>16.666666666666668</v>
      </c>
      <c r="F29" s="286">
        <f t="shared" si="4"/>
        <v>105.00000000000001</v>
      </c>
      <c r="G29" s="298">
        <f t="shared" si="5"/>
        <v>150</v>
      </c>
      <c r="H29" s="298">
        <f t="shared" si="6"/>
        <v>1771.6666666666667</v>
      </c>
      <c r="I29" s="310">
        <v>1650</v>
      </c>
      <c r="J29" s="309">
        <f t="shared" si="1"/>
        <v>-121.66666666666674</v>
      </c>
    </row>
    <row r="30" spans="1:10" s="339" customFormat="1" ht="10.199999999999999">
      <c r="A30" s="340" t="s">
        <v>83</v>
      </c>
      <c r="B30" s="340" t="s">
        <v>84</v>
      </c>
      <c r="C30" s="341"/>
      <c r="D30" s="297">
        <v>1000</v>
      </c>
      <c r="E30" s="286">
        <f t="shared" si="3"/>
        <v>16.666666666666668</v>
      </c>
      <c r="F30" s="286">
        <f t="shared" si="4"/>
        <v>70</v>
      </c>
      <c r="G30" s="298">
        <f t="shared" si="5"/>
        <v>100</v>
      </c>
      <c r="H30" s="298">
        <f t="shared" si="6"/>
        <v>1186.6666666666665</v>
      </c>
      <c r="I30" s="310">
        <v>1100</v>
      </c>
      <c r="J30" s="309">
        <f t="shared" si="1"/>
        <v>-86.666666666666515</v>
      </c>
    </row>
    <row r="31" spans="1:10" s="339" customFormat="1" ht="10.199999999999999">
      <c r="A31" s="317" t="s">
        <v>87</v>
      </c>
      <c r="B31" s="317" t="s">
        <v>88</v>
      </c>
      <c r="C31" s="318"/>
      <c r="D31" s="290">
        <v>1000</v>
      </c>
      <c r="E31" s="286">
        <f t="shared" si="3"/>
        <v>16.666666666666668</v>
      </c>
      <c r="F31" s="286">
        <f t="shared" si="4"/>
        <v>70</v>
      </c>
      <c r="G31" s="291">
        <f t="shared" si="5"/>
        <v>100</v>
      </c>
      <c r="H31" s="291">
        <f t="shared" si="6"/>
        <v>1186.6666666666665</v>
      </c>
      <c r="I31" s="310">
        <v>1100</v>
      </c>
      <c r="J31" s="309">
        <f t="shared" si="1"/>
        <v>-86.666666666666515</v>
      </c>
    </row>
    <row r="32" spans="1:10" s="339" customFormat="1" ht="20.399999999999999">
      <c r="A32" s="340" t="s">
        <v>89</v>
      </c>
      <c r="B32" s="340" t="s">
        <v>90</v>
      </c>
      <c r="C32" s="341"/>
      <c r="D32" s="297">
        <v>2000</v>
      </c>
      <c r="E32" s="286">
        <f t="shared" si="3"/>
        <v>16.666666666666668</v>
      </c>
      <c r="F32" s="286">
        <f t="shared" si="4"/>
        <v>140</v>
      </c>
      <c r="G32" s="298">
        <f t="shared" si="5"/>
        <v>200</v>
      </c>
      <c r="H32" s="298">
        <f t="shared" si="6"/>
        <v>2356.666666666667</v>
      </c>
      <c r="I32" s="310">
        <v>2200</v>
      </c>
      <c r="J32" s="309">
        <f t="shared" si="1"/>
        <v>-156.66666666666697</v>
      </c>
    </row>
    <row r="33" spans="1:10" s="339" customFormat="1" ht="15" customHeight="1">
      <c r="A33" s="340" t="s">
        <v>92</v>
      </c>
      <c r="B33" s="340" t="s">
        <v>93</v>
      </c>
      <c r="C33" s="341"/>
      <c r="D33" s="297">
        <v>900</v>
      </c>
      <c r="E33" s="286">
        <f t="shared" si="3"/>
        <v>16.666666666666668</v>
      </c>
      <c r="F33" s="286">
        <f t="shared" si="4"/>
        <v>63.000000000000007</v>
      </c>
      <c r="G33" s="298">
        <f t="shared" si="5"/>
        <v>90</v>
      </c>
      <c r="H33" s="298">
        <f t="shared" si="6"/>
        <v>1069.6666666666665</v>
      </c>
      <c r="I33" s="310">
        <v>990</v>
      </c>
      <c r="J33" s="309">
        <f t="shared" si="1"/>
        <v>-79.666666666666515</v>
      </c>
    </row>
    <row r="34" spans="1:10" s="339" customFormat="1" ht="20.7" customHeight="1">
      <c r="A34" s="340" t="s">
        <v>94</v>
      </c>
      <c r="B34" s="340" t="s">
        <v>95</v>
      </c>
      <c r="C34" s="341"/>
      <c r="D34" s="297">
        <v>1500</v>
      </c>
      <c r="E34" s="286">
        <f t="shared" si="3"/>
        <v>16.666666666666668</v>
      </c>
      <c r="F34" s="286">
        <f t="shared" si="4"/>
        <v>105.00000000000001</v>
      </c>
      <c r="G34" s="298">
        <f t="shared" si="5"/>
        <v>150</v>
      </c>
      <c r="H34" s="298">
        <f t="shared" si="6"/>
        <v>1771.6666666666667</v>
      </c>
      <c r="I34" s="310">
        <v>1650</v>
      </c>
      <c r="J34" s="309">
        <f t="shared" si="1"/>
        <v>-121.66666666666674</v>
      </c>
    </row>
    <row r="35" spans="1:10" s="339" customFormat="1" ht="10.199999999999999">
      <c r="A35" s="340" t="s">
        <v>97</v>
      </c>
      <c r="B35" s="340" t="s">
        <v>98</v>
      </c>
      <c r="C35" s="341"/>
      <c r="D35" s="297">
        <v>1500</v>
      </c>
      <c r="E35" s="286">
        <f t="shared" si="3"/>
        <v>16.666666666666668</v>
      </c>
      <c r="F35" s="286">
        <f t="shared" si="4"/>
        <v>105.00000000000001</v>
      </c>
      <c r="G35" s="298">
        <f t="shared" si="5"/>
        <v>150</v>
      </c>
      <c r="H35" s="298">
        <f t="shared" si="6"/>
        <v>1771.6666666666667</v>
      </c>
      <c r="I35" s="310">
        <v>1650</v>
      </c>
      <c r="J35" s="309">
        <f t="shared" si="1"/>
        <v>-121.66666666666674</v>
      </c>
    </row>
    <row r="36" spans="1:10" s="339" customFormat="1" ht="15" customHeight="1">
      <c r="A36" s="340" t="s">
        <v>100</v>
      </c>
      <c r="B36" s="340" t="s">
        <v>101</v>
      </c>
      <c r="C36" s="341"/>
      <c r="D36" s="297">
        <v>2500</v>
      </c>
      <c r="E36" s="286">
        <f t="shared" si="3"/>
        <v>16.666666666666668</v>
      </c>
      <c r="F36" s="286">
        <f t="shared" si="4"/>
        <v>175.00000000000003</v>
      </c>
      <c r="G36" s="298">
        <f t="shared" si="5"/>
        <v>250</v>
      </c>
      <c r="H36" s="298">
        <f t="shared" si="6"/>
        <v>2941.6666666666665</v>
      </c>
      <c r="I36" s="310">
        <v>3300</v>
      </c>
      <c r="J36" s="309">
        <f t="shared" si="1"/>
        <v>358.33333333333348</v>
      </c>
    </row>
    <row r="37" spans="1:10" s="339" customFormat="1" ht="20.399999999999999">
      <c r="A37" s="340" t="s">
        <v>103</v>
      </c>
      <c r="B37" s="340" t="s">
        <v>104</v>
      </c>
      <c r="C37" s="341"/>
      <c r="D37" s="297">
        <v>1500</v>
      </c>
      <c r="E37" s="286">
        <f t="shared" si="3"/>
        <v>16.666666666666668</v>
      </c>
      <c r="F37" s="286">
        <f t="shared" si="4"/>
        <v>105.00000000000001</v>
      </c>
      <c r="G37" s="298">
        <f t="shared" si="5"/>
        <v>150</v>
      </c>
      <c r="H37" s="298">
        <f t="shared" si="6"/>
        <v>1771.6666666666667</v>
      </c>
      <c r="I37" s="310">
        <v>1650</v>
      </c>
      <c r="J37" s="309">
        <f t="shared" si="1"/>
        <v>-121.66666666666674</v>
      </c>
    </row>
    <row r="38" spans="1:10" s="339" customFormat="1" ht="10.199999999999999">
      <c r="A38" s="340" t="s">
        <v>106</v>
      </c>
      <c r="B38" s="340" t="s">
        <v>107</v>
      </c>
      <c r="C38" s="341"/>
      <c r="D38" s="297">
        <v>900</v>
      </c>
      <c r="E38" s="286">
        <f t="shared" si="3"/>
        <v>16.666666666666668</v>
      </c>
      <c r="F38" s="286">
        <f t="shared" si="4"/>
        <v>63.000000000000007</v>
      </c>
      <c r="G38" s="298">
        <f t="shared" si="5"/>
        <v>90</v>
      </c>
      <c r="H38" s="298">
        <f t="shared" si="6"/>
        <v>1069.6666666666665</v>
      </c>
      <c r="I38" s="310">
        <v>990</v>
      </c>
      <c r="J38" s="309">
        <f t="shared" si="1"/>
        <v>-79.666666666666515</v>
      </c>
    </row>
    <row r="39" spans="1:10" s="339" customFormat="1" ht="10.199999999999999">
      <c r="A39" s="340" t="s">
        <v>108</v>
      </c>
      <c r="B39" s="340" t="s">
        <v>109</v>
      </c>
      <c r="C39" s="341"/>
      <c r="D39" s="297">
        <v>1500</v>
      </c>
      <c r="E39" s="286">
        <f t="shared" si="3"/>
        <v>16.666666666666668</v>
      </c>
      <c r="F39" s="286">
        <f t="shared" si="4"/>
        <v>105.00000000000001</v>
      </c>
      <c r="G39" s="298">
        <f t="shared" si="5"/>
        <v>150</v>
      </c>
      <c r="H39" s="298">
        <f t="shared" si="6"/>
        <v>1771.6666666666667</v>
      </c>
      <c r="I39" s="310">
        <v>1650</v>
      </c>
      <c r="J39" s="309">
        <f t="shared" si="1"/>
        <v>-121.66666666666674</v>
      </c>
    </row>
    <row r="40" spans="1:10" s="339" customFormat="1" ht="12" customHeight="1">
      <c r="A40" s="345" t="s">
        <v>110</v>
      </c>
      <c r="B40" s="345" t="s">
        <v>111</v>
      </c>
      <c r="C40" s="346"/>
      <c r="D40" s="292">
        <v>900</v>
      </c>
      <c r="E40" s="286">
        <f t="shared" si="3"/>
        <v>16.666666666666668</v>
      </c>
      <c r="F40" s="286">
        <f t="shared" si="4"/>
        <v>63.000000000000007</v>
      </c>
      <c r="G40" s="293">
        <f t="shared" si="5"/>
        <v>90</v>
      </c>
      <c r="H40" s="293">
        <f t="shared" si="6"/>
        <v>1069.6666666666665</v>
      </c>
      <c r="I40" s="310">
        <v>990</v>
      </c>
      <c r="J40" s="309">
        <f t="shared" si="1"/>
        <v>-79.666666666666515</v>
      </c>
    </row>
    <row r="41" spans="1:10" s="339" customFormat="1" ht="10.199999999999999">
      <c r="A41" s="345" t="s">
        <v>112</v>
      </c>
      <c r="B41" s="345" t="s">
        <v>113</v>
      </c>
      <c r="C41" s="346"/>
      <c r="D41" s="292">
        <v>800</v>
      </c>
      <c r="E41" s="286">
        <f t="shared" si="3"/>
        <v>16.666666666666668</v>
      </c>
      <c r="F41" s="286">
        <f t="shared" si="4"/>
        <v>56.000000000000007</v>
      </c>
      <c r="G41" s="293">
        <f>D41*0.1</f>
        <v>80</v>
      </c>
      <c r="H41" s="293">
        <f t="shared" si="6"/>
        <v>952.66666666666663</v>
      </c>
      <c r="I41" s="310">
        <v>880</v>
      </c>
      <c r="J41" s="309">
        <f t="shared" si="1"/>
        <v>-72.666666666666629</v>
      </c>
    </row>
    <row r="42" spans="1:10" s="339" customFormat="1" ht="10.199999999999999">
      <c r="A42" s="345" t="s">
        <v>115</v>
      </c>
      <c r="B42" s="345" t="s">
        <v>116</v>
      </c>
      <c r="C42" s="346"/>
      <c r="D42" s="292">
        <v>400</v>
      </c>
      <c r="E42" s="286">
        <f t="shared" si="3"/>
        <v>16.666666666666668</v>
      </c>
      <c r="F42" s="286">
        <f t="shared" si="4"/>
        <v>28.000000000000004</v>
      </c>
      <c r="G42" s="293">
        <f>D42*0.1</f>
        <v>40</v>
      </c>
      <c r="H42" s="293">
        <f t="shared" si="6"/>
        <v>484.66666666666669</v>
      </c>
      <c r="I42" s="310">
        <v>440</v>
      </c>
      <c r="J42" s="309">
        <f t="shared" si="1"/>
        <v>-44.666666666666686</v>
      </c>
    </row>
    <row r="43" spans="1:10" s="339" customFormat="1" ht="10.199999999999999">
      <c r="A43" s="340" t="s">
        <v>117</v>
      </c>
      <c r="B43" s="340" t="s">
        <v>118</v>
      </c>
      <c r="C43" s="341"/>
      <c r="D43" s="297">
        <v>2500</v>
      </c>
      <c r="E43" s="286">
        <f t="shared" si="3"/>
        <v>16.666666666666668</v>
      </c>
      <c r="F43" s="286">
        <f t="shared" si="4"/>
        <v>175.00000000000003</v>
      </c>
      <c r="G43" s="298">
        <f t="shared" ref="G43:G53" si="7">D43*0.1</f>
        <v>250</v>
      </c>
      <c r="H43" s="298">
        <f t="shared" si="6"/>
        <v>2941.6666666666665</v>
      </c>
      <c r="I43" s="310">
        <v>3300</v>
      </c>
      <c r="J43" s="309">
        <f t="shared" si="1"/>
        <v>358.33333333333348</v>
      </c>
    </row>
    <row r="44" spans="1:10" s="339" customFormat="1" ht="10.199999999999999">
      <c r="A44" s="340" t="s">
        <v>119</v>
      </c>
      <c r="B44" s="340" t="s">
        <v>120</v>
      </c>
      <c r="C44" s="341"/>
      <c r="D44" s="297">
        <v>900</v>
      </c>
      <c r="E44" s="286">
        <f t="shared" si="3"/>
        <v>16.666666666666668</v>
      </c>
      <c r="F44" s="286">
        <f t="shared" si="4"/>
        <v>63.000000000000007</v>
      </c>
      <c r="G44" s="298">
        <f t="shared" si="7"/>
        <v>90</v>
      </c>
      <c r="H44" s="298">
        <f t="shared" si="6"/>
        <v>1069.6666666666665</v>
      </c>
      <c r="I44" s="310">
        <v>990</v>
      </c>
      <c r="J44" s="309">
        <f t="shared" si="1"/>
        <v>-79.666666666666515</v>
      </c>
    </row>
    <row r="45" spans="1:10" s="339" customFormat="1" ht="10.199999999999999">
      <c r="A45" s="340" t="s">
        <v>124</v>
      </c>
      <c r="B45" s="340" t="s">
        <v>125</v>
      </c>
      <c r="C45" s="341"/>
      <c r="D45" s="297">
        <v>900</v>
      </c>
      <c r="E45" s="286">
        <f t="shared" si="3"/>
        <v>16.666666666666668</v>
      </c>
      <c r="F45" s="286">
        <f t="shared" si="4"/>
        <v>63.000000000000007</v>
      </c>
      <c r="G45" s="298">
        <f t="shared" si="7"/>
        <v>90</v>
      </c>
      <c r="H45" s="298">
        <f t="shared" si="6"/>
        <v>1069.6666666666665</v>
      </c>
      <c r="I45" s="310">
        <v>990</v>
      </c>
      <c r="J45" s="309">
        <f t="shared" si="1"/>
        <v>-79.666666666666515</v>
      </c>
    </row>
    <row r="46" spans="1:10" s="339" customFormat="1" ht="10.199999999999999">
      <c r="A46" s="345" t="s">
        <v>127</v>
      </c>
      <c r="B46" s="345" t="s">
        <v>128</v>
      </c>
      <c r="C46" s="346"/>
      <c r="D46" s="292">
        <v>400</v>
      </c>
      <c r="E46" s="286">
        <f t="shared" si="3"/>
        <v>16.666666666666668</v>
      </c>
      <c r="F46" s="286">
        <f t="shared" si="4"/>
        <v>28.000000000000004</v>
      </c>
      <c r="G46" s="293">
        <f t="shared" si="7"/>
        <v>40</v>
      </c>
      <c r="H46" s="293">
        <f t="shared" si="6"/>
        <v>484.66666666666669</v>
      </c>
      <c r="I46" s="310">
        <v>440</v>
      </c>
      <c r="J46" s="309">
        <f t="shared" si="1"/>
        <v>-44.666666666666686</v>
      </c>
    </row>
    <row r="47" spans="1:10" s="339" customFormat="1" ht="10.199999999999999">
      <c r="A47" s="345" t="s">
        <v>129</v>
      </c>
      <c r="B47" s="345" t="s">
        <v>130</v>
      </c>
      <c r="C47" s="346"/>
      <c r="D47" s="292">
        <v>400</v>
      </c>
      <c r="E47" s="286">
        <f t="shared" si="3"/>
        <v>16.666666666666668</v>
      </c>
      <c r="F47" s="286">
        <f t="shared" si="4"/>
        <v>28.000000000000004</v>
      </c>
      <c r="G47" s="293">
        <f t="shared" si="7"/>
        <v>40</v>
      </c>
      <c r="H47" s="293">
        <f t="shared" si="6"/>
        <v>484.66666666666669</v>
      </c>
      <c r="I47" s="310">
        <v>440</v>
      </c>
      <c r="J47" s="309">
        <f t="shared" si="1"/>
        <v>-44.666666666666686</v>
      </c>
    </row>
    <row r="48" spans="1:10" s="339" customFormat="1" ht="10.199999999999999">
      <c r="A48" s="345" t="s">
        <v>131</v>
      </c>
      <c r="B48" s="345" t="s">
        <v>132</v>
      </c>
      <c r="C48" s="346"/>
      <c r="D48" s="292">
        <v>400</v>
      </c>
      <c r="E48" s="286">
        <f t="shared" si="3"/>
        <v>16.666666666666668</v>
      </c>
      <c r="F48" s="286">
        <f t="shared" si="4"/>
        <v>28.000000000000004</v>
      </c>
      <c r="G48" s="293">
        <f t="shared" si="7"/>
        <v>40</v>
      </c>
      <c r="H48" s="293">
        <f t="shared" si="6"/>
        <v>484.66666666666669</v>
      </c>
      <c r="I48" s="310">
        <v>440</v>
      </c>
      <c r="J48" s="309">
        <f t="shared" si="1"/>
        <v>-44.666666666666686</v>
      </c>
    </row>
    <row r="49" spans="1:10" s="339" customFormat="1" ht="10.199999999999999">
      <c r="A49" s="345" t="s">
        <v>133</v>
      </c>
      <c r="B49" s="345" t="s">
        <v>134</v>
      </c>
      <c r="C49" s="346"/>
      <c r="D49" s="292">
        <v>400</v>
      </c>
      <c r="E49" s="286">
        <f t="shared" si="3"/>
        <v>16.666666666666668</v>
      </c>
      <c r="F49" s="286">
        <f t="shared" si="4"/>
        <v>28.000000000000004</v>
      </c>
      <c r="G49" s="293">
        <f t="shared" si="7"/>
        <v>40</v>
      </c>
      <c r="H49" s="293">
        <f t="shared" si="6"/>
        <v>484.66666666666669</v>
      </c>
      <c r="I49" s="310">
        <v>440</v>
      </c>
      <c r="J49" s="309">
        <f t="shared" si="1"/>
        <v>-44.666666666666686</v>
      </c>
    </row>
    <row r="50" spans="1:10" s="339" customFormat="1" ht="10.199999999999999">
      <c r="A50" s="345" t="s">
        <v>135</v>
      </c>
      <c r="B50" s="345" t="s">
        <v>136</v>
      </c>
      <c r="C50" s="346"/>
      <c r="D50" s="292">
        <v>1000</v>
      </c>
      <c r="E50" s="286">
        <f t="shared" si="3"/>
        <v>16.666666666666668</v>
      </c>
      <c r="F50" s="286">
        <f t="shared" si="4"/>
        <v>70</v>
      </c>
      <c r="G50" s="293">
        <f t="shared" si="7"/>
        <v>100</v>
      </c>
      <c r="H50" s="293">
        <f t="shared" si="6"/>
        <v>1186.6666666666665</v>
      </c>
      <c r="I50" s="310">
        <v>1100</v>
      </c>
      <c r="J50" s="309">
        <f t="shared" si="1"/>
        <v>-86.666666666666515</v>
      </c>
    </row>
    <row r="51" spans="1:10" s="339" customFormat="1" ht="10.199999999999999">
      <c r="A51" s="345" t="s">
        <v>137</v>
      </c>
      <c r="B51" s="345" t="s">
        <v>138</v>
      </c>
      <c r="C51" s="346"/>
      <c r="D51" s="292">
        <v>400</v>
      </c>
      <c r="E51" s="286">
        <f t="shared" si="3"/>
        <v>16.666666666666668</v>
      </c>
      <c r="F51" s="286">
        <f t="shared" si="4"/>
        <v>28.000000000000004</v>
      </c>
      <c r="G51" s="293">
        <f t="shared" si="7"/>
        <v>40</v>
      </c>
      <c r="H51" s="293">
        <f t="shared" si="6"/>
        <v>484.66666666666669</v>
      </c>
      <c r="I51" s="310">
        <v>440</v>
      </c>
      <c r="J51" s="309">
        <f t="shared" si="1"/>
        <v>-44.666666666666686</v>
      </c>
    </row>
    <row r="52" spans="1:10" s="339" customFormat="1" ht="10.199999999999999">
      <c r="A52" s="345" t="s">
        <v>139</v>
      </c>
      <c r="B52" s="345" t="s">
        <v>140</v>
      </c>
      <c r="C52" s="346"/>
      <c r="D52" s="292">
        <v>400</v>
      </c>
      <c r="E52" s="286">
        <f t="shared" si="3"/>
        <v>16.666666666666668</v>
      </c>
      <c r="F52" s="286">
        <f t="shared" si="4"/>
        <v>28.000000000000004</v>
      </c>
      <c r="G52" s="293">
        <f t="shared" si="7"/>
        <v>40</v>
      </c>
      <c r="H52" s="293">
        <f t="shared" si="6"/>
        <v>484.66666666666669</v>
      </c>
      <c r="I52" s="310">
        <v>440</v>
      </c>
      <c r="J52" s="309">
        <f t="shared" si="1"/>
        <v>-44.666666666666686</v>
      </c>
    </row>
    <row r="53" spans="1:10" s="339" customFormat="1" ht="10.199999999999999">
      <c r="A53" s="345" t="s">
        <v>141</v>
      </c>
      <c r="B53" s="345" t="s">
        <v>142</v>
      </c>
      <c r="C53" s="346"/>
      <c r="D53" s="292">
        <v>900</v>
      </c>
      <c r="E53" s="286">
        <f t="shared" si="3"/>
        <v>16.666666666666668</v>
      </c>
      <c r="F53" s="286">
        <f t="shared" si="4"/>
        <v>63.000000000000007</v>
      </c>
      <c r="G53" s="293">
        <f t="shared" si="7"/>
        <v>90</v>
      </c>
      <c r="H53" s="293">
        <f t="shared" si="6"/>
        <v>1069.6666666666665</v>
      </c>
      <c r="I53" s="310">
        <v>980</v>
      </c>
      <c r="J53" s="309">
        <f t="shared" si="1"/>
        <v>-89.666666666666515</v>
      </c>
    </row>
    <row r="54" spans="1:10" s="339" customFormat="1" ht="10.199999999999999">
      <c r="A54" s="300" t="s">
        <v>63</v>
      </c>
      <c r="B54" s="300"/>
      <c r="C54" s="347"/>
      <c r="D54" s="299"/>
      <c r="E54" s="299"/>
      <c r="F54" s="299"/>
      <c r="G54" s="300"/>
      <c r="H54" s="300"/>
      <c r="I54" s="311">
        <v>48655</v>
      </c>
      <c r="J54" s="309">
        <f t="shared" si="1"/>
        <v>48655</v>
      </c>
    </row>
    <row r="55" spans="1:10" s="339" customFormat="1" ht="14.7" customHeight="1">
      <c r="A55" s="300" t="s">
        <v>144</v>
      </c>
      <c r="B55" s="300"/>
      <c r="C55" s="347"/>
      <c r="D55" s="299"/>
      <c r="E55" s="299"/>
      <c r="F55" s="299"/>
      <c r="G55" s="300"/>
      <c r="H55" s="300"/>
      <c r="I55" s="296">
        <v>0</v>
      </c>
      <c r="J55" s="309">
        <f t="shared" si="1"/>
        <v>0</v>
      </c>
    </row>
    <row r="56" spans="1:10" s="339" customFormat="1" ht="10.199999999999999">
      <c r="A56" s="288" t="s">
        <v>148</v>
      </c>
      <c r="B56" s="288" t="s">
        <v>149</v>
      </c>
      <c r="C56" s="289"/>
      <c r="D56" s="286">
        <v>2000</v>
      </c>
      <c r="E56" s="286">
        <f t="shared" ref="E56:E63" si="8">200/12</f>
        <v>16.666666666666668</v>
      </c>
      <c r="F56" s="286">
        <f t="shared" ref="F56:F63" si="9">D56*7%</f>
        <v>140</v>
      </c>
      <c r="G56" s="287">
        <f t="shared" ref="G56:G63" si="10">D56*0.1</f>
        <v>200</v>
      </c>
      <c r="H56" s="287">
        <f t="shared" ref="H56:H63" si="11">SUM(D56:G56)</f>
        <v>2356.666666666667</v>
      </c>
      <c r="I56" s="308">
        <v>2200</v>
      </c>
      <c r="J56" s="309">
        <f t="shared" si="1"/>
        <v>-156.66666666666697</v>
      </c>
    </row>
    <row r="57" spans="1:10" s="339" customFormat="1" ht="10.199999999999999">
      <c r="A57" s="288" t="s">
        <v>151</v>
      </c>
      <c r="B57" s="288" t="s">
        <v>152</v>
      </c>
      <c r="C57" s="289"/>
      <c r="D57" s="286">
        <v>1000</v>
      </c>
      <c r="E57" s="286">
        <f t="shared" si="8"/>
        <v>16.666666666666668</v>
      </c>
      <c r="F57" s="286">
        <f t="shared" si="9"/>
        <v>70</v>
      </c>
      <c r="G57" s="287">
        <f t="shared" si="10"/>
        <v>100</v>
      </c>
      <c r="H57" s="287">
        <f t="shared" si="11"/>
        <v>1186.6666666666665</v>
      </c>
      <c r="I57" s="308">
        <v>1100</v>
      </c>
      <c r="J57" s="309">
        <f t="shared" si="1"/>
        <v>-86.666666666666515</v>
      </c>
    </row>
    <row r="58" spans="1:10" s="339" customFormat="1" ht="10.199999999999999">
      <c r="A58" s="345" t="s">
        <v>153</v>
      </c>
      <c r="B58" s="345" t="s">
        <v>154</v>
      </c>
      <c r="C58" s="346"/>
      <c r="D58" s="292">
        <v>800</v>
      </c>
      <c r="E58" s="286">
        <f t="shared" si="8"/>
        <v>16.666666666666668</v>
      </c>
      <c r="F58" s="286">
        <f t="shared" si="9"/>
        <v>56.000000000000007</v>
      </c>
      <c r="G58" s="293">
        <f t="shared" si="10"/>
        <v>80</v>
      </c>
      <c r="H58" s="293">
        <f t="shared" si="11"/>
        <v>952.66666666666663</v>
      </c>
      <c r="I58" s="308">
        <v>880</v>
      </c>
      <c r="J58" s="309">
        <f t="shared" si="1"/>
        <v>-72.666666666666629</v>
      </c>
    </row>
    <row r="59" spans="1:10" s="339" customFormat="1" ht="10.199999999999999">
      <c r="A59" s="288" t="s">
        <v>155</v>
      </c>
      <c r="B59" s="288" t="s">
        <v>156</v>
      </c>
      <c r="C59" s="289"/>
      <c r="D59" s="286">
        <v>800</v>
      </c>
      <c r="E59" s="286">
        <f t="shared" si="8"/>
        <v>16.666666666666668</v>
      </c>
      <c r="F59" s="286">
        <f t="shared" si="9"/>
        <v>56.000000000000007</v>
      </c>
      <c r="G59" s="287">
        <f t="shared" si="10"/>
        <v>80</v>
      </c>
      <c r="H59" s="287">
        <f t="shared" si="11"/>
        <v>952.66666666666663</v>
      </c>
      <c r="I59" s="308">
        <v>880</v>
      </c>
      <c r="J59" s="309">
        <f t="shared" si="1"/>
        <v>-72.666666666666629</v>
      </c>
    </row>
    <row r="60" spans="1:10" s="339" customFormat="1" ht="10.199999999999999">
      <c r="A60" s="345" t="s">
        <v>157</v>
      </c>
      <c r="B60" s="345" t="s">
        <v>158</v>
      </c>
      <c r="C60" s="346"/>
      <c r="D60" s="292">
        <v>400</v>
      </c>
      <c r="E60" s="286">
        <f t="shared" si="8"/>
        <v>16.666666666666668</v>
      </c>
      <c r="F60" s="286">
        <f t="shared" si="9"/>
        <v>28.000000000000004</v>
      </c>
      <c r="G60" s="293">
        <f t="shared" si="10"/>
        <v>40</v>
      </c>
      <c r="H60" s="293">
        <f t="shared" si="11"/>
        <v>484.66666666666669</v>
      </c>
      <c r="I60" s="308">
        <v>550</v>
      </c>
      <c r="J60" s="309">
        <f t="shared" si="1"/>
        <v>65.333333333333314</v>
      </c>
    </row>
    <row r="61" spans="1:10" s="339" customFormat="1" ht="10.199999999999999">
      <c r="A61" s="345" t="s">
        <v>159</v>
      </c>
      <c r="B61" s="345" t="s">
        <v>160</v>
      </c>
      <c r="C61" s="346"/>
      <c r="D61" s="292">
        <v>400</v>
      </c>
      <c r="E61" s="286">
        <f t="shared" si="8"/>
        <v>16.666666666666668</v>
      </c>
      <c r="F61" s="286">
        <f t="shared" si="9"/>
        <v>28.000000000000004</v>
      </c>
      <c r="G61" s="293">
        <f t="shared" si="10"/>
        <v>40</v>
      </c>
      <c r="H61" s="293">
        <f t="shared" si="11"/>
        <v>484.66666666666669</v>
      </c>
      <c r="I61" s="308">
        <v>550</v>
      </c>
      <c r="J61" s="309">
        <f t="shared" si="1"/>
        <v>65.333333333333314</v>
      </c>
    </row>
    <row r="62" spans="1:10" s="339" customFormat="1" ht="10.199999999999999">
      <c r="A62" s="345" t="s">
        <v>161</v>
      </c>
      <c r="B62" s="345" t="s">
        <v>162</v>
      </c>
      <c r="C62" s="346"/>
      <c r="D62" s="292">
        <v>1500</v>
      </c>
      <c r="E62" s="286">
        <f t="shared" si="8"/>
        <v>16.666666666666668</v>
      </c>
      <c r="F62" s="286">
        <f t="shared" si="9"/>
        <v>105.00000000000001</v>
      </c>
      <c r="G62" s="293">
        <f t="shared" si="10"/>
        <v>150</v>
      </c>
      <c r="H62" s="293">
        <f t="shared" si="11"/>
        <v>1771.6666666666667</v>
      </c>
      <c r="I62" s="308">
        <v>3840</v>
      </c>
      <c r="J62" s="309">
        <f t="shared" si="1"/>
        <v>2068.333333333333</v>
      </c>
    </row>
    <row r="63" spans="1:10" s="339" customFormat="1" ht="10.199999999999999">
      <c r="A63" s="345" t="s">
        <v>163</v>
      </c>
      <c r="B63" s="345" t="s">
        <v>164</v>
      </c>
      <c r="C63" s="346"/>
      <c r="D63" s="292">
        <v>900</v>
      </c>
      <c r="E63" s="286">
        <f t="shared" si="8"/>
        <v>16.666666666666668</v>
      </c>
      <c r="F63" s="286">
        <f t="shared" si="9"/>
        <v>63.000000000000007</v>
      </c>
      <c r="G63" s="293">
        <f t="shared" si="10"/>
        <v>90</v>
      </c>
      <c r="H63" s="293">
        <f t="shared" si="11"/>
        <v>1069.6666666666665</v>
      </c>
      <c r="I63" s="308">
        <v>440</v>
      </c>
      <c r="J63" s="309">
        <f t="shared" si="1"/>
        <v>-629.66666666666652</v>
      </c>
    </row>
    <row r="64" spans="1:10" s="339" customFormat="1" ht="10.199999999999999">
      <c r="A64" s="300" t="s">
        <v>63</v>
      </c>
      <c r="B64" s="300"/>
      <c r="C64" s="347"/>
      <c r="D64" s="299"/>
      <c r="E64" s="299"/>
      <c r="F64" s="299"/>
      <c r="G64" s="300"/>
      <c r="H64" s="300"/>
      <c r="I64" s="311">
        <v>17875</v>
      </c>
      <c r="J64" s="309">
        <f t="shared" si="1"/>
        <v>17875</v>
      </c>
    </row>
    <row r="65" spans="1:10" s="339" customFormat="1" ht="13.5" customHeight="1">
      <c r="A65" s="300" t="s">
        <v>165</v>
      </c>
      <c r="B65" s="300"/>
      <c r="C65" s="347"/>
      <c r="D65" s="299"/>
      <c r="E65" s="299"/>
      <c r="F65" s="299"/>
      <c r="G65" s="300"/>
      <c r="H65" s="300"/>
      <c r="I65" s="296">
        <v>0</v>
      </c>
      <c r="J65" s="309">
        <f t="shared" si="1"/>
        <v>0</v>
      </c>
    </row>
    <row r="66" spans="1:10" s="339" customFormat="1" ht="10.199999999999999">
      <c r="A66" s="288" t="s">
        <v>166</v>
      </c>
      <c r="B66" s="288" t="s">
        <v>167</v>
      </c>
      <c r="C66" s="289"/>
      <c r="D66" s="286">
        <v>900</v>
      </c>
      <c r="E66" s="286">
        <f t="shared" ref="E66:E77" si="12">200/12</f>
        <v>16.666666666666668</v>
      </c>
      <c r="F66" s="286">
        <f t="shared" ref="F66:F77" si="13">D66*7%</f>
        <v>63.000000000000007</v>
      </c>
      <c r="G66" s="287">
        <f t="shared" ref="G66:G77" si="14">D66*0.1</f>
        <v>90</v>
      </c>
      <c r="H66" s="287">
        <f t="shared" ref="H66:H77" si="15">SUM(D66:G66)</f>
        <v>1069.6666666666665</v>
      </c>
      <c r="I66" s="308">
        <v>990</v>
      </c>
      <c r="J66" s="309">
        <f t="shared" si="1"/>
        <v>-79.666666666666515</v>
      </c>
    </row>
    <row r="67" spans="1:10" s="339" customFormat="1" ht="10.199999999999999">
      <c r="A67" s="288" t="s">
        <v>51</v>
      </c>
      <c r="B67" s="288" t="s">
        <v>52</v>
      </c>
      <c r="C67" s="289"/>
      <c r="D67" s="286">
        <v>900</v>
      </c>
      <c r="E67" s="286">
        <f t="shared" si="12"/>
        <v>16.666666666666668</v>
      </c>
      <c r="F67" s="286">
        <f t="shared" si="13"/>
        <v>63.000000000000007</v>
      </c>
      <c r="G67" s="287">
        <f t="shared" si="14"/>
        <v>90</v>
      </c>
      <c r="H67" s="287">
        <f t="shared" si="15"/>
        <v>1069.6666666666665</v>
      </c>
      <c r="I67" s="308">
        <v>990</v>
      </c>
      <c r="J67" s="309">
        <f t="shared" si="1"/>
        <v>-79.666666666666515</v>
      </c>
    </row>
    <row r="68" spans="1:10" s="339" customFormat="1" ht="10.199999999999999">
      <c r="A68" s="288" t="s">
        <v>168</v>
      </c>
      <c r="B68" s="288" t="s">
        <v>169</v>
      </c>
      <c r="C68" s="289"/>
      <c r="D68" s="286">
        <v>900</v>
      </c>
      <c r="E68" s="286">
        <f t="shared" si="12"/>
        <v>16.666666666666668</v>
      </c>
      <c r="F68" s="286">
        <f t="shared" si="13"/>
        <v>63.000000000000007</v>
      </c>
      <c r="G68" s="287">
        <f t="shared" si="14"/>
        <v>90</v>
      </c>
      <c r="H68" s="287">
        <f t="shared" si="15"/>
        <v>1069.6666666666665</v>
      </c>
      <c r="I68" s="308">
        <v>1000</v>
      </c>
      <c r="J68" s="309">
        <f t="shared" ref="J68:J103" si="16">I68-H68</f>
        <v>-69.666666666666515</v>
      </c>
    </row>
    <row r="69" spans="1:10" s="339" customFormat="1" ht="10.199999999999999">
      <c r="A69" s="345" t="s">
        <v>171</v>
      </c>
      <c r="B69" s="345" t="s">
        <v>172</v>
      </c>
      <c r="C69" s="346"/>
      <c r="D69" s="292">
        <v>1000</v>
      </c>
      <c r="E69" s="286">
        <f t="shared" si="12"/>
        <v>16.666666666666668</v>
      </c>
      <c r="F69" s="286">
        <f t="shared" si="13"/>
        <v>70</v>
      </c>
      <c r="G69" s="293">
        <f t="shared" si="14"/>
        <v>100</v>
      </c>
      <c r="H69" s="293">
        <f t="shared" si="15"/>
        <v>1186.6666666666665</v>
      </c>
      <c r="I69" s="308">
        <v>1110</v>
      </c>
      <c r="J69" s="309">
        <f t="shared" si="16"/>
        <v>-76.666666666666515</v>
      </c>
    </row>
    <row r="70" spans="1:10" s="339" customFormat="1" ht="10.199999999999999">
      <c r="A70" s="345" t="s">
        <v>173</v>
      </c>
      <c r="B70" s="345" t="s">
        <v>174</v>
      </c>
      <c r="C70" s="346"/>
      <c r="D70" s="292">
        <v>900</v>
      </c>
      <c r="E70" s="286">
        <f t="shared" si="12"/>
        <v>16.666666666666668</v>
      </c>
      <c r="F70" s="286">
        <f t="shared" si="13"/>
        <v>63.000000000000007</v>
      </c>
      <c r="G70" s="293">
        <f t="shared" si="14"/>
        <v>90</v>
      </c>
      <c r="H70" s="293">
        <f t="shared" si="15"/>
        <v>1069.6666666666665</v>
      </c>
      <c r="I70" s="308">
        <v>1000</v>
      </c>
      <c r="J70" s="309">
        <f t="shared" si="16"/>
        <v>-69.666666666666515</v>
      </c>
    </row>
    <row r="71" spans="1:10" s="339" customFormat="1" ht="10.199999999999999">
      <c r="A71" s="345" t="s">
        <v>177</v>
      </c>
      <c r="B71" s="345" t="s">
        <v>176</v>
      </c>
      <c r="C71" s="346"/>
      <c r="D71" s="292">
        <v>750</v>
      </c>
      <c r="E71" s="286">
        <f t="shared" si="12"/>
        <v>16.666666666666668</v>
      </c>
      <c r="F71" s="286">
        <f t="shared" si="13"/>
        <v>52.500000000000007</v>
      </c>
      <c r="G71" s="293">
        <f t="shared" si="14"/>
        <v>75</v>
      </c>
      <c r="H71" s="293">
        <f t="shared" si="15"/>
        <v>894.16666666666663</v>
      </c>
      <c r="I71" s="308">
        <v>825</v>
      </c>
      <c r="J71" s="309">
        <f t="shared" si="16"/>
        <v>-69.166666666666629</v>
      </c>
    </row>
    <row r="72" spans="1:10" s="339" customFormat="1" ht="10.199999999999999">
      <c r="A72" s="345" t="s">
        <v>178</v>
      </c>
      <c r="B72" s="345" t="s">
        <v>179</v>
      </c>
      <c r="C72" s="346"/>
      <c r="D72" s="292">
        <v>750</v>
      </c>
      <c r="E72" s="286">
        <f t="shared" si="12"/>
        <v>16.666666666666668</v>
      </c>
      <c r="F72" s="286">
        <f t="shared" si="13"/>
        <v>52.500000000000007</v>
      </c>
      <c r="G72" s="293">
        <f t="shared" si="14"/>
        <v>75</v>
      </c>
      <c r="H72" s="293">
        <f t="shared" si="15"/>
        <v>894.16666666666663</v>
      </c>
      <c r="I72" s="308">
        <v>990</v>
      </c>
      <c r="J72" s="309">
        <f t="shared" si="16"/>
        <v>95.833333333333371</v>
      </c>
    </row>
    <row r="73" spans="1:10" s="339" customFormat="1" ht="10.199999999999999">
      <c r="A73" s="345" t="s">
        <v>180</v>
      </c>
      <c r="B73" s="345" t="s">
        <v>181</v>
      </c>
      <c r="C73" s="346"/>
      <c r="D73" s="292">
        <v>2000</v>
      </c>
      <c r="E73" s="286">
        <f t="shared" si="12"/>
        <v>16.666666666666668</v>
      </c>
      <c r="F73" s="286">
        <f t="shared" si="13"/>
        <v>140</v>
      </c>
      <c r="G73" s="293">
        <f t="shared" si="14"/>
        <v>200</v>
      </c>
      <c r="H73" s="293">
        <f t="shared" si="15"/>
        <v>2356.666666666667</v>
      </c>
      <c r="I73" s="308">
        <v>2200</v>
      </c>
      <c r="J73" s="309">
        <f t="shared" si="16"/>
        <v>-156.66666666666697</v>
      </c>
    </row>
    <row r="74" spans="1:10" s="339" customFormat="1" ht="10.199999999999999">
      <c r="A74" s="345" t="s">
        <v>182</v>
      </c>
      <c r="B74" s="345" t="s">
        <v>183</v>
      </c>
      <c r="C74" s="346"/>
      <c r="D74" s="292">
        <v>1000</v>
      </c>
      <c r="E74" s="286">
        <f t="shared" si="12"/>
        <v>16.666666666666668</v>
      </c>
      <c r="F74" s="286">
        <f t="shared" si="13"/>
        <v>70</v>
      </c>
      <c r="G74" s="293">
        <f t="shared" si="14"/>
        <v>100</v>
      </c>
      <c r="H74" s="293">
        <f t="shared" si="15"/>
        <v>1186.6666666666665</v>
      </c>
      <c r="I74" s="308">
        <v>1100</v>
      </c>
      <c r="J74" s="309">
        <f t="shared" si="16"/>
        <v>-86.666666666666515</v>
      </c>
    </row>
    <row r="75" spans="1:10" s="339" customFormat="1" ht="10.199999999999999">
      <c r="A75" s="345" t="s">
        <v>184</v>
      </c>
      <c r="B75" s="345" t="s">
        <v>185</v>
      </c>
      <c r="C75" s="346"/>
      <c r="D75" s="292">
        <v>3500</v>
      </c>
      <c r="E75" s="286">
        <f t="shared" si="12"/>
        <v>16.666666666666668</v>
      </c>
      <c r="F75" s="286">
        <f t="shared" si="13"/>
        <v>245.00000000000003</v>
      </c>
      <c r="G75" s="293">
        <f t="shared" si="14"/>
        <v>350</v>
      </c>
      <c r="H75" s="293">
        <f t="shared" si="15"/>
        <v>4111.6666666666661</v>
      </c>
      <c r="I75" s="308">
        <v>3850</v>
      </c>
      <c r="J75" s="309">
        <f t="shared" si="16"/>
        <v>-261.66666666666606</v>
      </c>
    </row>
    <row r="76" spans="1:10" s="339" customFormat="1" ht="10.199999999999999">
      <c r="A76" s="345" t="s">
        <v>186</v>
      </c>
      <c r="B76" s="345" t="s">
        <v>187</v>
      </c>
      <c r="C76" s="346"/>
      <c r="D76" s="292">
        <v>1000</v>
      </c>
      <c r="E76" s="286">
        <f t="shared" si="12"/>
        <v>16.666666666666668</v>
      </c>
      <c r="F76" s="286">
        <f t="shared" si="13"/>
        <v>70</v>
      </c>
      <c r="G76" s="293">
        <f t="shared" si="14"/>
        <v>100</v>
      </c>
      <c r="H76" s="293">
        <f t="shared" si="15"/>
        <v>1186.6666666666665</v>
      </c>
      <c r="I76" s="308">
        <v>1100</v>
      </c>
      <c r="J76" s="309">
        <f t="shared" si="16"/>
        <v>-86.666666666666515</v>
      </c>
    </row>
    <row r="77" spans="1:10" s="339" customFormat="1" ht="10.199999999999999">
      <c r="A77" s="345" t="s">
        <v>188</v>
      </c>
      <c r="B77" s="345" t="s">
        <v>189</v>
      </c>
      <c r="C77" s="346"/>
      <c r="D77" s="292">
        <v>1000</v>
      </c>
      <c r="E77" s="286">
        <f t="shared" si="12"/>
        <v>16.666666666666668</v>
      </c>
      <c r="F77" s="286">
        <f t="shared" si="13"/>
        <v>70</v>
      </c>
      <c r="G77" s="293">
        <f t="shared" si="14"/>
        <v>100</v>
      </c>
      <c r="H77" s="293">
        <f t="shared" si="15"/>
        <v>1186.6666666666665</v>
      </c>
      <c r="I77" s="308">
        <v>1100</v>
      </c>
      <c r="J77" s="309">
        <f t="shared" si="16"/>
        <v>-86.666666666666515</v>
      </c>
    </row>
    <row r="78" spans="1:10" s="339" customFormat="1" ht="10.199999999999999">
      <c r="A78" s="300" t="s">
        <v>63</v>
      </c>
      <c r="B78" s="300"/>
      <c r="C78" s="347"/>
      <c r="D78" s="299"/>
      <c r="E78" s="299"/>
      <c r="F78" s="299"/>
      <c r="G78" s="300"/>
      <c r="H78" s="300"/>
      <c r="I78" s="311">
        <v>20315</v>
      </c>
      <c r="J78" s="309">
        <f t="shared" si="16"/>
        <v>20315</v>
      </c>
    </row>
    <row r="79" spans="1:10" s="339" customFormat="1" ht="14.7" customHeight="1">
      <c r="A79" s="300" t="s">
        <v>190</v>
      </c>
      <c r="B79" s="300"/>
      <c r="C79" s="347"/>
      <c r="D79" s="299"/>
      <c r="E79" s="299"/>
      <c r="F79" s="299"/>
      <c r="G79" s="300"/>
      <c r="H79" s="300"/>
      <c r="I79" s="296">
        <v>0</v>
      </c>
      <c r="J79" s="309">
        <f t="shared" si="16"/>
        <v>0</v>
      </c>
    </row>
    <row r="80" spans="1:10" s="339" customFormat="1" ht="10.199999999999999">
      <c r="A80" s="345" t="s">
        <v>191</v>
      </c>
      <c r="B80" s="345" t="s">
        <v>192</v>
      </c>
      <c r="C80" s="346"/>
      <c r="D80" s="292">
        <v>1500</v>
      </c>
      <c r="E80" s="286">
        <f t="shared" ref="E80:E86" si="17">200/12</f>
        <v>16.666666666666668</v>
      </c>
      <c r="F80" s="286">
        <f t="shared" ref="F80:F86" si="18">D80*7%</f>
        <v>105.00000000000001</v>
      </c>
      <c r="G80" s="293">
        <f t="shared" ref="G80:G86" si="19">D80*0.1</f>
        <v>150</v>
      </c>
      <c r="H80" s="293">
        <f t="shared" ref="H80:H86" si="20">SUM(D80:G80)</f>
        <v>1771.6666666666667</v>
      </c>
      <c r="I80" s="308">
        <v>1650</v>
      </c>
      <c r="J80" s="309">
        <f t="shared" si="16"/>
        <v>-121.66666666666674</v>
      </c>
    </row>
    <row r="81" spans="1:10" s="339" customFormat="1" ht="10.199999999999999">
      <c r="A81" s="288" t="s">
        <v>65</v>
      </c>
      <c r="B81" s="288" t="s">
        <v>66</v>
      </c>
      <c r="C81" s="289"/>
      <c r="D81" s="297">
        <v>400</v>
      </c>
      <c r="E81" s="286">
        <f t="shared" si="17"/>
        <v>16.666666666666668</v>
      </c>
      <c r="F81" s="286">
        <f t="shared" si="18"/>
        <v>28.000000000000004</v>
      </c>
      <c r="G81" s="298">
        <f t="shared" si="19"/>
        <v>40</v>
      </c>
      <c r="H81" s="287">
        <f t="shared" si="20"/>
        <v>484.66666666666669</v>
      </c>
      <c r="I81" s="308">
        <v>440</v>
      </c>
      <c r="J81" s="309">
        <f t="shared" si="16"/>
        <v>-44.666666666666686</v>
      </c>
    </row>
    <row r="82" spans="1:10" s="339" customFormat="1" ht="10.199999999999999">
      <c r="A82" s="345" t="s">
        <v>195</v>
      </c>
      <c r="B82" s="345" t="s">
        <v>196</v>
      </c>
      <c r="C82" s="346"/>
      <c r="D82" s="292">
        <v>1500</v>
      </c>
      <c r="E82" s="286">
        <f t="shared" si="17"/>
        <v>16.666666666666668</v>
      </c>
      <c r="F82" s="286">
        <f t="shared" si="18"/>
        <v>105.00000000000001</v>
      </c>
      <c r="G82" s="293">
        <f t="shared" si="19"/>
        <v>150</v>
      </c>
      <c r="H82" s="293">
        <f t="shared" si="20"/>
        <v>1771.6666666666667</v>
      </c>
      <c r="I82" s="308">
        <v>1100</v>
      </c>
      <c r="J82" s="309">
        <f t="shared" si="16"/>
        <v>-671.66666666666674</v>
      </c>
    </row>
    <row r="83" spans="1:10" s="339" customFormat="1" ht="10.199999999999999">
      <c r="A83" s="345" t="s">
        <v>199</v>
      </c>
      <c r="B83" s="345" t="s">
        <v>200</v>
      </c>
      <c r="C83" s="346"/>
      <c r="D83" s="292">
        <v>500</v>
      </c>
      <c r="E83" s="286">
        <f t="shared" si="17"/>
        <v>16.666666666666668</v>
      </c>
      <c r="F83" s="286">
        <f t="shared" si="18"/>
        <v>35</v>
      </c>
      <c r="G83" s="293">
        <f t="shared" si="19"/>
        <v>50</v>
      </c>
      <c r="H83" s="293">
        <f t="shared" si="20"/>
        <v>601.66666666666663</v>
      </c>
      <c r="I83" s="308">
        <v>440</v>
      </c>
      <c r="J83" s="309">
        <f t="shared" si="16"/>
        <v>-161.66666666666663</v>
      </c>
    </row>
    <row r="84" spans="1:10" s="339" customFormat="1" ht="10.199999999999999">
      <c r="A84" s="345" t="s">
        <v>201</v>
      </c>
      <c r="B84" s="345" t="s">
        <v>202</v>
      </c>
      <c r="C84" s="346"/>
      <c r="D84" s="292">
        <v>400</v>
      </c>
      <c r="E84" s="286">
        <f t="shared" si="17"/>
        <v>16.666666666666668</v>
      </c>
      <c r="F84" s="286">
        <f t="shared" si="18"/>
        <v>28.000000000000004</v>
      </c>
      <c r="G84" s="293">
        <f t="shared" si="19"/>
        <v>40</v>
      </c>
      <c r="H84" s="293">
        <f t="shared" si="20"/>
        <v>484.66666666666669</v>
      </c>
      <c r="I84" s="308">
        <v>440</v>
      </c>
      <c r="J84" s="309">
        <f t="shared" si="16"/>
        <v>-44.666666666666686</v>
      </c>
    </row>
    <row r="85" spans="1:10" s="339" customFormat="1" ht="10.199999999999999">
      <c r="A85" s="345" t="s">
        <v>206</v>
      </c>
      <c r="B85" s="345" t="s">
        <v>207</v>
      </c>
      <c r="C85" s="346"/>
      <c r="D85" s="292">
        <v>400</v>
      </c>
      <c r="E85" s="286">
        <f t="shared" si="17"/>
        <v>16.666666666666668</v>
      </c>
      <c r="F85" s="286">
        <f t="shared" si="18"/>
        <v>28.000000000000004</v>
      </c>
      <c r="G85" s="293">
        <f t="shared" si="19"/>
        <v>40</v>
      </c>
      <c r="H85" s="293">
        <f t="shared" si="20"/>
        <v>484.66666666666669</v>
      </c>
      <c r="I85" s="308">
        <v>440</v>
      </c>
      <c r="J85" s="309">
        <f t="shared" si="16"/>
        <v>-44.666666666666686</v>
      </c>
    </row>
    <row r="86" spans="1:10" s="339" customFormat="1" ht="10.199999999999999">
      <c r="A86" s="345" t="s">
        <v>209</v>
      </c>
      <c r="B86" s="345" t="s">
        <v>210</v>
      </c>
      <c r="C86" s="346"/>
      <c r="D86" s="301">
        <v>400</v>
      </c>
      <c r="E86" s="286">
        <f t="shared" si="17"/>
        <v>16.666666666666668</v>
      </c>
      <c r="F86" s="286">
        <f t="shared" si="18"/>
        <v>28.000000000000004</v>
      </c>
      <c r="G86" s="302">
        <f t="shared" si="19"/>
        <v>40</v>
      </c>
      <c r="H86" s="302">
        <f t="shared" si="20"/>
        <v>484.66666666666669</v>
      </c>
      <c r="I86" s="308">
        <v>440</v>
      </c>
      <c r="J86" s="309">
        <f t="shared" si="16"/>
        <v>-44.666666666666686</v>
      </c>
    </row>
    <row r="87" spans="1:10" s="339" customFormat="1" ht="12.75" customHeight="1">
      <c r="A87" s="300" t="s">
        <v>63</v>
      </c>
      <c r="B87" s="300"/>
      <c r="C87" s="347"/>
      <c r="D87" s="299"/>
      <c r="E87" s="299"/>
      <c r="F87" s="299"/>
      <c r="G87" s="300"/>
      <c r="H87" s="300"/>
      <c r="I87" s="311">
        <v>7295</v>
      </c>
      <c r="J87" s="309">
        <f t="shared" si="16"/>
        <v>7295</v>
      </c>
    </row>
    <row r="88" spans="1:10" s="339" customFormat="1" ht="15.75" customHeight="1">
      <c r="A88" s="300" t="s">
        <v>295</v>
      </c>
      <c r="B88" s="300"/>
      <c r="C88" s="347"/>
      <c r="D88" s="299"/>
      <c r="E88" s="299"/>
      <c r="F88" s="299"/>
      <c r="G88" s="300"/>
      <c r="H88" s="300"/>
      <c r="I88" s="296">
        <v>0</v>
      </c>
      <c r="J88" s="309">
        <f t="shared" si="16"/>
        <v>0</v>
      </c>
    </row>
    <row r="89" spans="1:10" s="339" customFormat="1" ht="10.199999999999999">
      <c r="A89" s="345" t="s">
        <v>213</v>
      </c>
      <c r="B89" s="345" t="s">
        <v>214</v>
      </c>
      <c r="C89" s="346"/>
      <c r="D89" s="292">
        <v>3500</v>
      </c>
      <c r="E89" s="286">
        <f t="shared" ref="E89:E102" si="21">200/12</f>
        <v>16.666666666666668</v>
      </c>
      <c r="F89" s="286">
        <f t="shared" ref="F89:F102" si="22">D89*7%</f>
        <v>245.00000000000003</v>
      </c>
      <c r="G89" s="293">
        <f t="shared" ref="G89:G102" si="23">D89*0.1</f>
        <v>350</v>
      </c>
      <c r="H89" s="293">
        <f t="shared" ref="H89:H102" si="24">SUM(D89:G89)</f>
        <v>4111.6666666666661</v>
      </c>
      <c r="I89" s="308">
        <v>5650</v>
      </c>
      <c r="J89" s="309">
        <f t="shared" si="16"/>
        <v>1538.3333333333339</v>
      </c>
    </row>
    <row r="90" spans="1:10" s="339" customFormat="1" ht="10.199999999999999">
      <c r="A90" s="345" t="s">
        <v>215</v>
      </c>
      <c r="B90" s="345" t="s">
        <v>202</v>
      </c>
      <c r="C90" s="346"/>
      <c r="D90" s="292">
        <v>400</v>
      </c>
      <c r="E90" s="286">
        <f t="shared" si="21"/>
        <v>16.666666666666668</v>
      </c>
      <c r="F90" s="286">
        <f t="shared" si="22"/>
        <v>28.000000000000004</v>
      </c>
      <c r="G90" s="293">
        <f t="shared" si="23"/>
        <v>40</v>
      </c>
      <c r="H90" s="293">
        <f t="shared" si="24"/>
        <v>484.66666666666669</v>
      </c>
      <c r="I90" s="308">
        <v>440</v>
      </c>
      <c r="J90" s="309">
        <f t="shared" si="16"/>
        <v>-44.666666666666686</v>
      </c>
    </row>
    <row r="91" spans="1:10" s="339" customFormat="1" ht="10.199999999999999">
      <c r="A91" s="288" t="s">
        <v>216</v>
      </c>
      <c r="B91" s="288" t="s">
        <v>217</v>
      </c>
      <c r="C91" s="289"/>
      <c r="D91" s="286">
        <v>2000</v>
      </c>
      <c r="E91" s="286">
        <f t="shared" si="21"/>
        <v>16.666666666666668</v>
      </c>
      <c r="F91" s="286">
        <f t="shared" si="22"/>
        <v>140</v>
      </c>
      <c r="G91" s="287">
        <f t="shared" si="23"/>
        <v>200</v>
      </c>
      <c r="H91" s="287">
        <f t="shared" si="24"/>
        <v>2356.666666666667</v>
      </c>
      <c r="I91" s="308">
        <v>3310</v>
      </c>
      <c r="J91" s="309">
        <f t="shared" si="16"/>
        <v>953.33333333333303</v>
      </c>
    </row>
    <row r="92" spans="1:10" s="339" customFormat="1" ht="10.199999999999999">
      <c r="A92" s="288" t="s">
        <v>218</v>
      </c>
      <c r="B92" s="288" t="s">
        <v>219</v>
      </c>
      <c r="C92" s="289"/>
      <c r="D92" s="286">
        <v>1700</v>
      </c>
      <c r="E92" s="286">
        <f t="shared" si="21"/>
        <v>16.666666666666668</v>
      </c>
      <c r="F92" s="286">
        <f t="shared" si="22"/>
        <v>119.00000000000001</v>
      </c>
      <c r="G92" s="287">
        <f t="shared" si="23"/>
        <v>170</v>
      </c>
      <c r="H92" s="287">
        <f t="shared" si="24"/>
        <v>2005.6666666666667</v>
      </c>
      <c r="I92" s="308">
        <v>2200</v>
      </c>
      <c r="J92" s="309">
        <f t="shared" si="16"/>
        <v>194.33333333333326</v>
      </c>
    </row>
    <row r="93" spans="1:10" s="339" customFormat="1" ht="10.199999999999999">
      <c r="A93" s="288" t="s">
        <v>221</v>
      </c>
      <c r="B93" s="288" t="s">
        <v>222</v>
      </c>
      <c r="C93" s="289" t="s">
        <v>296</v>
      </c>
      <c r="D93" s="286">
        <v>1250</v>
      </c>
      <c r="E93" s="286">
        <f t="shared" si="21"/>
        <v>16.666666666666668</v>
      </c>
      <c r="F93" s="286">
        <f t="shared" si="22"/>
        <v>87.500000000000014</v>
      </c>
      <c r="G93" s="287">
        <f t="shared" si="23"/>
        <v>125</v>
      </c>
      <c r="H93" s="287">
        <f t="shared" si="24"/>
        <v>1479.1666666666667</v>
      </c>
      <c r="I93" s="308">
        <v>1650</v>
      </c>
      <c r="J93" s="309">
        <f t="shared" si="16"/>
        <v>170.83333333333326</v>
      </c>
    </row>
    <row r="94" spans="1:10" s="339" customFormat="1" ht="10.199999999999999">
      <c r="A94" s="288" t="s">
        <v>224</v>
      </c>
      <c r="B94" s="288" t="s">
        <v>222</v>
      </c>
      <c r="C94" s="289" t="s">
        <v>296</v>
      </c>
      <c r="D94" s="286">
        <v>1250</v>
      </c>
      <c r="E94" s="286">
        <f t="shared" si="21"/>
        <v>16.666666666666668</v>
      </c>
      <c r="F94" s="286">
        <f t="shared" si="22"/>
        <v>87.500000000000014</v>
      </c>
      <c r="G94" s="287">
        <f t="shared" si="23"/>
        <v>125</v>
      </c>
      <c r="H94" s="287">
        <f t="shared" si="24"/>
        <v>1479.1666666666667</v>
      </c>
      <c r="I94" s="308">
        <v>1650</v>
      </c>
      <c r="J94" s="309">
        <f t="shared" si="16"/>
        <v>170.83333333333326</v>
      </c>
    </row>
    <row r="95" spans="1:10" s="339" customFormat="1" ht="10.199999999999999">
      <c r="A95" s="345" t="s">
        <v>225</v>
      </c>
      <c r="B95" s="345" t="s">
        <v>226</v>
      </c>
      <c r="C95" s="346"/>
      <c r="D95" s="292">
        <v>850</v>
      </c>
      <c r="E95" s="286">
        <f t="shared" si="21"/>
        <v>16.666666666666668</v>
      </c>
      <c r="F95" s="286">
        <f t="shared" si="22"/>
        <v>59.500000000000007</v>
      </c>
      <c r="G95" s="293">
        <f t="shared" si="23"/>
        <v>85</v>
      </c>
      <c r="H95" s="293">
        <f t="shared" si="24"/>
        <v>1011.1666666666666</v>
      </c>
      <c r="I95" s="308">
        <v>945</v>
      </c>
      <c r="J95" s="309">
        <f t="shared" si="16"/>
        <v>-66.166666666666629</v>
      </c>
    </row>
    <row r="96" spans="1:10" s="339" customFormat="1" ht="10.199999999999999">
      <c r="A96" s="288" t="s">
        <v>228</v>
      </c>
      <c r="B96" s="288" t="s">
        <v>229</v>
      </c>
      <c r="C96" s="289"/>
      <c r="D96" s="286">
        <v>1250</v>
      </c>
      <c r="E96" s="286">
        <f t="shared" si="21"/>
        <v>16.666666666666668</v>
      </c>
      <c r="F96" s="286">
        <f t="shared" si="22"/>
        <v>87.500000000000014</v>
      </c>
      <c r="G96" s="287">
        <f t="shared" si="23"/>
        <v>125</v>
      </c>
      <c r="H96" s="287">
        <f t="shared" si="24"/>
        <v>1479.1666666666667</v>
      </c>
      <c r="I96" s="308">
        <v>1650</v>
      </c>
      <c r="J96" s="309">
        <f t="shared" si="16"/>
        <v>170.83333333333326</v>
      </c>
    </row>
    <row r="97" spans="1:10" s="339" customFormat="1" ht="10.199999999999999">
      <c r="A97" s="288" t="s">
        <v>230</v>
      </c>
      <c r="B97" s="288" t="s">
        <v>231</v>
      </c>
      <c r="C97" s="289"/>
      <c r="D97" s="286">
        <v>800</v>
      </c>
      <c r="E97" s="286">
        <f t="shared" si="21"/>
        <v>16.666666666666668</v>
      </c>
      <c r="F97" s="286">
        <f t="shared" si="22"/>
        <v>56.000000000000007</v>
      </c>
      <c r="G97" s="287">
        <f t="shared" si="23"/>
        <v>80</v>
      </c>
      <c r="H97" s="287">
        <f t="shared" si="24"/>
        <v>952.66666666666663</v>
      </c>
      <c r="I97" s="308">
        <v>935</v>
      </c>
      <c r="J97" s="309">
        <f t="shared" si="16"/>
        <v>-17.666666666666629</v>
      </c>
    </row>
    <row r="98" spans="1:10" s="339" customFormat="1" ht="10.199999999999999">
      <c r="A98" s="288" t="s">
        <v>232</v>
      </c>
      <c r="B98" s="288" t="s">
        <v>233</v>
      </c>
      <c r="C98" s="289"/>
      <c r="D98" s="286">
        <v>800</v>
      </c>
      <c r="E98" s="286">
        <f t="shared" si="21"/>
        <v>16.666666666666668</v>
      </c>
      <c r="F98" s="286">
        <f t="shared" si="22"/>
        <v>56.000000000000007</v>
      </c>
      <c r="G98" s="287">
        <f t="shared" si="23"/>
        <v>80</v>
      </c>
      <c r="H98" s="287">
        <f t="shared" si="24"/>
        <v>952.66666666666663</v>
      </c>
      <c r="I98" s="308">
        <v>935</v>
      </c>
      <c r="J98" s="309">
        <f t="shared" si="16"/>
        <v>-17.666666666666629</v>
      </c>
    </row>
    <row r="99" spans="1:10" s="339" customFormat="1" ht="10.199999999999999">
      <c r="A99" s="345" t="s">
        <v>234</v>
      </c>
      <c r="B99" s="345" t="s">
        <v>235</v>
      </c>
      <c r="C99" s="289" t="s">
        <v>296</v>
      </c>
      <c r="D99" s="292">
        <v>400</v>
      </c>
      <c r="E99" s="286">
        <f t="shared" si="21"/>
        <v>16.666666666666668</v>
      </c>
      <c r="F99" s="286">
        <f t="shared" si="22"/>
        <v>28.000000000000004</v>
      </c>
      <c r="G99" s="293">
        <f t="shared" si="23"/>
        <v>40</v>
      </c>
      <c r="H99" s="293">
        <f t="shared" si="24"/>
        <v>484.66666666666669</v>
      </c>
      <c r="I99" s="308">
        <v>440</v>
      </c>
      <c r="J99" s="309">
        <f t="shared" si="16"/>
        <v>-44.666666666666686</v>
      </c>
    </row>
    <row r="100" spans="1:10" s="339" customFormat="1" ht="10.199999999999999">
      <c r="A100" s="345" t="s">
        <v>236</v>
      </c>
      <c r="B100" s="345" t="s">
        <v>235</v>
      </c>
      <c r="C100" s="289" t="s">
        <v>296</v>
      </c>
      <c r="D100" s="292">
        <v>400</v>
      </c>
      <c r="E100" s="286">
        <f t="shared" si="21"/>
        <v>16.666666666666668</v>
      </c>
      <c r="F100" s="286">
        <f t="shared" si="22"/>
        <v>28.000000000000004</v>
      </c>
      <c r="G100" s="293">
        <f t="shared" si="23"/>
        <v>40</v>
      </c>
      <c r="H100" s="293">
        <f t="shared" si="24"/>
        <v>484.66666666666669</v>
      </c>
      <c r="I100" s="308">
        <v>440</v>
      </c>
      <c r="J100" s="309">
        <f t="shared" si="16"/>
        <v>-44.666666666666686</v>
      </c>
    </row>
    <row r="101" spans="1:10" s="339" customFormat="1" ht="10.199999999999999">
      <c r="A101" s="345" t="s">
        <v>238</v>
      </c>
      <c r="B101" s="345" t="s">
        <v>235</v>
      </c>
      <c r="C101" s="289" t="s">
        <v>296</v>
      </c>
      <c r="D101" s="292">
        <v>400</v>
      </c>
      <c r="E101" s="286">
        <f t="shared" si="21"/>
        <v>16.666666666666668</v>
      </c>
      <c r="F101" s="286">
        <f t="shared" si="22"/>
        <v>28.000000000000004</v>
      </c>
      <c r="G101" s="293">
        <f t="shared" si="23"/>
        <v>40</v>
      </c>
      <c r="H101" s="293">
        <f t="shared" si="24"/>
        <v>484.66666666666669</v>
      </c>
      <c r="I101" s="308">
        <v>440</v>
      </c>
      <c r="J101" s="309">
        <f t="shared" si="16"/>
        <v>-44.666666666666686</v>
      </c>
    </row>
    <row r="102" spans="1:10" s="339" customFormat="1" ht="10.199999999999999">
      <c r="A102" s="345" t="s">
        <v>297</v>
      </c>
      <c r="B102" s="345" t="s">
        <v>239</v>
      </c>
      <c r="C102" s="346"/>
      <c r="D102" s="292">
        <v>400</v>
      </c>
      <c r="E102" s="286">
        <f t="shared" si="21"/>
        <v>16.666666666666668</v>
      </c>
      <c r="F102" s="286">
        <f t="shared" si="22"/>
        <v>28.000000000000004</v>
      </c>
      <c r="G102" s="293">
        <f t="shared" si="23"/>
        <v>40</v>
      </c>
      <c r="H102" s="293">
        <f t="shared" si="24"/>
        <v>484.66666666666669</v>
      </c>
      <c r="I102" s="308">
        <v>440</v>
      </c>
      <c r="J102" s="309">
        <f t="shared" si="16"/>
        <v>-44.666666666666686</v>
      </c>
    </row>
    <row r="103" spans="1:10" s="339" customFormat="1" ht="10.8" thickBot="1">
      <c r="A103" s="300" t="s">
        <v>63</v>
      </c>
      <c r="B103" s="300"/>
      <c r="C103" s="347"/>
      <c r="D103" s="299"/>
      <c r="E103" s="299"/>
      <c r="F103" s="299"/>
      <c r="G103" s="300"/>
      <c r="H103" s="300"/>
      <c r="I103" s="312">
        <v>25815</v>
      </c>
      <c r="J103" s="309">
        <f t="shared" si="16"/>
        <v>25815</v>
      </c>
    </row>
    <row r="104" spans="1:10" s="303" customFormat="1" ht="10.199999999999999"/>
  </sheetData>
  <mergeCells count="1">
    <mergeCell ref="D1:H1"/>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FM109"/>
  <sheetViews>
    <sheetView showGridLines="0" showRuler="0" zoomScale="90" zoomScaleNormal="90" zoomScalePageLayoutView="70" workbookViewId="0">
      <pane ySplit="6" topLeftCell="A31" activePane="bottomLeft" state="frozen"/>
      <selection pane="bottomLeft" activeCell="T13" sqref="T13"/>
    </sheetView>
  </sheetViews>
  <sheetFormatPr defaultColWidth="8.77734375" defaultRowHeight="30" customHeight="1" outlineLevelRow="1"/>
  <cols>
    <col min="1" max="1" width="0.77734375" style="49" customWidth="1"/>
    <col min="2" max="2" width="57.33203125" style="48" bestFit="1" customWidth="1"/>
    <col min="3" max="3" width="16.77734375" style="48" bestFit="1" customWidth="1"/>
    <col min="4" max="4" width="8.33203125" style="48" bestFit="1" customWidth="1"/>
    <col min="5" max="5" width="8.33203125" style="51" bestFit="1" customWidth="1"/>
    <col min="6" max="6" width="9.33203125" style="48" bestFit="1" customWidth="1"/>
    <col min="7" max="7" width="1.33203125" style="48" customWidth="1"/>
    <col min="8" max="8" width="7.33203125" style="48" bestFit="1" customWidth="1"/>
    <col min="9" max="9" width="2.109375" style="48" customWidth="1"/>
    <col min="10" max="10" width="2" style="48" bestFit="1" customWidth="1"/>
    <col min="11" max="11" width="2.6640625" style="48" bestFit="1" customWidth="1"/>
    <col min="12" max="13" width="2" style="48" bestFit="1" customWidth="1"/>
    <col min="14" max="14" width="2.109375" style="48" bestFit="1" customWidth="1"/>
    <col min="15" max="19" width="3" style="48" bestFit="1" customWidth="1"/>
    <col min="20" max="35" width="2.33203125" style="48" bestFit="1" customWidth="1"/>
    <col min="36" max="36" width="1.6640625" style="48" bestFit="1" customWidth="1"/>
    <col min="37" max="37" width="2.109375" style="48" bestFit="1" customWidth="1"/>
    <col min="38" max="38" width="1.6640625" style="48" bestFit="1" customWidth="1"/>
    <col min="39" max="39" width="2.33203125" style="48" bestFit="1" customWidth="1"/>
    <col min="40" max="43" width="1.6640625" style="48" bestFit="1" customWidth="1"/>
    <col min="44" max="44" width="2.109375" style="48" bestFit="1" customWidth="1"/>
    <col min="45" max="67" width="2.33203125" style="48" bestFit="1" customWidth="1"/>
    <col min="68" max="71" width="1.6640625" style="48" bestFit="1" customWidth="1"/>
    <col min="72" max="72" width="2.109375" style="48" bestFit="1" customWidth="1"/>
    <col min="73" max="73" width="1.6640625" style="48" bestFit="1" customWidth="1"/>
    <col min="74" max="74" width="2.33203125" style="48" bestFit="1" customWidth="1"/>
    <col min="75" max="75" width="1.6640625" style="48" bestFit="1" customWidth="1"/>
    <col min="76" max="97" width="2.33203125" style="48" bestFit="1" customWidth="1"/>
    <col min="98" max="99" width="1.6640625" style="48" bestFit="1" customWidth="1"/>
    <col min="100" max="100" width="2.109375" style="48" bestFit="1" customWidth="1"/>
    <col min="101" max="101" width="1.6640625" style="48" bestFit="1" customWidth="1"/>
    <col min="102" max="102" width="2.33203125" style="48" bestFit="1" customWidth="1"/>
    <col min="103" max="106" width="1.6640625" style="48" bestFit="1" customWidth="1"/>
    <col min="107" max="169" width="2.33203125" style="48" bestFit="1" customWidth="1"/>
    <col min="170" max="16384" width="8.77734375" style="48"/>
  </cols>
  <sheetData>
    <row r="1" spans="1:169" ht="30" customHeight="1">
      <c r="A1" s="45" t="s">
        <v>298</v>
      </c>
      <c r="B1" s="46" t="s">
        <v>299</v>
      </c>
      <c r="C1" s="47"/>
      <c r="D1" s="29"/>
      <c r="E1" s="1"/>
      <c r="F1" s="27"/>
      <c r="H1" s="29"/>
      <c r="I1" s="8"/>
    </row>
    <row r="2" spans="1:169" ht="30" customHeight="1">
      <c r="A2" s="49" t="s">
        <v>300</v>
      </c>
      <c r="B2" s="50" t="s">
        <v>301</v>
      </c>
      <c r="I2" s="52"/>
    </row>
    <row r="3" spans="1:169" ht="30" customHeight="1">
      <c r="A3" s="49" t="s">
        <v>302</v>
      </c>
      <c r="B3" s="53" t="s">
        <v>303</v>
      </c>
      <c r="C3" s="870" t="s">
        <v>304</v>
      </c>
      <c r="D3" s="871"/>
      <c r="E3" s="873">
        <v>44103</v>
      </c>
      <c r="F3" s="873"/>
    </row>
    <row r="4" spans="1:169" ht="30" customHeight="1">
      <c r="A4" s="45" t="s">
        <v>305</v>
      </c>
      <c r="C4" s="870" t="s">
        <v>306</v>
      </c>
      <c r="D4" s="871"/>
      <c r="E4" s="54">
        <v>1</v>
      </c>
      <c r="F4" s="55"/>
      <c r="I4" s="867">
        <f>I5</f>
        <v>44102</v>
      </c>
      <c r="J4" s="868"/>
      <c r="K4" s="868"/>
      <c r="L4" s="868"/>
      <c r="M4" s="868"/>
      <c r="N4" s="868"/>
      <c r="O4" s="869"/>
      <c r="P4" s="867">
        <f>P5</f>
        <v>44109</v>
      </c>
      <c r="Q4" s="868"/>
      <c r="R4" s="868"/>
      <c r="S4" s="868"/>
      <c r="T4" s="868"/>
      <c r="U4" s="868"/>
      <c r="V4" s="869"/>
      <c r="W4" s="867">
        <f>W5</f>
        <v>44116</v>
      </c>
      <c r="X4" s="868"/>
      <c r="Y4" s="868"/>
      <c r="Z4" s="868"/>
      <c r="AA4" s="868"/>
      <c r="AB4" s="868"/>
      <c r="AC4" s="869"/>
      <c r="AD4" s="867">
        <f>AD5</f>
        <v>44123</v>
      </c>
      <c r="AE4" s="868"/>
      <c r="AF4" s="868"/>
      <c r="AG4" s="868"/>
      <c r="AH4" s="868"/>
      <c r="AI4" s="868"/>
      <c r="AJ4" s="869"/>
      <c r="AK4" s="867">
        <f>AK5</f>
        <v>44130</v>
      </c>
      <c r="AL4" s="868"/>
      <c r="AM4" s="868"/>
      <c r="AN4" s="868"/>
      <c r="AO4" s="868"/>
      <c r="AP4" s="868"/>
      <c r="AQ4" s="869"/>
      <c r="AR4" s="867">
        <f>AR5</f>
        <v>44137</v>
      </c>
      <c r="AS4" s="868"/>
      <c r="AT4" s="868"/>
      <c r="AU4" s="868"/>
      <c r="AV4" s="868"/>
      <c r="AW4" s="868"/>
      <c r="AX4" s="869"/>
      <c r="AY4" s="867">
        <f>AY5</f>
        <v>44144</v>
      </c>
      <c r="AZ4" s="868"/>
      <c r="BA4" s="868"/>
      <c r="BB4" s="868"/>
      <c r="BC4" s="868"/>
      <c r="BD4" s="868"/>
      <c r="BE4" s="869"/>
      <c r="BF4" s="867">
        <f>BF5</f>
        <v>44151</v>
      </c>
      <c r="BG4" s="868"/>
      <c r="BH4" s="868"/>
      <c r="BI4" s="868"/>
      <c r="BJ4" s="868"/>
      <c r="BK4" s="868"/>
      <c r="BL4" s="869"/>
      <c r="BM4" s="867">
        <f>BM5</f>
        <v>44158</v>
      </c>
      <c r="BN4" s="868"/>
      <c r="BO4" s="868"/>
      <c r="BP4" s="868"/>
      <c r="BQ4" s="868"/>
      <c r="BR4" s="868"/>
      <c r="BS4" s="869"/>
      <c r="BT4" s="867">
        <f>BT5</f>
        <v>44165</v>
      </c>
      <c r="BU4" s="868"/>
      <c r="BV4" s="868"/>
      <c r="BW4" s="868"/>
      <c r="BX4" s="868"/>
      <c r="BY4" s="868"/>
      <c r="BZ4" s="869"/>
      <c r="CA4" s="867">
        <f>CA5</f>
        <v>44172</v>
      </c>
      <c r="CB4" s="868"/>
      <c r="CC4" s="868"/>
      <c r="CD4" s="868"/>
      <c r="CE4" s="868"/>
      <c r="CF4" s="868"/>
      <c r="CG4" s="869"/>
      <c r="CH4" s="867">
        <f>CH5</f>
        <v>44179</v>
      </c>
      <c r="CI4" s="868"/>
      <c r="CJ4" s="868"/>
      <c r="CK4" s="868"/>
      <c r="CL4" s="868"/>
      <c r="CM4" s="868"/>
      <c r="CN4" s="869"/>
      <c r="CO4" s="867">
        <f>CO5</f>
        <v>44186</v>
      </c>
      <c r="CP4" s="868"/>
      <c r="CQ4" s="868"/>
      <c r="CR4" s="868"/>
      <c r="CS4" s="868"/>
      <c r="CT4" s="868"/>
      <c r="CU4" s="869"/>
      <c r="CV4" s="867">
        <f>CV5</f>
        <v>44193</v>
      </c>
      <c r="CW4" s="868"/>
      <c r="CX4" s="868"/>
      <c r="CY4" s="868"/>
      <c r="CZ4" s="868"/>
      <c r="DA4" s="868"/>
      <c r="DB4" s="869"/>
      <c r="DC4" s="867">
        <f>DC5</f>
        <v>44200</v>
      </c>
      <c r="DD4" s="868"/>
      <c r="DE4" s="868"/>
      <c r="DF4" s="868"/>
      <c r="DG4" s="868"/>
      <c r="DH4" s="868"/>
      <c r="DI4" s="869"/>
      <c r="DJ4" s="867">
        <f>DJ5</f>
        <v>44207</v>
      </c>
      <c r="DK4" s="868"/>
      <c r="DL4" s="868"/>
      <c r="DM4" s="868"/>
      <c r="DN4" s="868"/>
      <c r="DO4" s="868"/>
      <c r="DP4" s="869"/>
      <c r="DQ4" s="867">
        <f>DQ5</f>
        <v>44214</v>
      </c>
      <c r="DR4" s="868"/>
      <c r="DS4" s="868"/>
      <c r="DT4" s="868"/>
      <c r="DU4" s="868"/>
      <c r="DV4" s="868"/>
      <c r="DW4" s="869"/>
      <c r="DX4" s="867">
        <f>DX5</f>
        <v>44221</v>
      </c>
      <c r="DY4" s="868"/>
      <c r="DZ4" s="868"/>
      <c r="EA4" s="868"/>
      <c r="EB4" s="868"/>
      <c r="EC4" s="868"/>
      <c r="ED4" s="869"/>
      <c r="EE4" s="867">
        <f>EE5</f>
        <v>44228</v>
      </c>
      <c r="EF4" s="868"/>
      <c r="EG4" s="868"/>
      <c r="EH4" s="868"/>
      <c r="EI4" s="868"/>
      <c r="EJ4" s="868"/>
      <c r="EK4" s="869"/>
      <c r="EL4" s="867">
        <f>EL5</f>
        <v>44235</v>
      </c>
      <c r="EM4" s="868"/>
      <c r="EN4" s="868"/>
      <c r="EO4" s="868"/>
      <c r="EP4" s="868"/>
      <c r="EQ4" s="868"/>
      <c r="ER4" s="869"/>
      <c r="ES4" s="867">
        <f>ES5</f>
        <v>44242</v>
      </c>
      <c r="ET4" s="868"/>
      <c r="EU4" s="868"/>
      <c r="EV4" s="868"/>
      <c r="EW4" s="868"/>
      <c r="EX4" s="868"/>
      <c r="EY4" s="869"/>
      <c r="EZ4" s="867">
        <f>EZ5</f>
        <v>44249</v>
      </c>
      <c r="FA4" s="868"/>
      <c r="FB4" s="868"/>
      <c r="FC4" s="868"/>
      <c r="FD4" s="868"/>
      <c r="FE4" s="868"/>
      <c r="FF4" s="869"/>
      <c r="FG4" s="867">
        <f>FG5</f>
        <v>44256</v>
      </c>
      <c r="FH4" s="868"/>
      <c r="FI4" s="868"/>
      <c r="FJ4" s="868"/>
      <c r="FK4" s="868"/>
      <c r="FL4" s="868"/>
      <c r="FM4" s="869"/>
    </row>
    <row r="5" spans="1:169" ht="15" customHeight="1">
      <c r="A5" s="45" t="s">
        <v>307</v>
      </c>
      <c r="B5" s="872"/>
      <c r="C5" s="872"/>
      <c r="D5" s="872"/>
      <c r="E5" s="872"/>
      <c r="F5" s="872"/>
      <c r="G5" s="872"/>
      <c r="I5" s="5">
        <f>Project_Start-WEEKDAY(Project_Start,1)+2+7*(Display_Week-1)</f>
        <v>44102</v>
      </c>
      <c r="J5" s="4">
        <f>I5+1</f>
        <v>44103</v>
      </c>
      <c r="K5" s="4">
        <f t="shared" ref="K5:AX5" si="0">J5+1</f>
        <v>44104</v>
      </c>
      <c r="L5" s="4">
        <f t="shared" si="0"/>
        <v>44105</v>
      </c>
      <c r="M5" s="4">
        <f t="shared" si="0"/>
        <v>44106</v>
      </c>
      <c r="N5" s="4">
        <f t="shared" si="0"/>
        <v>44107</v>
      </c>
      <c r="O5" s="6">
        <f t="shared" si="0"/>
        <v>44108</v>
      </c>
      <c r="P5" s="5">
        <f>O5+1</f>
        <v>44109</v>
      </c>
      <c r="Q5" s="4">
        <f>P5+1</f>
        <v>44110</v>
      </c>
      <c r="R5" s="4">
        <f t="shared" si="0"/>
        <v>44111</v>
      </c>
      <c r="S5" s="4">
        <f t="shared" si="0"/>
        <v>44112</v>
      </c>
      <c r="T5" s="4">
        <f t="shared" si="0"/>
        <v>44113</v>
      </c>
      <c r="U5" s="4">
        <f t="shared" si="0"/>
        <v>44114</v>
      </c>
      <c r="V5" s="6">
        <f t="shared" si="0"/>
        <v>44115</v>
      </c>
      <c r="W5" s="5">
        <f>V5+1</f>
        <v>44116</v>
      </c>
      <c r="X5" s="4">
        <f>W5+1</f>
        <v>44117</v>
      </c>
      <c r="Y5" s="4">
        <f t="shared" si="0"/>
        <v>44118</v>
      </c>
      <c r="Z5" s="4">
        <f t="shared" si="0"/>
        <v>44119</v>
      </c>
      <c r="AA5" s="4">
        <f t="shared" si="0"/>
        <v>44120</v>
      </c>
      <c r="AB5" s="4">
        <f t="shared" si="0"/>
        <v>44121</v>
      </c>
      <c r="AC5" s="6">
        <f t="shared" si="0"/>
        <v>44122</v>
      </c>
      <c r="AD5" s="5">
        <f>AC5+1</f>
        <v>44123</v>
      </c>
      <c r="AE5" s="4">
        <f>AD5+1</f>
        <v>44124</v>
      </c>
      <c r="AF5" s="4">
        <f t="shared" si="0"/>
        <v>44125</v>
      </c>
      <c r="AG5" s="4">
        <f t="shared" si="0"/>
        <v>44126</v>
      </c>
      <c r="AH5" s="4">
        <f t="shared" si="0"/>
        <v>44127</v>
      </c>
      <c r="AI5" s="4">
        <f t="shared" si="0"/>
        <v>44128</v>
      </c>
      <c r="AJ5" s="6">
        <f t="shared" si="0"/>
        <v>44129</v>
      </c>
      <c r="AK5" s="5">
        <f>AJ5+1</f>
        <v>44130</v>
      </c>
      <c r="AL5" s="4">
        <f>AK5+1</f>
        <v>44131</v>
      </c>
      <c r="AM5" s="4">
        <f t="shared" si="0"/>
        <v>44132</v>
      </c>
      <c r="AN5" s="4">
        <f t="shared" si="0"/>
        <v>44133</v>
      </c>
      <c r="AO5" s="4">
        <f t="shared" si="0"/>
        <v>44134</v>
      </c>
      <c r="AP5" s="4">
        <f t="shared" si="0"/>
        <v>44135</v>
      </c>
      <c r="AQ5" s="6">
        <f t="shared" si="0"/>
        <v>44136</v>
      </c>
      <c r="AR5" s="5">
        <f>AQ5+1</f>
        <v>44137</v>
      </c>
      <c r="AS5" s="4">
        <f>AR5+1</f>
        <v>44138</v>
      </c>
      <c r="AT5" s="4">
        <f t="shared" si="0"/>
        <v>44139</v>
      </c>
      <c r="AU5" s="4">
        <f t="shared" si="0"/>
        <v>44140</v>
      </c>
      <c r="AV5" s="4">
        <f t="shared" si="0"/>
        <v>44141</v>
      </c>
      <c r="AW5" s="4">
        <f t="shared" si="0"/>
        <v>44142</v>
      </c>
      <c r="AX5" s="6">
        <f t="shared" si="0"/>
        <v>44143</v>
      </c>
      <c r="AY5" s="5">
        <f t="shared" ref="AY5:CD5" si="1">AX5+1</f>
        <v>44144</v>
      </c>
      <c r="AZ5" s="4">
        <f t="shared" si="1"/>
        <v>44145</v>
      </c>
      <c r="BA5" s="4">
        <f t="shared" si="1"/>
        <v>44146</v>
      </c>
      <c r="BB5" s="4">
        <f t="shared" si="1"/>
        <v>44147</v>
      </c>
      <c r="BC5" s="4">
        <f t="shared" si="1"/>
        <v>44148</v>
      </c>
      <c r="BD5" s="4">
        <f t="shared" si="1"/>
        <v>44149</v>
      </c>
      <c r="BE5" s="6">
        <f t="shared" si="1"/>
        <v>44150</v>
      </c>
      <c r="BF5" s="5">
        <f t="shared" si="1"/>
        <v>44151</v>
      </c>
      <c r="BG5" s="4">
        <f t="shared" si="1"/>
        <v>44152</v>
      </c>
      <c r="BH5" s="4">
        <f t="shared" si="1"/>
        <v>44153</v>
      </c>
      <c r="BI5" s="4">
        <f t="shared" si="1"/>
        <v>44154</v>
      </c>
      <c r="BJ5" s="4">
        <f t="shared" si="1"/>
        <v>44155</v>
      </c>
      <c r="BK5" s="4">
        <f t="shared" si="1"/>
        <v>44156</v>
      </c>
      <c r="BL5" s="6">
        <f t="shared" si="1"/>
        <v>44157</v>
      </c>
      <c r="BM5" s="5">
        <f t="shared" si="1"/>
        <v>44158</v>
      </c>
      <c r="BN5" s="4">
        <f t="shared" si="1"/>
        <v>44159</v>
      </c>
      <c r="BO5" s="4">
        <f t="shared" si="1"/>
        <v>44160</v>
      </c>
      <c r="BP5" s="4">
        <f t="shared" si="1"/>
        <v>44161</v>
      </c>
      <c r="BQ5" s="4">
        <f t="shared" si="1"/>
        <v>44162</v>
      </c>
      <c r="BR5" s="4">
        <f t="shared" si="1"/>
        <v>44163</v>
      </c>
      <c r="BS5" s="6">
        <f t="shared" si="1"/>
        <v>44164</v>
      </c>
      <c r="BT5" s="5">
        <f t="shared" si="1"/>
        <v>44165</v>
      </c>
      <c r="BU5" s="4">
        <f t="shared" si="1"/>
        <v>44166</v>
      </c>
      <c r="BV5" s="4">
        <f t="shared" si="1"/>
        <v>44167</v>
      </c>
      <c r="BW5" s="4">
        <f t="shared" si="1"/>
        <v>44168</v>
      </c>
      <c r="BX5" s="4">
        <f t="shared" si="1"/>
        <v>44169</v>
      </c>
      <c r="BY5" s="4">
        <f t="shared" si="1"/>
        <v>44170</v>
      </c>
      <c r="BZ5" s="6">
        <f t="shared" si="1"/>
        <v>44171</v>
      </c>
      <c r="CA5" s="5">
        <f t="shared" si="1"/>
        <v>44172</v>
      </c>
      <c r="CB5" s="4">
        <f t="shared" si="1"/>
        <v>44173</v>
      </c>
      <c r="CC5" s="4">
        <f t="shared" si="1"/>
        <v>44174</v>
      </c>
      <c r="CD5" s="4">
        <f t="shared" si="1"/>
        <v>44175</v>
      </c>
      <c r="CE5" s="4">
        <f t="shared" ref="CE5:DJ5" si="2">CD5+1</f>
        <v>44176</v>
      </c>
      <c r="CF5" s="4">
        <f t="shared" si="2"/>
        <v>44177</v>
      </c>
      <c r="CG5" s="6">
        <f t="shared" si="2"/>
        <v>44178</v>
      </c>
      <c r="CH5" s="5">
        <f t="shared" si="2"/>
        <v>44179</v>
      </c>
      <c r="CI5" s="4">
        <f t="shared" si="2"/>
        <v>44180</v>
      </c>
      <c r="CJ5" s="4">
        <f t="shared" si="2"/>
        <v>44181</v>
      </c>
      <c r="CK5" s="4">
        <f t="shared" si="2"/>
        <v>44182</v>
      </c>
      <c r="CL5" s="4">
        <f t="shared" si="2"/>
        <v>44183</v>
      </c>
      <c r="CM5" s="4">
        <f t="shared" si="2"/>
        <v>44184</v>
      </c>
      <c r="CN5" s="6">
        <f t="shared" si="2"/>
        <v>44185</v>
      </c>
      <c r="CO5" s="5">
        <f t="shared" si="2"/>
        <v>44186</v>
      </c>
      <c r="CP5" s="4">
        <f t="shared" si="2"/>
        <v>44187</v>
      </c>
      <c r="CQ5" s="4">
        <f t="shared" si="2"/>
        <v>44188</v>
      </c>
      <c r="CR5" s="4">
        <f t="shared" si="2"/>
        <v>44189</v>
      </c>
      <c r="CS5" s="4">
        <f t="shared" si="2"/>
        <v>44190</v>
      </c>
      <c r="CT5" s="4">
        <f t="shared" si="2"/>
        <v>44191</v>
      </c>
      <c r="CU5" s="6">
        <f t="shared" si="2"/>
        <v>44192</v>
      </c>
      <c r="CV5" s="5">
        <f t="shared" si="2"/>
        <v>44193</v>
      </c>
      <c r="CW5" s="4">
        <f t="shared" si="2"/>
        <v>44194</v>
      </c>
      <c r="CX5" s="4">
        <f t="shared" si="2"/>
        <v>44195</v>
      </c>
      <c r="CY5" s="4">
        <f t="shared" si="2"/>
        <v>44196</v>
      </c>
      <c r="CZ5" s="4">
        <f t="shared" si="2"/>
        <v>44197</v>
      </c>
      <c r="DA5" s="4">
        <f t="shared" si="2"/>
        <v>44198</v>
      </c>
      <c r="DB5" s="6">
        <f t="shared" si="2"/>
        <v>44199</v>
      </c>
      <c r="DC5" s="5">
        <f t="shared" si="2"/>
        <v>44200</v>
      </c>
      <c r="DD5" s="4">
        <f t="shared" si="2"/>
        <v>44201</v>
      </c>
      <c r="DE5" s="4">
        <f t="shared" si="2"/>
        <v>44202</v>
      </c>
      <c r="DF5" s="4">
        <f t="shared" si="2"/>
        <v>44203</v>
      </c>
      <c r="DG5" s="4">
        <f t="shared" si="2"/>
        <v>44204</v>
      </c>
      <c r="DH5" s="4">
        <f t="shared" si="2"/>
        <v>44205</v>
      </c>
      <c r="DI5" s="6">
        <f t="shared" si="2"/>
        <v>44206</v>
      </c>
      <c r="DJ5" s="5">
        <f t="shared" si="2"/>
        <v>44207</v>
      </c>
      <c r="DK5" s="4">
        <f t="shared" ref="DK5:EP5" si="3">DJ5+1</f>
        <v>44208</v>
      </c>
      <c r="DL5" s="4">
        <f t="shared" si="3"/>
        <v>44209</v>
      </c>
      <c r="DM5" s="4">
        <f t="shared" si="3"/>
        <v>44210</v>
      </c>
      <c r="DN5" s="4">
        <f t="shared" si="3"/>
        <v>44211</v>
      </c>
      <c r="DO5" s="4">
        <f t="shared" si="3"/>
        <v>44212</v>
      </c>
      <c r="DP5" s="6">
        <f t="shared" si="3"/>
        <v>44213</v>
      </c>
      <c r="DQ5" s="5">
        <f t="shared" si="3"/>
        <v>44214</v>
      </c>
      <c r="DR5" s="4">
        <f t="shared" si="3"/>
        <v>44215</v>
      </c>
      <c r="DS5" s="4">
        <f t="shared" si="3"/>
        <v>44216</v>
      </c>
      <c r="DT5" s="4">
        <f t="shared" si="3"/>
        <v>44217</v>
      </c>
      <c r="DU5" s="4">
        <f t="shared" si="3"/>
        <v>44218</v>
      </c>
      <c r="DV5" s="4">
        <f t="shared" si="3"/>
        <v>44219</v>
      </c>
      <c r="DW5" s="6">
        <f t="shared" si="3"/>
        <v>44220</v>
      </c>
      <c r="DX5" s="5">
        <f t="shared" si="3"/>
        <v>44221</v>
      </c>
      <c r="DY5" s="4">
        <f t="shared" si="3"/>
        <v>44222</v>
      </c>
      <c r="DZ5" s="4">
        <f t="shared" si="3"/>
        <v>44223</v>
      </c>
      <c r="EA5" s="4">
        <f t="shared" si="3"/>
        <v>44224</v>
      </c>
      <c r="EB5" s="4">
        <f t="shared" si="3"/>
        <v>44225</v>
      </c>
      <c r="EC5" s="4">
        <f t="shared" si="3"/>
        <v>44226</v>
      </c>
      <c r="ED5" s="6">
        <f t="shared" si="3"/>
        <v>44227</v>
      </c>
      <c r="EE5" s="5">
        <f t="shared" si="3"/>
        <v>44228</v>
      </c>
      <c r="EF5" s="4">
        <f t="shared" si="3"/>
        <v>44229</v>
      </c>
      <c r="EG5" s="4">
        <f t="shared" si="3"/>
        <v>44230</v>
      </c>
      <c r="EH5" s="4">
        <f t="shared" si="3"/>
        <v>44231</v>
      </c>
      <c r="EI5" s="4">
        <f t="shared" si="3"/>
        <v>44232</v>
      </c>
      <c r="EJ5" s="4">
        <f t="shared" si="3"/>
        <v>44233</v>
      </c>
      <c r="EK5" s="6">
        <f t="shared" si="3"/>
        <v>44234</v>
      </c>
      <c r="EL5" s="5">
        <f t="shared" si="3"/>
        <v>44235</v>
      </c>
      <c r="EM5" s="4">
        <f t="shared" si="3"/>
        <v>44236</v>
      </c>
      <c r="EN5" s="4">
        <f t="shared" si="3"/>
        <v>44237</v>
      </c>
      <c r="EO5" s="4">
        <f t="shared" si="3"/>
        <v>44238</v>
      </c>
      <c r="EP5" s="4">
        <f t="shared" si="3"/>
        <v>44239</v>
      </c>
      <c r="EQ5" s="4">
        <f t="shared" ref="EQ5:FM5" si="4">EP5+1</f>
        <v>44240</v>
      </c>
      <c r="ER5" s="6">
        <f t="shared" si="4"/>
        <v>44241</v>
      </c>
      <c r="ES5" s="5">
        <f t="shared" si="4"/>
        <v>44242</v>
      </c>
      <c r="ET5" s="4">
        <f t="shared" si="4"/>
        <v>44243</v>
      </c>
      <c r="EU5" s="4">
        <f t="shared" si="4"/>
        <v>44244</v>
      </c>
      <c r="EV5" s="4">
        <f t="shared" si="4"/>
        <v>44245</v>
      </c>
      <c r="EW5" s="4">
        <f t="shared" si="4"/>
        <v>44246</v>
      </c>
      <c r="EX5" s="4">
        <f t="shared" si="4"/>
        <v>44247</v>
      </c>
      <c r="EY5" s="6">
        <f t="shared" si="4"/>
        <v>44248</v>
      </c>
      <c r="EZ5" s="5">
        <f t="shared" si="4"/>
        <v>44249</v>
      </c>
      <c r="FA5" s="4">
        <f t="shared" si="4"/>
        <v>44250</v>
      </c>
      <c r="FB5" s="4">
        <f t="shared" si="4"/>
        <v>44251</v>
      </c>
      <c r="FC5" s="4">
        <f t="shared" si="4"/>
        <v>44252</v>
      </c>
      <c r="FD5" s="4">
        <f t="shared" si="4"/>
        <v>44253</v>
      </c>
      <c r="FE5" s="4">
        <f t="shared" si="4"/>
        <v>44254</v>
      </c>
      <c r="FF5" s="6">
        <f t="shared" si="4"/>
        <v>44255</v>
      </c>
      <c r="FG5" s="5">
        <f t="shared" si="4"/>
        <v>44256</v>
      </c>
      <c r="FH5" s="4">
        <f t="shared" si="4"/>
        <v>44257</v>
      </c>
      <c r="FI5" s="4">
        <f t="shared" si="4"/>
        <v>44258</v>
      </c>
      <c r="FJ5" s="4">
        <f t="shared" si="4"/>
        <v>44259</v>
      </c>
      <c r="FK5" s="4">
        <f t="shared" si="4"/>
        <v>44260</v>
      </c>
      <c r="FL5" s="4">
        <f t="shared" si="4"/>
        <v>44261</v>
      </c>
      <c r="FM5" s="6">
        <f t="shared" si="4"/>
        <v>44262</v>
      </c>
    </row>
    <row r="6" spans="1:169" ht="30" customHeight="1" thickBot="1">
      <c r="A6" s="45" t="s">
        <v>308</v>
      </c>
      <c r="B6" s="2" t="s">
        <v>309</v>
      </c>
      <c r="C6" s="3" t="s">
        <v>310</v>
      </c>
      <c r="D6" s="3" t="s">
        <v>311</v>
      </c>
      <c r="E6" s="3" t="s">
        <v>312</v>
      </c>
      <c r="F6" s="3" t="s">
        <v>313</v>
      </c>
      <c r="G6" s="3"/>
      <c r="H6" s="3" t="s">
        <v>314</v>
      </c>
      <c r="I6" s="7" t="str">
        <f>LEFT(TEXT(I5,"ddd"),1)</f>
        <v>M</v>
      </c>
      <c r="J6" s="7" t="str">
        <f t="shared" ref="J6:AR6" si="5">LEFT(TEXT(J5,"ddd"),1)</f>
        <v>T</v>
      </c>
      <c r="K6" s="7" t="str">
        <f t="shared" si="5"/>
        <v>W</v>
      </c>
      <c r="L6" s="7" t="str">
        <f t="shared" si="5"/>
        <v>T</v>
      </c>
      <c r="M6" s="7" t="str">
        <f t="shared" si="5"/>
        <v>F</v>
      </c>
      <c r="N6" s="7" t="str">
        <f t="shared" si="5"/>
        <v>S</v>
      </c>
      <c r="O6" s="7" t="str">
        <f t="shared" si="5"/>
        <v>S</v>
      </c>
      <c r="P6" s="7" t="str">
        <f t="shared" si="5"/>
        <v>M</v>
      </c>
      <c r="Q6" s="7" t="str">
        <f t="shared" si="5"/>
        <v>T</v>
      </c>
      <c r="R6" s="7" t="str">
        <f t="shared" si="5"/>
        <v>W</v>
      </c>
      <c r="S6" s="7" t="str">
        <f t="shared" si="5"/>
        <v>T</v>
      </c>
      <c r="T6" s="7" t="str">
        <f t="shared" si="5"/>
        <v>F</v>
      </c>
      <c r="U6" s="7" t="str">
        <f t="shared" si="5"/>
        <v>S</v>
      </c>
      <c r="V6" s="7" t="str">
        <f t="shared" si="5"/>
        <v>S</v>
      </c>
      <c r="W6" s="7" t="str">
        <f t="shared" si="5"/>
        <v>M</v>
      </c>
      <c r="X6" s="7" t="str">
        <f t="shared" si="5"/>
        <v>T</v>
      </c>
      <c r="Y6" s="7" t="str">
        <f t="shared" si="5"/>
        <v>W</v>
      </c>
      <c r="Z6" s="7" t="str">
        <f t="shared" si="5"/>
        <v>T</v>
      </c>
      <c r="AA6" s="7" t="str">
        <f t="shared" si="5"/>
        <v>F</v>
      </c>
      <c r="AB6" s="7" t="str">
        <f t="shared" si="5"/>
        <v>S</v>
      </c>
      <c r="AC6" s="7" t="str">
        <f t="shared" si="5"/>
        <v>S</v>
      </c>
      <c r="AD6" s="7" t="str">
        <f t="shared" si="5"/>
        <v>M</v>
      </c>
      <c r="AE6" s="7" t="str">
        <f t="shared" si="5"/>
        <v>T</v>
      </c>
      <c r="AF6" s="7" t="str">
        <f t="shared" si="5"/>
        <v>W</v>
      </c>
      <c r="AG6" s="7" t="str">
        <f t="shared" si="5"/>
        <v>T</v>
      </c>
      <c r="AH6" s="7" t="str">
        <f t="shared" si="5"/>
        <v>F</v>
      </c>
      <c r="AI6" s="7" t="str">
        <f t="shared" si="5"/>
        <v>S</v>
      </c>
      <c r="AJ6" s="7" t="str">
        <f t="shared" si="5"/>
        <v>S</v>
      </c>
      <c r="AK6" s="7" t="str">
        <f t="shared" si="5"/>
        <v>M</v>
      </c>
      <c r="AL6" s="7" t="str">
        <f t="shared" si="5"/>
        <v>T</v>
      </c>
      <c r="AM6" s="7" t="str">
        <f t="shared" si="5"/>
        <v>W</v>
      </c>
      <c r="AN6" s="7" t="str">
        <f t="shared" si="5"/>
        <v>T</v>
      </c>
      <c r="AO6" s="7" t="str">
        <f t="shared" si="5"/>
        <v>F</v>
      </c>
      <c r="AP6" s="7" t="str">
        <f t="shared" si="5"/>
        <v>S</v>
      </c>
      <c r="AQ6" s="7" t="str">
        <f t="shared" si="5"/>
        <v>S</v>
      </c>
      <c r="AR6" s="7" t="str">
        <f t="shared" si="5"/>
        <v>M</v>
      </c>
      <c r="AS6" s="7" t="str">
        <f t="shared" ref="AS6:BL6" si="6">LEFT(TEXT(AS5,"ddd"),1)</f>
        <v>T</v>
      </c>
      <c r="AT6" s="7" t="str">
        <f t="shared" si="6"/>
        <v>W</v>
      </c>
      <c r="AU6" s="7" t="str">
        <f t="shared" si="6"/>
        <v>T</v>
      </c>
      <c r="AV6" s="7" t="str">
        <f t="shared" si="6"/>
        <v>F</v>
      </c>
      <c r="AW6" s="7" t="str">
        <f t="shared" si="6"/>
        <v>S</v>
      </c>
      <c r="AX6" s="7" t="str">
        <f t="shared" si="6"/>
        <v>S</v>
      </c>
      <c r="AY6" s="7" t="str">
        <f t="shared" si="6"/>
        <v>M</v>
      </c>
      <c r="AZ6" s="7" t="str">
        <f t="shared" si="6"/>
        <v>T</v>
      </c>
      <c r="BA6" s="7" t="str">
        <f t="shared" si="6"/>
        <v>W</v>
      </c>
      <c r="BB6" s="7" t="str">
        <f t="shared" si="6"/>
        <v>T</v>
      </c>
      <c r="BC6" s="7" t="str">
        <f t="shared" si="6"/>
        <v>F</v>
      </c>
      <c r="BD6" s="7" t="str">
        <f t="shared" si="6"/>
        <v>S</v>
      </c>
      <c r="BE6" s="7" t="str">
        <f t="shared" si="6"/>
        <v>S</v>
      </c>
      <c r="BF6" s="7" t="str">
        <f t="shared" si="6"/>
        <v>M</v>
      </c>
      <c r="BG6" s="7" t="str">
        <f t="shared" si="6"/>
        <v>T</v>
      </c>
      <c r="BH6" s="7" t="str">
        <f t="shared" si="6"/>
        <v>W</v>
      </c>
      <c r="BI6" s="7" t="str">
        <f t="shared" si="6"/>
        <v>T</v>
      </c>
      <c r="BJ6" s="7" t="str">
        <f t="shared" si="6"/>
        <v>F</v>
      </c>
      <c r="BK6" s="7" t="str">
        <f t="shared" si="6"/>
        <v>S</v>
      </c>
      <c r="BL6" s="7" t="str">
        <f t="shared" si="6"/>
        <v>S</v>
      </c>
      <c r="BM6" s="7" t="str">
        <f t="shared" ref="BM6:BS6" si="7">LEFT(TEXT(BM5,"ddd"),1)</f>
        <v>M</v>
      </c>
      <c r="BN6" s="7" t="str">
        <f t="shared" si="7"/>
        <v>T</v>
      </c>
      <c r="BO6" s="7" t="str">
        <f t="shared" si="7"/>
        <v>W</v>
      </c>
      <c r="BP6" s="7" t="str">
        <f t="shared" si="7"/>
        <v>T</v>
      </c>
      <c r="BQ6" s="7" t="str">
        <f t="shared" si="7"/>
        <v>F</v>
      </c>
      <c r="BR6" s="7" t="str">
        <f t="shared" si="7"/>
        <v>S</v>
      </c>
      <c r="BS6" s="7" t="str">
        <f t="shared" si="7"/>
        <v>S</v>
      </c>
      <c r="BT6" s="7" t="str">
        <f t="shared" ref="BT6:BZ6" si="8">LEFT(TEXT(BT5,"ddd"),1)</f>
        <v>M</v>
      </c>
      <c r="BU6" s="7" t="str">
        <f t="shared" si="8"/>
        <v>T</v>
      </c>
      <c r="BV6" s="7" t="str">
        <f t="shared" si="8"/>
        <v>W</v>
      </c>
      <c r="BW6" s="7" t="str">
        <f t="shared" si="8"/>
        <v>T</v>
      </c>
      <c r="BX6" s="7" t="str">
        <f t="shared" si="8"/>
        <v>F</v>
      </c>
      <c r="BY6" s="7" t="str">
        <f t="shared" si="8"/>
        <v>S</v>
      </c>
      <c r="BZ6" s="7" t="str">
        <f t="shared" si="8"/>
        <v>S</v>
      </c>
      <c r="CA6" s="7" t="str">
        <f t="shared" ref="CA6:CG6" si="9">LEFT(TEXT(CA5,"ddd"),1)</f>
        <v>M</v>
      </c>
      <c r="CB6" s="7" t="str">
        <f t="shared" si="9"/>
        <v>T</v>
      </c>
      <c r="CC6" s="7" t="str">
        <f t="shared" si="9"/>
        <v>W</v>
      </c>
      <c r="CD6" s="7" t="str">
        <f t="shared" si="9"/>
        <v>T</v>
      </c>
      <c r="CE6" s="7" t="str">
        <f t="shared" si="9"/>
        <v>F</v>
      </c>
      <c r="CF6" s="7" t="str">
        <f t="shared" si="9"/>
        <v>S</v>
      </c>
      <c r="CG6" s="7" t="str">
        <f t="shared" si="9"/>
        <v>S</v>
      </c>
      <c r="CH6" s="7" t="str">
        <f t="shared" ref="CH6:CN6" si="10">LEFT(TEXT(CH5,"ddd"),1)</f>
        <v>M</v>
      </c>
      <c r="CI6" s="7" t="str">
        <f t="shared" si="10"/>
        <v>T</v>
      </c>
      <c r="CJ6" s="7" t="str">
        <f t="shared" si="10"/>
        <v>W</v>
      </c>
      <c r="CK6" s="7" t="str">
        <f t="shared" si="10"/>
        <v>T</v>
      </c>
      <c r="CL6" s="7" t="str">
        <f t="shared" si="10"/>
        <v>F</v>
      </c>
      <c r="CM6" s="7" t="str">
        <f t="shared" si="10"/>
        <v>S</v>
      </c>
      <c r="CN6" s="7" t="str">
        <f t="shared" si="10"/>
        <v>S</v>
      </c>
      <c r="CO6" s="7" t="str">
        <f t="shared" ref="CO6:CU6" si="11">LEFT(TEXT(CO5,"ddd"),1)</f>
        <v>M</v>
      </c>
      <c r="CP6" s="7" t="str">
        <f t="shared" si="11"/>
        <v>T</v>
      </c>
      <c r="CQ6" s="7" t="str">
        <f t="shared" si="11"/>
        <v>W</v>
      </c>
      <c r="CR6" s="7" t="str">
        <f t="shared" si="11"/>
        <v>T</v>
      </c>
      <c r="CS6" s="7" t="str">
        <f t="shared" si="11"/>
        <v>F</v>
      </c>
      <c r="CT6" s="7" t="str">
        <f t="shared" si="11"/>
        <v>S</v>
      </c>
      <c r="CU6" s="7" t="str">
        <f t="shared" si="11"/>
        <v>S</v>
      </c>
      <c r="CV6" s="7" t="str">
        <f t="shared" ref="CV6:DW6" si="12">LEFT(TEXT(CV5,"ddd"),1)</f>
        <v>M</v>
      </c>
      <c r="CW6" s="7" t="str">
        <f t="shared" si="12"/>
        <v>T</v>
      </c>
      <c r="CX6" s="7" t="str">
        <f t="shared" si="12"/>
        <v>W</v>
      </c>
      <c r="CY6" s="7" t="str">
        <f t="shared" si="12"/>
        <v>T</v>
      </c>
      <c r="CZ6" s="7" t="str">
        <f t="shared" si="12"/>
        <v>F</v>
      </c>
      <c r="DA6" s="7" t="str">
        <f t="shared" si="12"/>
        <v>S</v>
      </c>
      <c r="DB6" s="7" t="str">
        <f t="shared" si="12"/>
        <v>S</v>
      </c>
      <c r="DC6" s="7" t="str">
        <f t="shared" si="12"/>
        <v>M</v>
      </c>
      <c r="DD6" s="7" t="str">
        <f t="shared" si="12"/>
        <v>T</v>
      </c>
      <c r="DE6" s="7" t="str">
        <f t="shared" si="12"/>
        <v>W</v>
      </c>
      <c r="DF6" s="7" t="str">
        <f t="shared" si="12"/>
        <v>T</v>
      </c>
      <c r="DG6" s="7" t="str">
        <f t="shared" si="12"/>
        <v>F</v>
      </c>
      <c r="DH6" s="7" t="str">
        <f t="shared" si="12"/>
        <v>S</v>
      </c>
      <c r="DI6" s="7" t="str">
        <f t="shared" si="12"/>
        <v>S</v>
      </c>
      <c r="DJ6" s="7" t="str">
        <f t="shared" si="12"/>
        <v>M</v>
      </c>
      <c r="DK6" s="7" t="str">
        <f t="shared" si="12"/>
        <v>T</v>
      </c>
      <c r="DL6" s="7" t="str">
        <f t="shared" si="12"/>
        <v>W</v>
      </c>
      <c r="DM6" s="7" t="str">
        <f t="shared" si="12"/>
        <v>T</v>
      </c>
      <c r="DN6" s="7" t="str">
        <f t="shared" si="12"/>
        <v>F</v>
      </c>
      <c r="DO6" s="7" t="str">
        <f t="shared" si="12"/>
        <v>S</v>
      </c>
      <c r="DP6" s="7" t="str">
        <f t="shared" si="12"/>
        <v>S</v>
      </c>
      <c r="DQ6" s="7" t="str">
        <f t="shared" si="12"/>
        <v>M</v>
      </c>
      <c r="DR6" s="7" t="str">
        <f t="shared" si="12"/>
        <v>T</v>
      </c>
      <c r="DS6" s="7" t="str">
        <f t="shared" si="12"/>
        <v>W</v>
      </c>
      <c r="DT6" s="7" t="str">
        <f t="shared" si="12"/>
        <v>T</v>
      </c>
      <c r="DU6" s="7" t="str">
        <f t="shared" si="12"/>
        <v>F</v>
      </c>
      <c r="DV6" s="7" t="str">
        <f t="shared" si="12"/>
        <v>S</v>
      </c>
      <c r="DW6" s="7" t="str">
        <f t="shared" si="12"/>
        <v>S</v>
      </c>
      <c r="DX6" s="7" t="str">
        <f t="shared" ref="DX6:ED6" si="13">LEFT(TEXT(DX5,"ddd"),1)</f>
        <v>M</v>
      </c>
      <c r="DY6" s="7" t="str">
        <f t="shared" si="13"/>
        <v>T</v>
      </c>
      <c r="DZ6" s="7" t="str">
        <f t="shared" si="13"/>
        <v>W</v>
      </c>
      <c r="EA6" s="7" t="str">
        <f t="shared" si="13"/>
        <v>T</v>
      </c>
      <c r="EB6" s="7" t="str">
        <f t="shared" si="13"/>
        <v>F</v>
      </c>
      <c r="EC6" s="7" t="str">
        <f t="shared" si="13"/>
        <v>S</v>
      </c>
      <c r="ED6" s="7" t="str">
        <f t="shared" si="13"/>
        <v>S</v>
      </c>
      <c r="EE6" s="7" t="str">
        <f t="shared" ref="EE6:FM6" si="14">LEFT(TEXT(EE5,"ddd"),1)</f>
        <v>M</v>
      </c>
      <c r="EF6" s="7" t="str">
        <f t="shared" si="14"/>
        <v>T</v>
      </c>
      <c r="EG6" s="7" t="str">
        <f t="shared" si="14"/>
        <v>W</v>
      </c>
      <c r="EH6" s="7" t="str">
        <f t="shared" si="14"/>
        <v>T</v>
      </c>
      <c r="EI6" s="7" t="str">
        <f t="shared" si="14"/>
        <v>F</v>
      </c>
      <c r="EJ6" s="7" t="str">
        <f t="shared" si="14"/>
        <v>S</v>
      </c>
      <c r="EK6" s="7" t="str">
        <f t="shared" si="14"/>
        <v>S</v>
      </c>
      <c r="EL6" s="7" t="str">
        <f t="shared" si="14"/>
        <v>M</v>
      </c>
      <c r="EM6" s="7" t="str">
        <f t="shared" si="14"/>
        <v>T</v>
      </c>
      <c r="EN6" s="7" t="str">
        <f t="shared" si="14"/>
        <v>W</v>
      </c>
      <c r="EO6" s="7" t="str">
        <f t="shared" si="14"/>
        <v>T</v>
      </c>
      <c r="EP6" s="7" t="str">
        <f t="shared" si="14"/>
        <v>F</v>
      </c>
      <c r="EQ6" s="7" t="str">
        <f t="shared" si="14"/>
        <v>S</v>
      </c>
      <c r="ER6" s="7" t="str">
        <f t="shared" si="14"/>
        <v>S</v>
      </c>
      <c r="ES6" s="7" t="str">
        <f t="shared" si="14"/>
        <v>M</v>
      </c>
      <c r="ET6" s="7" t="str">
        <f t="shared" si="14"/>
        <v>T</v>
      </c>
      <c r="EU6" s="7" t="str">
        <f t="shared" si="14"/>
        <v>W</v>
      </c>
      <c r="EV6" s="7" t="str">
        <f t="shared" si="14"/>
        <v>T</v>
      </c>
      <c r="EW6" s="7" t="str">
        <f t="shared" si="14"/>
        <v>F</v>
      </c>
      <c r="EX6" s="7" t="str">
        <f t="shared" si="14"/>
        <v>S</v>
      </c>
      <c r="EY6" s="7" t="str">
        <f t="shared" si="14"/>
        <v>S</v>
      </c>
      <c r="EZ6" s="7" t="str">
        <f t="shared" si="14"/>
        <v>M</v>
      </c>
      <c r="FA6" s="7" t="str">
        <f t="shared" si="14"/>
        <v>T</v>
      </c>
      <c r="FB6" s="7" t="str">
        <f t="shared" si="14"/>
        <v>W</v>
      </c>
      <c r="FC6" s="7" t="str">
        <f t="shared" si="14"/>
        <v>T</v>
      </c>
      <c r="FD6" s="7" t="str">
        <f t="shared" si="14"/>
        <v>F</v>
      </c>
      <c r="FE6" s="7" t="str">
        <f t="shared" si="14"/>
        <v>S</v>
      </c>
      <c r="FF6" s="7" t="str">
        <f t="shared" si="14"/>
        <v>S</v>
      </c>
      <c r="FG6" s="7" t="str">
        <f t="shared" si="14"/>
        <v>M</v>
      </c>
      <c r="FH6" s="7" t="str">
        <f t="shared" si="14"/>
        <v>T</v>
      </c>
      <c r="FI6" s="7" t="str">
        <f t="shared" si="14"/>
        <v>W</v>
      </c>
      <c r="FJ6" s="7" t="str">
        <f t="shared" si="14"/>
        <v>T</v>
      </c>
      <c r="FK6" s="7" t="str">
        <f t="shared" si="14"/>
        <v>F</v>
      </c>
      <c r="FL6" s="7" t="str">
        <f t="shared" si="14"/>
        <v>S</v>
      </c>
      <c r="FM6" s="7" t="str">
        <f t="shared" si="14"/>
        <v>S</v>
      </c>
    </row>
    <row r="7" spans="1:169" ht="30" hidden="1" customHeight="1" thickBot="1">
      <c r="A7" s="49" t="s">
        <v>315</v>
      </c>
      <c r="C7" s="56"/>
      <c r="E7" s="48"/>
      <c r="H7" s="48" t="str">
        <f>IF(OR(ISBLANK(task_start),ISBLANK(task_end)),"",task_end-task_start+1)</f>
        <v/>
      </c>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DQ7" s="867">
        <f>DQ8</f>
        <v>1</v>
      </c>
      <c r="DR7" s="868"/>
      <c r="DS7" s="868"/>
      <c r="DT7" s="868"/>
      <c r="DU7" s="868"/>
      <c r="DV7" s="868"/>
      <c r="DW7" s="869"/>
      <c r="DX7" s="867">
        <f>DX8</f>
        <v>8</v>
      </c>
      <c r="DY7" s="868"/>
      <c r="DZ7" s="868"/>
      <c r="EA7" s="868"/>
      <c r="EB7" s="868"/>
      <c r="EC7" s="868"/>
      <c r="ED7" s="869"/>
      <c r="EE7" s="867">
        <f>EE8</f>
        <v>15</v>
      </c>
      <c r="EF7" s="868"/>
      <c r="EG7" s="868"/>
      <c r="EH7" s="868"/>
      <c r="EI7" s="868"/>
      <c r="EJ7" s="868"/>
      <c r="EK7" s="869"/>
      <c r="EL7" s="867">
        <f>EL8</f>
        <v>22</v>
      </c>
      <c r="EM7" s="868"/>
      <c r="EN7" s="868"/>
      <c r="EO7" s="868"/>
      <c r="EP7" s="868"/>
      <c r="EQ7" s="868"/>
      <c r="ER7" s="869"/>
      <c r="ES7" s="867">
        <f>ES8</f>
        <v>29</v>
      </c>
      <c r="ET7" s="868"/>
      <c r="EU7" s="868"/>
      <c r="EV7" s="868"/>
      <c r="EW7" s="868"/>
      <c r="EX7" s="868"/>
      <c r="EY7" s="869"/>
      <c r="EZ7" s="867">
        <f>EZ8</f>
        <v>36</v>
      </c>
      <c r="FA7" s="868"/>
      <c r="FB7" s="868"/>
      <c r="FC7" s="868"/>
      <c r="FD7" s="868"/>
      <c r="FE7" s="868"/>
      <c r="FF7" s="869"/>
      <c r="FG7" s="867">
        <f>FG8</f>
        <v>43</v>
      </c>
      <c r="FH7" s="868"/>
      <c r="FI7" s="868"/>
      <c r="FJ7" s="868"/>
      <c r="FK7" s="868"/>
      <c r="FL7" s="868"/>
      <c r="FM7" s="869"/>
    </row>
    <row r="8" spans="1:169" s="55" customFormat="1" ht="30" customHeight="1" thickBot="1">
      <c r="A8" s="45" t="s">
        <v>316</v>
      </c>
      <c r="B8" s="11" t="s">
        <v>317</v>
      </c>
      <c r="C8" s="58"/>
      <c r="D8" s="12">
        <f>AVERAGE(D9:D12)</f>
        <v>1</v>
      </c>
      <c r="E8" s="81"/>
      <c r="F8" s="81"/>
      <c r="G8" s="10"/>
      <c r="H8" s="10" t="str">
        <f t="shared" ref="H8:H106" si="15">IF(OR(ISBLANK(task_start),ISBLANK(task_end)),"",task_end-task_start+1)</f>
        <v/>
      </c>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
        <f t="shared" ref="DQ8:EV8" si="16">DP8+1</f>
        <v>1</v>
      </c>
      <c r="DR8" s="4">
        <f t="shared" si="16"/>
        <v>2</v>
      </c>
      <c r="DS8" s="4">
        <f t="shared" si="16"/>
        <v>3</v>
      </c>
      <c r="DT8" s="4">
        <f t="shared" si="16"/>
        <v>4</v>
      </c>
      <c r="DU8" s="4">
        <f t="shared" si="16"/>
        <v>5</v>
      </c>
      <c r="DV8" s="4">
        <f t="shared" si="16"/>
        <v>6</v>
      </c>
      <c r="DW8" s="6">
        <f t="shared" si="16"/>
        <v>7</v>
      </c>
      <c r="DX8" s="5">
        <f t="shared" si="16"/>
        <v>8</v>
      </c>
      <c r="DY8" s="4">
        <f t="shared" si="16"/>
        <v>9</v>
      </c>
      <c r="DZ8" s="4">
        <f t="shared" si="16"/>
        <v>10</v>
      </c>
      <c r="EA8" s="4">
        <f t="shared" si="16"/>
        <v>11</v>
      </c>
      <c r="EB8" s="4">
        <f t="shared" si="16"/>
        <v>12</v>
      </c>
      <c r="EC8" s="4">
        <f t="shared" si="16"/>
        <v>13</v>
      </c>
      <c r="ED8" s="6">
        <f t="shared" si="16"/>
        <v>14</v>
      </c>
      <c r="EE8" s="5">
        <f t="shared" si="16"/>
        <v>15</v>
      </c>
      <c r="EF8" s="4">
        <f t="shared" si="16"/>
        <v>16</v>
      </c>
      <c r="EG8" s="4">
        <f t="shared" si="16"/>
        <v>17</v>
      </c>
      <c r="EH8" s="4">
        <f t="shared" si="16"/>
        <v>18</v>
      </c>
      <c r="EI8" s="4">
        <f t="shared" si="16"/>
        <v>19</v>
      </c>
      <c r="EJ8" s="4">
        <f t="shared" si="16"/>
        <v>20</v>
      </c>
      <c r="EK8" s="6">
        <f t="shared" si="16"/>
        <v>21</v>
      </c>
      <c r="EL8" s="5">
        <f t="shared" si="16"/>
        <v>22</v>
      </c>
      <c r="EM8" s="4">
        <f t="shared" si="16"/>
        <v>23</v>
      </c>
      <c r="EN8" s="4">
        <f t="shared" si="16"/>
        <v>24</v>
      </c>
      <c r="EO8" s="4">
        <f t="shared" si="16"/>
        <v>25</v>
      </c>
      <c r="EP8" s="4">
        <f t="shared" si="16"/>
        <v>26</v>
      </c>
      <c r="EQ8" s="4">
        <f t="shared" si="16"/>
        <v>27</v>
      </c>
      <c r="ER8" s="6">
        <f t="shared" si="16"/>
        <v>28</v>
      </c>
      <c r="ES8" s="5">
        <f t="shared" si="16"/>
        <v>29</v>
      </c>
      <c r="ET8" s="4">
        <f t="shared" si="16"/>
        <v>30</v>
      </c>
      <c r="EU8" s="4">
        <f t="shared" si="16"/>
        <v>31</v>
      </c>
      <c r="EV8" s="4">
        <f t="shared" si="16"/>
        <v>32</v>
      </c>
      <c r="EW8" s="4">
        <f t="shared" ref="EW8:FM8" si="17">EV8+1</f>
        <v>33</v>
      </c>
      <c r="EX8" s="4">
        <f t="shared" si="17"/>
        <v>34</v>
      </c>
      <c r="EY8" s="6">
        <f t="shared" si="17"/>
        <v>35</v>
      </c>
      <c r="EZ8" s="5">
        <f t="shared" si="17"/>
        <v>36</v>
      </c>
      <c r="FA8" s="4">
        <f t="shared" si="17"/>
        <v>37</v>
      </c>
      <c r="FB8" s="4">
        <f t="shared" si="17"/>
        <v>38</v>
      </c>
      <c r="FC8" s="4">
        <f t="shared" si="17"/>
        <v>39</v>
      </c>
      <c r="FD8" s="4">
        <f t="shared" si="17"/>
        <v>40</v>
      </c>
      <c r="FE8" s="4">
        <f t="shared" si="17"/>
        <v>41</v>
      </c>
      <c r="FF8" s="6">
        <f t="shared" si="17"/>
        <v>42</v>
      </c>
      <c r="FG8" s="5">
        <f t="shared" si="17"/>
        <v>43</v>
      </c>
      <c r="FH8" s="4">
        <f t="shared" si="17"/>
        <v>44</v>
      </c>
      <c r="FI8" s="4">
        <f t="shared" si="17"/>
        <v>45</v>
      </c>
      <c r="FJ8" s="4">
        <f t="shared" si="17"/>
        <v>46</v>
      </c>
      <c r="FK8" s="4">
        <f t="shared" si="17"/>
        <v>47</v>
      </c>
      <c r="FL8" s="4">
        <f t="shared" si="17"/>
        <v>48</v>
      </c>
      <c r="FM8" s="6">
        <f t="shared" si="17"/>
        <v>49</v>
      </c>
    </row>
    <row r="9" spans="1:169" s="55" customFormat="1" ht="22.2" customHeight="1" outlineLevel="1" thickBot="1">
      <c r="A9" s="45" t="s">
        <v>318</v>
      </c>
      <c r="B9" s="41" t="s">
        <v>319</v>
      </c>
      <c r="C9" s="42"/>
      <c r="D9" s="13">
        <v>1</v>
      </c>
      <c r="E9" s="74">
        <f t="shared" ref="E9:E19" si="18">Project_Start</f>
        <v>44103</v>
      </c>
      <c r="F9" s="74">
        <v>44104</v>
      </c>
      <c r="G9" s="10"/>
      <c r="H9" s="10">
        <f t="shared" si="15"/>
        <v>2</v>
      </c>
      <c r="I9" s="118" t="s">
        <v>258</v>
      </c>
      <c r="J9" s="118"/>
      <c r="K9" s="118"/>
      <c r="L9" s="118"/>
      <c r="M9" s="118"/>
      <c r="N9" s="118"/>
      <c r="O9" s="118"/>
      <c r="P9" s="118"/>
      <c r="Q9" s="118"/>
      <c r="R9" s="118"/>
      <c r="S9" s="118"/>
      <c r="T9" s="118"/>
      <c r="U9" s="118"/>
      <c r="V9" s="118"/>
      <c r="W9" s="118"/>
      <c r="X9" s="118"/>
      <c r="Y9" s="118"/>
      <c r="Z9" s="118"/>
      <c r="AA9" s="117"/>
      <c r="AB9" s="117"/>
      <c r="AC9" s="11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7" t="str">
        <f t="shared" ref="DQ9:DW9" si="19">LEFT(TEXT(DQ8,"ddd"),1)</f>
        <v>S</v>
      </c>
      <c r="DR9" s="7" t="str">
        <f t="shared" si="19"/>
        <v>M</v>
      </c>
      <c r="DS9" s="7" t="str">
        <f t="shared" si="19"/>
        <v>T</v>
      </c>
      <c r="DT9" s="7" t="str">
        <f t="shared" si="19"/>
        <v>W</v>
      </c>
      <c r="DU9" s="7" t="str">
        <f t="shared" si="19"/>
        <v>T</v>
      </c>
      <c r="DV9" s="7" t="str">
        <f t="shared" si="19"/>
        <v>F</v>
      </c>
      <c r="DW9" s="7" t="str">
        <f t="shared" si="19"/>
        <v>S</v>
      </c>
      <c r="DX9" s="7" t="str">
        <f t="shared" ref="DX9:ED9" si="20">LEFT(TEXT(DX8,"ddd"),1)</f>
        <v>S</v>
      </c>
      <c r="DY9" s="7" t="str">
        <f t="shared" si="20"/>
        <v>M</v>
      </c>
      <c r="DZ9" s="7" t="str">
        <f t="shared" si="20"/>
        <v>T</v>
      </c>
      <c r="EA9" s="7" t="str">
        <f t="shared" si="20"/>
        <v>W</v>
      </c>
      <c r="EB9" s="7" t="str">
        <f t="shared" si="20"/>
        <v>T</v>
      </c>
      <c r="EC9" s="7" t="str">
        <f t="shared" si="20"/>
        <v>F</v>
      </c>
      <c r="ED9" s="7" t="str">
        <f t="shared" si="20"/>
        <v>S</v>
      </c>
      <c r="EE9" s="7" t="str">
        <f t="shared" ref="EE9:FM9" si="21">LEFT(TEXT(EE8,"ddd"),1)</f>
        <v>S</v>
      </c>
      <c r="EF9" s="7" t="str">
        <f t="shared" si="21"/>
        <v>M</v>
      </c>
      <c r="EG9" s="7" t="str">
        <f t="shared" si="21"/>
        <v>T</v>
      </c>
      <c r="EH9" s="7" t="str">
        <f t="shared" si="21"/>
        <v>W</v>
      </c>
      <c r="EI9" s="7" t="str">
        <f t="shared" si="21"/>
        <v>T</v>
      </c>
      <c r="EJ9" s="7" t="str">
        <f t="shared" si="21"/>
        <v>F</v>
      </c>
      <c r="EK9" s="7" t="str">
        <f t="shared" si="21"/>
        <v>S</v>
      </c>
      <c r="EL9" s="7" t="str">
        <f t="shared" si="21"/>
        <v>S</v>
      </c>
      <c r="EM9" s="7" t="str">
        <f t="shared" si="21"/>
        <v>M</v>
      </c>
      <c r="EN9" s="7" t="str">
        <f t="shared" si="21"/>
        <v>T</v>
      </c>
      <c r="EO9" s="7" t="str">
        <f t="shared" si="21"/>
        <v>W</v>
      </c>
      <c r="EP9" s="7" t="str">
        <f t="shared" si="21"/>
        <v>T</v>
      </c>
      <c r="EQ9" s="7" t="str">
        <f t="shared" si="21"/>
        <v>F</v>
      </c>
      <c r="ER9" s="7" t="str">
        <f t="shared" si="21"/>
        <v>S</v>
      </c>
      <c r="ES9" s="7" t="str">
        <f t="shared" si="21"/>
        <v>S</v>
      </c>
      <c r="ET9" s="7" t="str">
        <f t="shared" si="21"/>
        <v>M</v>
      </c>
      <c r="EU9" s="7" t="str">
        <f t="shared" si="21"/>
        <v>T</v>
      </c>
      <c r="EV9" s="7" t="str">
        <f t="shared" si="21"/>
        <v>W</v>
      </c>
      <c r="EW9" s="7" t="str">
        <f t="shared" si="21"/>
        <v>T</v>
      </c>
      <c r="EX9" s="7" t="str">
        <f t="shared" si="21"/>
        <v>F</v>
      </c>
      <c r="EY9" s="7" t="str">
        <f t="shared" si="21"/>
        <v>S</v>
      </c>
      <c r="EZ9" s="7" t="str">
        <f t="shared" si="21"/>
        <v>S</v>
      </c>
      <c r="FA9" s="7" t="str">
        <f t="shared" si="21"/>
        <v>M</v>
      </c>
      <c r="FB9" s="7" t="str">
        <f t="shared" si="21"/>
        <v>T</v>
      </c>
      <c r="FC9" s="7" t="str">
        <f t="shared" si="21"/>
        <v>W</v>
      </c>
      <c r="FD9" s="7" t="str">
        <f t="shared" si="21"/>
        <v>T</v>
      </c>
      <c r="FE9" s="7" t="str">
        <f t="shared" si="21"/>
        <v>F</v>
      </c>
      <c r="FF9" s="7" t="str">
        <f t="shared" si="21"/>
        <v>S</v>
      </c>
      <c r="FG9" s="7" t="str">
        <f t="shared" si="21"/>
        <v>S</v>
      </c>
      <c r="FH9" s="7" t="str">
        <f t="shared" si="21"/>
        <v>M</v>
      </c>
      <c r="FI9" s="7" t="str">
        <f t="shared" si="21"/>
        <v>T</v>
      </c>
      <c r="FJ9" s="7" t="str">
        <f t="shared" si="21"/>
        <v>W</v>
      </c>
      <c r="FK9" s="7" t="str">
        <f t="shared" si="21"/>
        <v>T</v>
      </c>
      <c r="FL9" s="7" t="str">
        <f t="shared" si="21"/>
        <v>F</v>
      </c>
      <c r="FM9" s="7" t="str">
        <f t="shared" si="21"/>
        <v>S</v>
      </c>
    </row>
    <row r="10" spans="1:169" s="55" customFormat="1" ht="22.2" customHeight="1" outlineLevel="1" thickBot="1">
      <c r="A10" s="45" t="s">
        <v>320</v>
      </c>
      <c r="B10" s="41" t="s">
        <v>321</v>
      </c>
      <c r="C10" s="42"/>
      <c r="D10" s="13">
        <v>1</v>
      </c>
      <c r="E10" s="74">
        <f t="shared" si="18"/>
        <v>44103</v>
      </c>
      <c r="F10" s="74">
        <v>44104</v>
      </c>
      <c r="G10" s="10"/>
      <c r="H10" s="10">
        <f t="shared" si="15"/>
        <v>2</v>
      </c>
      <c r="I10" s="118" t="s">
        <v>56</v>
      </c>
      <c r="J10" s="118"/>
      <c r="K10" s="118"/>
      <c r="L10" s="118"/>
      <c r="M10" s="118"/>
      <c r="N10" s="118"/>
      <c r="O10" s="118"/>
      <c r="P10" s="118"/>
      <c r="Q10" s="118"/>
      <c r="R10" s="118"/>
      <c r="S10" s="118"/>
      <c r="T10" s="118"/>
      <c r="U10" s="119"/>
      <c r="V10" s="119"/>
      <c r="W10" s="118"/>
      <c r="X10" s="118"/>
      <c r="Y10" s="118"/>
      <c r="Z10" s="118"/>
      <c r="AA10" s="117"/>
      <c r="AB10" s="117"/>
      <c r="AC10" s="11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867">
        <f>DQ11</f>
        <v>1</v>
      </c>
      <c r="DR10" s="868"/>
      <c r="DS10" s="868"/>
      <c r="DT10" s="868"/>
      <c r="DU10" s="868"/>
      <c r="DV10" s="868"/>
      <c r="DW10" s="869"/>
      <c r="DX10" s="867">
        <f>DX11</f>
        <v>8</v>
      </c>
      <c r="DY10" s="868"/>
      <c r="DZ10" s="868"/>
      <c r="EA10" s="868"/>
      <c r="EB10" s="868"/>
      <c r="EC10" s="868"/>
      <c r="ED10" s="869"/>
      <c r="EE10" s="867">
        <f>EE11</f>
        <v>15</v>
      </c>
      <c r="EF10" s="868"/>
      <c r="EG10" s="868"/>
      <c r="EH10" s="868"/>
      <c r="EI10" s="868"/>
      <c r="EJ10" s="868"/>
      <c r="EK10" s="869"/>
      <c r="EL10" s="867">
        <f>EL11</f>
        <v>22</v>
      </c>
      <c r="EM10" s="868"/>
      <c r="EN10" s="868"/>
      <c r="EO10" s="868"/>
      <c r="EP10" s="868"/>
      <c r="EQ10" s="868"/>
      <c r="ER10" s="869"/>
      <c r="ES10" s="867">
        <f>ES11</f>
        <v>29</v>
      </c>
      <c r="ET10" s="868"/>
      <c r="EU10" s="868"/>
      <c r="EV10" s="868"/>
      <c r="EW10" s="868"/>
      <c r="EX10" s="868"/>
      <c r="EY10" s="869"/>
      <c r="EZ10" s="867">
        <f>EZ11</f>
        <v>36</v>
      </c>
      <c r="FA10" s="868"/>
      <c r="FB10" s="868"/>
      <c r="FC10" s="868"/>
      <c r="FD10" s="868"/>
      <c r="FE10" s="868"/>
      <c r="FF10" s="869"/>
      <c r="FG10" s="867">
        <f>FG11</f>
        <v>43</v>
      </c>
      <c r="FH10" s="868"/>
      <c r="FI10" s="868"/>
      <c r="FJ10" s="868"/>
      <c r="FK10" s="868"/>
      <c r="FL10" s="868"/>
      <c r="FM10" s="869"/>
    </row>
    <row r="11" spans="1:169" s="55" customFormat="1" ht="22.2" customHeight="1" outlineLevel="1" thickBot="1">
      <c r="A11" s="49"/>
      <c r="B11" s="41" t="s">
        <v>322</v>
      </c>
      <c r="C11" s="42"/>
      <c r="D11" s="13">
        <v>1</v>
      </c>
      <c r="E11" s="74">
        <f t="shared" si="18"/>
        <v>44103</v>
      </c>
      <c r="F11" s="74">
        <v>44104</v>
      </c>
      <c r="G11" s="10"/>
      <c r="H11" s="10">
        <f t="shared" si="15"/>
        <v>2</v>
      </c>
      <c r="I11" s="118" t="s">
        <v>56</v>
      </c>
      <c r="J11" s="118"/>
      <c r="K11" s="118"/>
      <c r="L11" s="118"/>
      <c r="M11" s="118"/>
      <c r="N11" s="118"/>
      <c r="O11" s="118"/>
      <c r="P11" s="118"/>
      <c r="Q11" s="118"/>
      <c r="R11" s="118"/>
      <c r="S11" s="118"/>
      <c r="T11" s="118"/>
      <c r="U11" s="118"/>
      <c r="V11" s="118"/>
      <c r="W11" s="118"/>
      <c r="X11" s="118"/>
      <c r="Y11" s="118"/>
      <c r="Z11" s="118"/>
      <c r="AA11" s="117"/>
      <c r="AB11" s="117"/>
      <c r="AC11" s="11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
        <f t="shared" ref="DQ11:EV11" si="22">DP11+1</f>
        <v>1</v>
      </c>
      <c r="DR11" s="4">
        <f t="shared" si="22"/>
        <v>2</v>
      </c>
      <c r="DS11" s="4">
        <f t="shared" si="22"/>
        <v>3</v>
      </c>
      <c r="DT11" s="4">
        <f t="shared" si="22"/>
        <v>4</v>
      </c>
      <c r="DU11" s="4">
        <f t="shared" si="22"/>
        <v>5</v>
      </c>
      <c r="DV11" s="4">
        <f t="shared" si="22"/>
        <v>6</v>
      </c>
      <c r="DW11" s="6">
        <f t="shared" si="22"/>
        <v>7</v>
      </c>
      <c r="DX11" s="5">
        <f t="shared" si="22"/>
        <v>8</v>
      </c>
      <c r="DY11" s="4">
        <f t="shared" si="22"/>
        <v>9</v>
      </c>
      <c r="DZ11" s="4">
        <f t="shared" si="22"/>
        <v>10</v>
      </c>
      <c r="EA11" s="4">
        <f t="shared" si="22"/>
        <v>11</v>
      </c>
      <c r="EB11" s="4">
        <f t="shared" si="22"/>
        <v>12</v>
      </c>
      <c r="EC11" s="4">
        <f t="shared" si="22"/>
        <v>13</v>
      </c>
      <c r="ED11" s="6">
        <f t="shared" si="22"/>
        <v>14</v>
      </c>
      <c r="EE11" s="5">
        <f t="shared" si="22"/>
        <v>15</v>
      </c>
      <c r="EF11" s="4">
        <f t="shared" si="22"/>
        <v>16</v>
      </c>
      <c r="EG11" s="4">
        <f t="shared" si="22"/>
        <v>17</v>
      </c>
      <c r="EH11" s="4">
        <f t="shared" si="22"/>
        <v>18</v>
      </c>
      <c r="EI11" s="4">
        <f t="shared" si="22"/>
        <v>19</v>
      </c>
      <c r="EJ11" s="4">
        <f t="shared" si="22"/>
        <v>20</v>
      </c>
      <c r="EK11" s="6">
        <f t="shared" si="22"/>
        <v>21</v>
      </c>
      <c r="EL11" s="5">
        <f t="shared" si="22"/>
        <v>22</v>
      </c>
      <c r="EM11" s="4">
        <f t="shared" si="22"/>
        <v>23</v>
      </c>
      <c r="EN11" s="4">
        <f t="shared" si="22"/>
        <v>24</v>
      </c>
      <c r="EO11" s="4">
        <f t="shared" si="22"/>
        <v>25</v>
      </c>
      <c r="EP11" s="4">
        <f t="shared" si="22"/>
        <v>26</v>
      </c>
      <c r="EQ11" s="4">
        <f t="shared" si="22"/>
        <v>27</v>
      </c>
      <c r="ER11" s="6">
        <f t="shared" si="22"/>
        <v>28</v>
      </c>
      <c r="ES11" s="5">
        <f t="shared" si="22"/>
        <v>29</v>
      </c>
      <c r="ET11" s="4">
        <f t="shared" si="22"/>
        <v>30</v>
      </c>
      <c r="EU11" s="4">
        <f t="shared" si="22"/>
        <v>31</v>
      </c>
      <c r="EV11" s="4">
        <f t="shared" si="22"/>
        <v>32</v>
      </c>
      <c r="EW11" s="4">
        <f t="shared" ref="EW11:FM11" si="23">EV11+1</f>
        <v>33</v>
      </c>
      <c r="EX11" s="4">
        <f t="shared" si="23"/>
        <v>34</v>
      </c>
      <c r="EY11" s="6">
        <f t="shared" si="23"/>
        <v>35</v>
      </c>
      <c r="EZ11" s="5">
        <f t="shared" si="23"/>
        <v>36</v>
      </c>
      <c r="FA11" s="4">
        <f t="shared" si="23"/>
        <v>37</v>
      </c>
      <c r="FB11" s="4">
        <f t="shared" si="23"/>
        <v>38</v>
      </c>
      <c r="FC11" s="4">
        <f t="shared" si="23"/>
        <v>39</v>
      </c>
      <c r="FD11" s="4">
        <f t="shared" si="23"/>
        <v>40</v>
      </c>
      <c r="FE11" s="4">
        <f t="shared" si="23"/>
        <v>41</v>
      </c>
      <c r="FF11" s="6">
        <f t="shared" si="23"/>
        <v>42</v>
      </c>
      <c r="FG11" s="5">
        <f t="shared" si="23"/>
        <v>43</v>
      </c>
      <c r="FH11" s="4">
        <f t="shared" si="23"/>
        <v>44</v>
      </c>
      <c r="FI11" s="4">
        <f t="shared" si="23"/>
        <v>45</v>
      </c>
      <c r="FJ11" s="4">
        <f t="shared" si="23"/>
        <v>46</v>
      </c>
      <c r="FK11" s="4">
        <f t="shared" si="23"/>
        <v>47</v>
      </c>
      <c r="FL11" s="4">
        <f t="shared" si="23"/>
        <v>48</v>
      </c>
      <c r="FM11" s="6">
        <f t="shared" si="23"/>
        <v>49</v>
      </c>
    </row>
    <row r="12" spans="1:169" s="55" customFormat="1" ht="22.2" customHeight="1" outlineLevel="1" thickBot="1">
      <c r="A12" s="49"/>
      <c r="B12" s="41" t="s">
        <v>323</v>
      </c>
      <c r="C12" s="42"/>
      <c r="D12" s="13">
        <v>1</v>
      </c>
      <c r="E12" s="74">
        <f t="shared" si="18"/>
        <v>44103</v>
      </c>
      <c r="F12" s="74">
        <v>44104</v>
      </c>
      <c r="G12" s="10"/>
      <c r="H12" s="10">
        <f t="shared" si="15"/>
        <v>2</v>
      </c>
      <c r="I12" s="118" t="s">
        <v>56</v>
      </c>
      <c r="J12" s="118"/>
      <c r="K12" s="118"/>
      <c r="L12" s="118"/>
      <c r="M12" s="118"/>
      <c r="N12" s="118"/>
      <c r="O12" s="118"/>
      <c r="P12" s="118"/>
      <c r="Q12" s="118"/>
      <c r="R12" s="118"/>
      <c r="S12" s="118"/>
      <c r="T12" s="118"/>
      <c r="U12" s="118"/>
      <c r="V12" s="118"/>
      <c r="W12" s="118"/>
      <c r="X12" s="118"/>
      <c r="Y12" s="118"/>
      <c r="Z12" s="118"/>
      <c r="AA12" s="117"/>
      <c r="AB12" s="117"/>
      <c r="AC12" s="11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7" t="str">
        <f t="shared" ref="DQ12:DW12" si="24">LEFT(TEXT(DQ11,"ddd"),1)</f>
        <v>S</v>
      </c>
      <c r="DR12" s="7" t="str">
        <f t="shared" si="24"/>
        <v>M</v>
      </c>
      <c r="DS12" s="7" t="str">
        <f t="shared" si="24"/>
        <v>T</v>
      </c>
      <c r="DT12" s="7" t="str">
        <f t="shared" si="24"/>
        <v>W</v>
      </c>
      <c r="DU12" s="7" t="str">
        <f t="shared" si="24"/>
        <v>T</v>
      </c>
      <c r="DV12" s="7" t="str">
        <f t="shared" si="24"/>
        <v>F</v>
      </c>
      <c r="DW12" s="7" t="str">
        <f t="shared" si="24"/>
        <v>S</v>
      </c>
      <c r="DX12" s="7" t="str">
        <f t="shared" ref="DX12:ED12" si="25">LEFT(TEXT(DX11,"ddd"),1)</f>
        <v>S</v>
      </c>
      <c r="DY12" s="7" t="str">
        <f t="shared" si="25"/>
        <v>M</v>
      </c>
      <c r="DZ12" s="7" t="str">
        <f t="shared" si="25"/>
        <v>T</v>
      </c>
      <c r="EA12" s="7" t="str">
        <f t="shared" si="25"/>
        <v>W</v>
      </c>
      <c r="EB12" s="7" t="str">
        <f t="shared" si="25"/>
        <v>T</v>
      </c>
      <c r="EC12" s="7" t="str">
        <f t="shared" si="25"/>
        <v>F</v>
      </c>
      <c r="ED12" s="7" t="str">
        <f t="shared" si="25"/>
        <v>S</v>
      </c>
      <c r="EE12" s="7" t="str">
        <f t="shared" ref="EE12:FM12" si="26">LEFT(TEXT(EE11,"ddd"),1)</f>
        <v>S</v>
      </c>
      <c r="EF12" s="7" t="str">
        <f t="shared" si="26"/>
        <v>M</v>
      </c>
      <c r="EG12" s="7" t="str">
        <f t="shared" si="26"/>
        <v>T</v>
      </c>
      <c r="EH12" s="7" t="str">
        <f t="shared" si="26"/>
        <v>W</v>
      </c>
      <c r="EI12" s="7" t="str">
        <f t="shared" si="26"/>
        <v>T</v>
      </c>
      <c r="EJ12" s="7" t="str">
        <f t="shared" si="26"/>
        <v>F</v>
      </c>
      <c r="EK12" s="7" t="str">
        <f t="shared" si="26"/>
        <v>S</v>
      </c>
      <c r="EL12" s="7" t="str">
        <f t="shared" si="26"/>
        <v>S</v>
      </c>
      <c r="EM12" s="7" t="str">
        <f t="shared" si="26"/>
        <v>M</v>
      </c>
      <c r="EN12" s="7" t="str">
        <f t="shared" si="26"/>
        <v>T</v>
      </c>
      <c r="EO12" s="7" t="str">
        <f t="shared" si="26"/>
        <v>W</v>
      </c>
      <c r="EP12" s="7" t="str">
        <f t="shared" si="26"/>
        <v>T</v>
      </c>
      <c r="EQ12" s="7" t="str">
        <f t="shared" si="26"/>
        <v>F</v>
      </c>
      <c r="ER12" s="7" t="str">
        <f t="shared" si="26"/>
        <v>S</v>
      </c>
      <c r="ES12" s="7" t="str">
        <f t="shared" si="26"/>
        <v>S</v>
      </c>
      <c r="ET12" s="7" t="str">
        <f t="shared" si="26"/>
        <v>M</v>
      </c>
      <c r="EU12" s="7" t="str">
        <f t="shared" si="26"/>
        <v>T</v>
      </c>
      <c r="EV12" s="7" t="str">
        <f t="shared" si="26"/>
        <v>W</v>
      </c>
      <c r="EW12" s="7" t="str">
        <f t="shared" si="26"/>
        <v>T</v>
      </c>
      <c r="EX12" s="7" t="str">
        <f t="shared" si="26"/>
        <v>F</v>
      </c>
      <c r="EY12" s="7" t="str">
        <f t="shared" si="26"/>
        <v>S</v>
      </c>
      <c r="EZ12" s="7" t="str">
        <f t="shared" si="26"/>
        <v>S</v>
      </c>
      <c r="FA12" s="7" t="str">
        <f t="shared" si="26"/>
        <v>M</v>
      </c>
      <c r="FB12" s="7" t="str">
        <f t="shared" si="26"/>
        <v>T</v>
      </c>
      <c r="FC12" s="7" t="str">
        <f t="shared" si="26"/>
        <v>W</v>
      </c>
      <c r="FD12" s="7" t="str">
        <f t="shared" si="26"/>
        <v>T</v>
      </c>
      <c r="FE12" s="7" t="str">
        <f t="shared" si="26"/>
        <v>F</v>
      </c>
      <c r="FF12" s="7" t="str">
        <f t="shared" si="26"/>
        <v>S</v>
      </c>
      <c r="FG12" s="7" t="str">
        <f t="shared" si="26"/>
        <v>S</v>
      </c>
      <c r="FH12" s="7" t="str">
        <f t="shared" si="26"/>
        <v>M</v>
      </c>
      <c r="FI12" s="7" t="str">
        <f t="shared" si="26"/>
        <v>T</v>
      </c>
      <c r="FJ12" s="7" t="str">
        <f t="shared" si="26"/>
        <v>W</v>
      </c>
      <c r="FK12" s="7" t="str">
        <f t="shared" si="26"/>
        <v>T</v>
      </c>
      <c r="FL12" s="7" t="str">
        <f t="shared" si="26"/>
        <v>F</v>
      </c>
      <c r="FM12" s="7" t="str">
        <f t="shared" si="26"/>
        <v>S</v>
      </c>
    </row>
    <row r="13" spans="1:169" s="55" customFormat="1" ht="22.2" customHeight="1" outlineLevel="1" thickBot="1">
      <c r="A13" s="49"/>
      <c r="B13" s="41" t="s">
        <v>324</v>
      </c>
      <c r="C13" s="42"/>
      <c r="D13" s="13">
        <v>1</v>
      </c>
      <c r="E13" s="74">
        <f t="shared" si="18"/>
        <v>44103</v>
      </c>
      <c r="F13" s="74">
        <v>44104</v>
      </c>
      <c r="G13" s="10"/>
      <c r="H13" s="10">
        <f t="shared" si="15"/>
        <v>2</v>
      </c>
      <c r="I13" s="118" t="s">
        <v>56</v>
      </c>
      <c r="J13" s="118"/>
      <c r="K13" s="118"/>
      <c r="L13" s="118"/>
      <c r="M13" s="118"/>
      <c r="N13" s="118"/>
      <c r="O13" s="118"/>
      <c r="P13" s="118"/>
      <c r="Q13" s="118"/>
      <c r="R13" s="118"/>
      <c r="S13" s="118"/>
      <c r="T13" s="118"/>
      <c r="U13" s="118"/>
      <c r="V13" s="118"/>
      <c r="W13" s="118"/>
      <c r="X13" s="118"/>
      <c r="Y13" s="118"/>
      <c r="Z13" s="118"/>
      <c r="AA13" s="117"/>
      <c r="AB13" s="117"/>
      <c r="AC13" s="11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107"/>
      <c r="DR13" s="108"/>
      <c r="DS13" s="108"/>
      <c r="DT13" s="108"/>
      <c r="DU13" s="108"/>
      <c r="DV13" s="108"/>
      <c r="DW13" s="109"/>
      <c r="DX13" s="107"/>
      <c r="DY13" s="108"/>
      <c r="DZ13" s="108"/>
      <c r="EA13" s="108"/>
      <c r="EB13" s="108"/>
      <c r="EC13" s="108"/>
      <c r="ED13" s="109"/>
      <c r="EE13" s="107"/>
      <c r="EF13" s="108"/>
      <c r="EG13" s="108"/>
      <c r="EH13" s="108"/>
      <c r="EI13" s="108"/>
      <c r="EJ13" s="108"/>
      <c r="EK13" s="109"/>
      <c r="EL13" s="107"/>
      <c r="EM13" s="108"/>
      <c r="EN13" s="108"/>
      <c r="EO13" s="108"/>
      <c r="EP13" s="108"/>
      <c r="EQ13" s="108"/>
      <c r="ER13" s="109"/>
      <c r="ES13" s="107"/>
      <c r="ET13" s="108"/>
      <c r="EU13" s="108"/>
      <c r="EV13" s="108"/>
      <c r="EW13" s="108"/>
      <c r="EX13" s="108"/>
      <c r="EY13" s="109"/>
      <c r="EZ13" s="107"/>
      <c r="FA13" s="108"/>
      <c r="FB13" s="108"/>
      <c r="FC13" s="108"/>
      <c r="FD13" s="108"/>
      <c r="FE13" s="108"/>
      <c r="FF13" s="109"/>
      <c r="FG13" s="107"/>
      <c r="FH13" s="108"/>
      <c r="FI13" s="108"/>
      <c r="FJ13" s="108"/>
      <c r="FK13" s="108"/>
      <c r="FL13" s="108"/>
      <c r="FM13" s="109"/>
    </row>
    <row r="14" spans="1:169" s="55" customFormat="1" ht="22.2" customHeight="1" outlineLevel="1" thickBot="1">
      <c r="A14" s="49"/>
      <c r="B14" s="41" t="s">
        <v>325</v>
      </c>
      <c r="C14" s="42"/>
      <c r="D14" s="13">
        <v>1</v>
      </c>
      <c r="E14" s="74">
        <f t="shared" si="18"/>
        <v>44103</v>
      </c>
      <c r="F14" s="74">
        <v>44104</v>
      </c>
      <c r="G14" s="10"/>
      <c r="H14" s="10">
        <f t="shared" si="15"/>
        <v>2</v>
      </c>
      <c r="I14" s="118" t="s">
        <v>56</v>
      </c>
      <c r="J14" s="118"/>
      <c r="K14" s="118"/>
      <c r="L14" s="118"/>
      <c r="M14" s="118"/>
      <c r="N14" s="118"/>
      <c r="O14" s="118"/>
      <c r="P14" s="118"/>
      <c r="Q14" s="118"/>
      <c r="R14" s="118"/>
      <c r="S14" s="118"/>
      <c r="T14" s="118"/>
      <c r="U14" s="118"/>
      <c r="V14" s="118"/>
      <c r="W14" s="118"/>
      <c r="X14" s="118"/>
      <c r="Y14" s="118"/>
      <c r="Z14" s="118"/>
      <c r="AA14" s="117"/>
      <c r="AB14" s="117"/>
      <c r="AC14" s="11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107"/>
      <c r="DR14" s="108"/>
      <c r="DS14" s="108"/>
      <c r="DT14" s="108"/>
      <c r="DU14" s="108"/>
      <c r="DV14" s="108"/>
      <c r="DW14" s="109"/>
      <c r="DX14" s="107"/>
      <c r="DY14" s="108"/>
      <c r="DZ14" s="108"/>
      <c r="EA14" s="108"/>
      <c r="EB14" s="108"/>
      <c r="EC14" s="108"/>
      <c r="ED14" s="109"/>
      <c r="EE14" s="107"/>
      <c r="EF14" s="108"/>
      <c r="EG14" s="108"/>
      <c r="EH14" s="108"/>
      <c r="EI14" s="108"/>
      <c r="EJ14" s="108"/>
      <c r="EK14" s="109"/>
      <c r="EL14" s="107"/>
      <c r="EM14" s="108"/>
      <c r="EN14" s="108"/>
      <c r="EO14" s="108"/>
      <c r="EP14" s="108"/>
      <c r="EQ14" s="108"/>
      <c r="ER14" s="109"/>
      <c r="ES14" s="107"/>
      <c r="ET14" s="108"/>
      <c r="EU14" s="108"/>
      <c r="EV14" s="108"/>
      <c r="EW14" s="108"/>
      <c r="EX14" s="108"/>
      <c r="EY14" s="109"/>
      <c r="EZ14" s="107"/>
      <c r="FA14" s="108"/>
      <c r="FB14" s="108"/>
      <c r="FC14" s="108"/>
      <c r="FD14" s="108"/>
      <c r="FE14" s="108"/>
      <c r="FF14" s="109"/>
      <c r="FG14" s="107"/>
      <c r="FH14" s="108"/>
      <c r="FI14" s="108"/>
      <c r="FJ14" s="108"/>
      <c r="FK14" s="108"/>
      <c r="FL14" s="108"/>
      <c r="FM14" s="109"/>
    </row>
    <row r="15" spans="1:169" s="55" customFormat="1" ht="22.2" customHeight="1" outlineLevel="1" thickBot="1">
      <c r="A15" s="49"/>
      <c r="B15" s="41" t="s">
        <v>326</v>
      </c>
      <c r="C15" s="42"/>
      <c r="D15" s="13">
        <v>1</v>
      </c>
      <c r="E15" s="74">
        <f t="shared" si="18"/>
        <v>44103</v>
      </c>
      <c r="F15" s="74">
        <v>44104</v>
      </c>
      <c r="G15" s="10"/>
      <c r="H15" s="10">
        <f t="shared" si="15"/>
        <v>2</v>
      </c>
      <c r="I15" s="118" t="s">
        <v>327</v>
      </c>
      <c r="J15" s="118"/>
      <c r="K15" s="118"/>
      <c r="L15" s="118"/>
      <c r="M15" s="118"/>
      <c r="N15" s="118"/>
      <c r="O15" s="118"/>
      <c r="P15" s="118"/>
      <c r="Q15" s="118"/>
      <c r="R15" s="118"/>
      <c r="S15" s="118"/>
      <c r="T15" s="118"/>
      <c r="U15" s="118"/>
      <c r="V15" s="118"/>
      <c r="W15" s="118"/>
      <c r="X15" s="118"/>
      <c r="Y15" s="118"/>
      <c r="Z15" s="118"/>
      <c r="AA15" s="117"/>
      <c r="AB15" s="117"/>
      <c r="AC15" s="11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107"/>
      <c r="DR15" s="108"/>
      <c r="DS15" s="108"/>
      <c r="DT15" s="108"/>
      <c r="DU15" s="108"/>
      <c r="DV15" s="108"/>
      <c r="DW15" s="109"/>
      <c r="DX15" s="107"/>
      <c r="DY15" s="108"/>
      <c r="DZ15" s="108"/>
      <c r="EA15" s="108"/>
      <c r="EB15" s="108"/>
      <c r="EC15" s="108"/>
      <c r="ED15" s="109"/>
      <c r="EE15" s="107"/>
      <c r="EF15" s="108"/>
      <c r="EG15" s="108"/>
      <c r="EH15" s="108"/>
      <c r="EI15" s="108"/>
      <c r="EJ15" s="108"/>
      <c r="EK15" s="109"/>
      <c r="EL15" s="107"/>
      <c r="EM15" s="108"/>
      <c r="EN15" s="108"/>
      <c r="EO15" s="108"/>
      <c r="EP15" s="108"/>
      <c r="EQ15" s="108"/>
      <c r="ER15" s="109"/>
      <c r="ES15" s="107"/>
      <c r="ET15" s="108"/>
      <c r="EU15" s="108"/>
      <c r="EV15" s="108"/>
      <c r="EW15" s="108"/>
      <c r="EX15" s="108"/>
      <c r="EY15" s="109"/>
      <c r="EZ15" s="107"/>
      <c r="FA15" s="108"/>
      <c r="FB15" s="108"/>
      <c r="FC15" s="108"/>
      <c r="FD15" s="108"/>
      <c r="FE15" s="108"/>
      <c r="FF15" s="109"/>
      <c r="FG15" s="107"/>
      <c r="FH15" s="108"/>
      <c r="FI15" s="108"/>
      <c r="FJ15" s="108"/>
      <c r="FK15" s="108"/>
      <c r="FL15" s="108"/>
      <c r="FM15" s="109"/>
    </row>
    <row r="16" spans="1:169" s="55" customFormat="1" ht="22.2" customHeight="1" outlineLevel="1" thickBot="1">
      <c r="A16" s="49"/>
      <c r="B16" s="41" t="s">
        <v>328</v>
      </c>
      <c r="C16" s="42"/>
      <c r="D16" s="13">
        <v>1</v>
      </c>
      <c r="E16" s="74">
        <f t="shared" si="18"/>
        <v>44103</v>
      </c>
      <c r="F16" s="74">
        <v>44104</v>
      </c>
      <c r="G16" s="10"/>
      <c r="H16" s="10">
        <f t="shared" si="15"/>
        <v>2</v>
      </c>
      <c r="I16" s="118" t="s">
        <v>56</v>
      </c>
      <c r="J16" s="118"/>
      <c r="K16" s="118"/>
      <c r="L16" s="118"/>
      <c r="M16" s="118"/>
      <c r="N16" s="118"/>
      <c r="O16" s="118"/>
      <c r="P16" s="118"/>
      <c r="Q16" s="118"/>
      <c r="R16" s="118"/>
      <c r="S16" s="118"/>
      <c r="T16" s="118"/>
      <c r="U16" s="118"/>
      <c r="V16" s="118"/>
      <c r="W16" s="118"/>
      <c r="X16" s="118"/>
      <c r="Y16" s="118"/>
      <c r="Z16" s="118"/>
      <c r="AA16" s="117"/>
      <c r="AB16" s="117"/>
      <c r="AC16" s="11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107"/>
      <c r="DR16" s="108"/>
      <c r="DS16" s="108"/>
      <c r="DT16" s="108"/>
      <c r="DU16" s="108"/>
      <c r="DV16" s="108"/>
      <c r="DW16" s="109"/>
      <c r="DX16" s="107"/>
      <c r="DY16" s="108"/>
      <c r="DZ16" s="108"/>
      <c r="EA16" s="108"/>
      <c r="EB16" s="108"/>
      <c r="EC16" s="108"/>
      <c r="ED16" s="109"/>
      <c r="EE16" s="107"/>
      <c r="EF16" s="108"/>
      <c r="EG16" s="108"/>
      <c r="EH16" s="108"/>
      <c r="EI16" s="108"/>
      <c r="EJ16" s="108"/>
      <c r="EK16" s="109"/>
      <c r="EL16" s="107"/>
      <c r="EM16" s="108"/>
      <c r="EN16" s="108"/>
      <c r="EO16" s="108"/>
      <c r="EP16" s="108"/>
      <c r="EQ16" s="108"/>
      <c r="ER16" s="109"/>
      <c r="ES16" s="107"/>
      <c r="ET16" s="108"/>
      <c r="EU16" s="108"/>
      <c r="EV16" s="108"/>
      <c r="EW16" s="108"/>
      <c r="EX16" s="108"/>
      <c r="EY16" s="109"/>
      <c r="EZ16" s="107"/>
      <c r="FA16" s="108"/>
      <c r="FB16" s="108"/>
      <c r="FC16" s="108"/>
      <c r="FD16" s="108"/>
      <c r="FE16" s="108"/>
      <c r="FF16" s="109"/>
      <c r="FG16" s="107"/>
      <c r="FH16" s="108"/>
      <c r="FI16" s="108"/>
      <c r="FJ16" s="108"/>
      <c r="FK16" s="108"/>
      <c r="FL16" s="108"/>
      <c r="FM16" s="109"/>
    </row>
    <row r="17" spans="1:169" s="55" customFormat="1" ht="22.2" customHeight="1" outlineLevel="1" thickBot="1">
      <c r="A17" s="49"/>
      <c r="B17" s="41" t="s">
        <v>329</v>
      </c>
      <c r="C17" s="42"/>
      <c r="D17" s="13">
        <v>1</v>
      </c>
      <c r="E17" s="74">
        <f t="shared" si="18"/>
        <v>44103</v>
      </c>
      <c r="F17" s="74">
        <v>44104</v>
      </c>
      <c r="G17" s="10"/>
      <c r="H17" s="10">
        <f t="shared" si="15"/>
        <v>2</v>
      </c>
      <c r="I17" s="118" t="s">
        <v>330</v>
      </c>
      <c r="J17" s="118"/>
      <c r="K17" s="118"/>
      <c r="L17" s="118"/>
      <c r="M17" s="118"/>
      <c r="N17" s="118"/>
      <c r="O17" s="118"/>
      <c r="P17" s="118"/>
      <c r="Q17" s="118"/>
      <c r="R17" s="118"/>
      <c r="S17" s="118"/>
      <c r="T17" s="118"/>
      <c r="U17" s="118"/>
      <c r="V17" s="118"/>
      <c r="W17" s="118"/>
      <c r="X17" s="118"/>
      <c r="Y17" s="118"/>
      <c r="Z17" s="118"/>
      <c r="AA17" s="117"/>
      <c r="AB17" s="117"/>
      <c r="AC17" s="11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107"/>
      <c r="DR17" s="108"/>
      <c r="DS17" s="108"/>
      <c r="DT17" s="108"/>
      <c r="DU17" s="108"/>
      <c r="DV17" s="108"/>
      <c r="DW17" s="109"/>
      <c r="DX17" s="107"/>
      <c r="DY17" s="108"/>
      <c r="DZ17" s="108"/>
      <c r="EA17" s="108"/>
      <c r="EB17" s="108"/>
      <c r="EC17" s="108"/>
      <c r="ED17" s="109"/>
      <c r="EE17" s="107"/>
      <c r="EF17" s="108"/>
      <c r="EG17" s="108"/>
      <c r="EH17" s="108"/>
      <c r="EI17" s="108"/>
      <c r="EJ17" s="108"/>
      <c r="EK17" s="109"/>
      <c r="EL17" s="107"/>
      <c r="EM17" s="108"/>
      <c r="EN17" s="108"/>
      <c r="EO17" s="108"/>
      <c r="EP17" s="108"/>
      <c r="EQ17" s="108"/>
      <c r="ER17" s="109"/>
      <c r="ES17" s="107"/>
      <c r="ET17" s="108"/>
      <c r="EU17" s="108"/>
      <c r="EV17" s="108"/>
      <c r="EW17" s="108"/>
      <c r="EX17" s="108"/>
      <c r="EY17" s="109"/>
      <c r="EZ17" s="107"/>
      <c r="FA17" s="108"/>
      <c r="FB17" s="108"/>
      <c r="FC17" s="108"/>
      <c r="FD17" s="108"/>
      <c r="FE17" s="108"/>
      <c r="FF17" s="109"/>
      <c r="FG17" s="107"/>
      <c r="FH17" s="108"/>
      <c r="FI17" s="108"/>
      <c r="FJ17" s="108"/>
      <c r="FK17" s="108"/>
      <c r="FL17" s="108"/>
      <c r="FM17" s="109"/>
    </row>
    <row r="18" spans="1:169" s="55" customFormat="1" ht="22.2" customHeight="1" outlineLevel="1" thickBot="1">
      <c r="A18" s="49"/>
      <c r="B18" s="41" t="s">
        <v>331</v>
      </c>
      <c r="C18" s="42"/>
      <c r="D18" s="13">
        <v>1</v>
      </c>
      <c r="E18" s="74">
        <f t="shared" si="18"/>
        <v>44103</v>
      </c>
      <c r="F18" s="74">
        <v>44104</v>
      </c>
      <c r="G18" s="10"/>
      <c r="H18" s="10">
        <f t="shared" si="15"/>
        <v>2</v>
      </c>
      <c r="I18" s="118" t="s">
        <v>56</v>
      </c>
      <c r="J18" s="118"/>
      <c r="K18" s="118"/>
      <c r="L18" s="118"/>
      <c r="M18" s="118"/>
      <c r="N18" s="118"/>
      <c r="O18" s="118"/>
      <c r="P18" s="118"/>
      <c r="Q18" s="118"/>
      <c r="R18" s="118"/>
      <c r="S18" s="118"/>
      <c r="T18" s="118"/>
      <c r="U18" s="118"/>
      <c r="V18" s="118"/>
      <c r="W18" s="118"/>
      <c r="X18" s="118"/>
      <c r="Y18" s="118"/>
      <c r="Z18" s="118"/>
      <c r="AA18" s="117"/>
      <c r="AB18" s="117"/>
      <c r="AC18" s="11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107"/>
      <c r="DR18" s="108"/>
      <c r="DS18" s="108"/>
      <c r="DT18" s="108"/>
      <c r="DU18" s="108"/>
      <c r="DV18" s="108"/>
      <c r="DW18" s="109"/>
      <c r="DX18" s="107"/>
      <c r="DY18" s="108"/>
      <c r="DZ18" s="108"/>
      <c r="EA18" s="108"/>
      <c r="EB18" s="108"/>
      <c r="EC18" s="108"/>
      <c r="ED18" s="109"/>
      <c r="EE18" s="107"/>
      <c r="EF18" s="108"/>
      <c r="EG18" s="108"/>
      <c r="EH18" s="108"/>
      <c r="EI18" s="108"/>
      <c r="EJ18" s="108"/>
      <c r="EK18" s="109"/>
      <c r="EL18" s="107"/>
      <c r="EM18" s="108"/>
      <c r="EN18" s="108"/>
      <c r="EO18" s="108"/>
      <c r="EP18" s="108"/>
      <c r="EQ18" s="108"/>
      <c r="ER18" s="109"/>
      <c r="ES18" s="107"/>
      <c r="ET18" s="108"/>
      <c r="EU18" s="108"/>
      <c r="EV18" s="108"/>
      <c r="EW18" s="108"/>
      <c r="EX18" s="108"/>
      <c r="EY18" s="109"/>
      <c r="EZ18" s="107"/>
      <c r="FA18" s="108"/>
      <c r="FB18" s="108"/>
      <c r="FC18" s="108"/>
      <c r="FD18" s="108"/>
      <c r="FE18" s="108"/>
      <c r="FF18" s="109"/>
      <c r="FG18" s="107"/>
      <c r="FH18" s="108"/>
      <c r="FI18" s="108"/>
      <c r="FJ18" s="108"/>
      <c r="FK18" s="108"/>
      <c r="FL18" s="108"/>
      <c r="FM18" s="109"/>
    </row>
    <row r="19" spans="1:169" s="55" customFormat="1" ht="22.2" customHeight="1" outlineLevel="1" thickBot="1">
      <c r="A19" s="49"/>
      <c r="B19" s="41" t="s">
        <v>332</v>
      </c>
      <c r="C19" s="42"/>
      <c r="D19" s="13">
        <v>1</v>
      </c>
      <c r="E19" s="74">
        <f t="shared" si="18"/>
        <v>44103</v>
      </c>
      <c r="F19" s="74">
        <v>44104</v>
      </c>
      <c r="G19" s="10"/>
      <c r="H19" s="10">
        <f t="shared" si="15"/>
        <v>2</v>
      </c>
      <c r="I19" s="118" t="s">
        <v>333</v>
      </c>
      <c r="J19" s="118"/>
      <c r="K19" s="118"/>
      <c r="L19" s="118"/>
      <c r="M19" s="118"/>
      <c r="N19" s="118"/>
      <c r="O19" s="118"/>
      <c r="P19" s="118"/>
      <c r="Q19" s="118"/>
      <c r="R19" s="118"/>
      <c r="S19" s="118"/>
      <c r="T19" s="118"/>
      <c r="U19" s="118"/>
      <c r="V19" s="118"/>
      <c r="W19" s="118"/>
      <c r="X19" s="118"/>
      <c r="Y19" s="118"/>
      <c r="Z19" s="118"/>
      <c r="AA19" s="117"/>
      <c r="AB19" s="117"/>
      <c r="AC19" s="11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867">
        <f>DQ20</f>
        <v>1</v>
      </c>
      <c r="DR19" s="868"/>
      <c r="DS19" s="868"/>
      <c r="DT19" s="868"/>
      <c r="DU19" s="868"/>
      <c r="DV19" s="868"/>
      <c r="DW19" s="869"/>
      <c r="DX19" s="867">
        <f>DX20</f>
        <v>8</v>
      </c>
      <c r="DY19" s="868"/>
      <c r="DZ19" s="868"/>
      <c r="EA19" s="868"/>
      <c r="EB19" s="868"/>
      <c r="EC19" s="868"/>
      <c r="ED19" s="869"/>
      <c r="EE19" s="867">
        <f>EE20</f>
        <v>15</v>
      </c>
      <c r="EF19" s="868"/>
      <c r="EG19" s="868"/>
      <c r="EH19" s="868"/>
      <c r="EI19" s="868"/>
      <c r="EJ19" s="868"/>
      <c r="EK19" s="869"/>
      <c r="EL19" s="867">
        <f>EL20</f>
        <v>22</v>
      </c>
      <c r="EM19" s="868"/>
      <c r="EN19" s="868"/>
      <c r="EO19" s="868"/>
      <c r="EP19" s="868"/>
      <c r="EQ19" s="868"/>
      <c r="ER19" s="869"/>
      <c r="ES19" s="867">
        <f>ES20</f>
        <v>29</v>
      </c>
      <c r="ET19" s="868"/>
      <c r="EU19" s="868"/>
      <c r="EV19" s="868"/>
      <c r="EW19" s="868"/>
      <c r="EX19" s="868"/>
      <c r="EY19" s="869"/>
      <c r="EZ19" s="867">
        <f>EZ20</f>
        <v>36</v>
      </c>
      <c r="FA19" s="868"/>
      <c r="FB19" s="868"/>
      <c r="FC19" s="868"/>
      <c r="FD19" s="868"/>
      <c r="FE19" s="868"/>
      <c r="FF19" s="869"/>
      <c r="FG19" s="867">
        <f>FG20</f>
        <v>43</v>
      </c>
      <c r="FH19" s="868"/>
      <c r="FI19" s="868"/>
      <c r="FJ19" s="868"/>
      <c r="FK19" s="868"/>
      <c r="FL19" s="868"/>
      <c r="FM19" s="869"/>
    </row>
    <row r="20" spans="1:169" s="55" customFormat="1" ht="30" customHeight="1" thickBot="1">
      <c r="A20" s="45" t="s">
        <v>334</v>
      </c>
      <c r="B20" s="14" t="s">
        <v>335</v>
      </c>
      <c r="C20" s="60"/>
      <c r="D20" s="120"/>
      <c r="E20" s="80"/>
      <c r="F20" s="80"/>
      <c r="G20" s="10"/>
      <c r="H20" s="10" t="str">
        <f>IF(OR(ISBLANK(task_start),ISBLANK(task_end)),"",task_end-task_start+1)</f>
        <v/>
      </c>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
        <f t="shared" ref="DQ20:EV20" si="27">DP20+1</f>
        <v>1</v>
      </c>
      <c r="DR20" s="4">
        <f t="shared" si="27"/>
        <v>2</v>
      </c>
      <c r="DS20" s="4">
        <f t="shared" si="27"/>
        <v>3</v>
      </c>
      <c r="DT20" s="4">
        <f t="shared" si="27"/>
        <v>4</v>
      </c>
      <c r="DU20" s="4">
        <f t="shared" si="27"/>
        <v>5</v>
      </c>
      <c r="DV20" s="4">
        <f t="shared" si="27"/>
        <v>6</v>
      </c>
      <c r="DW20" s="6">
        <f t="shared" si="27"/>
        <v>7</v>
      </c>
      <c r="DX20" s="5">
        <f t="shared" si="27"/>
        <v>8</v>
      </c>
      <c r="DY20" s="4">
        <f t="shared" si="27"/>
        <v>9</v>
      </c>
      <c r="DZ20" s="4">
        <f t="shared" si="27"/>
        <v>10</v>
      </c>
      <c r="EA20" s="4">
        <f t="shared" si="27"/>
        <v>11</v>
      </c>
      <c r="EB20" s="4">
        <f t="shared" si="27"/>
        <v>12</v>
      </c>
      <c r="EC20" s="4">
        <f t="shared" si="27"/>
        <v>13</v>
      </c>
      <c r="ED20" s="6">
        <f t="shared" si="27"/>
        <v>14</v>
      </c>
      <c r="EE20" s="5">
        <f t="shared" si="27"/>
        <v>15</v>
      </c>
      <c r="EF20" s="4">
        <f t="shared" si="27"/>
        <v>16</v>
      </c>
      <c r="EG20" s="4">
        <f t="shared" si="27"/>
        <v>17</v>
      </c>
      <c r="EH20" s="4">
        <f t="shared" si="27"/>
        <v>18</v>
      </c>
      <c r="EI20" s="4">
        <f t="shared" si="27"/>
        <v>19</v>
      </c>
      <c r="EJ20" s="4">
        <f t="shared" si="27"/>
        <v>20</v>
      </c>
      <c r="EK20" s="6">
        <f t="shared" si="27"/>
        <v>21</v>
      </c>
      <c r="EL20" s="5">
        <f t="shared" si="27"/>
        <v>22</v>
      </c>
      <c r="EM20" s="4">
        <f t="shared" si="27"/>
        <v>23</v>
      </c>
      <c r="EN20" s="4">
        <f t="shared" si="27"/>
        <v>24</v>
      </c>
      <c r="EO20" s="4">
        <f t="shared" si="27"/>
        <v>25</v>
      </c>
      <c r="EP20" s="4">
        <f t="shared" si="27"/>
        <v>26</v>
      </c>
      <c r="EQ20" s="4">
        <f t="shared" si="27"/>
        <v>27</v>
      </c>
      <c r="ER20" s="6">
        <f t="shared" si="27"/>
        <v>28</v>
      </c>
      <c r="ES20" s="5">
        <f t="shared" si="27"/>
        <v>29</v>
      </c>
      <c r="ET20" s="4">
        <f t="shared" si="27"/>
        <v>30</v>
      </c>
      <c r="EU20" s="4">
        <f t="shared" si="27"/>
        <v>31</v>
      </c>
      <c r="EV20" s="4">
        <f t="shared" si="27"/>
        <v>32</v>
      </c>
      <c r="EW20" s="4">
        <f t="shared" ref="EW20:FM20" si="28">EV20+1</f>
        <v>33</v>
      </c>
      <c r="EX20" s="4">
        <f t="shared" si="28"/>
        <v>34</v>
      </c>
      <c r="EY20" s="6">
        <f t="shared" si="28"/>
        <v>35</v>
      </c>
      <c r="EZ20" s="5">
        <f t="shared" si="28"/>
        <v>36</v>
      </c>
      <c r="FA20" s="4">
        <f t="shared" si="28"/>
        <v>37</v>
      </c>
      <c r="FB20" s="4">
        <f t="shared" si="28"/>
        <v>38</v>
      </c>
      <c r="FC20" s="4">
        <f t="shared" si="28"/>
        <v>39</v>
      </c>
      <c r="FD20" s="4">
        <f t="shared" si="28"/>
        <v>40</v>
      </c>
      <c r="FE20" s="4">
        <f t="shared" si="28"/>
        <v>41</v>
      </c>
      <c r="FF20" s="6">
        <f t="shared" si="28"/>
        <v>42</v>
      </c>
      <c r="FG20" s="5">
        <f t="shared" si="28"/>
        <v>43</v>
      </c>
      <c r="FH20" s="4">
        <f t="shared" si="28"/>
        <v>44</v>
      </c>
      <c r="FI20" s="4">
        <f t="shared" si="28"/>
        <v>45</v>
      </c>
      <c r="FJ20" s="4">
        <f t="shared" si="28"/>
        <v>46</v>
      </c>
      <c r="FK20" s="4">
        <f t="shared" si="28"/>
        <v>47</v>
      </c>
      <c r="FL20" s="4">
        <f t="shared" si="28"/>
        <v>48</v>
      </c>
      <c r="FM20" s="6">
        <f t="shared" si="28"/>
        <v>49</v>
      </c>
    </row>
    <row r="21" spans="1:169" s="55" customFormat="1" ht="22.2" customHeight="1" outlineLevel="1" thickBot="1">
      <c r="A21" s="49"/>
      <c r="B21" s="269" t="s">
        <v>42</v>
      </c>
      <c r="C21" s="270" t="s">
        <v>336</v>
      </c>
      <c r="D21" s="271">
        <v>1</v>
      </c>
      <c r="E21" s="272">
        <f t="shared" ref="E21:E27" si="29">Project_Start</f>
        <v>44103</v>
      </c>
      <c r="F21" s="272">
        <v>44165</v>
      </c>
      <c r="G21" s="273"/>
      <c r="H21" s="273">
        <f t="shared" si="15"/>
        <v>63</v>
      </c>
      <c r="I21" s="121" t="s">
        <v>337</v>
      </c>
      <c r="J21" s="121"/>
      <c r="K21" s="121"/>
      <c r="L21" s="121"/>
      <c r="M21" s="121"/>
      <c r="N21" s="121"/>
      <c r="O21" s="121"/>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
        <f t="shared" ref="DQ21:EV21" si="30">DP21+1</f>
        <v>1</v>
      </c>
      <c r="DR21" s="4">
        <f t="shared" si="30"/>
        <v>2</v>
      </c>
      <c r="DS21" s="4">
        <f t="shared" si="30"/>
        <v>3</v>
      </c>
      <c r="DT21" s="4">
        <f t="shared" si="30"/>
        <v>4</v>
      </c>
      <c r="DU21" s="4">
        <f t="shared" si="30"/>
        <v>5</v>
      </c>
      <c r="DV21" s="4">
        <f t="shared" si="30"/>
        <v>6</v>
      </c>
      <c r="DW21" s="6">
        <f t="shared" si="30"/>
        <v>7</v>
      </c>
      <c r="DX21" s="5">
        <f t="shared" si="30"/>
        <v>8</v>
      </c>
      <c r="DY21" s="4">
        <f t="shared" si="30"/>
        <v>9</v>
      </c>
      <c r="DZ21" s="4">
        <f t="shared" si="30"/>
        <v>10</v>
      </c>
      <c r="EA21" s="4">
        <f t="shared" si="30"/>
        <v>11</v>
      </c>
      <c r="EB21" s="4">
        <f t="shared" si="30"/>
        <v>12</v>
      </c>
      <c r="EC21" s="4">
        <f t="shared" si="30"/>
        <v>13</v>
      </c>
      <c r="ED21" s="6">
        <f t="shared" si="30"/>
        <v>14</v>
      </c>
      <c r="EE21" s="5">
        <f t="shared" si="30"/>
        <v>15</v>
      </c>
      <c r="EF21" s="4">
        <f t="shared" si="30"/>
        <v>16</v>
      </c>
      <c r="EG21" s="4">
        <f t="shared" si="30"/>
        <v>17</v>
      </c>
      <c r="EH21" s="4">
        <f t="shared" si="30"/>
        <v>18</v>
      </c>
      <c r="EI21" s="4">
        <f t="shared" si="30"/>
        <v>19</v>
      </c>
      <c r="EJ21" s="4">
        <f t="shared" si="30"/>
        <v>20</v>
      </c>
      <c r="EK21" s="6">
        <f t="shared" si="30"/>
        <v>21</v>
      </c>
      <c r="EL21" s="5">
        <f t="shared" si="30"/>
        <v>22</v>
      </c>
      <c r="EM21" s="4">
        <f t="shared" si="30"/>
        <v>23</v>
      </c>
      <c r="EN21" s="4">
        <f t="shared" si="30"/>
        <v>24</v>
      </c>
      <c r="EO21" s="4">
        <f t="shared" si="30"/>
        <v>25</v>
      </c>
      <c r="EP21" s="4">
        <f t="shared" si="30"/>
        <v>26</v>
      </c>
      <c r="EQ21" s="4">
        <f t="shared" si="30"/>
        <v>27</v>
      </c>
      <c r="ER21" s="6">
        <f t="shared" si="30"/>
        <v>28</v>
      </c>
      <c r="ES21" s="5">
        <f t="shared" si="30"/>
        <v>29</v>
      </c>
      <c r="ET21" s="4">
        <f t="shared" si="30"/>
        <v>30</v>
      </c>
      <c r="EU21" s="4">
        <f t="shared" si="30"/>
        <v>31</v>
      </c>
      <c r="EV21" s="4">
        <f t="shared" si="30"/>
        <v>32</v>
      </c>
      <c r="EW21" s="4">
        <f t="shared" ref="EW21:FM21" si="31">EV21+1</f>
        <v>33</v>
      </c>
      <c r="EX21" s="4">
        <f t="shared" si="31"/>
        <v>34</v>
      </c>
      <c r="EY21" s="6">
        <f t="shared" si="31"/>
        <v>35</v>
      </c>
      <c r="EZ21" s="5">
        <f t="shared" si="31"/>
        <v>36</v>
      </c>
      <c r="FA21" s="4">
        <f t="shared" si="31"/>
        <v>37</v>
      </c>
      <c r="FB21" s="4">
        <f t="shared" si="31"/>
        <v>38</v>
      </c>
      <c r="FC21" s="4">
        <f t="shared" si="31"/>
        <v>39</v>
      </c>
      <c r="FD21" s="4">
        <f t="shared" si="31"/>
        <v>40</v>
      </c>
      <c r="FE21" s="4">
        <f t="shared" si="31"/>
        <v>41</v>
      </c>
      <c r="FF21" s="6">
        <f t="shared" si="31"/>
        <v>42</v>
      </c>
      <c r="FG21" s="5">
        <f t="shared" si="31"/>
        <v>43</v>
      </c>
      <c r="FH21" s="4">
        <f t="shared" si="31"/>
        <v>44</v>
      </c>
      <c r="FI21" s="4">
        <f t="shared" si="31"/>
        <v>45</v>
      </c>
      <c r="FJ21" s="4">
        <f t="shared" si="31"/>
        <v>46</v>
      </c>
      <c r="FK21" s="4">
        <f t="shared" si="31"/>
        <v>47</v>
      </c>
      <c r="FL21" s="4">
        <f t="shared" si="31"/>
        <v>48</v>
      </c>
      <c r="FM21" s="6">
        <f t="shared" si="31"/>
        <v>49</v>
      </c>
    </row>
    <row r="22" spans="1:169" s="55" customFormat="1" ht="22.2" customHeight="1" outlineLevel="1" thickBot="1">
      <c r="A22" s="49"/>
      <c r="B22" s="43" t="s">
        <v>20</v>
      </c>
      <c r="C22" s="44" t="s">
        <v>336</v>
      </c>
      <c r="D22" s="15">
        <v>0</v>
      </c>
      <c r="E22" s="75">
        <f t="shared" si="29"/>
        <v>44103</v>
      </c>
      <c r="F22" s="76">
        <v>44165</v>
      </c>
      <c r="G22" s="10"/>
      <c r="H22" s="10">
        <f t="shared" si="15"/>
        <v>63</v>
      </c>
      <c r="I22" s="57"/>
      <c r="J22" s="57"/>
      <c r="K22" s="57"/>
      <c r="L22" s="57"/>
      <c r="M22" s="57"/>
      <c r="N22" s="57"/>
      <c r="O22" s="57"/>
      <c r="P22" s="57"/>
      <c r="Q22" s="57"/>
      <c r="R22" s="57"/>
      <c r="S22" s="57"/>
      <c r="T22" s="57"/>
      <c r="U22" s="57"/>
      <c r="V22" s="57"/>
      <c r="W22" s="57"/>
      <c r="X22" s="57"/>
      <c r="Y22" s="59"/>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110"/>
      <c r="DR22" s="110"/>
      <c r="DS22" s="110"/>
      <c r="DT22" s="110"/>
      <c r="DU22" s="110"/>
      <c r="DV22" s="110"/>
      <c r="DW22" s="110"/>
      <c r="DX22" s="110"/>
      <c r="DY22" s="110"/>
      <c r="DZ22" s="110"/>
      <c r="EA22" s="110"/>
      <c r="EB22" s="110"/>
      <c r="EC22" s="110"/>
      <c r="ED22" s="110"/>
      <c r="EE22" s="110"/>
      <c r="EF22" s="110"/>
      <c r="EG22" s="110"/>
      <c r="EH22" s="110"/>
      <c r="EI22" s="110"/>
      <c r="EJ22" s="110"/>
      <c r="EK22" s="110"/>
      <c r="EL22" s="110"/>
      <c r="EM22" s="110"/>
      <c r="EN22" s="110"/>
      <c r="EO22" s="110"/>
      <c r="EP22" s="110"/>
      <c r="EQ22" s="110"/>
      <c r="ER22" s="110"/>
      <c r="ES22" s="110"/>
      <c r="ET22" s="110"/>
      <c r="EU22" s="110"/>
      <c r="EV22" s="110"/>
      <c r="EW22" s="110"/>
      <c r="EX22" s="110"/>
      <c r="EY22" s="110"/>
      <c r="EZ22" s="110"/>
      <c r="FA22" s="110"/>
      <c r="FB22" s="110"/>
      <c r="FC22" s="110"/>
      <c r="FD22" s="110"/>
      <c r="FE22" s="110"/>
      <c r="FF22" s="110"/>
      <c r="FG22" s="110"/>
      <c r="FH22" s="110"/>
      <c r="FI22" s="110"/>
      <c r="FJ22" s="110"/>
      <c r="FK22" s="110"/>
      <c r="FL22" s="110"/>
      <c r="FM22" s="110"/>
    </row>
    <row r="23" spans="1:169" s="55" customFormat="1" ht="22.2" customHeight="1" outlineLevel="1" thickBot="1">
      <c r="A23" s="49"/>
      <c r="B23" s="43" t="s">
        <v>33</v>
      </c>
      <c r="C23" s="44" t="s">
        <v>336</v>
      </c>
      <c r="D23" s="15">
        <v>0</v>
      </c>
      <c r="E23" s="75">
        <f t="shared" si="29"/>
        <v>44103</v>
      </c>
      <c r="F23" s="76">
        <v>44196</v>
      </c>
      <c r="G23" s="10"/>
      <c r="H23" s="10">
        <f t="shared" si="15"/>
        <v>94</v>
      </c>
      <c r="I23" s="57"/>
      <c r="J23" s="57"/>
      <c r="K23" s="57"/>
      <c r="L23" s="57"/>
      <c r="M23" s="57"/>
      <c r="N23" s="57"/>
      <c r="O23" s="57"/>
      <c r="P23" s="57"/>
      <c r="Q23" s="57"/>
      <c r="R23" s="57"/>
      <c r="S23" s="57"/>
      <c r="T23" s="57"/>
      <c r="U23" s="57"/>
      <c r="V23" s="57"/>
      <c r="W23" s="57"/>
      <c r="X23" s="57"/>
      <c r="Y23" s="59"/>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row>
    <row r="24" spans="1:169" s="55" customFormat="1" ht="22.2" customHeight="1" outlineLevel="1" thickBot="1">
      <c r="A24" s="49"/>
      <c r="B24" s="43" t="s">
        <v>338</v>
      </c>
      <c r="C24" s="44" t="s">
        <v>336</v>
      </c>
      <c r="D24" s="15">
        <v>0</v>
      </c>
      <c r="E24" s="75">
        <f t="shared" si="29"/>
        <v>44103</v>
      </c>
      <c r="F24" s="76">
        <v>44165</v>
      </c>
      <c r="G24" s="10"/>
      <c r="H24" s="10">
        <f t="shared" si="15"/>
        <v>63</v>
      </c>
      <c r="I24" s="57"/>
      <c r="J24" s="57"/>
      <c r="K24" s="57"/>
      <c r="L24" s="57"/>
      <c r="M24" s="57"/>
      <c r="N24" s="57"/>
      <c r="O24" s="57"/>
      <c r="P24" s="57"/>
      <c r="Q24" s="57"/>
      <c r="R24" s="57"/>
      <c r="S24" s="57"/>
      <c r="T24" s="57"/>
      <c r="U24" s="57"/>
      <c r="V24" s="57"/>
      <c r="W24" s="57"/>
      <c r="X24" s="57"/>
      <c r="Y24" s="59"/>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row>
    <row r="25" spans="1:169" s="55" customFormat="1" ht="22.2" customHeight="1" outlineLevel="1" thickBot="1">
      <c r="A25" s="49"/>
      <c r="B25" s="43" t="s">
        <v>51</v>
      </c>
      <c r="C25" s="44" t="s">
        <v>336</v>
      </c>
      <c r="D25" s="15">
        <v>0</v>
      </c>
      <c r="E25" s="75">
        <f t="shared" si="29"/>
        <v>44103</v>
      </c>
      <c r="F25" s="76">
        <v>44165</v>
      </c>
      <c r="G25" s="10"/>
      <c r="H25" s="10">
        <f t="shared" si="15"/>
        <v>63</v>
      </c>
      <c r="I25" s="57"/>
      <c r="J25" s="57"/>
      <c r="K25" s="57"/>
      <c r="L25" s="57"/>
      <c r="M25" s="57"/>
      <c r="N25" s="57"/>
      <c r="O25" s="57"/>
      <c r="P25" s="57"/>
      <c r="Q25" s="57"/>
      <c r="R25" s="57"/>
      <c r="S25" s="57"/>
      <c r="T25" s="57"/>
      <c r="U25" s="57"/>
      <c r="V25" s="57"/>
      <c r="W25" s="57"/>
      <c r="X25" s="57"/>
      <c r="Y25" s="59"/>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row>
    <row r="26" spans="1:169" s="55" customFormat="1" ht="22.2" customHeight="1" outlineLevel="1" thickBot="1">
      <c r="A26" s="49"/>
      <c r="B26" s="43" t="s">
        <v>339</v>
      </c>
      <c r="C26" s="44" t="s">
        <v>336</v>
      </c>
      <c r="D26" s="15">
        <v>0</v>
      </c>
      <c r="E26" s="75">
        <f t="shared" si="29"/>
        <v>44103</v>
      </c>
      <c r="F26" s="76">
        <v>44165</v>
      </c>
      <c r="G26" s="10"/>
      <c r="H26" s="10">
        <f t="shared" si="15"/>
        <v>63</v>
      </c>
      <c r="I26" s="57"/>
      <c r="J26" s="57"/>
      <c r="K26" s="57"/>
      <c r="L26" s="57"/>
      <c r="M26" s="57"/>
      <c r="N26" s="57"/>
      <c r="O26" s="57"/>
      <c r="P26" s="57"/>
      <c r="Q26" s="57"/>
      <c r="R26" s="57"/>
      <c r="S26" s="57"/>
      <c r="T26" s="57"/>
      <c r="U26" s="57"/>
      <c r="V26" s="57"/>
      <c r="W26" s="57"/>
      <c r="X26" s="57"/>
      <c r="Y26" s="59"/>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row>
    <row r="27" spans="1:169" s="55" customFormat="1" ht="22.2" customHeight="1" outlineLevel="1" thickBot="1">
      <c r="A27" s="49"/>
      <c r="B27" s="43" t="s">
        <v>57</v>
      </c>
      <c r="C27" s="44" t="s">
        <v>336</v>
      </c>
      <c r="D27" s="15">
        <v>0</v>
      </c>
      <c r="E27" s="75">
        <f t="shared" si="29"/>
        <v>44103</v>
      </c>
      <c r="F27" s="76">
        <v>44165</v>
      </c>
      <c r="G27" s="10"/>
      <c r="H27" s="10">
        <f t="shared" si="15"/>
        <v>63</v>
      </c>
      <c r="I27" s="57"/>
      <c r="J27" s="57"/>
      <c r="K27" s="57"/>
      <c r="L27" s="57"/>
      <c r="M27" s="57"/>
      <c r="N27" s="57"/>
      <c r="O27" s="57"/>
      <c r="P27" s="57"/>
      <c r="Q27" s="57"/>
      <c r="R27" s="57"/>
      <c r="S27" s="57"/>
      <c r="T27" s="57"/>
      <c r="U27" s="57"/>
      <c r="V27" s="57"/>
      <c r="W27" s="57"/>
      <c r="X27" s="57"/>
      <c r="Y27" s="59"/>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row>
    <row r="28" spans="1:169" s="55" customFormat="1" ht="30" customHeight="1" thickBot="1">
      <c r="A28" s="49" t="s">
        <v>340</v>
      </c>
      <c r="B28" s="16" t="s">
        <v>341</v>
      </c>
      <c r="C28" s="62"/>
      <c r="D28" s="13">
        <v>1</v>
      </c>
      <c r="E28" s="79"/>
      <c r="F28" s="79"/>
      <c r="G28" s="10"/>
      <c r="H28" s="10" t="str">
        <f t="shared" si="15"/>
        <v/>
      </c>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row>
    <row r="29" spans="1:169" s="55" customFormat="1" ht="22.2" customHeight="1" thickBot="1">
      <c r="A29" s="49"/>
      <c r="B29" s="73" t="s">
        <v>65</v>
      </c>
      <c r="C29" s="265" t="s">
        <v>336</v>
      </c>
      <c r="D29" s="17">
        <v>0</v>
      </c>
      <c r="E29" s="78">
        <f t="shared" ref="E29:E59" si="32">Project_Start</f>
        <v>44103</v>
      </c>
      <c r="F29" s="78">
        <v>44135</v>
      </c>
      <c r="G29" s="10"/>
      <c r="H29" s="10">
        <f t="shared" si="15"/>
        <v>33</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row>
    <row r="30" spans="1:169" s="55" customFormat="1" ht="22.2" customHeight="1" thickBot="1">
      <c r="A30" s="49"/>
      <c r="B30" s="73" t="s">
        <v>68</v>
      </c>
      <c r="C30" s="265" t="s">
        <v>336</v>
      </c>
      <c r="D30" s="17">
        <v>0</v>
      </c>
      <c r="E30" s="78">
        <f t="shared" si="32"/>
        <v>44103</v>
      </c>
      <c r="F30" s="78">
        <v>44286</v>
      </c>
      <c r="G30" s="10"/>
      <c r="H30" s="10">
        <f t="shared" si="15"/>
        <v>184</v>
      </c>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57"/>
      <c r="EY30" s="57"/>
      <c r="EZ30" s="57"/>
      <c r="FA30" s="57"/>
      <c r="FB30" s="57"/>
      <c r="FC30" s="57"/>
      <c r="FD30" s="57"/>
      <c r="FE30" s="57"/>
      <c r="FF30" s="57"/>
      <c r="FG30" s="57"/>
      <c r="FH30" s="57"/>
      <c r="FI30" s="57"/>
      <c r="FJ30" s="57"/>
      <c r="FK30" s="57"/>
      <c r="FL30" s="57"/>
      <c r="FM30" s="57"/>
    </row>
    <row r="31" spans="1:169" s="55" customFormat="1" ht="22.2" customHeight="1" thickBot="1">
      <c r="A31" s="49"/>
      <c r="B31" s="73" t="s">
        <v>70</v>
      </c>
      <c r="C31" s="265" t="s">
        <v>336</v>
      </c>
      <c r="D31" s="17">
        <v>1</v>
      </c>
      <c r="E31" s="78">
        <f t="shared" si="32"/>
        <v>44103</v>
      </c>
      <c r="F31" s="78">
        <v>44135</v>
      </c>
      <c r="G31" s="10"/>
      <c r="H31" s="10">
        <f t="shared" si="15"/>
        <v>33</v>
      </c>
      <c r="I31" s="106" t="s">
        <v>342</v>
      </c>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row>
    <row r="32" spans="1:169" s="55" customFormat="1" ht="22.2" customHeight="1" thickBot="1">
      <c r="A32" s="49"/>
      <c r="B32" s="63" t="s">
        <v>73</v>
      </c>
      <c r="C32" s="265" t="s">
        <v>336</v>
      </c>
      <c r="D32" s="17">
        <v>0</v>
      </c>
      <c r="E32" s="78">
        <f t="shared" si="32"/>
        <v>44103</v>
      </c>
      <c r="F32" s="78">
        <v>44135</v>
      </c>
      <c r="G32" s="10"/>
      <c r="H32" s="10">
        <f t="shared" si="15"/>
        <v>33</v>
      </c>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row>
    <row r="33" spans="1:169" s="55" customFormat="1" ht="22.2" customHeight="1" thickBot="1">
      <c r="A33" s="49"/>
      <c r="B33" s="63" t="s">
        <v>75</v>
      </c>
      <c r="C33" s="265" t="s">
        <v>336</v>
      </c>
      <c r="D33" s="17">
        <v>0</v>
      </c>
      <c r="E33" s="78">
        <f t="shared" si="32"/>
        <v>44103</v>
      </c>
      <c r="F33" s="78">
        <v>44135</v>
      </c>
      <c r="G33" s="10"/>
      <c r="H33" s="10">
        <f t="shared" si="15"/>
        <v>33</v>
      </c>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row>
    <row r="34" spans="1:169" s="55" customFormat="1" ht="22.2" customHeight="1" thickBot="1">
      <c r="A34" s="49"/>
      <c r="B34" s="63" t="s">
        <v>77</v>
      </c>
      <c r="C34" s="265" t="s">
        <v>336</v>
      </c>
      <c r="D34" s="17">
        <v>0</v>
      </c>
      <c r="E34" s="78">
        <f t="shared" si="32"/>
        <v>44103</v>
      </c>
      <c r="F34" s="78">
        <v>44135</v>
      </c>
      <c r="G34" s="10"/>
      <c r="H34" s="10">
        <f t="shared" si="15"/>
        <v>33</v>
      </c>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row>
    <row r="35" spans="1:169" s="55" customFormat="1" ht="22.2" customHeight="1" thickBot="1">
      <c r="A35" s="49"/>
      <c r="B35" s="63" t="s">
        <v>79</v>
      </c>
      <c r="C35" s="265" t="s">
        <v>336</v>
      </c>
      <c r="D35" s="17">
        <v>0</v>
      </c>
      <c r="E35" s="78">
        <f t="shared" si="32"/>
        <v>44103</v>
      </c>
      <c r="F35" s="78">
        <v>44135</v>
      </c>
      <c r="G35" s="10"/>
      <c r="H35" s="10">
        <f t="shared" si="15"/>
        <v>33</v>
      </c>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7"/>
      <c r="EB35" s="57"/>
      <c r="EC35" s="57"/>
      <c r="ED35" s="57"/>
      <c r="EE35" s="57"/>
      <c r="EF35" s="57"/>
      <c r="EG35" s="57"/>
      <c r="EH35" s="57"/>
      <c r="EI35" s="57"/>
      <c r="EJ35" s="57"/>
      <c r="EK35" s="57"/>
      <c r="EL35" s="57"/>
      <c r="EM35" s="57"/>
      <c r="EN35" s="57"/>
      <c r="EO35" s="57"/>
      <c r="EP35" s="57"/>
      <c r="EQ35" s="57"/>
      <c r="ER35" s="57"/>
      <c r="ES35" s="57"/>
      <c r="ET35" s="57"/>
      <c r="EU35" s="57"/>
      <c r="EV35" s="57"/>
      <c r="EW35" s="57"/>
      <c r="EX35" s="57"/>
      <c r="EY35" s="57"/>
      <c r="EZ35" s="57"/>
      <c r="FA35" s="57"/>
      <c r="FB35" s="57"/>
      <c r="FC35" s="57"/>
      <c r="FD35" s="57"/>
      <c r="FE35" s="57"/>
      <c r="FF35" s="57"/>
      <c r="FG35" s="57"/>
      <c r="FH35" s="57"/>
      <c r="FI35" s="57"/>
      <c r="FJ35" s="57"/>
      <c r="FK35" s="57"/>
      <c r="FL35" s="57"/>
      <c r="FM35" s="57"/>
    </row>
    <row r="36" spans="1:169" s="55" customFormat="1" ht="22.2" customHeight="1" thickBot="1">
      <c r="A36" s="49"/>
      <c r="B36" s="63" t="s">
        <v>83</v>
      </c>
      <c r="C36" s="265" t="s">
        <v>336</v>
      </c>
      <c r="D36" s="17">
        <v>1</v>
      </c>
      <c r="E36" s="78">
        <f t="shared" si="32"/>
        <v>44103</v>
      </c>
      <c r="F36" s="78">
        <v>44135</v>
      </c>
      <c r="G36" s="10"/>
      <c r="H36" s="10">
        <f t="shared" si="15"/>
        <v>33</v>
      </c>
      <c r="I36" s="106" t="s">
        <v>327</v>
      </c>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7"/>
      <c r="EB36" s="57"/>
      <c r="EC36" s="57"/>
      <c r="ED36" s="57"/>
      <c r="EE36" s="57"/>
      <c r="EF36" s="57"/>
      <c r="EG36" s="57"/>
      <c r="EH36" s="57"/>
      <c r="EI36" s="57"/>
      <c r="EJ36" s="57"/>
      <c r="EK36" s="57"/>
      <c r="EL36" s="57"/>
      <c r="EM36" s="57"/>
      <c r="EN36" s="57"/>
      <c r="EO36" s="57"/>
      <c r="EP36" s="57"/>
      <c r="EQ36" s="57"/>
      <c r="ER36" s="57"/>
      <c r="ES36" s="57"/>
      <c r="ET36" s="57"/>
      <c r="EU36" s="57"/>
      <c r="EV36" s="57"/>
      <c r="EW36" s="57"/>
      <c r="EX36" s="57"/>
      <c r="EY36" s="57"/>
      <c r="EZ36" s="57"/>
      <c r="FA36" s="57"/>
      <c r="FB36" s="57"/>
      <c r="FC36" s="57"/>
      <c r="FD36" s="57"/>
      <c r="FE36" s="57"/>
      <c r="FF36" s="57"/>
      <c r="FG36" s="57"/>
      <c r="FH36" s="57"/>
      <c r="FI36" s="57"/>
      <c r="FJ36" s="57"/>
      <c r="FK36" s="57"/>
      <c r="FL36" s="57"/>
      <c r="FM36" s="57"/>
    </row>
    <row r="37" spans="1:169" s="55" customFormat="1" ht="22.2" customHeight="1" thickBot="1">
      <c r="A37" s="49"/>
      <c r="B37" s="63" t="s">
        <v>87</v>
      </c>
      <c r="C37" s="265" t="s">
        <v>336</v>
      </c>
      <c r="D37" s="17">
        <v>0</v>
      </c>
      <c r="E37" s="78">
        <f t="shared" si="32"/>
        <v>44103</v>
      </c>
      <c r="F37" s="78">
        <v>44135</v>
      </c>
      <c r="G37" s="10"/>
      <c r="H37" s="10">
        <f t="shared" si="15"/>
        <v>33</v>
      </c>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c r="EM37" s="57"/>
      <c r="EN37" s="57"/>
      <c r="EO37" s="57"/>
      <c r="EP37" s="57"/>
      <c r="EQ37" s="57"/>
      <c r="ER37" s="57"/>
      <c r="ES37" s="57"/>
      <c r="ET37" s="57"/>
      <c r="EU37" s="57"/>
      <c r="EV37" s="57"/>
      <c r="EW37" s="57"/>
      <c r="EX37" s="57"/>
      <c r="EY37" s="57"/>
      <c r="EZ37" s="57"/>
      <c r="FA37" s="57"/>
      <c r="FB37" s="57"/>
      <c r="FC37" s="57"/>
      <c r="FD37" s="57"/>
      <c r="FE37" s="57"/>
      <c r="FF37" s="57"/>
      <c r="FG37" s="57"/>
      <c r="FH37" s="57"/>
      <c r="FI37" s="57"/>
      <c r="FJ37" s="57"/>
      <c r="FK37" s="57"/>
      <c r="FL37" s="57"/>
      <c r="FM37" s="57"/>
    </row>
    <row r="38" spans="1:169" s="55" customFormat="1" ht="22.2" customHeight="1" thickBot="1">
      <c r="A38" s="49"/>
      <c r="B38" s="63" t="s">
        <v>89</v>
      </c>
      <c r="C38" s="265" t="s">
        <v>336</v>
      </c>
      <c r="D38" s="17">
        <v>0</v>
      </c>
      <c r="E38" s="78">
        <f t="shared" si="32"/>
        <v>44103</v>
      </c>
      <c r="F38" s="78">
        <v>44135</v>
      </c>
      <c r="G38" s="10"/>
      <c r="H38" s="10">
        <f t="shared" si="15"/>
        <v>33</v>
      </c>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7"/>
      <c r="EB38" s="57"/>
      <c r="EC38" s="57"/>
      <c r="ED38" s="57"/>
      <c r="EE38" s="57"/>
      <c r="EF38" s="57"/>
      <c r="EG38" s="57"/>
      <c r="EH38" s="57"/>
      <c r="EI38" s="57"/>
      <c r="EJ38" s="57"/>
      <c r="EK38" s="57"/>
      <c r="EL38" s="57"/>
      <c r="EM38" s="57"/>
      <c r="EN38" s="57"/>
      <c r="EO38" s="57"/>
      <c r="EP38" s="57"/>
      <c r="EQ38" s="57"/>
      <c r="ER38" s="57"/>
      <c r="ES38" s="57"/>
      <c r="ET38" s="57"/>
      <c r="EU38" s="57"/>
      <c r="EV38" s="57"/>
      <c r="EW38" s="57"/>
      <c r="EX38" s="57"/>
      <c r="EY38" s="57"/>
      <c r="EZ38" s="57"/>
      <c r="FA38" s="57"/>
      <c r="FB38" s="57"/>
      <c r="FC38" s="57"/>
      <c r="FD38" s="57"/>
      <c r="FE38" s="57"/>
      <c r="FF38" s="57"/>
      <c r="FG38" s="57"/>
      <c r="FH38" s="57"/>
      <c r="FI38" s="57"/>
      <c r="FJ38" s="57"/>
      <c r="FK38" s="57"/>
      <c r="FL38" s="57"/>
      <c r="FM38" s="57"/>
    </row>
    <row r="39" spans="1:169" s="55" customFormat="1" ht="22.2" customHeight="1" thickBot="1">
      <c r="A39" s="49"/>
      <c r="B39" s="63" t="s">
        <v>92</v>
      </c>
      <c r="C39" s="265" t="s">
        <v>336</v>
      </c>
      <c r="D39" s="17">
        <v>0</v>
      </c>
      <c r="E39" s="78">
        <f t="shared" si="32"/>
        <v>44103</v>
      </c>
      <c r="F39" s="78">
        <v>44286</v>
      </c>
      <c r="G39" s="10"/>
      <c r="H39" s="10">
        <f t="shared" si="15"/>
        <v>184</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c r="EF39" s="57"/>
      <c r="EG39" s="57"/>
      <c r="EH39" s="57"/>
      <c r="EI39" s="57"/>
      <c r="EJ39" s="57"/>
      <c r="EK39" s="57"/>
      <c r="EL39" s="57"/>
      <c r="EM39" s="57"/>
      <c r="EN39" s="57"/>
      <c r="EO39" s="57"/>
      <c r="EP39" s="57"/>
      <c r="EQ39" s="57"/>
      <c r="ER39" s="57"/>
      <c r="ES39" s="57"/>
      <c r="ET39" s="57"/>
      <c r="EU39" s="57"/>
      <c r="EV39" s="57"/>
      <c r="EW39" s="57"/>
      <c r="EX39" s="57"/>
      <c r="EY39" s="57"/>
      <c r="EZ39" s="57"/>
      <c r="FA39" s="57"/>
      <c r="FB39" s="57"/>
      <c r="FC39" s="57"/>
      <c r="FD39" s="57"/>
      <c r="FE39" s="57"/>
      <c r="FF39" s="57"/>
      <c r="FG39" s="57"/>
      <c r="FH39" s="57"/>
      <c r="FI39" s="57"/>
      <c r="FJ39" s="57"/>
      <c r="FK39" s="57"/>
      <c r="FL39" s="57"/>
      <c r="FM39" s="57"/>
    </row>
    <row r="40" spans="1:169" s="55" customFormat="1" ht="22.2" customHeight="1" thickBot="1">
      <c r="A40" s="49"/>
      <c r="B40" s="63" t="s">
        <v>94</v>
      </c>
      <c r="C40" s="265" t="s">
        <v>336</v>
      </c>
      <c r="D40" s="17">
        <v>0</v>
      </c>
      <c r="E40" s="78">
        <f t="shared" si="32"/>
        <v>44103</v>
      </c>
      <c r="F40" s="78">
        <v>44135</v>
      </c>
      <c r="G40" s="10"/>
      <c r="H40" s="10">
        <f t="shared" si="15"/>
        <v>33</v>
      </c>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row>
    <row r="41" spans="1:169" s="55" customFormat="1" ht="22.2" customHeight="1" thickBot="1">
      <c r="A41" s="49"/>
      <c r="B41" s="63" t="s">
        <v>97</v>
      </c>
      <c r="C41" s="265" t="s">
        <v>336</v>
      </c>
      <c r="D41" s="17">
        <v>0</v>
      </c>
      <c r="E41" s="78">
        <f t="shared" si="32"/>
        <v>44103</v>
      </c>
      <c r="F41" s="78">
        <v>44135</v>
      </c>
      <c r="G41" s="10"/>
      <c r="H41" s="10">
        <f t="shared" si="15"/>
        <v>33</v>
      </c>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row>
    <row r="42" spans="1:169" s="55" customFormat="1" ht="22.2" customHeight="1" thickBot="1">
      <c r="A42" s="49"/>
      <c r="B42" s="63" t="s">
        <v>100</v>
      </c>
      <c r="C42" s="265" t="s">
        <v>336</v>
      </c>
      <c r="D42" s="17">
        <v>0</v>
      </c>
      <c r="E42" s="78">
        <f t="shared" si="32"/>
        <v>44103</v>
      </c>
      <c r="F42" s="78">
        <v>44135</v>
      </c>
      <c r="G42" s="10"/>
      <c r="H42" s="10">
        <f t="shared" si="15"/>
        <v>33</v>
      </c>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row>
    <row r="43" spans="1:169" s="55" customFormat="1" ht="22.2" customHeight="1" thickBot="1">
      <c r="A43" s="49"/>
      <c r="B43" s="63" t="s">
        <v>103</v>
      </c>
      <c r="C43" s="265" t="s">
        <v>336</v>
      </c>
      <c r="D43" s="17">
        <v>0</v>
      </c>
      <c r="E43" s="78">
        <f t="shared" si="32"/>
        <v>44103</v>
      </c>
      <c r="F43" s="78">
        <v>44135</v>
      </c>
      <c r="G43" s="10"/>
      <c r="H43" s="10">
        <f t="shared" si="15"/>
        <v>33</v>
      </c>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7"/>
      <c r="EB43" s="57"/>
      <c r="EC43" s="57"/>
      <c r="ED43" s="57"/>
      <c r="EE43" s="57"/>
      <c r="EF43" s="57"/>
      <c r="EG43" s="57"/>
      <c r="EH43" s="57"/>
      <c r="EI43" s="57"/>
      <c r="EJ43" s="57"/>
      <c r="EK43" s="57"/>
      <c r="EL43" s="57"/>
      <c r="EM43" s="57"/>
      <c r="EN43" s="57"/>
      <c r="EO43" s="57"/>
      <c r="EP43" s="57"/>
      <c r="EQ43" s="57"/>
      <c r="ER43" s="57"/>
      <c r="ES43" s="57"/>
      <c r="ET43" s="57"/>
      <c r="EU43" s="57"/>
      <c r="EV43" s="57"/>
      <c r="EW43" s="57"/>
      <c r="EX43" s="57"/>
      <c r="EY43" s="57"/>
      <c r="EZ43" s="57"/>
      <c r="FA43" s="57"/>
      <c r="FB43" s="57"/>
      <c r="FC43" s="57"/>
      <c r="FD43" s="57"/>
      <c r="FE43" s="57"/>
      <c r="FF43" s="57"/>
      <c r="FG43" s="57"/>
      <c r="FH43" s="57"/>
      <c r="FI43" s="57"/>
      <c r="FJ43" s="57"/>
      <c r="FK43" s="57"/>
      <c r="FL43" s="57"/>
      <c r="FM43" s="57"/>
    </row>
    <row r="44" spans="1:169" s="55" customFormat="1" ht="22.2" customHeight="1" thickBot="1">
      <c r="A44" s="49"/>
      <c r="B44" s="63" t="s">
        <v>106</v>
      </c>
      <c r="C44" s="265" t="s">
        <v>336</v>
      </c>
      <c r="D44" s="17">
        <v>0</v>
      </c>
      <c r="E44" s="78">
        <f t="shared" si="32"/>
        <v>44103</v>
      </c>
      <c r="F44" s="78">
        <v>44135</v>
      </c>
      <c r="G44" s="10"/>
      <c r="H44" s="10">
        <f t="shared" si="15"/>
        <v>33</v>
      </c>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57"/>
      <c r="EY44" s="57"/>
      <c r="EZ44" s="57"/>
      <c r="FA44" s="57"/>
      <c r="FB44" s="57"/>
      <c r="FC44" s="57"/>
      <c r="FD44" s="57"/>
      <c r="FE44" s="57"/>
      <c r="FF44" s="57"/>
      <c r="FG44" s="57"/>
      <c r="FH44" s="57"/>
      <c r="FI44" s="57"/>
      <c r="FJ44" s="57"/>
      <c r="FK44" s="57"/>
      <c r="FL44" s="57"/>
      <c r="FM44" s="57"/>
    </row>
    <row r="45" spans="1:169" s="55" customFormat="1" ht="22.2" customHeight="1" thickBot="1">
      <c r="A45" s="49"/>
      <c r="B45" s="63" t="s">
        <v>108</v>
      </c>
      <c r="C45" s="265" t="s">
        <v>336</v>
      </c>
      <c r="D45" s="17">
        <v>0</v>
      </c>
      <c r="E45" s="78">
        <f t="shared" si="32"/>
        <v>44103</v>
      </c>
      <c r="F45" s="78">
        <v>44135</v>
      </c>
      <c r="G45" s="10"/>
      <c r="H45" s="10">
        <f t="shared" si="15"/>
        <v>33</v>
      </c>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c r="FD45" s="57"/>
      <c r="FE45" s="57"/>
      <c r="FF45" s="57"/>
      <c r="FG45" s="57"/>
      <c r="FH45" s="57"/>
      <c r="FI45" s="57"/>
      <c r="FJ45" s="57"/>
      <c r="FK45" s="57"/>
      <c r="FL45" s="57"/>
      <c r="FM45" s="57"/>
    </row>
    <row r="46" spans="1:169" s="55" customFormat="1" ht="22.2" customHeight="1" thickBot="1">
      <c r="A46" s="49"/>
      <c r="B46" s="63" t="s">
        <v>110</v>
      </c>
      <c r="C46" s="265" t="s">
        <v>336</v>
      </c>
      <c r="D46" s="17">
        <v>0</v>
      </c>
      <c r="E46" s="78">
        <f t="shared" si="32"/>
        <v>44103</v>
      </c>
      <c r="F46" s="78">
        <v>44286</v>
      </c>
      <c r="G46" s="10"/>
      <c r="H46" s="10">
        <f t="shared" si="15"/>
        <v>184</v>
      </c>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row>
    <row r="47" spans="1:169" s="55" customFormat="1" ht="22.2" customHeight="1" thickBot="1">
      <c r="A47" s="49"/>
      <c r="B47" s="63" t="s">
        <v>112</v>
      </c>
      <c r="C47" s="265" t="s">
        <v>336</v>
      </c>
      <c r="D47" s="17">
        <v>0</v>
      </c>
      <c r="E47" s="78">
        <f t="shared" si="32"/>
        <v>44103</v>
      </c>
      <c r="F47" s="78">
        <v>44135</v>
      </c>
      <c r="G47" s="10"/>
      <c r="H47" s="10">
        <f t="shared" si="15"/>
        <v>33</v>
      </c>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57"/>
      <c r="EY47" s="57"/>
      <c r="EZ47" s="57"/>
      <c r="FA47" s="57"/>
      <c r="FB47" s="57"/>
      <c r="FC47" s="57"/>
      <c r="FD47" s="57"/>
      <c r="FE47" s="57"/>
      <c r="FF47" s="57"/>
      <c r="FG47" s="57"/>
      <c r="FH47" s="57"/>
      <c r="FI47" s="57"/>
      <c r="FJ47" s="57"/>
      <c r="FK47" s="57"/>
      <c r="FL47" s="57"/>
      <c r="FM47" s="57"/>
    </row>
    <row r="48" spans="1:169" s="55" customFormat="1" ht="22.2" customHeight="1" thickBot="1">
      <c r="A48" s="49"/>
      <c r="B48" s="63" t="s">
        <v>115</v>
      </c>
      <c r="C48" s="265" t="s">
        <v>336</v>
      </c>
      <c r="D48" s="17">
        <v>0</v>
      </c>
      <c r="E48" s="78">
        <f t="shared" si="32"/>
        <v>44103</v>
      </c>
      <c r="F48" s="78">
        <v>44135</v>
      </c>
      <c r="G48" s="10"/>
      <c r="H48" s="10">
        <f t="shared" si="15"/>
        <v>33</v>
      </c>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57"/>
      <c r="EY48" s="57"/>
      <c r="EZ48" s="57"/>
      <c r="FA48" s="57"/>
      <c r="FB48" s="57"/>
      <c r="FC48" s="57"/>
      <c r="FD48" s="57"/>
      <c r="FE48" s="57"/>
      <c r="FF48" s="57"/>
      <c r="FG48" s="57"/>
      <c r="FH48" s="57"/>
      <c r="FI48" s="57"/>
      <c r="FJ48" s="57"/>
      <c r="FK48" s="57"/>
      <c r="FL48" s="57"/>
      <c r="FM48" s="57"/>
    </row>
    <row r="49" spans="1:169" s="55" customFormat="1" ht="22.2" customHeight="1" thickBot="1">
      <c r="A49" s="49"/>
      <c r="B49" s="63" t="s">
        <v>117</v>
      </c>
      <c r="C49" s="265" t="s">
        <v>336</v>
      </c>
      <c r="D49" s="17">
        <v>0</v>
      </c>
      <c r="E49" s="78">
        <f t="shared" si="32"/>
        <v>44103</v>
      </c>
      <c r="F49" s="78">
        <v>44135</v>
      </c>
      <c r="G49" s="10"/>
      <c r="H49" s="10">
        <f t="shared" si="15"/>
        <v>33</v>
      </c>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7"/>
      <c r="EB49" s="57"/>
      <c r="EC49" s="57"/>
      <c r="ED49" s="57"/>
      <c r="EE49" s="57"/>
      <c r="EF49" s="57"/>
      <c r="EG49" s="57"/>
      <c r="EH49" s="57"/>
      <c r="EI49" s="57"/>
      <c r="EJ49" s="57"/>
      <c r="EK49" s="57"/>
      <c r="EL49" s="57"/>
      <c r="EM49" s="57"/>
      <c r="EN49" s="57"/>
      <c r="EO49" s="57"/>
      <c r="EP49" s="57"/>
      <c r="EQ49" s="57"/>
      <c r="ER49" s="57"/>
      <c r="ES49" s="57"/>
      <c r="ET49" s="57"/>
      <c r="EU49" s="57"/>
      <c r="EV49" s="57"/>
      <c r="EW49" s="57"/>
      <c r="EX49" s="57"/>
      <c r="EY49" s="57"/>
      <c r="EZ49" s="57"/>
      <c r="FA49" s="57"/>
      <c r="FB49" s="57"/>
      <c r="FC49" s="57"/>
      <c r="FD49" s="57"/>
      <c r="FE49" s="57"/>
      <c r="FF49" s="57"/>
      <c r="FG49" s="57"/>
      <c r="FH49" s="57"/>
      <c r="FI49" s="57"/>
      <c r="FJ49" s="57"/>
      <c r="FK49" s="57"/>
      <c r="FL49" s="57"/>
      <c r="FM49" s="57"/>
    </row>
    <row r="50" spans="1:169" s="55" customFormat="1" ht="22.2" customHeight="1" thickBot="1">
      <c r="A50" s="49"/>
      <c r="B50" s="63" t="s">
        <v>119</v>
      </c>
      <c r="C50" s="265" t="s">
        <v>336</v>
      </c>
      <c r="D50" s="17">
        <v>0</v>
      </c>
      <c r="E50" s="78">
        <f t="shared" si="32"/>
        <v>44103</v>
      </c>
      <c r="F50" s="78">
        <v>44135</v>
      </c>
      <c r="G50" s="10"/>
      <c r="H50" s="10">
        <f t="shared" si="15"/>
        <v>33</v>
      </c>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57"/>
      <c r="EY50" s="57"/>
      <c r="EZ50" s="57"/>
      <c r="FA50" s="57"/>
      <c r="FB50" s="57"/>
      <c r="FC50" s="57"/>
      <c r="FD50" s="57"/>
      <c r="FE50" s="57"/>
      <c r="FF50" s="57"/>
      <c r="FG50" s="57"/>
      <c r="FH50" s="57"/>
      <c r="FI50" s="57"/>
      <c r="FJ50" s="57"/>
      <c r="FK50" s="57"/>
      <c r="FL50" s="57"/>
      <c r="FM50" s="57"/>
    </row>
    <row r="51" spans="1:169" s="55" customFormat="1" ht="22.2" customHeight="1" thickBot="1">
      <c r="A51" s="49"/>
      <c r="B51" s="63" t="s">
        <v>124</v>
      </c>
      <c r="C51" s="265" t="s">
        <v>336</v>
      </c>
      <c r="D51" s="17">
        <v>0</v>
      </c>
      <c r="E51" s="78">
        <f t="shared" si="32"/>
        <v>44103</v>
      </c>
      <c r="F51" s="78">
        <v>44135</v>
      </c>
      <c r="G51" s="10"/>
      <c r="H51" s="10">
        <f t="shared" si="15"/>
        <v>33</v>
      </c>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7"/>
      <c r="EE51" s="57"/>
      <c r="EF51" s="57"/>
      <c r="EG51" s="57"/>
      <c r="EH51" s="57"/>
      <c r="EI51" s="57"/>
      <c r="EJ51" s="57"/>
      <c r="EK51" s="57"/>
      <c r="EL51" s="57"/>
      <c r="EM51" s="57"/>
      <c r="EN51" s="57"/>
      <c r="EO51" s="57"/>
      <c r="EP51" s="57"/>
      <c r="EQ51" s="57"/>
      <c r="ER51" s="57"/>
      <c r="ES51" s="57"/>
      <c r="ET51" s="57"/>
      <c r="EU51" s="57"/>
      <c r="EV51" s="57"/>
      <c r="EW51" s="57"/>
      <c r="EX51" s="57"/>
      <c r="EY51" s="57"/>
      <c r="EZ51" s="57"/>
      <c r="FA51" s="57"/>
      <c r="FB51" s="57"/>
      <c r="FC51" s="57"/>
      <c r="FD51" s="57"/>
      <c r="FE51" s="57"/>
      <c r="FF51" s="57"/>
      <c r="FG51" s="57"/>
      <c r="FH51" s="57"/>
      <c r="FI51" s="57"/>
      <c r="FJ51" s="57"/>
      <c r="FK51" s="57"/>
      <c r="FL51" s="57"/>
      <c r="FM51" s="57"/>
    </row>
    <row r="52" spans="1:169" s="55" customFormat="1" ht="22.2" customHeight="1" thickBot="1">
      <c r="A52" s="49"/>
      <c r="B52" s="63" t="s">
        <v>127</v>
      </c>
      <c r="C52" s="265" t="s">
        <v>336</v>
      </c>
      <c r="D52" s="17">
        <v>0</v>
      </c>
      <c r="E52" s="78">
        <f t="shared" si="32"/>
        <v>44103</v>
      </c>
      <c r="F52" s="78">
        <v>44255</v>
      </c>
      <c r="G52" s="10"/>
      <c r="H52" s="10">
        <f t="shared" si="15"/>
        <v>153</v>
      </c>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57"/>
      <c r="EY52" s="57"/>
      <c r="EZ52" s="57"/>
      <c r="FA52" s="57"/>
      <c r="FB52" s="57"/>
      <c r="FC52" s="57"/>
      <c r="FD52" s="57"/>
      <c r="FE52" s="57"/>
      <c r="FF52" s="57"/>
      <c r="FG52" s="57"/>
      <c r="FH52" s="57"/>
      <c r="FI52" s="57"/>
      <c r="FJ52" s="57"/>
      <c r="FK52" s="57"/>
      <c r="FL52" s="57"/>
      <c r="FM52" s="57"/>
    </row>
    <row r="53" spans="1:169" s="55" customFormat="1" ht="22.2" customHeight="1" thickBot="1">
      <c r="A53" s="49"/>
      <c r="B53" s="63" t="s">
        <v>343</v>
      </c>
      <c r="C53" s="265" t="s">
        <v>336</v>
      </c>
      <c r="D53" s="17">
        <v>0</v>
      </c>
      <c r="E53" s="78">
        <f t="shared" si="32"/>
        <v>44103</v>
      </c>
      <c r="F53" s="78">
        <v>44135</v>
      </c>
      <c r="G53" s="10"/>
      <c r="H53" s="10">
        <f t="shared" si="15"/>
        <v>33</v>
      </c>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7"/>
      <c r="EB53" s="57"/>
      <c r="EC53" s="57"/>
      <c r="ED53" s="57"/>
      <c r="EE53" s="57"/>
      <c r="EF53" s="57"/>
      <c r="EG53" s="57"/>
      <c r="EH53" s="57"/>
      <c r="EI53" s="57"/>
      <c r="EJ53" s="57"/>
      <c r="EK53" s="57"/>
      <c r="EL53" s="57"/>
      <c r="EM53" s="57"/>
      <c r="EN53" s="57"/>
      <c r="EO53" s="57"/>
      <c r="EP53" s="57"/>
      <c r="EQ53" s="57"/>
      <c r="ER53" s="57"/>
      <c r="ES53" s="57"/>
      <c r="ET53" s="57"/>
      <c r="EU53" s="57"/>
      <c r="EV53" s="57"/>
      <c r="EW53" s="57"/>
      <c r="EX53" s="57"/>
      <c r="EY53" s="57"/>
      <c r="EZ53" s="57"/>
      <c r="FA53" s="57"/>
      <c r="FB53" s="57"/>
      <c r="FC53" s="57"/>
      <c r="FD53" s="57"/>
      <c r="FE53" s="57"/>
      <c r="FF53" s="57"/>
      <c r="FG53" s="57"/>
      <c r="FH53" s="57"/>
      <c r="FI53" s="57"/>
      <c r="FJ53" s="57"/>
      <c r="FK53" s="57"/>
      <c r="FL53" s="57"/>
      <c r="FM53" s="57"/>
    </row>
    <row r="54" spans="1:169" s="55" customFormat="1" ht="22.2" customHeight="1" thickBot="1">
      <c r="A54" s="49"/>
      <c r="B54" s="63" t="s">
        <v>131</v>
      </c>
      <c r="C54" s="265" t="s">
        <v>336</v>
      </c>
      <c r="D54" s="17">
        <v>0</v>
      </c>
      <c r="E54" s="78">
        <f t="shared" si="32"/>
        <v>44103</v>
      </c>
      <c r="F54" s="78">
        <v>44135</v>
      </c>
      <c r="G54" s="10"/>
      <c r="H54" s="10">
        <f t="shared" si="15"/>
        <v>33</v>
      </c>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57"/>
      <c r="EY54" s="57"/>
      <c r="EZ54" s="57"/>
      <c r="FA54" s="57"/>
      <c r="FB54" s="57"/>
      <c r="FC54" s="57"/>
      <c r="FD54" s="57"/>
      <c r="FE54" s="57"/>
      <c r="FF54" s="57"/>
      <c r="FG54" s="57"/>
      <c r="FH54" s="57"/>
      <c r="FI54" s="57"/>
      <c r="FJ54" s="57"/>
      <c r="FK54" s="57"/>
      <c r="FL54" s="57"/>
      <c r="FM54" s="57"/>
    </row>
    <row r="55" spans="1:169" s="55" customFormat="1" ht="22.2" customHeight="1" thickBot="1">
      <c r="A55" s="49"/>
      <c r="B55" s="63" t="s">
        <v>133</v>
      </c>
      <c r="C55" s="265" t="s">
        <v>336</v>
      </c>
      <c r="D55" s="17">
        <v>0</v>
      </c>
      <c r="E55" s="78">
        <f t="shared" si="32"/>
        <v>44103</v>
      </c>
      <c r="F55" s="78">
        <v>44286</v>
      </c>
      <c r="G55" s="10"/>
      <c r="H55" s="10">
        <f t="shared" si="15"/>
        <v>184</v>
      </c>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57"/>
      <c r="EY55" s="57"/>
      <c r="EZ55" s="57"/>
      <c r="FA55" s="57"/>
      <c r="FB55" s="57"/>
      <c r="FC55" s="57"/>
      <c r="FD55" s="57"/>
      <c r="FE55" s="57"/>
      <c r="FF55" s="57"/>
      <c r="FG55" s="57"/>
      <c r="FH55" s="57"/>
      <c r="FI55" s="57"/>
      <c r="FJ55" s="57"/>
      <c r="FK55" s="57"/>
      <c r="FL55" s="57"/>
      <c r="FM55" s="57"/>
    </row>
    <row r="56" spans="1:169" s="55" customFormat="1" ht="22.2" customHeight="1" thickBot="1">
      <c r="A56" s="49"/>
      <c r="B56" s="63" t="s">
        <v>135</v>
      </c>
      <c r="C56" s="265" t="s">
        <v>336</v>
      </c>
      <c r="D56" s="17">
        <v>0</v>
      </c>
      <c r="E56" s="78">
        <f t="shared" si="32"/>
        <v>44103</v>
      </c>
      <c r="F56" s="78">
        <v>44286</v>
      </c>
      <c r="G56" s="10"/>
      <c r="H56" s="10">
        <f t="shared" si="15"/>
        <v>184</v>
      </c>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57"/>
      <c r="EY56" s="57"/>
      <c r="EZ56" s="57"/>
      <c r="FA56" s="57"/>
      <c r="FB56" s="57"/>
      <c r="FC56" s="57"/>
      <c r="FD56" s="57"/>
      <c r="FE56" s="57"/>
      <c r="FF56" s="57"/>
      <c r="FG56" s="57"/>
      <c r="FH56" s="57"/>
      <c r="FI56" s="57"/>
      <c r="FJ56" s="57"/>
      <c r="FK56" s="57"/>
      <c r="FL56" s="57"/>
      <c r="FM56" s="57"/>
    </row>
    <row r="57" spans="1:169" s="55" customFormat="1" ht="22.2" customHeight="1" thickBot="1">
      <c r="A57" s="49"/>
      <c r="B57" s="63" t="s">
        <v>137</v>
      </c>
      <c r="C57" s="265" t="s">
        <v>336</v>
      </c>
      <c r="D57" s="17">
        <v>0</v>
      </c>
      <c r="E57" s="78">
        <f t="shared" si="32"/>
        <v>44103</v>
      </c>
      <c r="F57" s="78">
        <v>44135</v>
      </c>
      <c r="G57" s="10"/>
      <c r="H57" s="10">
        <f t="shared" si="15"/>
        <v>33</v>
      </c>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row>
    <row r="58" spans="1:169" s="55" customFormat="1" ht="22.2" customHeight="1" thickBot="1">
      <c r="A58" s="49"/>
      <c r="B58" s="63" t="s">
        <v>139</v>
      </c>
      <c r="C58" s="265" t="s">
        <v>336</v>
      </c>
      <c r="D58" s="17">
        <v>0</v>
      </c>
      <c r="E58" s="78">
        <f t="shared" si="32"/>
        <v>44103</v>
      </c>
      <c r="F58" s="78">
        <v>44135</v>
      </c>
      <c r="G58" s="10"/>
      <c r="H58" s="10">
        <f t="shared" si="15"/>
        <v>33</v>
      </c>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57"/>
      <c r="EY58" s="57"/>
      <c r="EZ58" s="57"/>
      <c r="FA58" s="57"/>
      <c r="FB58" s="57"/>
      <c r="FC58" s="57"/>
      <c r="FD58" s="57"/>
      <c r="FE58" s="57"/>
      <c r="FF58" s="57"/>
      <c r="FG58" s="57"/>
      <c r="FH58" s="57"/>
      <c r="FI58" s="57"/>
      <c r="FJ58" s="57"/>
      <c r="FK58" s="57"/>
      <c r="FL58" s="57"/>
      <c r="FM58" s="57"/>
    </row>
    <row r="59" spans="1:169" s="55" customFormat="1" ht="22.2" customHeight="1" thickBot="1">
      <c r="A59" s="49"/>
      <c r="B59" s="63" t="s">
        <v>141</v>
      </c>
      <c r="C59" s="265" t="s">
        <v>336</v>
      </c>
      <c r="D59" s="17">
        <v>0</v>
      </c>
      <c r="E59" s="78">
        <f t="shared" si="32"/>
        <v>44103</v>
      </c>
      <c r="F59" s="78">
        <v>44135</v>
      </c>
      <c r="G59" s="10"/>
      <c r="H59" s="10">
        <f t="shared" si="15"/>
        <v>33</v>
      </c>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57"/>
      <c r="EY59" s="57"/>
      <c r="EZ59" s="57"/>
      <c r="FA59" s="57"/>
      <c r="FB59" s="57"/>
      <c r="FC59" s="57"/>
      <c r="FD59" s="57"/>
      <c r="FE59" s="57"/>
      <c r="FF59" s="57"/>
      <c r="FG59" s="57"/>
      <c r="FH59" s="57"/>
      <c r="FI59" s="57"/>
      <c r="FJ59" s="57"/>
      <c r="FK59" s="57"/>
      <c r="FL59" s="57"/>
      <c r="FM59" s="57"/>
    </row>
    <row r="60" spans="1:169" s="55" customFormat="1" ht="22.2" customHeight="1" thickBot="1">
      <c r="A60" s="49" t="s">
        <v>340</v>
      </c>
      <c r="B60" s="18" t="s">
        <v>344</v>
      </c>
      <c r="C60" s="64"/>
      <c r="D60" s="13">
        <v>1</v>
      </c>
      <c r="E60" s="65"/>
      <c r="F60" s="19"/>
      <c r="G60" s="10"/>
      <c r="H60" s="10" t="str">
        <f t="shared" si="15"/>
        <v/>
      </c>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57"/>
      <c r="EY60" s="57"/>
      <c r="EZ60" s="57"/>
      <c r="FA60" s="57"/>
      <c r="FB60" s="57"/>
      <c r="FC60" s="57"/>
      <c r="FD60" s="57"/>
      <c r="FE60" s="57"/>
      <c r="FF60" s="57"/>
      <c r="FG60" s="57"/>
      <c r="FH60" s="57"/>
      <c r="FI60" s="57"/>
      <c r="FJ60" s="57"/>
      <c r="FK60" s="57"/>
      <c r="FL60" s="57"/>
      <c r="FM60" s="57"/>
    </row>
    <row r="61" spans="1:169" s="55" customFormat="1" ht="22.2" customHeight="1" thickBot="1">
      <c r="A61" s="49"/>
      <c r="B61" s="66" t="s">
        <v>148</v>
      </c>
      <c r="C61" s="105" t="s">
        <v>336</v>
      </c>
      <c r="D61" s="20">
        <v>0</v>
      </c>
      <c r="E61" s="82">
        <f t="shared" ref="E61:E68" si="33">Project_Start</f>
        <v>44103</v>
      </c>
      <c r="F61" s="82">
        <v>44165</v>
      </c>
      <c r="G61" s="10"/>
      <c r="H61" s="10">
        <f t="shared" si="15"/>
        <v>63</v>
      </c>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7"/>
      <c r="EO61" s="57"/>
      <c r="EP61" s="57"/>
      <c r="EQ61" s="57"/>
      <c r="ER61" s="57"/>
      <c r="ES61" s="57"/>
      <c r="ET61" s="57"/>
      <c r="EU61" s="57"/>
      <c r="EV61" s="57"/>
      <c r="EW61" s="57"/>
      <c r="EX61" s="57"/>
      <c r="EY61" s="57"/>
      <c r="EZ61" s="57"/>
      <c r="FA61" s="57"/>
      <c r="FB61" s="57"/>
      <c r="FC61" s="57"/>
      <c r="FD61" s="57"/>
      <c r="FE61" s="57"/>
      <c r="FF61" s="57"/>
      <c r="FG61" s="57"/>
      <c r="FH61" s="57"/>
      <c r="FI61" s="57"/>
      <c r="FJ61" s="57"/>
      <c r="FK61" s="57"/>
      <c r="FL61" s="57"/>
      <c r="FM61" s="57"/>
    </row>
    <row r="62" spans="1:169" s="55" customFormat="1" ht="22.2" customHeight="1" thickBot="1">
      <c r="A62" s="49"/>
      <c r="B62" s="66" t="s">
        <v>151</v>
      </c>
      <c r="C62" s="105" t="s">
        <v>336</v>
      </c>
      <c r="D62" s="20">
        <v>0</v>
      </c>
      <c r="E62" s="82">
        <f t="shared" si="33"/>
        <v>44103</v>
      </c>
      <c r="F62" s="82">
        <v>44286</v>
      </c>
      <c r="G62" s="10"/>
      <c r="H62" s="10">
        <f t="shared" si="15"/>
        <v>184</v>
      </c>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7"/>
      <c r="EO62" s="57"/>
      <c r="EP62" s="57"/>
      <c r="EQ62" s="57"/>
      <c r="ER62" s="57"/>
      <c r="ES62" s="57"/>
      <c r="ET62" s="57"/>
      <c r="EU62" s="57"/>
      <c r="EV62" s="57"/>
      <c r="EW62" s="57"/>
      <c r="EX62" s="57"/>
      <c r="EY62" s="57"/>
      <c r="EZ62" s="57"/>
      <c r="FA62" s="57"/>
      <c r="FB62" s="57"/>
      <c r="FC62" s="57"/>
      <c r="FD62" s="57"/>
      <c r="FE62" s="57"/>
      <c r="FF62" s="57"/>
      <c r="FG62" s="57"/>
      <c r="FH62" s="57"/>
      <c r="FI62" s="57"/>
      <c r="FJ62" s="57"/>
      <c r="FK62" s="57"/>
      <c r="FL62" s="57"/>
      <c r="FM62" s="57"/>
    </row>
    <row r="63" spans="1:169" s="55" customFormat="1" ht="22.2" customHeight="1" thickBot="1">
      <c r="A63" s="49"/>
      <c r="B63" s="66" t="s">
        <v>153</v>
      </c>
      <c r="C63" s="105" t="s">
        <v>336</v>
      </c>
      <c r="D63" s="20">
        <v>0</v>
      </c>
      <c r="E63" s="82">
        <f t="shared" si="33"/>
        <v>44103</v>
      </c>
      <c r="F63" s="82">
        <v>44165</v>
      </c>
      <c r="G63" s="10"/>
      <c r="H63" s="10">
        <f t="shared" si="15"/>
        <v>63</v>
      </c>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57"/>
      <c r="EY63" s="57"/>
      <c r="EZ63" s="57"/>
      <c r="FA63" s="57"/>
      <c r="FB63" s="57"/>
      <c r="FC63" s="57"/>
      <c r="FD63" s="57"/>
      <c r="FE63" s="57"/>
      <c r="FF63" s="57"/>
      <c r="FG63" s="57"/>
      <c r="FH63" s="57"/>
      <c r="FI63" s="57"/>
      <c r="FJ63" s="57"/>
      <c r="FK63" s="57"/>
      <c r="FL63" s="57"/>
      <c r="FM63" s="57"/>
    </row>
    <row r="64" spans="1:169" s="55" customFormat="1" ht="22.2" customHeight="1" thickBot="1">
      <c r="A64" s="49"/>
      <c r="B64" s="66" t="s">
        <v>155</v>
      </c>
      <c r="C64" s="105" t="s">
        <v>336</v>
      </c>
      <c r="D64" s="20">
        <v>0</v>
      </c>
      <c r="E64" s="82">
        <f t="shared" si="33"/>
        <v>44103</v>
      </c>
      <c r="F64" s="82">
        <v>44286</v>
      </c>
      <c r="G64" s="10"/>
      <c r="H64" s="10">
        <f t="shared" si="15"/>
        <v>184</v>
      </c>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7"/>
      <c r="EB64" s="57"/>
      <c r="EC64" s="57"/>
      <c r="ED64" s="57"/>
      <c r="EE64" s="57"/>
      <c r="EF64" s="57"/>
      <c r="EG64" s="57"/>
      <c r="EH64" s="57"/>
      <c r="EI64" s="57"/>
      <c r="EJ64" s="57"/>
      <c r="EK64" s="57"/>
      <c r="EL64" s="57"/>
      <c r="EM64" s="57"/>
      <c r="EN64" s="57"/>
      <c r="EO64" s="57"/>
      <c r="EP64" s="57"/>
      <c r="EQ64" s="57"/>
      <c r="ER64" s="57"/>
      <c r="ES64" s="57"/>
      <c r="ET64" s="57"/>
      <c r="EU64" s="57"/>
      <c r="EV64" s="57"/>
      <c r="EW64" s="57"/>
      <c r="EX64" s="57"/>
      <c r="EY64" s="57"/>
      <c r="EZ64" s="57"/>
      <c r="FA64" s="57"/>
      <c r="FB64" s="57"/>
      <c r="FC64" s="57"/>
      <c r="FD64" s="57"/>
      <c r="FE64" s="57"/>
      <c r="FF64" s="57"/>
      <c r="FG64" s="57"/>
      <c r="FH64" s="57"/>
      <c r="FI64" s="57"/>
      <c r="FJ64" s="57"/>
      <c r="FK64" s="57"/>
      <c r="FL64" s="57"/>
      <c r="FM64" s="57"/>
    </row>
    <row r="65" spans="1:169" s="55" customFormat="1" ht="22.2" customHeight="1" thickBot="1">
      <c r="A65" s="49"/>
      <c r="B65" s="66" t="s">
        <v>157</v>
      </c>
      <c r="C65" s="105" t="s">
        <v>336</v>
      </c>
      <c r="D65" s="20">
        <v>0</v>
      </c>
      <c r="E65" s="82">
        <f t="shared" si="33"/>
        <v>44103</v>
      </c>
      <c r="F65" s="82">
        <v>44165</v>
      </c>
      <c r="G65" s="10"/>
      <c r="H65" s="10">
        <f t="shared" si="15"/>
        <v>63</v>
      </c>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7"/>
      <c r="EB65" s="57"/>
      <c r="EC65" s="57"/>
      <c r="ED65" s="57"/>
      <c r="EE65" s="57"/>
      <c r="EF65" s="57"/>
      <c r="EG65" s="57"/>
      <c r="EH65" s="57"/>
      <c r="EI65" s="57"/>
      <c r="EJ65" s="57"/>
      <c r="EK65" s="57"/>
      <c r="EL65" s="57"/>
      <c r="EM65" s="57"/>
      <c r="EN65" s="57"/>
      <c r="EO65" s="57"/>
      <c r="EP65" s="57"/>
      <c r="EQ65" s="57"/>
      <c r="ER65" s="57"/>
      <c r="ES65" s="57"/>
      <c r="ET65" s="57"/>
      <c r="EU65" s="57"/>
      <c r="EV65" s="57"/>
      <c r="EW65" s="57"/>
      <c r="EX65" s="57"/>
      <c r="EY65" s="57"/>
      <c r="EZ65" s="57"/>
      <c r="FA65" s="57"/>
      <c r="FB65" s="57"/>
      <c r="FC65" s="57"/>
      <c r="FD65" s="57"/>
      <c r="FE65" s="57"/>
      <c r="FF65" s="57"/>
      <c r="FG65" s="57"/>
      <c r="FH65" s="57"/>
      <c r="FI65" s="57"/>
      <c r="FJ65" s="57"/>
      <c r="FK65" s="57"/>
      <c r="FL65" s="57"/>
      <c r="FM65" s="57"/>
    </row>
    <row r="66" spans="1:169" s="55" customFormat="1" ht="22.2" customHeight="1" thickBot="1">
      <c r="A66" s="49"/>
      <c r="B66" s="66" t="s">
        <v>159</v>
      </c>
      <c r="C66" s="105" t="s">
        <v>336</v>
      </c>
      <c r="D66" s="20">
        <v>0</v>
      </c>
      <c r="E66" s="82">
        <f t="shared" si="33"/>
        <v>44103</v>
      </c>
      <c r="F66" s="82">
        <v>44165</v>
      </c>
      <c r="G66" s="10"/>
      <c r="H66" s="10">
        <f t="shared" si="15"/>
        <v>63</v>
      </c>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7"/>
      <c r="EB66" s="57"/>
      <c r="EC66" s="57"/>
      <c r="ED66" s="57"/>
      <c r="EE66" s="57"/>
      <c r="EF66" s="57"/>
      <c r="EG66" s="57"/>
      <c r="EH66" s="57"/>
      <c r="EI66" s="57"/>
      <c r="EJ66" s="57"/>
      <c r="EK66" s="57"/>
      <c r="EL66" s="57"/>
      <c r="EM66" s="57"/>
      <c r="EN66" s="57"/>
      <c r="EO66" s="57"/>
      <c r="EP66" s="57"/>
      <c r="EQ66" s="57"/>
      <c r="ER66" s="57"/>
      <c r="ES66" s="57"/>
      <c r="ET66" s="57"/>
      <c r="EU66" s="57"/>
      <c r="EV66" s="57"/>
      <c r="EW66" s="57"/>
      <c r="EX66" s="57"/>
      <c r="EY66" s="57"/>
      <c r="EZ66" s="57"/>
      <c r="FA66" s="57"/>
      <c r="FB66" s="57"/>
      <c r="FC66" s="57"/>
      <c r="FD66" s="57"/>
      <c r="FE66" s="57"/>
      <c r="FF66" s="57"/>
      <c r="FG66" s="57"/>
      <c r="FH66" s="57"/>
      <c r="FI66" s="57"/>
      <c r="FJ66" s="57"/>
      <c r="FK66" s="57"/>
      <c r="FL66" s="57"/>
      <c r="FM66" s="57"/>
    </row>
    <row r="67" spans="1:169" s="55" customFormat="1" ht="22.2" customHeight="1" thickBot="1">
      <c r="A67" s="49"/>
      <c r="B67" s="66" t="s">
        <v>161</v>
      </c>
      <c r="C67" s="105" t="s">
        <v>336</v>
      </c>
      <c r="D67" s="20">
        <v>0</v>
      </c>
      <c r="E67" s="82">
        <f t="shared" si="33"/>
        <v>44103</v>
      </c>
      <c r="F67" s="82">
        <v>44165</v>
      </c>
      <c r="G67" s="10"/>
      <c r="H67" s="10">
        <f t="shared" si="15"/>
        <v>63</v>
      </c>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57"/>
      <c r="EY67" s="57"/>
      <c r="EZ67" s="57"/>
      <c r="FA67" s="57"/>
      <c r="FB67" s="57"/>
      <c r="FC67" s="57"/>
      <c r="FD67" s="57"/>
      <c r="FE67" s="57"/>
      <c r="FF67" s="57"/>
      <c r="FG67" s="57"/>
      <c r="FH67" s="57"/>
      <c r="FI67" s="57"/>
      <c r="FJ67" s="57"/>
      <c r="FK67" s="57"/>
      <c r="FL67" s="57"/>
      <c r="FM67" s="57"/>
    </row>
    <row r="68" spans="1:169" s="55" customFormat="1" ht="22.2" customHeight="1" thickBot="1">
      <c r="A68" s="49"/>
      <c r="B68" s="66" t="s">
        <v>163</v>
      </c>
      <c r="C68" s="105" t="s">
        <v>336</v>
      </c>
      <c r="D68" s="20">
        <v>0</v>
      </c>
      <c r="E68" s="82">
        <f t="shared" si="33"/>
        <v>44103</v>
      </c>
      <c r="F68" s="82">
        <v>44165</v>
      </c>
      <c r="G68" s="10"/>
      <c r="H68" s="10">
        <f t="shared" si="15"/>
        <v>63</v>
      </c>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c r="DQ68" s="57"/>
      <c r="DR68" s="57"/>
      <c r="DS68" s="57"/>
      <c r="DT68" s="57"/>
      <c r="DU68" s="57"/>
      <c r="DV68" s="57"/>
      <c r="DW68" s="57"/>
      <c r="DX68" s="57"/>
      <c r="DY68" s="57"/>
      <c r="DZ68" s="57"/>
      <c r="EA68" s="57"/>
      <c r="EB68" s="57"/>
      <c r="EC68" s="57"/>
      <c r="ED68" s="57"/>
      <c r="EE68" s="57"/>
      <c r="EF68" s="57"/>
      <c r="EG68" s="57"/>
      <c r="EH68" s="57"/>
      <c r="EI68" s="57"/>
      <c r="EJ68" s="57"/>
      <c r="EK68" s="57"/>
      <c r="EL68" s="57"/>
      <c r="EM68" s="57"/>
      <c r="EN68" s="57"/>
      <c r="EO68" s="57"/>
      <c r="EP68" s="57"/>
      <c r="EQ68" s="57"/>
      <c r="ER68" s="57"/>
      <c r="ES68" s="57"/>
      <c r="ET68" s="57"/>
      <c r="EU68" s="57"/>
      <c r="EV68" s="57"/>
      <c r="EW68" s="57"/>
      <c r="EX68" s="57"/>
      <c r="EY68" s="57"/>
      <c r="EZ68" s="57"/>
      <c r="FA68" s="57"/>
      <c r="FB68" s="57"/>
      <c r="FC68" s="57"/>
      <c r="FD68" s="57"/>
      <c r="FE68" s="57"/>
      <c r="FF68" s="57"/>
      <c r="FG68" s="57"/>
      <c r="FH68" s="57"/>
      <c r="FI68" s="57"/>
      <c r="FJ68" s="57"/>
      <c r="FK68" s="57"/>
      <c r="FL68" s="57"/>
      <c r="FM68" s="57"/>
    </row>
    <row r="69" spans="1:169" s="55" customFormat="1" ht="22.2" customHeight="1" thickBot="1">
      <c r="A69" s="49" t="s">
        <v>340</v>
      </c>
      <c r="B69" s="90" t="s">
        <v>345</v>
      </c>
      <c r="C69" s="91"/>
      <c r="D69" s="92">
        <v>1</v>
      </c>
      <c r="E69" s="93"/>
      <c r="F69" s="94"/>
      <c r="G69" s="10"/>
      <c r="H69" s="10" t="str">
        <f t="shared" si="15"/>
        <v/>
      </c>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57"/>
      <c r="DY69" s="57"/>
      <c r="DZ69" s="57"/>
      <c r="EA69" s="57"/>
      <c r="EB69" s="57"/>
      <c r="EC69" s="57"/>
      <c r="ED69" s="57"/>
      <c r="EE69" s="57"/>
      <c r="EF69" s="57"/>
      <c r="EG69" s="57"/>
      <c r="EH69" s="57"/>
      <c r="EI69" s="57"/>
      <c r="EJ69" s="57"/>
      <c r="EK69" s="57"/>
      <c r="EL69" s="57"/>
      <c r="EM69" s="57"/>
      <c r="EN69" s="57"/>
      <c r="EO69" s="57"/>
      <c r="EP69" s="57"/>
      <c r="EQ69" s="57"/>
      <c r="ER69" s="57"/>
      <c r="ES69" s="57"/>
      <c r="ET69" s="57"/>
      <c r="EU69" s="57"/>
      <c r="EV69" s="57"/>
      <c r="EW69" s="57"/>
      <c r="EX69" s="57"/>
      <c r="EY69" s="57"/>
      <c r="EZ69" s="57"/>
      <c r="FA69" s="57"/>
      <c r="FB69" s="57"/>
      <c r="FC69" s="57"/>
      <c r="FD69" s="57"/>
      <c r="FE69" s="57"/>
      <c r="FF69" s="57"/>
      <c r="FG69" s="57"/>
      <c r="FH69" s="57"/>
      <c r="FI69" s="57"/>
      <c r="FJ69" s="57"/>
      <c r="FK69" s="57"/>
      <c r="FL69" s="57"/>
      <c r="FM69" s="57"/>
    </row>
    <row r="70" spans="1:169" s="55" customFormat="1" ht="22.2" customHeight="1" thickBot="1">
      <c r="A70" s="49"/>
      <c r="B70" s="95" t="s">
        <v>166</v>
      </c>
      <c r="C70" s="266" t="s">
        <v>336</v>
      </c>
      <c r="D70" s="92">
        <v>0</v>
      </c>
      <c r="E70" s="96">
        <f t="shared" ref="E70:E81" si="34">Project_Start</f>
        <v>44103</v>
      </c>
      <c r="F70" s="96">
        <v>44165</v>
      </c>
      <c r="G70" s="10"/>
      <c r="H70" s="10">
        <f t="shared" si="15"/>
        <v>63</v>
      </c>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c r="DQ70" s="57"/>
      <c r="DR70" s="57"/>
      <c r="DS70" s="57"/>
      <c r="DT70" s="57"/>
      <c r="DU70" s="57"/>
      <c r="DV70" s="57"/>
      <c r="DW70" s="57"/>
      <c r="DX70" s="57"/>
      <c r="DY70" s="57"/>
      <c r="DZ70" s="57"/>
      <c r="EA70" s="57"/>
      <c r="EB70" s="57"/>
      <c r="EC70" s="57"/>
      <c r="ED70" s="57"/>
      <c r="EE70" s="57"/>
      <c r="EF70" s="57"/>
      <c r="EG70" s="57"/>
      <c r="EH70" s="57"/>
      <c r="EI70" s="57"/>
      <c r="EJ70" s="57"/>
      <c r="EK70" s="57"/>
      <c r="EL70" s="57"/>
      <c r="EM70" s="57"/>
      <c r="EN70" s="57"/>
      <c r="EO70" s="57"/>
      <c r="EP70" s="57"/>
      <c r="EQ70" s="57"/>
      <c r="ER70" s="57"/>
      <c r="ES70" s="57"/>
      <c r="ET70" s="57"/>
      <c r="EU70" s="57"/>
      <c r="EV70" s="57"/>
      <c r="EW70" s="57"/>
      <c r="EX70" s="57"/>
      <c r="EY70" s="57"/>
      <c r="EZ70" s="57"/>
      <c r="FA70" s="57"/>
      <c r="FB70" s="57"/>
      <c r="FC70" s="57"/>
      <c r="FD70" s="57"/>
      <c r="FE70" s="57"/>
      <c r="FF70" s="57"/>
      <c r="FG70" s="57"/>
      <c r="FH70" s="57"/>
      <c r="FI70" s="57"/>
      <c r="FJ70" s="57"/>
      <c r="FK70" s="57"/>
      <c r="FL70" s="57"/>
      <c r="FM70" s="57"/>
    </row>
    <row r="71" spans="1:169" s="55" customFormat="1" ht="22.2" customHeight="1" thickBot="1">
      <c r="A71" s="49"/>
      <c r="B71" s="95" t="s">
        <v>51</v>
      </c>
      <c r="C71" s="266" t="s">
        <v>336</v>
      </c>
      <c r="D71" s="92">
        <v>0</v>
      </c>
      <c r="E71" s="96">
        <f t="shared" si="34"/>
        <v>44103</v>
      </c>
      <c r="F71" s="96">
        <v>44286</v>
      </c>
      <c r="G71" s="10"/>
      <c r="H71" s="10">
        <f t="shared" si="15"/>
        <v>184</v>
      </c>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c r="CZ71" s="57"/>
      <c r="DA71" s="57"/>
      <c r="DB71" s="57"/>
      <c r="DC71" s="57"/>
      <c r="DD71" s="57"/>
      <c r="DE71" s="57"/>
      <c r="DF71" s="57"/>
      <c r="DG71" s="57"/>
      <c r="DH71" s="57"/>
      <c r="DI71" s="57"/>
      <c r="DJ71" s="57"/>
      <c r="DK71" s="57"/>
      <c r="DL71" s="57"/>
      <c r="DM71" s="57"/>
      <c r="DN71" s="57"/>
      <c r="DO71" s="57"/>
      <c r="DP71" s="57"/>
      <c r="DQ71" s="57"/>
      <c r="DR71" s="57"/>
      <c r="DS71" s="57"/>
      <c r="DT71" s="57"/>
      <c r="DU71" s="57"/>
      <c r="DV71" s="57"/>
      <c r="DW71" s="57"/>
      <c r="DX71" s="57"/>
      <c r="DY71" s="57"/>
      <c r="DZ71" s="57"/>
      <c r="EA71" s="57"/>
      <c r="EB71" s="57"/>
      <c r="EC71" s="57"/>
      <c r="ED71" s="57"/>
      <c r="EE71" s="57"/>
      <c r="EF71" s="57"/>
      <c r="EG71" s="57"/>
      <c r="EH71" s="57"/>
      <c r="EI71" s="57"/>
      <c r="EJ71" s="57"/>
      <c r="EK71" s="57"/>
      <c r="EL71" s="57"/>
      <c r="EM71" s="57"/>
      <c r="EN71" s="57"/>
      <c r="EO71" s="57"/>
      <c r="EP71" s="57"/>
      <c r="EQ71" s="57"/>
      <c r="ER71" s="57"/>
      <c r="ES71" s="57"/>
      <c r="ET71" s="57"/>
      <c r="EU71" s="57"/>
      <c r="EV71" s="57"/>
      <c r="EW71" s="57"/>
      <c r="EX71" s="57"/>
      <c r="EY71" s="57"/>
      <c r="EZ71" s="57"/>
      <c r="FA71" s="57"/>
      <c r="FB71" s="57"/>
      <c r="FC71" s="57"/>
      <c r="FD71" s="57"/>
      <c r="FE71" s="57"/>
      <c r="FF71" s="57"/>
      <c r="FG71" s="57"/>
      <c r="FH71" s="57"/>
      <c r="FI71" s="57"/>
      <c r="FJ71" s="57"/>
      <c r="FK71" s="57"/>
      <c r="FL71" s="57"/>
      <c r="FM71" s="57"/>
    </row>
    <row r="72" spans="1:169" s="55" customFormat="1" ht="22.2" customHeight="1" thickBot="1">
      <c r="A72" s="49"/>
      <c r="B72" s="95" t="s">
        <v>168</v>
      </c>
      <c r="C72" s="266" t="s">
        <v>336</v>
      </c>
      <c r="D72" s="92">
        <v>0</v>
      </c>
      <c r="E72" s="96">
        <f t="shared" si="34"/>
        <v>44103</v>
      </c>
      <c r="F72" s="96">
        <v>44165</v>
      </c>
      <c r="G72" s="10"/>
      <c r="H72" s="10">
        <f t="shared" si="15"/>
        <v>63</v>
      </c>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c r="EM72" s="57"/>
      <c r="EN72" s="57"/>
      <c r="EO72" s="57"/>
      <c r="EP72" s="57"/>
      <c r="EQ72" s="57"/>
      <c r="ER72" s="57"/>
      <c r="ES72" s="57"/>
      <c r="ET72" s="57"/>
      <c r="EU72" s="57"/>
      <c r="EV72" s="57"/>
      <c r="EW72" s="57"/>
      <c r="EX72" s="57"/>
      <c r="EY72" s="57"/>
      <c r="EZ72" s="57"/>
      <c r="FA72" s="57"/>
      <c r="FB72" s="57"/>
      <c r="FC72" s="57"/>
      <c r="FD72" s="57"/>
      <c r="FE72" s="57"/>
      <c r="FF72" s="57"/>
      <c r="FG72" s="57"/>
      <c r="FH72" s="57"/>
      <c r="FI72" s="57"/>
      <c r="FJ72" s="57"/>
      <c r="FK72" s="57"/>
      <c r="FL72" s="57"/>
      <c r="FM72" s="57"/>
    </row>
    <row r="73" spans="1:169" s="55" customFormat="1" ht="22.2" customHeight="1" thickBot="1">
      <c r="A73" s="49"/>
      <c r="B73" s="95" t="s">
        <v>171</v>
      </c>
      <c r="C73" s="266" t="s">
        <v>336</v>
      </c>
      <c r="D73" s="92">
        <v>0</v>
      </c>
      <c r="E73" s="96">
        <f t="shared" si="34"/>
        <v>44103</v>
      </c>
      <c r="F73" s="96">
        <v>44165</v>
      </c>
      <c r="G73" s="10"/>
      <c r="H73" s="10">
        <f t="shared" si="15"/>
        <v>63</v>
      </c>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c r="CW73" s="57"/>
      <c r="CX73" s="57"/>
      <c r="CY73" s="57"/>
      <c r="CZ73" s="57"/>
      <c r="DA73" s="57"/>
      <c r="DB73" s="57"/>
      <c r="DC73" s="57"/>
      <c r="DD73" s="57"/>
      <c r="DE73" s="57"/>
      <c r="DF73" s="57"/>
      <c r="DG73" s="57"/>
      <c r="DH73" s="57"/>
      <c r="DI73" s="57"/>
      <c r="DJ73" s="57"/>
      <c r="DK73" s="57"/>
      <c r="DL73" s="57"/>
      <c r="DM73" s="57"/>
      <c r="DN73" s="57"/>
      <c r="DO73" s="57"/>
      <c r="DP73" s="57"/>
      <c r="DQ73" s="57"/>
      <c r="DR73" s="57"/>
      <c r="DS73" s="57"/>
      <c r="DT73" s="57"/>
      <c r="DU73" s="57"/>
      <c r="DV73" s="57"/>
      <c r="DW73" s="57"/>
      <c r="DX73" s="57"/>
      <c r="DY73" s="57"/>
      <c r="DZ73" s="57"/>
      <c r="EA73" s="57"/>
      <c r="EB73" s="57"/>
      <c r="EC73" s="57"/>
      <c r="ED73" s="57"/>
      <c r="EE73" s="57"/>
      <c r="EF73" s="57"/>
      <c r="EG73" s="57"/>
      <c r="EH73" s="57"/>
      <c r="EI73" s="57"/>
      <c r="EJ73" s="57"/>
      <c r="EK73" s="57"/>
      <c r="EL73" s="57"/>
      <c r="EM73" s="57"/>
      <c r="EN73" s="57"/>
      <c r="EO73" s="57"/>
      <c r="EP73" s="57"/>
      <c r="EQ73" s="57"/>
      <c r="ER73" s="57"/>
      <c r="ES73" s="57"/>
      <c r="ET73" s="57"/>
      <c r="EU73" s="57"/>
      <c r="EV73" s="57"/>
      <c r="EW73" s="57"/>
      <c r="EX73" s="57"/>
      <c r="EY73" s="57"/>
      <c r="EZ73" s="57"/>
      <c r="FA73" s="57"/>
      <c r="FB73" s="57"/>
      <c r="FC73" s="57"/>
      <c r="FD73" s="57"/>
      <c r="FE73" s="57"/>
      <c r="FF73" s="57"/>
      <c r="FG73" s="57"/>
      <c r="FH73" s="57"/>
      <c r="FI73" s="57"/>
      <c r="FJ73" s="57"/>
      <c r="FK73" s="57"/>
      <c r="FL73" s="57"/>
      <c r="FM73" s="57"/>
    </row>
    <row r="74" spans="1:169" s="55" customFormat="1" ht="22.2" customHeight="1" thickBot="1">
      <c r="A74" s="49"/>
      <c r="B74" s="95" t="s">
        <v>173</v>
      </c>
      <c r="C74" s="266" t="s">
        <v>336</v>
      </c>
      <c r="D74" s="92">
        <v>0</v>
      </c>
      <c r="E74" s="96">
        <f t="shared" si="34"/>
        <v>44103</v>
      </c>
      <c r="F74" s="96">
        <v>44165</v>
      </c>
      <c r="G74" s="10"/>
      <c r="H74" s="10">
        <f t="shared" si="15"/>
        <v>63</v>
      </c>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57"/>
      <c r="EY74" s="57"/>
      <c r="EZ74" s="57"/>
      <c r="FA74" s="57"/>
      <c r="FB74" s="57"/>
      <c r="FC74" s="57"/>
      <c r="FD74" s="57"/>
      <c r="FE74" s="57"/>
      <c r="FF74" s="57"/>
      <c r="FG74" s="57"/>
      <c r="FH74" s="57"/>
      <c r="FI74" s="57"/>
      <c r="FJ74" s="57"/>
      <c r="FK74" s="57"/>
      <c r="FL74" s="57"/>
      <c r="FM74" s="57"/>
    </row>
    <row r="75" spans="1:169" s="55" customFormat="1" ht="22.2" customHeight="1" thickBot="1">
      <c r="A75" s="49"/>
      <c r="B75" s="95" t="s">
        <v>177</v>
      </c>
      <c r="C75" s="266" t="s">
        <v>336</v>
      </c>
      <c r="D75" s="92">
        <v>0</v>
      </c>
      <c r="E75" s="96">
        <f t="shared" si="34"/>
        <v>44103</v>
      </c>
      <c r="F75" s="96">
        <v>44165</v>
      </c>
      <c r="G75" s="10"/>
      <c r="H75" s="10">
        <f t="shared" si="15"/>
        <v>63</v>
      </c>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57"/>
      <c r="DM75" s="57"/>
      <c r="DN75" s="57"/>
      <c r="DO75" s="57"/>
      <c r="DP75" s="57"/>
      <c r="DQ75" s="57"/>
      <c r="DR75" s="57"/>
      <c r="DS75" s="57"/>
      <c r="DT75" s="57"/>
      <c r="DU75" s="57"/>
      <c r="DV75" s="57"/>
      <c r="DW75" s="57"/>
      <c r="DX75" s="57"/>
      <c r="DY75" s="57"/>
      <c r="DZ75" s="57"/>
      <c r="EA75" s="57"/>
      <c r="EB75" s="57"/>
      <c r="EC75" s="57"/>
      <c r="ED75" s="57"/>
      <c r="EE75" s="57"/>
      <c r="EF75" s="57"/>
      <c r="EG75" s="57"/>
      <c r="EH75" s="57"/>
      <c r="EI75" s="57"/>
      <c r="EJ75" s="57"/>
      <c r="EK75" s="57"/>
      <c r="EL75" s="57"/>
      <c r="EM75" s="57"/>
      <c r="EN75" s="57"/>
      <c r="EO75" s="57"/>
      <c r="EP75" s="57"/>
      <c r="EQ75" s="57"/>
      <c r="ER75" s="57"/>
      <c r="ES75" s="57"/>
      <c r="ET75" s="57"/>
      <c r="EU75" s="57"/>
      <c r="EV75" s="57"/>
      <c r="EW75" s="57"/>
      <c r="EX75" s="57"/>
      <c r="EY75" s="57"/>
      <c r="EZ75" s="57"/>
      <c r="FA75" s="57"/>
      <c r="FB75" s="57"/>
      <c r="FC75" s="57"/>
      <c r="FD75" s="57"/>
      <c r="FE75" s="57"/>
      <c r="FF75" s="57"/>
      <c r="FG75" s="57"/>
      <c r="FH75" s="57"/>
      <c r="FI75" s="57"/>
      <c r="FJ75" s="57"/>
      <c r="FK75" s="57"/>
      <c r="FL75" s="57"/>
      <c r="FM75" s="57"/>
    </row>
    <row r="76" spans="1:169" s="55" customFormat="1" ht="22.2" customHeight="1" thickBot="1">
      <c r="A76" s="49"/>
      <c r="B76" s="95" t="s">
        <v>178</v>
      </c>
      <c r="C76" s="266" t="s">
        <v>336</v>
      </c>
      <c r="D76" s="92">
        <v>0</v>
      </c>
      <c r="E76" s="96">
        <f t="shared" si="34"/>
        <v>44103</v>
      </c>
      <c r="F76" s="96">
        <v>44165</v>
      </c>
      <c r="G76" s="10"/>
      <c r="H76" s="10">
        <f t="shared" si="15"/>
        <v>63</v>
      </c>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c r="DQ76" s="57"/>
      <c r="DR76" s="57"/>
      <c r="DS76" s="57"/>
      <c r="DT76" s="57"/>
      <c r="DU76" s="57"/>
      <c r="DV76" s="57"/>
      <c r="DW76" s="57"/>
      <c r="DX76" s="57"/>
      <c r="DY76" s="57"/>
      <c r="DZ76" s="57"/>
      <c r="EA76" s="57"/>
      <c r="EB76" s="57"/>
      <c r="EC76" s="57"/>
      <c r="ED76" s="57"/>
      <c r="EE76" s="57"/>
      <c r="EF76" s="57"/>
      <c r="EG76" s="57"/>
      <c r="EH76" s="57"/>
      <c r="EI76" s="57"/>
      <c r="EJ76" s="57"/>
      <c r="EK76" s="57"/>
      <c r="EL76" s="57"/>
      <c r="EM76" s="57"/>
      <c r="EN76" s="57"/>
      <c r="EO76" s="57"/>
      <c r="EP76" s="57"/>
      <c r="EQ76" s="57"/>
      <c r="ER76" s="57"/>
      <c r="ES76" s="57"/>
      <c r="ET76" s="57"/>
      <c r="EU76" s="57"/>
      <c r="EV76" s="57"/>
      <c r="EW76" s="57"/>
      <c r="EX76" s="57"/>
      <c r="EY76" s="57"/>
      <c r="EZ76" s="57"/>
      <c r="FA76" s="57"/>
      <c r="FB76" s="57"/>
      <c r="FC76" s="57"/>
      <c r="FD76" s="57"/>
      <c r="FE76" s="57"/>
      <c r="FF76" s="57"/>
      <c r="FG76" s="57"/>
      <c r="FH76" s="57"/>
      <c r="FI76" s="57"/>
      <c r="FJ76" s="57"/>
      <c r="FK76" s="57"/>
      <c r="FL76" s="57"/>
      <c r="FM76" s="57"/>
    </row>
    <row r="77" spans="1:169" s="55" customFormat="1" ht="22.2" customHeight="1" thickBot="1">
      <c r="A77" s="49"/>
      <c r="B77" s="95" t="s">
        <v>180</v>
      </c>
      <c r="C77" s="266" t="s">
        <v>336</v>
      </c>
      <c r="D77" s="92">
        <v>0</v>
      </c>
      <c r="E77" s="96">
        <f t="shared" si="34"/>
        <v>44103</v>
      </c>
      <c r="F77" s="96">
        <v>44165</v>
      </c>
      <c r="G77" s="10"/>
      <c r="H77" s="10">
        <f t="shared" si="15"/>
        <v>63</v>
      </c>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c r="CW77" s="57"/>
      <c r="CX77" s="57"/>
      <c r="CY77" s="57"/>
      <c r="CZ77" s="57"/>
      <c r="DA77" s="57"/>
      <c r="DB77" s="57"/>
      <c r="DC77" s="57"/>
      <c r="DD77" s="57"/>
      <c r="DE77" s="57"/>
      <c r="DF77" s="57"/>
      <c r="DG77" s="57"/>
      <c r="DH77" s="57"/>
      <c r="DI77" s="57"/>
      <c r="DJ77" s="57"/>
      <c r="DK77" s="57"/>
      <c r="DL77" s="57"/>
      <c r="DM77" s="57"/>
      <c r="DN77" s="57"/>
      <c r="DO77" s="57"/>
      <c r="DP77" s="57"/>
      <c r="DQ77" s="57"/>
      <c r="DR77" s="57"/>
      <c r="DS77" s="57"/>
      <c r="DT77" s="57"/>
      <c r="DU77" s="57"/>
      <c r="DV77" s="57"/>
      <c r="DW77" s="57"/>
      <c r="DX77" s="57"/>
      <c r="DY77" s="57"/>
      <c r="DZ77" s="57"/>
      <c r="EA77" s="57"/>
      <c r="EB77" s="57"/>
      <c r="EC77" s="57"/>
      <c r="ED77" s="57"/>
      <c r="EE77" s="57"/>
      <c r="EF77" s="57"/>
      <c r="EG77" s="57"/>
      <c r="EH77" s="57"/>
      <c r="EI77" s="57"/>
      <c r="EJ77" s="57"/>
      <c r="EK77" s="57"/>
      <c r="EL77" s="57"/>
      <c r="EM77" s="57"/>
      <c r="EN77" s="57"/>
      <c r="EO77" s="57"/>
      <c r="EP77" s="57"/>
      <c r="EQ77" s="57"/>
      <c r="ER77" s="57"/>
      <c r="ES77" s="57"/>
      <c r="ET77" s="57"/>
      <c r="EU77" s="57"/>
      <c r="EV77" s="57"/>
      <c r="EW77" s="57"/>
      <c r="EX77" s="57"/>
      <c r="EY77" s="57"/>
      <c r="EZ77" s="57"/>
      <c r="FA77" s="57"/>
      <c r="FB77" s="57"/>
      <c r="FC77" s="57"/>
      <c r="FD77" s="57"/>
      <c r="FE77" s="57"/>
      <c r="FF77" s="57"/>
      <c r="FG77" s="57"/>
      <c r="FH77" s="57"/>
      <c r="FI77" s="57"/>
      <c r="FJ77" s="57"/>
      <c r="FK77" s="57"/>
      <c r="FL77" s="57"/>
      <c r="FM77" s="57"/>
    </row>
    <row r="78" spans="1:169" s="55" customFormat="1" ht="22.2" customHeight="1" thickBot="1">
      <c r="A78" s="49"/>
      <c r="B78" s="95" t="s">
        <v>182</v>
      </c>
      <c r="C78" s="266" t="s">
        <v>336</v>
      </c>
      <c r="D78" s="92">
        <v>0</v>
      </c>
      <c r="E78" s="96">
        <f t="shared" si="34"/>
        <v>44103</v>
      </c>
      <c r="F78" s="96">
        <v>44165</v>
      </c>
      <c r="G78" s="10"/>
      <c r="H78" s="10">
        <f t="shared" si="15"/>
        <v>63</v>
      </c>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57"/>
      <c r="DY78" s="57"/>
      <c r="DZ78" s="57"/>
      <c r="EA78" s="57"/>
      <c r="EB78" s="57"/>
      <c r="EC78" s="57"/>
      <c r="ED78" s="57"/>
      <c r="EE78" s="57"/>
      <c r="EF78" s="57"/>
      <c r="EG78" s="57"/>
      <c r="EH78" s="57"/>
      <c r="EI78" s="57"/>
      <c r="EJ78" s="57"/>
      <c r="EK78" s="57"/>
      <c r="EL78" s="57"/>
      <c r="EM78" s="57"/>
      <c r="EN78" s="57"/>
      <c r="EO78" s="57"/>
      <c r="EP78" s="57"/>
      <c r="EQ78" s="57"/>
      <c r="ER78" s="57"/>
      <c r="ES78" s="57"/>
      <c r="ET78" s="57"/>
      <c r="EU78" s="57"/>
      <c r="EV78" s="57"/>
      <c r="EW78" s="57"/>
      <c r="EX78" s="57"/>
      <c r="EY78" s="57"/>
      <c r="EZ78" s="57"/>
      <c r="FA78" s="57"/>
      <c r="FB78" s="57"/>
      <c r="FC78" s="57"/>
      <c r="FD78" s="57"/>
      <c r="FE78" s="57"/>
      <c r="FF78" s="57"/>
      <c r="FG78" s="57"/>
      <c r="FH78" s="57"/>
      <c r="FI78" s="57"/>
      <c r="FJ78" s="57"/>
      <c r="FK78" s="57"/>
      <c r="FL78" s="57"/>
      <c r="FM78" s="57"/>
    </row>
    <row r="79" spans="1:169" s="55" customFormat="1" ht="22.2" customHeight="1" thickBot="1">
      <c r="A79" s="49"/>
      <c r="B79" s="95" t="s">
        <v>184</v>
      </c>
      <c r="C79" s="266" t="s">
        <v>336</v>
      </c>
      <c r="D79" s="92">
        <v>0</v>
      </c>
      <c r="E79" s="96">
        <f t="shared" si="34"/>
        <v>44103</v>
      </c>
      <c r="F79" s="96">
        <v>44165</v>
      </c>
      <c r="G79" s="10"/>
      <c r="H79" s="10">
        <f t="shared" si="15"/>
        <v>63</v>
      </c>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c r="CZ79" s="57"/>
      <c r="DA79" s="57"/>
      <c r="DB79" s="57"/>
      <c r="DC79" s="57"/>
      <c r="DD79" s="57"/>
      <c r="DE79" s="57"/>
      <c r="DF79" s="57"/>
      <c r="DG79" s="57"/>
      <c r="DH79" s="57"/>
      <c r="DI79" s="57"/>
      <c r="DJ79" s="57"/>
      <c r="DK79" s="57"/>
      <c r="DL79" s="57"/>
      <c r="DM79" s="57"/>
      <c r="DN79" s="57"/>
      <c r="DO79" s="57"/>
      <c r="DP79" s="57"/>
      <c r="DQ79" s="57"/>
      <c r="DR79" s="57"/>
      <c r="DS79" s="57"/>
      <c r="DT79" s="57"/>
      <c r="DU79" s="57"/>
      <c r="DV79" s="57"/>
      <c r="DW79" s="57"/>
      <c r="DX79" s="57"/>
      <c r="DY79" s="57"/>
      <c r="DZ79" s="57"/>
      <c r="EA79" s="57"/>
      <c r="EB79" s="57"/>
      <c r="EC79" s="57"/>
      <c r="ED79" s="57"/>
      <c r="EE79" s="57"/>
      <c r="EF79" s="57"/>
      <c r="EG79" s="57"/>
      <c r="EH79" s="57"/>
      <c r="EI79" s="57"/>
      <c r="EJ79" s="57"/>
      <c r="EK79" s="57"/>
      <c r="EL79" s="57"/>
      <c r="EM79" s="57"/>
      <c r="EN79" s="57"/>
      <c r="EO79" s="57"/>
      <c r="EP79" s="57"/>
      <c r="EQ79" s="57"/>
      <c r="ER79" s="57"/>
      <c r="ES79" s="57"/>
      <c r="ET79" s="57"/>
      <c r="EU79" s="57"/>
      <c r="EV79" s="57"/>
      <c r="EW79" s="57"/>
      <c r="EX79" s="57"/>
      <c r="EY79" s="57"/>
      <c r="EZ79" s="57"/>
      <c r="FA79" s="57"/>
      <c r="FB79" s="57"/>
      <c r="FC79" s="57"/>
      <c r="FD79" s="57"/>
      <c r="FE79" s="57"/>
      <c r="FF79" s="57"/>
      <c r="FG79" s="57"/>
      <c r="FH79" s="57"/>
      <c r="FI79" s="57"/>
      <c r="FJ79" s="57"/>
      <c r="FK79" s="57"/>
      <c r="FL79" s="57"/>
      <c r="FM79" s="57"/>
    </row>
    <row r="80" spans="1:169" s="55" customFormat="1" ht="22.2" customHeight="1" thickBot="1">
      <c r="A80" s="49"/>
      <c r="B80" s="95" t="s">
        <v>186</v>
      </c>
      <c r="C80" s="266" t="s">
        <v>336</v>
      </c>
      <c r="D80" s="92">
        <v>0</v>
      </c>
      <c r="E80" s="96">
        <f t="shared" si="34"/>
        <v>44103</v>
      </c>
      <c r="F80" s="96">
        <v>44165</v>
      </c>
      <c r="G80" s="10"/>
      <c r="H80" s="10">
        <f t="shared" si="15"/>
        <v>63</v>
      </c>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c r="CZ80" s="57"/>
      <c r="DA80" s="57"/>
      <c r="DB80" s="57"/>
      <c r="DC80" s="57"/>
      <c r="DD80" s="57"/>
      <c r="DE80" s="57"/>
      <c r="DF80" s="57"/>
      <c r="DG80" s="57"/>
      <c r="DH80" s="57"/>
      <c r="DI80" s="57"/>
      <c r="DJ80" s="57"/>
      <c r="DK80" s="57"/>
      <c r="DL80" s="57"/>
      <c r="DM80" s="57"/>
      <c r="DN80" s="57"/>
      <c r="DO80" s="57"/>
      <c r="DP80" s="57"/>
      <c r="DQ80" s="57"/>
      <c r="DR80" s="57"/>
      <c r="DS80" s="57"/>
      <c r="DT80" s="57"/>
      <c r="DU80" s="57"/>
      <c r="DV80" s="57"/>
      <c r="DW80" s="57"/>
      <c r="DX80" s="57"/>
      <c r="DY80" s="57"/>
      <c r="DZ80" s="57"/>
      <c r="EA80" s="57"/>
      <c r="EB80" s="57"/>
      <c r="EC80" s="57"/>
      <c r="ED80" s="57"/>
      <c r="EE80" s="57"/>
      <c r="EF80" s="57"/>
      <c r="EG80" s="57"/>
      <c r="EH80" s="57"/>
      <c r="EI80" s="57"/>
      <c r="EJ80" s="57"/>
      <c r="EK80" s="57"/>
      <c r="EL80" s="57"/>
      <c r="EM80" s="57"/>
      <c r="EN80" s="57"/>
      <c r="EO80" s="57"/>
      <c r="EP80" s="57"/>
      <c r="EQ80" s="57"/>
      <c r="ER80" s="57"/>
      <c r="ES80" s="57"/>
      <c r="ET80" s="57"/>
      <c r="EU80" s="57"/>
      <c r="EV80" s="57"/>
      <c r="EW80" s="57"/>
      <c r="EX80" s="57"/>
      <c r="EY80" s="57"/>
      <c r="EZ80" s="57"/>
      <c r="FA80" s="57"/>
      <c r="FB80" s="57"/>
      <c r="FC80" s="57"/>
      <c r="FD80" s="57"/>
      <c r="FE80" s="57"/>
      <c r="FF80" s="57"/>
      <c r="FG80" s="57"/>
      <c r="FH80" s="57"/>
      <c r="FI80" s="57"/>
      <c r="FJ80" s="57"/>
      <c r="FK80" s="57"/>
      <c r="FL80" s="57"/>
      <c r="FM80" s="57"/>
    </row>
    <row r="81" spans="1:169" s="55" customFormat="1" ht="22.2" customHeight="1" thickBot="1">
      <c r="A81" s="49"/>
      <c r="B81" s="95" t="s">
        <v>188</v>
      </c>
      <c r="C81" s="266" t="s">
        <v>336</v>
      </c>
      <c r="D81" s="92">
        <v>0</v>
      </c>
      <c r="E81" s="96">
        <f t="shared" si="34"/>
        <v>44103</v>
      </c>
      <c r="F81" s="96">
        <v>44165</v>
      </c>
      <c r="G81" s="10"/>
      <c r="H81" s="10">
        <f t="shared" si="15"/>
        <v>63</v>
      </c>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57"/>
      <c r="DY81" s="57"/>
      <c r="DZ81" s="57"/>
      <c r="EA81" s="57"/>
      <c r="EB81" s="57"/>
      <c r="EC81" s="57"/>
      <c r="ED81" s="57"/>
      <c r="EE81" s="57"/>
      <c r="EF81" s="57"/>
      <c r="EG81" s="57"/>
      <c r="EH81" s="57"/>
      <c r="EI81" s="57"/>
      <c r="EJ81" s="57"/>
      <c r="EK81" s="57"/>
      <c r="EL81" s="57"/>
      <c r="EM81" s="57"/>
      <c r="EN81" s="57"/>
      <c r="EO81" s="57"/>
      <c r="EP81" s="57"/>
      <c r="EQ81" s="57"/>
      <c r="ER81" s="57"/>
      <c r="ES81" s="57"/>
      <c r="ET81" s="57"/>
      <c r="EU81" s="57"/>
      <c r="EV81" s="57"/>
      <c r="EW81" s="57"/>
      <c r="EX81" s="57"/>
      <c r="EY81" s="57"/>
      <c r="EZ81" s="57"/>
      <c r="FA81" s="57"/>
      <c r="FB81" s="57"/>
      <c r="FC81" s="57"/>
      <c r="FD81" s="57"/>
      <c r="FE81" s="57"/>
      <c r="FF81" s="57"/>
      <c r="FG81" s="57"/>
      <c r="FH81" s="57"/>
      <c r="FI81" s="57"/>
      <c r="FJ81" s="57"/>
      <c r="FK81" s="57"/>
      <c r="FL81" s="57"/>
      <c r="FM81" s="57"/>
    </row>
    <row r="82" spans="1:169" s="55" customFormat="1" ht="22.2" customHeight="1" thickBot="1">
      <c r="A82" s="49" t="s">
        <v>340</v>
      </c>
      <c r="B82" s="83" t="s">
        <v>346</v>
      </c>
      <c r="C82" s="84"/>
      <c r="D82" s="85">
        <v>1</v>
      </c>
      <c r="E82" s="86"/>
      <c r="F82" s="87"/>
      <c r="G82" s="10"/>
      <c r="H82" s="10" t="str">
        <f t="shared" si="15"/>
        <v/>
      </c>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57"/>
      <c r="DM82" s="57"/>
      <c r="DN82" s="57"/>
      <c r="DO82" s="57"/>
      <c r="DP82" s="57"/>
      <c r="DQ82" s="57"/>
      <c r="DR82" s="57"/>
      <c r="DS82" s="57"/>
      <c r="DT82" s="57"/>
      <c r="DU82" s="57"/>
      <c r="DV82" s="57"/>
      <c r="DW82" s="57"/>
      <c r="DX82" s="57"/>
      <c r="DY82" s="57"/>
      <c r="DZ82" s="57"/>
      <c r="EA82" s="57"/>
      <c r="EB82" s="57"/>
      <c r="EC82" s="57"/>
      <c r="ED82" s="57"/>
      <c r="EE82" s="57"/>
      <c r="EF82" s="57"/>
      <c r="EG82" s="57"/>
      <c r="EH82" s="57"/>
      <c r="EI82" s="57"/>
      <c r="EJ82" s="57"/>
      <c r="EK82" s="57"/>
      <c r="EL82" s="57"/>
      <c r="EM82" s="57"/>
      <c r="EN82" s="57"/>
      <c r="EO82" s="57"/>
      <c r="EP82" s="57"/>
      <c r="EQ82" s="57"/>
      <c r="ER82" s="57"/>
      <c r="ES82" s="57"/>
      <c r="ET82" s="57"/>
      <c r="EU82" s="57"/>
      <c r="EV82" s="57"/>
      <c r="EW82" s="57"/>
      <c r="EX82" s="57"/>
      <c r="EY82" s="57"/>
      <c r="EZ82" s="57"/>
      <c r="FA82" s="57"/>
      <c r="FB82" s="57"/>
      <c r="FC82" s="57"/>
      <c r="FD82" s="57"/>
      <c r="FE82" s="57"/>
      <c r="FF82" s="57"/>
      <c r="FG82" s="57"/>
      <c r="FH82" s="57"/>
      <c r="FI82" s="57"/>
      <c r="FJ82" s="57"/>
      <c r="FK82" s="57"/>
      <c r="FL82" s="57"/>
      <c r="FM82" s="57"/>
    </row>
    <row r="83" spans="1:169" s="55" customFormat="1" ht="22.2" customHeight="1" thickBot="1">
      <c r="A83" s="49"/>
      <c r="B83" s="88" t="s">
        <v>191</v>
      </c>
      <c r="C83" s="267" t="s">
        <v>336</v>
      </c>
      <c r="D83" s="85">
        <v>0</v>
      </c>
      <c r="E83" s="89">
        <f t="shared" ref="E83:E89" si="35">Project_Start</f>
        <v>44103</v>
      </c>
      <c r="F83" s="89">
        <v>44135</v>
      </c>
      <c r="G83" s="10"/>
      <c r="H83" s="10">
        <f t="shared" si="15"/>
        <v>33</v>
      </c>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7"/>
      <c r="CM83" s="57"/>
      <c r="CN83" s="57"/>
      <c r="CO83" s="57"/>
      <c r="CP83" s="57"/>
      <c r="CQ83" s="57"/>
      <c r="CR83" s="57"/>
      <c r="CS83" s="57"/>
      <c r="CT83" s="57"/>
      <c r="CU83" s="57"/>
      <c r="CV83" s="57"/>
      <c r="CW83" s="57"/>
      <c r="CX83" s="57"/>
      <c r="CY83" s="57"/>
      <c r="CZ83" s="57"/>
      <c r="DA83" s="57"/>
      <c r="DB83" s="57"/>
      <c r="DC83" s="57"/>
      <c r="DD83" s="57"/>
      <c r="DE83" s="57"/>
      <c r="DF83" s="57"/>
      <c r="DG83" s="57"/>
      <c r="DH83" s="57"/>
      <c r="DI83" s="57"/>
      <c r="DJ83" s="57"/>
      <c r="DK83" s="57"/>
      <c r="DL83" s="57"/>
      <c r="DM83" s="57"/>
      <c r="DN83" s="57"/>
      <c r="DO83" s="57"/>
      <c r="DP83" s="57"/>
      <c r="DQ83" s="57"/>
      <c r="DR83" s="57"/>
      <c r="DS83" s="57"/>
      <c r="DT83" s="57"/>
      <c r="DU83" s="57"/>
      <c r="DV83" s="57"/>
      <c r="DW83" s="57"/>
      <c r="DX83" s="57"/>
      <c r="DY83" s="57"/>
      <c r="DZ83" s="57"/>
      <c r="EA83" s="57"/>
      <c r="EB83" s="57"/>
      <c r="EC83" s="57"/>
      <c r="ED83" s="57"/>
      <c r="EE83" s="57"/>
      <c r="EF83" s="57"/>
      <c r="EG83" s="57"/>
      <c r="EH83" s="57"/>
      <c r="EI83" s="57"/>
      <c r="EJ83" s="57"/>
      <c r="EK83" s="57"/>
      <c r="EL83" s="57"/>
      <c r="EM83" s="57"/>
      <c r="EN83" s="57"/>
      <c r="EO83" s="57"/>
      <c r="EP83" s="57"/>
      <c r="EQ83" s="57"/>
      <c r="ER83" s="57"/>
      <c r="ES83" s="57"/>
      <c r="ET83" s="57"/>
      <c r="EU83" s="57"/>
      <c r="EV83" s="57"/>
      <c r="EW83" s="57"/>
      <c r="EX83" s="57"/>
      <c r="EY83" s="57"/>
      <c r="EZ83" s="57"/>
      <c r="FA83" s="57"/>
      <c r="FB83" s="57"/>
      <c r="FC83" s="57"/>
      <c r="FD83" s="57"/>
      <c r="FE83" s="57"/>
      <c r="FF83" s="57"/>
      <c r="FG83" s="57"/>
      <c r="FH83" s="57"/>
      <c r="FI83" s="57"/>
      <c r="FJ83" s="57"/>
      <c r="FK83" s="57"/>
      <c r="FL83" s="57"/>
      <c r="FM83" s="57"/>
    </row>
    <row r="84" spans="1:169" s="55" customFormat="1" ht="22.2" customHeight="1" thickBot="1">
      <c r="A84" s="49"/>
      <c r="B84" s="88" t="s">
        <v>65</v>
      </c>
      <c r="C84" s="267" t="s">
        <v>336</v>
      </c>
      <c r="D84" s="85">
        <v>0</v>
      </c>
      <c r="E84" s="89">
        <f t="shared" si="35"/>
        <v>44103</v>
      </c>
      <c r="F84" s="89">
        <v>44135</v>
      </c>
      <c r="G84" s="10"/>
      <c r="H84" s="10">
        <f t="shared" si="15"/>
        <v>33</v>
      </c>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57"/>
      <c r="BS84" s="57"/>
      <c r="BT84" s="57"/>
      <c r="BU84" s="57"/>
      <c r="BV84" s="57"/>
      <c r="BW84" s="57"/>
      <c r="BX84" s="57"/>
      <c r="BY84" s="57"/>
      <c r="BZ84" s="57"/>
      <c r="CA84" s="57"/>
      <c r="CB84" s="57"/>
      <c r="CC84" s="57"/>
      <c r="CD84" s="57"/>
      <c r="CE84" s="57"/>
      <c r="CF84" s="57"/>
      <c r="CG84" s="57"/>
      <c r="CH84" s="57"/>
      <c r="CI84" s="57"/>
      <c r="CJ84" s="57"/>
      <c r="CK84" s="57"/>
      <c r="CL84" s="57"/>
      <c r="CM84" s="57"/>
      <c r="CN84" s="57"/>
      <c r="CO84" s="57"/>
      <c r="CP84" s="57"/>
      <c r="CQ84" s="57"/>
      <c r="CR84" s="57"/>
      <c r="CS84" s="57"/>
      <c r="CT84" s="57"/>
      <c r="CU84" s="57"/>
      <c r="CV84" s="57"/>
      <c r="CW84" s="57"/>
      <c r="CX84" s="57"/>
      <c r="CY84" s="57"/>
      <c r="CZ84" s="57"/>
      <c r="DA84" s="57"/>
      <c r="DB84" s="57"/>
      <c r="DC84" s="57"/>
      <c r="DD84" s="57"/>
      <c r="DE84" s="57"/>
      <c r="DF84" s="57"/>
      <c r="DG84" s="57"/>
      <c r="DH84" s="57"/>
      <c r="DI84" s="57"/>
      <c r="DJ84" s="57"/>
      <c r="DK84" s="57"/>
      <c r="DL84" s="57"/>
      <c r="DM84" s="57"/>
      <c r="DN84" s="57"/>
      <c r="DO84" s="57"/>
      <c r="DP84" s="57"/>
      <c r="DQ84" s="57"/>
      <c r="DR84" s="57"/>
      <c r="DS84" s="57"/>
      <c r="DT84" s="57"/>
      <c r="DU84" s="57"/>
      <c r="DV84" s="57"/>
      <c r="DW84" s="57"/>
      <c r="DX84" s="57"/>
      <c r="DY84" s="57"/>
      <c r="DZ84" s="57"/>
      <c r="EA84" s="57"/>
      <c r="EB84" s="57"/>
      <c r="EC84" s="57"/>
      <c r="ED84" s="57"/>
      <c r="EE84" s="57"/>
      <c r="EF84" s="57"/>
      <c r="EG84" s="57"/>
      <c r="EH84" s="57"/>
      <c r="EI84" s="57"/>
      <c r="EJ84" s="57"/>
      <c r="EK84" s="57"/>
      <c r="EL84" s="57"/>
      <c r="EM84" s="57"/>
      <c r="EN84" s="57"/>
      <c r="EO84" s="57"/>
      <c r="EP84" s="57"/>
      <c r="EQ84" s="57"/>
      <c r="ER84" s="57"/>
      <c r="ES84" s="57"/>
      <c r="ET84" s="57"/>
      <c r="EU84" s="57"/>
      <c r="EV84" s="57"/>
      <c r="EW84" s="57"/>
      <c r="EX84" s="57"/>
      <c r="EY84" s="57"/>
      <c r="EZ84" s="57"/>
      <c r="FA84" s="57"/>
      <c r="FB84" s="57"/>
      <c r="FC84" s="57"/>
      <c r="FD84" s="57"/>
      <c r="FE84" s="57"/>
      <c r="FF84" s="57"/>
      <c r="FG84" s="57"/>
      <c r="FH84" s="57"/>
      <c r="FI84" s="57"/>
      <c r="FJ84" s="57"/>
      <c r="FK84" s="57"/>
      <c r="FL84" s="57"/>
      <c r="FM84" s="57"/>
    </row>
    <row r="85" spans="1:169" s="55" customFormat="1" ht="22.2" customHeight="1" thickBot="1">
      <c r="A85" s="49"/>
      <c r="B85" s="88" t="s">
        <v>195</v>
      </c>
      <c r="C85" s="267" t="s">
        <v>336</v>
      </c>
      <c r="D85" s="85">
        <v>0</v>
      </c>
      <c r="E85" s="89">
        <f t="shared" si="35"/>
        <v>44103</v>
      </c>
      <c r="F85" s="89">
        <v>44135</v>
      </c>
      <c r="G85" s="10"/>
      <c r="H85" s="10">
        <f t="shared" si="15"/>
        <v>33</v>
      </c>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c r="BU85" s="57"/>
      <c r="BV85" s="57"/>
      <c r="BW85" s="57"/>
      <c r="BX85" s="57"/>
      <c r="BY85" s="57"/>
      <c r="BZ85" s="57"/>
      <c r="CA85" s="57"/>
      <c r="CB85" s="57"/>
      <c r="CC85" s="57"/>
      <c r="CD85" s="57"/>
      <c r="CE85" s="57"/>
      <c r="CF85" s="57"/>
      <c r="CG85" s="57"/>
      <c r="CH85" s="57"/>
      <c r="CI85" s="57"/>
      <c r="CJ85" s="57"/>
      <c r="CK85" s="57"/>
      <c r="CL85" s="57"/>
      <c r="CM85" s="57"/>
      <c r="CN85" s="57"/>
      <c r="CO85" s="57"/>
      <c r="CP85" s="57"/>
      <c r="CQ85" s="57"/>
      <c r="CR85" s="57"/>
      <c r="CS85" s="57"/>
      <c r="CT85" s="57"/>
      <c r="CU85" s="57"/>
      <c r="CV85" s="57"/>
      <c r="CW85" s="57"/>
      <c r="CX85" s="57"/>
      <c r="CY85" s="57"/>
      <c r="CZ85" s="57"/>
      <c r="DA85" s="57"/>
      <c r="DB85" s="57"/>
      <c r="DC85" s="57"/>
      <c r="DD85" s="57"/>
      <c r="DE85" s="57"/>
      <c r="DF85" s="57"/>
      <c r="DG85" s="57"/>
      <c r="DH85" s="57"/>
      <c r="DI85" s="57"/>
      <c r="DJ85" s="57"/>
      <c r="DK85" s="57"/>
      <c r="DL85" s="57"/>
      <c r="DM85" s="57"/>
      <c r="DN85" s="57"/>
      <c r="DO85" s="57"/>
      <c r="DP85" s="57"/>
      <c r="DQ85" s="57"/>
      <c r="DR85" s="57"/>
      <c r="DS85" s="57"/>
      <c r="DT85" s="57"/>
      <c r="DU85" s="57"/>
      <c r="DV85" s="57"/>
      <c r="DW85" s="57"/>
      <c r="DX85" s="57"/>
      <c r="DY85" s="57"/>
      <c r="DZ85" s="57"/>
      <c r="EA85" s="57"/>
      <c r="EB85" s="57"/>
      <c r="EC85" s="57"/>
      <c r="ED85" s="57"/>
      <c r="EE85" s="57"/>
      <c r="EF85" s="57"/>
      <c r="EG85" s="57"/>
      <c r="EH85" s="57"/>
      <c r="EI85" s="57"/>
      <c r="EJ85" s="57"/>
      <c r="EK85" s="57"/>
      <c r="EL85" s="57"/>
      <c r="EM85" s="57"/>
      <c r="EN85" s="57"/>
      <c r="EO85" s="57"/>
      <c r="EP85" s="57"/>
      <c r="EQ85" s="57"/>
      <c r="ER85" s="57"/>
      <c r="ES85" s="57"/>
      <c r="ET85" s="57"/>
      <c r="EU85" s="57"/>
      <c r="EV85" s="57"/>
      <c r="EW85" s="57"/>
      <c r="EX85" s="57"/>
      <c r="EY85" s="57"/>
      <c r="EZ85" s="57"/>
      <c r="FA85" s="57"/>
      <c r="FB85" s="57"/>
      <c r="FC85" s="57"/>
      <c r="FD85" s="57"/>
      <c r="FE85" s="57"/>
      <c r="FF85" s="57"/>
      <c r="FG85" s="57"/>
      <c r="FH85" s="57"/>
      <c r="FI85" s="57"/>
      <c r="FJ85" s="57"/>
      <c r="FK85" s="57"/>
      <c r="FL85" s="57"/>
      <c r="FM85" s="57"/>
    </row>
    <row r="86" spans="1:169" s="55" customFormat="1" ht="22.2" customHeight="1" thickBot="1">
      <c r="A86" s="49"/>
      <c r="B86" s="88" t="s">
        <v>199</v>
      </c>
      <c r="C86" s="267" t="s">
        <v>336</v>
      </c>
      <c r="D86" s="85">
        <v>0</v>
      </c>
      <c r="E86" s="89">
        <f t="shared" si="35"/>
        <v>44103</v>
      </c>
      <c r="F86" s="89">
        <v>44286</v>
      </c>
      <c r="G86" s="10"/>
      <c r="H86" s="10">
        <f t="shared" si="15"/>
        <v>184</v>
      </c>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c r="CZ86" s="57"/>
      <c r="DA86" s="57"/>
      <c r="DB86" s="57"/>
      <c r="DC86" s="57"/>
      <c r="DD86" s="57"/>
      <c r="DE86" s="57"/>
      <c r="DF86" s="57"/>
      <c r="DG86" s="57"/>
      <c r="DH86" s="57"/>
      <c r="DI86" s="57"/>
      <c r="DJ86" s="57"/>
      <c r="DK86" s="57"/>
      <c r="DL86" s="57"/>
      <c r="DM86" s="57"/>
      <c r="DN86" s="57"/>
      <c r="DO86" s="57"/>
      <c r="DP86" s="57"/>
      <c r="DQ86" s="57"/>
      <c r="DR86" s="57"/>
      <c r="DS86" s="57"/>
      <c r="DT86" s="57"/>
      <c r="DU86" s="57"/>
      <c r="DV86" s="57"/>
      <c r="DW86" s="57"/>
      <c r="DX86" s="57"/>
      <c r="DY86" s="57"/>
      <c r="DZ86" s="57"/>
      <c r="EA86" s="57"/>
      <c r="EB86" s="57"/>
      <c r="EC86" s="57"/>
      <c r="ED86" s="57"/>
      <c r="EE86" s="57"/>
      <c r="EF86" s="57"/>
      <c r="EG86" s="57"/>
      <c r="EH86" s="57"/>
      <c r="EI86" s="57"/>
      <c r="EJ86" s="57"/>
      <c r="EK86" s="57"/>
      <c r="EL86" s="57"/>
      <c r="EM86" s="57"/>
      <c r="EN86" s="57"/>
      <c r="EO86" s="57"/>
      <c r="EP86" s="57"/>
      <c r="EQ86" s="57"/>
      <c r="ER86" s="57"/>
      <c r="ES86" s="57"/>
      <c r="ET86" s="57"/>
      <c r="EU86" s="57"/>
      <c r="EV86" s="57"/>
      <c r="EW86" s="57"/>
      <c r="EX86" s="57"/>
      <c r="EY86" s="57"/>
      <c r="EZ86" s="57"/>
      <c r="FA86" s="57"/>
      <c r="FB86" s="57"/>
      <c r="FC86" s="57"/>
      <c r="FD86" s="57"/>
      <c r="FE86" s="57"/>
      <c r="FF86" s="57"/>
      <c r="FG86" s="57"/>
      <c r="FH86" s="57"/>
      <c r="FI86" s="57"/>
      <c r="FJ86" s="57"/>
      <c r="FK86" s="57"/>
      <c r="FL86" s="57"/>
      <c r="FM86" s="57"/>
    </row>
    <row r="87" spans="1:169" s="55" customFormat="1" ht="22.2" customHeight="1" thickBot="1">
      <c r="A87" s="49"/>
      <c r="B87" s="88" t="s">
        <v>201</v>
      </c>
      <c r="C87" s="267" t="s">
        <v>336</v>
      </c>
      <c r="D87" s="85">
        <v>0</v>
      </c>
      <c r="E87" s="89">
        <f t="shared" si="35"/>
        <v>44103</v>
      </c>
      <c r="F87" s="89">
        <v>44135</v>
      </c>
      <c r="G87" s="10"/>
      <c r="H87" s="10">
        <f t="shared" si="15"/>
        <v>33</v>
      </c>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c r="CA87" s="57"/>
      <c r="CB87" s="57"/>
      <c r="CC87" s="57"/>
      <c r="CD87" s="57"/>
      <c r="CE87" s="57"/>
      <c r="CF87" s="57"/>
      <c r="CG87" s="57"/>
      <c r="CH87" s="57"/>
      <c r="CI87" s="57"/>
      <c r="CJ87" s="57"/>
      <c r="CK87" s="57"/>
      <c r="CL87" s="57"/>
      <c r="CM87" s="57"/>
      <c r="CN87" s="57"/>
      <c r="CO87" s="57"/>
      <c r="CP87" s="57"/>
      <c r="CQ87" s="57"/>
      <c r="CR87" s="57"/>
      <c r="CS87" s="57"/>
      <c r="CT87" s="57"/>
      <c r="CU87" s="57"/>
      <c r="CV87" s="57"/>
      <c r="CW87" s="57"/>
      <c r="CX87" s="57"/>
      <c r="CY87" s="57"/>
      <c r="CZ87" s="57"/>
      <c r="DA87" s="57"/>
      <c r="DB87" s="57"/>
      <c r="DC87" s="57"/>
      <c r="DD87" s="57"/>
      <c r="DE87" s="57"/>
      <c r="DF87" s="57"/>
      <c r="DG87" s="57"/>
      <c r="DH87" s="57"/>
      <c r="DI87" s="57"/>
      <c r="DJ87" s="57"/>
      <c r="DK87" s="57"/>
      <c r="DL87" s="57"/>
      <c r="DM87" s="57"/>
      <c r="DN87" s="57"/>
      <c r="DO87" s="57"/>
      <c r="DP87" s="57"/>
      <c r="DQ87" s="57"/>
      <c r="DR87" s="57"/>
      <c r="DS87" s="57"/>
      <c r="DT87" s="57"/>
      <c r="DU87" s="57"/>
      <c r="DV87" s="57"/>
      <c r="DW87" s="57"/>
      <c r="DX87" s="57"/>
      <c r="DY87" s="57"/>
      <c r="DZ87" s="57"/>
      <c r="EA87" s="57"/>
      <c r="EB87" s="57"/>
      <c r="EC87" s="57"/>
      <c r="ED87" s="57"/>
      <c r="EE87" s="57"/>
      <c r="EF87" s="57"/>
      <c r="EG87" s="57"/>
      <c r="EH87" s="57"/>
      <c r="EI87" s="57"/>
      <c r="EJ87" s="57"/>
      <c r="EK87" s="57"/>
      <c r="EL87" s="57"/>
      <c r="EM87" s="57"/>
      <c r="EN87" s="57"/>
      <c r="EO87" s="57"/>
      <c r="EP87" s="57"/>
      <c r="EQ87" s="57"/>
      <c r="ER87" s="57"/>
      <c r="ES87" s="57"/>
      <c r="ET87" s="57"/>
      <c r="EU87" s="57"/>
      <c r="EV87" s="57"/>
      <c r="EW87" s="57"/>
      <c r="EX87" s="57"/>
      <c r="EY87" s="57"/>
      <c r="EZ87" s="57"/>
      <c r="FA87" s="57"/>
      <c r="FB87" s="57"/>
      <c r="FC87" s="57"/>
      <c r="FD87" s="57"/>
      <c r="FE87" s="57"/>
      <c r="FF87" s="57"/>
      <c r="FG87" s="57"/>
      <c r="FH87" s="57"/>
      <c r="FI87" s="57"/>
      <c r="FJ87" s="57"/>
      <c r="FK87" s="57"/>
      <c r="FL87" s="57"/>
      <c r="FM87" s="57"/>
    </row>
    <row r="88" spans="1:169" s="55" customFormat="1" ht="22.2" customHeight="1" thickBot="1">
      <c r="A88" s="49"/>
      <c r="B88" s="88" t="s">
        <v>206</v>
      </c>
      <c r="C88" s="267" t="s">
        <v>336</v>
      </c>
      <c r="D88" s="85">
        <v>0</v>
      </c>
      <c r="E88" s="89">
        <f t="shared" si="35"/>
        <v>44103</v>
      </c>
      <c r="F88" s="89">
        <v>44135</v>
      </c>
      <c r="G88" s="10"/>
      <c r="H88" s="10">
        <f t="shared" si="15"/>
        <v>33</v>
      </c>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c r="BY88" s="57"/>
      <c r="BZ88" s="57"/>
      <c r="CA88" s="57"/>
      <c r="CB88" s="57"/>
      <c r="CC88" s="57"/>
      <c r="CD88" s="57"/>
      <c r="CE88" s="57"/>
      <c r="CF88" s="57"/>
      <c r="CG88" s="57"/>
      <c r="CH88" s="57"/>
      <c r="CI88" s="57"/>
      <c r="CJ88" s="57"/>
      <c r="CK88" s="57"/>
      <c r="CL88" s="57"/>
      <c r="CM88" s="57"/>
      <c r="CN88" s="57"/>
      <c r="CO88" s="57"/>
      <c r="CP88" s="57"/>
      <c r="CQ88" s="57"/>
      <c r="CR88" s="57"/>
      <c r="CS88" s="57"/>
      <c r="CT88" s="57"/>
      <c r="CU88" s="57"/>
      <c r="CV88" s="57"/>
      <c r="CW88" s="57"/>
      <c r="CX88" s="57"/>
      <c r="CY88" s="57"/>
      <c r="CZ88" s="57"/>
      <c r="DA88" s="57"/>
      <c r="DB88" s="57"/>
      <c r="DC88" s="57"/>
      <c r="DD88" s="57"/>
      <c r="DE88" s="57"/>
      <c r="DF88" s="57"/>
      <c r="DG88" s="57"/>
      <c r="DH88" s="57"/>
      <c r="DI88" s="57"/>
      <c r="DJ88" s="57"/>
      <c r="DK88" s="57"/>
      <c r="DL88" s="57"/>
      <c r="DM88" s="57"/>
      <c r="DN88" s="57"/>
      <c r="DO88" s="57"/>
      <c r="DP88" s="57"/>
      <c r="DQ88" s="57"/>
      <c r="DR88" s="57"/>
      <c r="DS88" s="57"/>
      <c r="DT88" s="57"/>
      <c r="DU88" s="57"/>
      <c r="DV88" s="57"/>
      <c r="DW88" s="57"/>
      <c r="DX88" s="57"/>
      <c r="DY88" s="57"/>
      <c r="DZ88" s="57"/>
      <c r="EA88" s="57"/>
      <c r="EB88" s="57"/>
      <c r="EC88" s="57"/>
      <c r="ED88" s="57"/>
      <c r="EE88" s="57"/>
      <c r="EF88" s="57"/>
      <c r="EG88" s="57"/>
      <c r="EH88" s="57"/>
      <c r="EI88" s="57"/>
      <c r="EJ88" s="57"/>
      <c r="EK88" s="57"/>
      <c r="EL88" s="57"/>
      <c r="EM88" s="57"/>
      <c r="EN88" s="57"/>
      <c r="EO88" s="57"/>
      <c r="EP88" s="57"/>
      <c r="EQ88" s="57"/>
      <c r="ER88" s="57"/>
      <c r="ES88" s="57"/>
      <c r="ET88" s="57"/>
      <c r="EU88" s="57"/>
      <c r="EV88" s="57"/>
      <c r="EW88" s="57"/>
      <c r="EX88" s="57"/>
      <c r="EY88" s="57"/>
      <c r="EZ88" s="57"/>
      <c r="FA88" s="57"/>
      <c r="FB88" s="57"/>
      <c r="FC88" s="57"/>
      <c r="FD88" s="57"/>
      <c r="FE88" s="57"/>
      <c r="FF88" s="57"/>
      <c r="FG88" s="57"/>
      <c r="FH88" s="57"/>
      <c r="FI88" s="57"/>
      <c r="FJ88" s="57"/>
      <c r="FK88" s="57"/>
      <c r="FL88" s="57"/>
      <c r="FM88" s="57"/>
    </row>
    <row r="89" spans="1:169" s="55" customFormat="1" ht="22.2" customHeight="1" thickBot="1">
      <c r="A89" s="49"/>
      <c r="B89" s="88" t="s">
        <v>209</v>
      </c>
      <c r="C89" s="267" t="s">
        <v>336</v>
      </c>
      <c r="D89" s="85">
        <v>0</v>
      </c>
      <c r="E89" s="89">
        <f t="shared" si="35"/>
        <v>44103</v>
      </c>
      <c r="F89" s="89">
        <v>44135</v>
      </c>
      <c r="G89" s="10"/>
      <c r="H89" s="10">
        <f t="shared" si="15"/>
        <v>33</v>
      </c>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57"/>
      <c r="CI89" s="57"/>
      <c r="CJ89" s="57"/>
      <c r="CK89" s="57"/>
      <c r="CL89" s="57"/>
      <c r="CM89" s="57"/>
      <c r="CN89" s="57"/>
      <c r="CO89" s="57"/>
      <c r="CP89" s="57"/>
      <c r="CQ89" s="57"/>
      <c r="CR89" s="57"/>
      <c r="CS89" s="57"/>
      <c r="CT89" s="57"/>
      <c r="CU89" s="57"/>
      <c r="CV89" s="57"/>
      <c r="CW89" s="57"/>
      <c r="CX89" s="57"/>
      <c r="CY89" s="57"/>
      <c r="CZ89" s="57"/>
      <c r="DA89" s="57"/>
      <c r="DB89" s="57"/>
      <c r="DC89" s="57"/>
      <c r="DD89" s="57"/>
      <c r="DE89" s="57"/>
      <c r="DF89" s="57"/>
      <c r="DG89" s="57"/>
      <c r="DH89" s="57"/>
      <c r="DI89" s="57"/>
      <c r="DJ89" s="57"/>
      <c r="DK89" s="57"/>
      <c r="DL89" s="57"/>
      <c r="DM89" s="57"/>
      <c r="DN89" s="57"/>
      <c r="DO89" s="57"/>
      <c r="DP89" s="57"/>
      <c r="DQ89" s="57"/>
      <c r="DR89" s="57"/>
      <c r="DS89" s="57"/>
      <c r="DT89" s="57"/>
      <c r="DU89" s="57"/>
      <c r="DV89" s="57"/>
      <c r="DW89" s="57"/>
      <c r="DX89" s="57"/>
      <c r="DY89" s="57"/>
      <c r="DZ89" s="57"/>
      <c r="EA89" s="57"/>
      <c r="EB89" s="57"/>
      <c r="EC89" s="57"/>
      <c r="ED89" s="57"/>
      <c r="EE89" s="57"/>
      <c r="EF89" s="57"/>
      <c r="EG89" s="57"/>
      <c r="EH89" s="57"/>
      <c r="EI89" s="57"/>
      <c r="EJ89" s="57"/>
      <c r="EK89" s="57"/>
      <c r="EL89" s="57"/>
      <c r="EM89" s="57"/>
      <c r="EN89" s="57"/>
      <c r="EO89" s="57"/>
      <c r="EP89" s="57"/>
      <c r="EQ89" s="57"/>
      <c r="ER89" s="57"/>
      <c r="ES89" s="57"/>
      <c r="ET89" s="57"/>
      <c r="EU89" s="57"/>
      <c r="EV89" s="57"/>
      <c r="EW89" s="57"/>
      <c r="EX89" s="57"/>
      <c r="EY89" s="57"/>
      <c r="EZ89" s="57"/>
      <c r="FA89" s="57"/>
      <c r="FB89" s="57"/>
      <c r="FC89" s="57"/>
      <c r="FD89" s="57"/>
      <c r="FE89" s="57"/>
      <c r="FF89" s="57"/>
      <c r="FG89" s="57"/>
      <c r="FH89" s="57"/>
      <c r="FI89" s="57"/>
      <c r="FJ89" s="57"/>
      <c r="FK89" s="57"/>
      <c r="FL89" s="57"/>
      <c r="FM89" s="57"/>
    </row>
    <row r="90" spans="1:169" s="55" customFormat="1" ht="22.2" customHeight="1" thickBot="1">
      <c r="A90" s="49" t="s">
        <v>340</v>
      </c>
      <c r="B90" s="97" t="s">
        <v>347</v>
      </c>
      <c r="C90" s="98"/>
      <c r="D90" s="99">
        <v>1</v>
      </c>
      <c r="E90" s="100"/>
      <c r="F90" s="101"/>
      <c r="G90" s="10"/>
      <c r="H90" s="10" t="str">
        <f t="shared" si="15"/>
        <v/>
      </c>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7"/>
      <c r="BJ90" s="57"/>
      <c r="BK90" s="57"/>
      <c r="BL90" s="57"/>
      <c r="BM90" s="57"/>
      <c r="BN90" s="57"/>
      <c r="BO90" s="57"/>
      <c r="BP90" s="57"/>
      <c r="BQ90" s="57"/>
      <c r="BR90" s="57"/>
      <c r="BS90" s="57"/>
      <c r="BT90" s="57"/>
      <c r="BU90" s="57"/>
      <c r="BV90" s="57"/>
      <c r="BW90" s="57"/>
      <c r="BX90" s="57"/>
      <c r="BY90" s="57"/>
      <c r="BZ90" s="57"/>
      <c r="CA90" s="57"/>
      <c r="CB90" s="57"/>
      <c r="CC90" s="57"/>
      <c r="CD90" s="57"/>
      <c r="CE90" s="57"/>
      <c r="CF90" s="57"/>
      <c r="CG90" s="57"/>
      <c r="CH90" s="57"/>
      <c r="CI90" s="57"/>
      <c r="CJ90" s="57"/>
      <c r="CK90" s="57"/>
      <c r="CL90" s="57"/>
      <c r="CM90" s="57"/>
      <c r="CN90" s="57"/>
      <c r="CO90" s="57"/>
      <c r="CP90" s="57"/>
      <c r="CQ90" s="57"/>
      <c r="CR90" s="57"/>
      <c r="CS90" s="57"/>
      <c r="CT90" s="57"/>
      <c r="CU90" s="57"/>
      <c r="CV90" s="57"/>
      <c r="CW90" s="57"/>
      <c r="CX90" s="57"/>
      <c r="CY90" s="57"/>
      <c r="CZ90" s="57"/>
      <c r="DA90" s="57"/>
      <c r="DB90" s="57"/>
      <c r="DC90" s="57"/>
      <c r="DD90" s="57"/>
      <c r="DE90" s="57"/>
      <c r="DF90" s="57"/>
      <c r="DG90" s="57"/>
      <c r="DH90" s="57"/>
      <c r="DI90" s="57"/>
      <c r="DJ90" s="57"/>
      <c r="DK90" s="57"/>
      <c r="DL90" s="57"/>
      <c r="DM90" s="57"/>
      <c r="DN90" s="57"/>
      <c r="DO90" s="57"/>
      <c r="DP90" s="57"/>
      <c r="DQ90" s="57"/>
      <c r="DR90" s="57"/>
      <c r="DS90" s="57"/>
      <c r="DT90" s="57"/>
      <c r="DU90" s="57"/>
      <c r="DV90" s="57"/>
      <c r="DW90" s="57"/>
      <c r="DX90" s="57"/>
      <c r="DY90" s="57"/>
      <c r="DZ90" s="57"/>
      <c r="EA90" s="57"/>
      <c r="EB90" s="57"/>
      <c r="EC90" s="57"/>
      <c r="ED90" s="57"/>
      <c r="EE90" s="57"/>
      <c r="EF90" s="57"/>
      <c r="EG90" s="57"/>
      <c r="EH90" s="57"/>
      <c r="EI90" s="57"/>
      <c r="EJ90" s="57"/>
      <c r="EK90" s="57"/>
      <c r="EL90" s="57"/>
      <c r="EM90" s="57"/>
      <c r="EN90" s="57"/>
      <c r="EO90" s="57"/>
      <c r="EP90" s="57"/>
      <c r="EQ90" s="57"/>
      <c r="ER90" s="57"/>
      <c r="ES90" s="57"/>
      <c r="ET90" s="57"/>
      <c r="EU90" s="57"/>
      <c r="EV90" s="57"/>
      <c r="EW90" s="57"/>
      <c r="EX90" s="57"/>
      <c r="EY90" s="57"/>
      <c r="EZ90" s="57"/>
      <c r="FA90" s="57"/>
      <c r="FB90" s="57"/>
      <c r="FC90" s="57"/>
      <c r="FD90" s="57"/>
      <c r="FE90" s="57"/>
      <c r="FF90" s="57"/>
      <c r="FG90" s="57"/>
      <c r="FH90" s="57"/>
      <c r="FI90" s="57"/>
      <c r="FJ90" s="57"/>
      <c r="FK90" s="57"/>
      <c r="FL90" s="57"/>
      <c r="FM90" s="57"/>
    </row>
    <row r="91" spans="1:169" s="55" customFormat="1" ht="22.2" customHeight="1" thickBot="1">
      <c r="A91" s="49"/>
      <c r="B91" s="102" t="s">
        <v>213</v>
      </c>
      <c r="C91" s="268" t="s">
        <v>336</v>
      </c>
      <c r="D91" s="99">
        <v>0</v>
      </c>
      <c r="E91" s="103">
        <f t="shared" ref="E91:E104" si="36">Project_Start</f>
        <v>44103</v>
      </c>
      <c r="F91" s="103">
        <v>44286</v>
      </c>
      <c r="G91" s="10"/>
      <c r="H91" s="10">
        <f t="shared" si="15"/>
        <v>184</v>
      </c>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c r="BU91" s="57"/>
      <c r="BV91" s="57"/>
      <c r="BW91" s="57"/>
      <c r="BX91" s="57"/>
      <c r="BY91" s="57"/>
      <c r="BZ91" s="57"/>
      <c r="CA91" s="57"/>
      <c r="CB91" s="57"/>
      <c r="CC91" s="57"/>
      <c r="CD91" s="57"/>
      <c r="CE91" s="57"/>
      <c r="CF91" s="57"/>
      <c r="CG91" s="57"/>
      <c r="CH91" s="57"/>
      <c r="CI91" s="57"/>
      <c r="CJ91" s="57"/>
      <c r="CK91" s="57"/>
      <c r="CL91" s="57"/>
      <c r="CM91" s="57"/>
      <c r="CN91" s="57"/>
      <c r="CO91" s="57"/>
      <c r="CP91" s="57"/>
      <c r="CQ91" s="57"/>
      <c r="CR91" s="57"/>
      <c r="CS91" s="57"/>
      <c r="CT91" s="57"/>
      <c r="CU91" s="57"/>
      <c r="CV91" s="57"/>
      <c r="CW91" s="57"/>
      <c r="CX91" s="57"/>
      <c r="CY91" s="57"/>
      <c r="CZ91" s="57"/>
      <c r="DA91" s="57"/>
      <c r="DB91" s="57"/>
      <c r="DC91" s="57"/>
      <c r="DD91" s="57"/>
      <c r="DE91" s="57"/>
      <c r="DF91" s="57"/>
      <c r="DG91" s="57"/>
      <c r="DH91" s="57"/>
      <c r="DI91" s="57"/>
      <c r="DJ91" s="57"/>
      <c r="DK91" s="57"/>
      <c r="DL91" s="57"/>
      <c r="DM91" s="57"/>
      <c r="DN91" s="57"/>
      <c r="DO91" s="57"/>
      <c r="DP91" s="57"/>
      <c r="DQ91" s="57"/>
      <c r="DR91" s="57"/>
      <c r="DS91" s="57"/>
      <c r="DT91" s="57"/>
      <c r="DU91" s="57"/>
      <c r="DV91" s="57"/>
      <c r="DW91" s="57"/>
      <c r="DX91" s="57"/>
      <c r="DY91" s="57"/>
      <c r="DZ91" s="57"/>
      <c r="EA91" s="57"/>
      <c r="EB91" s="57"/>
      <c r="EC91" s="57"/>
      <c r="ED91" s="57"/>
      <c r="EE91" s="57"/>
      <c r="EF91" s="57"/>
      <c r="EG91" s="57"/>
      <c r="EH91" s="57"/>
      <c r="EI91" s="57"/>
      <c r="EJ91" s="57"/>
      <c r="EK91" s="57"/>
      <c r="EL91" s="57"/>
      <c r="EM91" s="57"/>
      <c r="EN91" s="57"/>
      <c r="EO91" s="57"/>
      <c r="EP91" s="57"/>
      <c r="EQ91" s="57"/>
      <c r="ER91" s="57"/>
      <c r="ES91" s="57"/>
      <c r="ET91" s="57"/>
      <c r="EU91" s="57"/>
      <c r="EV91" s="57"/>
      <c r="EW91" s="57"/>
      <c r="EX91" s="57"/>
      <c r="EY91" s="57"/>
      <c r="EZ91" s="57"/>
      <c r="FA91" s="57"/>
      <c r="FB91" s="57"/>
      <c r="FC91" s="57"/>
      <c r="FD91" s="57"/>
      <c r="FE91" s="57"/>
      <c r="FF91" s="57"/>
      <c r="FG91" s="57"/>
      <c r="FH91" s="57"/>
      <c r="FI91" s="57"/>
      <c r="FJ91" s="57"/>
      <c r="FK91" s="57"/>
      <c r="FL91" s="57"/>
      <c r="FM91" s="57"/>
    </row>
    <row r="92" spans="1:169" s="55" customFormat="1" ht="22.2" customHeight="1" thickBot="1">
      <c r="A92" s="49"/>
      <c r="B92" s="102" t="s">
        <v>215</v>
      </c>
      <c r="C92" s="268" t="s">
        <v>336</v>
      </c>
      <c r="D92" s="99">
        <v>0</v>
      </c>
      <c r="E92" s="103">
        <f t="shared" si="36"/>
        <v>44103</v>
      </c>
      <c r="F92" s="103">
        <v>44165</v>
      </c>
      <c r="G92" s="10"/>
      <c r="H92" s="10">
        <f t="shared" si="15"/>
        <v>63</v>
      </c>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57"/>
      <c r="BZ92" s="57"/>
      <c r="CA92" s="57"/>
      <c r="CB92" s="57"/>
      <c r="CC92" s="57"/>
      <c r="CD92" s="57"/>
      <c r="CE92" s="57"/>
      <c r="CF92" s="57"/>
      <c r="CG92" s="57"/>
      <c r="CH92" s="57"/>
      <c r="CI92" s="57"/>
      <c r="CJ92" s="57"/>
      <c r="CK92" s="57"/>
      <c r="CL92" s="57"/>
      <c r="CM92" s="57"/>
      <c r="CN92" s="57"/>
      <c r="CO92" s="57"/>
      <c r="CP92" s="57"/>
      <c r="CQ92" s="57"/>
      <c r="CR92" s="57"/>
      <c r="CS92" s="57"/>
      <c r="CT92" s="57"/>
      <c r="CU92" s="57"/>
      <c r="CV92" s="57"/>
      <c r="CW92" s="57"/>
      <c r="CX92" s="57"/>
      <c r="CY92" s="57"/>
      <c r="CZ92" s="57"/>
      <c r="DA92" s="57"/>
      <c r="DB92" s="57"/>
      <c r="DC92" s="57"/>
      <c r="DD92" s="57"/>
      <c r="DE92" s="57"/>
      <c r="DF92" s="57"/>
      <c r="DG92" s="57"/>
      <c r="DH92" s="57"/>
      <c r="DI92" s="57"/>
      <c r="DJ92" s="57"/>
      <c r="DK92" s="57"/>
      <c r="DL92" s="57"/>
      <c r="DM92" s="57"/>
      <c r="DN92" s="57"/>
      <c r="DO92" s="57"/>
      <c r="DP92" s="57"/>
      <c r="DQ92" s="57"/>
      <c r="DR92" s="57"/>
      <c r="DS92" s="57"/>
      <c r="DT92" s="57"/>
      <c r="DU92" s="57"/>
      <c r="DV92" s="57"/>
      <c r="DW92" s="57"/>
      <c r="DX92" s="57"/>
      <c r="DY92" s="57"/>
      <c r="DZ92" s="57"/>
      <c r="EA92" s="57"/>
      <c r="EB92" s="57"/>
      <c r="EC92" s="57"/>
      <c r="ED92" s="57"/>
      <c r="EE92" s="57"/>
      <c r="EF92" s="57"/>
      <c r="EG92" s="57"/>
      <c r="EH92" s="57"/>
      <c r="EI92" s="57"/>
      <c r="EJ92" s="57"/>
      <c r="EK92" s="57"/>
      <c r="EL92" s="57"/>
      <c r="EM92" s="57"/>
      <c r="EN92" s="57"/>
      <c r="EO92" s="57"/>
      <c r="EP92" s="57"/>
      <c r="EQ92" s="57"/>
      <c r="ER92" s="57"/>
      <c r="ES92" s="57"/>
      <c r="ET92" s="57"/>
      <c r="EU92" s="57"/>
      <c r="EV92" s="57"/>
      <c r="EW92" s="57"/>
      <c r="EX92" s="57"/>
      <c r="EY92" s="57"/>
      <c r="EZ92" s="57"/>
      <c r="FA92" s="57"/>
      <c r="FB92" s="57"/>
      <c r="FC92" s="57"/>
      <c r="FD92" s="57"/>
      <c r="FE92" s="57"/>
      <c r="FF92" s="57"/>
      <c r="FG92" s="57"/>
      <c r="FH92" s="57"/>
      <c r="FI92" s="57"/>
      <c r="FJ92" s="57"/>
      <c r="FK92" s="57"/>
      <c r="FL92" s="57"/>
      <c r="FM92" s="57"/>
    </row>
    <row r="93" spans="1:169" s="55" customFormat="1" ht="22.2" customHeight="1" thickBot="1">
      <c r="A93" s="49"/>
      <c r="B93" s="102" t="s">
        <v>216</v>
      </c>
      <c r="C93" s="268" t="s">
        <v>336</v>
      </c>
      <c r="D93" s="99">
        <v>0</v>
      </c>
      <c r="E93" s="103">
        <f t="shared" si="36"/>
        <v>44103</v>
      </c>
      <c r="F93" s="103">
        <v>44196</v>
      </c>
      <c r="G93" s="10"/>
      <c r="H93" s="10">
        <f t="shared" si="15"/>
        <v>94</v>
      </c>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c r="CA93" s="57"/>
      <c r="CB93" s="57"/>
      <c r="CC93" s="57"/>
      <c r="CD93" s="57"/>
      <c r="CE93" s="57"/>
      <c r="CF93" s="57"/>
      <c r="CG93" s="57"/>
      <c r="CH93" s="57"/>
      <c r="CI93" s="57"/>
      <c r="CJ93" s="57"/>
      <c r="CK93" s="57"/>
      <c r="CL93" s="57"/>
      <c r="CM93" s="57"/>
      <c r="CN93" s="57"/>
      <c r="CO93" s="57"/>
      <c r="CP93" s="57"/>
      <c r="CQ93" s="57"/>
      <c r="CR93" s="57"/>
      <c r="CS93" s="57"/>
      <c r="CT93" s="57"/>
      <c r="CU93" s="57"/>
      <c r="CV93" s="57"/>
      <c r="CW93" s="57"/>
      <c r="CX93" s="57"/>
      <c r="CY93" s="57"/>
      <c r="CZ93" s="57"/>
      <c r="DA93" s="57"/>
      <c r="DB93" s="57"/>
      <c r="DC93" s="57"/>
      <c r="DD93" s="57"/>
      <c r="DE93" s="57"/>
      <c r="DF93" s="57"/>
      <c r="DG93" s="57"/>
      <c r="DH93" s="57"/>
      <c r="DI93" s="57"/>
      <c r="DJ93" s="57"/>
      <c r="DK93" s="57"/>
      <c r="DL93" s="57"/>
      <c r="DM93" s="57"/>
      <c r="DN93" s="57"/>
      <c r="DO93" s="57"/>
      <c r="DP93" s="57"/>
      <c r="DQ93" s="57"/>
      <c r="DR93" s="57"/>
      <c r="DS93" s="57"/>
      <c r="DT93" s="57"/>
      <c r="DU93" s="57"/>
      <c r="DV93" s="57"/>
      <c r="DW93" s="57"/>
      <c r="DX93" s="57"/>
      <c r="DY93" s="57"/>
      <c r="DZ93" s="57"/>
      <c r="EA93" s="57"/>
      <c r="EB93" s="57"/>
      <c r="EC93" s="57"/>
      <c r="ED93" s="57"/>
      <c r="EE93" s="57"/>
      <c r="EF93" s="57"/>
      <c r="EG93" s="57"/>
      <c r="EH93" s="57"/>
      <c r="EI93" s="57"/>
      <c r="EJ93" s="57"/>
      <c r="EK93" s="57"/>
      <c r="EL93" s="57"/>
      <c r="EM93" s="57"/>
      <c r="EN93" s="57"/>
      <c r="EO93" s="57"/>
      <c r="EP93" s="57"/>
      <c r="EQ93" s="57"/>
      <c r="ER93" s="57"/>
      <c r="ES93" s="57"/>
      <c r="ET93" s="57"/>
      <c r="EU93" s="57"/>
      <c r="EV93" s="57"/>
      <c r="EW93" s="57"/>
      <c r="EX93" s="57"/>
      <c r="EY93" s="57"/>
      <c r="EZ93" s="57"/>
      <c r="FA93" s="57"/>
      <c r="FB93" s="57"/>
      <c r="FC93" s="57"/>
      <c r="FD93" s="57"/>
      <c r="FE93" s="57"/>
      <c r="FF93" s="57"/>
      <c r="FG93" s="57"/>
      <c r="FH93" s="57"/>
      <c r="FI93" s="57"/>
      <c r="FJ93" s="57"/>
      <c r="FK93" s="57"/>
      <c r="FL93" s="57"/>
      <c r="FM93" s="57"/>
    </row>
    <row r="94" spans="1:169" s="55" customFormat="1" ht="22.2" customHeight="1" thickBot="1">
      <c r="A94" s="49"/>
      <c r="B94" s="102" t="s">
        <v>218</v>
      </c>
      <c r="C94" s="268" t="s">
        <v>336</v>
      </c>
      <c r="D94" s="99">
        <v>0</v>
      </c>
      <c r="E94" s="103">
        <f t="shared" si="36"/>
        <v>44103</v>
      </c>
      <c r="F94" s="103">
        <v>44165</v>
      </c>
      <c r="G94" s="10"/>
      <c r="H94" s="10">
        <f t="shared" si="15"/>
        <v>63</v>
      </c>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7"/>
      <c r="BW94" s="57"/>
      <c r="BX94" s="57"/>
      <c r="BY94" s="57"/>
      <c r="BZ94" s="57"/>
      <c r="CA94" s="57"/>
      <c r="CB94" s="57"/>
      <c r="CC94" s="57"/>
      <c r="CD94" s="57"/>
      <c r="CE94" s="57"/>
      <c r="CF94" s="57"/>
      <c r="CG94" s="57"/>
      <c r="CH94" s="57"/>
      <c r="CI94" s="57"/>
      <c r="CJ94" s="57"/>
      <c r="CK94" s="57"/>
      <c r="CL94" s="57"/>
      <c r="CM94" s="57"/>
      <c r="CN94" s="57"/>
      <c r="CO94" s="57"/>
      <c r="CP94" s="57"/>
      <c r="CQ94" s="57"/>
      <c r="CR94" s="57"/>
      <c r="CS94" s="57"/>
      <c r="CT94" s="57"/>
      <c r="CU94" s="57"/>
      <c r="CV94" s="57"/>
      <c r="CW94" s="57"/>
      <c r="CX94" s="57"/>
      <c r="CY94" s="57"/>
      <c r="CZ94" s="57"/>
      <c r="DA94" s="57"/>
      <c r="DB94" s="57"/>
      <c r="DC94" s="57"/>
      <c r="DD94" s="57"/>
      <c r="DE94" s="57"/>
      <c r="DF94" s="57"/>
      <c r="DG94" s="57"/>
      <c r="DH94" s="57"/>
      <c r="DI94" s="57"/>
      <c r="DJ94" s="57"/>
      <c r="DK94" s="57"/>
      <c r="DL94" s="57"/>
      <c r="DM94" s="57"/>
      <c r="DN94" s="57"/>
      <c r="DO94" s="57"/>
      <c r="DP94" s="57"/>
      <c r="DQ94" s="57"/>
      <c r="DR94" s="57"/>
      <c r="DS94" s="57"/>
      <c r="DT94" s="57"/>
      <c r="DU94" s="57"/>
      <c r="DV94" s="57"/>
      <c r="DW94" s="57"/>
      <c r="DX94" s="57"/>
      <c r="DY94" s="57"/>
      <c r="DZ94" s="57"/>
      <c r="EA94" s="57"/>
      <c r="EB94" s="57"/>
      <c r="EC94" s="57"/>
      <c r="ED94" s="57"/>
      <c r="EE94" s="57"/>
      <c r="EF94" s="57"/>
      <c r="EG94" s="57"/>
      <c r="EH94" s="57"/>
      <c r="EI94" s="57"/>
      <c r="EJ94" s="57"/>
      <c r="EK94" s="57"/>
      <c r="EL94" s="57"/>
      <c r="EM94" s="57"/>
      <c r="EN94" s="57"/>
      <c r="EO94" s="57"/>
      <c r="EP94" s="57"/>
      <c r="EQ94" s="57"/>
      <c r="ER94" s="57"/>
      <c r="ES94" s="57"/>
      <c r="ET94" s="57"/>
      <c r="EU94" s="57"/>
      <c r="EV94" s="57"/>
      <c r="EW94" s="57"/>
      <c r="EX94" s="57"/>
      <c r="EY94" s="57"/>
      <c r="EZ94" s="57"/>
      <c r="FA94" s="57"/>
      <c r="FB94" s="57"/>
      <c r="FC94" s="57"/>
      <c r="FD94" s="57"/>
      <c r="FE94" s="57"/>
      <c r="FF94" s="57"/>
      <c r="FG94" s="57"/>
      <c r="FH94" s="57"/>
      <c r="FI94" s="57"/>
      <c r="FJ94" s="57"/>
      <c r="FK94" s="57"/>
      <c r="FL94" s="57"/>
      <c r="FM94" s="57"/>
    </row>
    <row r="95" spans="1:169" s="55" customFormat="1" ht="22.2" customHeight="1" thickBot="1">
      <c r="A95" s="49"/>
      <c r="B95" s="102" t="s">
        <v>221</v>
      </c>
      <c r="C95" s="268" t="s">
        <v>336</v>
      </c>
      <c r="D95" s="99">
        <v>0</v>
      </c>
      <c r="E95" s="103">
        <f t="shared" si="36"/>
        <v>44103</v>
      </c>
      <c r="F95" s="103">
        <v>44165</v>
      </c>
      <c r="G95" s="10"/>
      <c r="H95" s="10">
        <f t="shared" si="15"/>
        <v>63</v>
      </c>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7"/>
      <c r="BW95" s="57"/>
      <c r="BX95" s="57"/>
      <c r="BY95" s="57"/>
      <c r="BZ95" s="57"/>
      <c r="CA95" s="57"/>
      <c r="CB95" s="57"/>
      <c r="CC95" s="57"/>
      <c r="CD95" s="57"/>
      <c r="CE95" s="57"/>
      <c r="CF95" s="57"/>
      <c r="CG95" s="57"/>
      <c r="CH95" s="57"/>
      <c r="CI95" s="57"/>
      <c r="CJ95" s="57"/>
      <c r="CK95" s="57"/>
      <c r="CL95" s="57"/>
      <c r="CM95" s="57"/>
      <c r="CN95" s="57"/>
      <c r="CO95" s="57"/>
      <c r="CP95" s="57"/>
      <c r="CQ95" s="57"/>
      <c r="CR95" s="57"/>
      <c r="CS95" s="57"/>
      <c r="CT95" s="57"/>
      <c r="CU95" s="57"/>
      <c r="CV95" s="57"/>
      <c r="CW95" s="57"/>
      <c r="CX95" s="57"/>
      <c r="CY95" s="57"/>
      <c r="CZ95" s="57"/>
      <c r="DA95" s="57"/>
      <c r="DB95" s="57"/>
      <c r="DC95" s="57"/>
      <c r="DD95" s="57"/>
      <c r="DE95" s="57"/>
      <c r="DF95" s="57"/>
      <c r="DG95" s="57"/>
      <c r="DH95" s="57"/>
      <c r="DI95" s="57"/>
      <c r="DJ95" s="57"/>
      <c r="DK95" s="57"/>
      <c r="DL95" s="57"/>
      <c r="DM95" s="57"/>
      <c r="DN95" s="57"/>
      <c r="DO95" s="57"/>
      <c r="DP95" s="57"/>
      <c r="DQ95" s="57"/>
      <c r="DR95" s="57"/>
      <c r="DS95" s="57"/>
      <c r="DT95" s="57"/>
      <c r="DU95" s="57"/>
      <c r="DV95" s="57"/>
      <c r="DW95" s="57"/>
      <c r="DX95" s="57"/>
      <c r="DY95" s="57"/>
      <c r="DZ95" s="57"/>
      <c r="EA95" s="57"/>
      <c r="EB95" s="57"/>
      <c r="EC95" s="57"/>
      <c r="ED95" s="57"/>
      <c r="EE95" s="57"/>
      <c r="EF95" s="57"/>
      <c r="EG95" s="57"/>
      <c r="EH95" s="57"/>
      <c r="EI95" s="57"/>
      <c r="EJ95" s="57"/>
      <c r="EK95" s="57"/>
      <c r="EL95" s="57"/>
      <c r="EM95" s="57"/>
      <c r="EN95" s="57"/>
      <c r="EO95" s="57"/>
      <c r="EP95" s="57"/>
      <c r="EQ95" s="57"/>
      <c r="ER95" s="57"/>
      <c r="ES95" s="57"/>
      <c r="ET95" s="57"/>
      <c r="EU95" s="57"/>
      <c r="EV95" s="57"/>
      <c r="EW95" s="57"/>
      <c r="EX95" s="57"/>
      <c r="EY95" s="57"/>
      <c r="EZ95" s="57"/>
      <c r="FA95" s="57"/>
      <c r="FB95" s="57"/>
      <c r="FC95" s="57"/>
      <c r="FD95" s="57"/>
      <c r="FE95" s="57"/>
      <c r="FF95" s="57"/>
      <c r="FG95" s="57"/>
      <c r="FH95" s="57"/>
      <c r="FI95" s="57"/>
      <c r="FJ95" s="57"/>
      <c r="FK95" s="57"/>
      <c r="FL95" s="57"/>
      <c r="FM95" s="57"/>
    </row>
    <row r="96" spans="1:169" s="55" customFormat="1" ht="22.2" customHeight="1" thickBot="1">
      <c r="A96" s="49"/>
      <c r="B96" s="102" t="s">
        <v>224</v>
      </c>
      <c r="C96" s="268" t="s">
        <v>336</v>
      </c>
      <c r="D96" s="99">
        <v>0</v>
      </c>
      <c r="E96" s="103">
        <f t="shared" si="36"/>
        <v>44103</v>
      </c>
      <c r="F96" s="103">
        <v>44227</v>
      </c>
      <c r="G96" s="10"/>
      <c r="H96" s="10">
        <f t="shared" si="15"/>
        <v>125</v>
      </c>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7"/>
      <c r="BW96" s="57"/>
      <c r="BX96" s="57"/>
      <c r="BY96" s="57"/>
      <c r="BZ96" s="57"/>
      <c r="CA96" s="57"/>
      <c r="CB96" s="57"/>
      <c r="CC96" s="57"/>
      <c r="CD96" s="57"/>
      <c r="CE96" s="57"/>
      <c r="CF96" s="57"/>
      <c r="CG96" s="57"/>
      <c r="CH96" s="57"/>
      <c r="CI96" s="57"/>
      <c r="CJ96" s="57"/>
      <c r="CK96" s="57"/>
      <c r="CL96" s="57"/>
      <c r="CM96" s="57"/>
      <c r="CN96" s="57"/>
      <c r="CO96" s="57"/>
      <c r="CP96" s="57"/>
      <c r="CQ96" s="57"/>
      <c r="CR96" s="57"/>
      <c r="CS96" s="57"/>
      <c r="CT96" s="57"/>
      <c r="CU96" s="57"/>
      <c r="CV96" s="57"/>
      <c r="CW96" s="57"/>
      <c r="CX96" s="57"/>
      <c r="CY96" s="57"/>
      <c r="CZ96" s="57"/>
      <c r="DA96" s="57"/>
      <c r="DB96" s="57"/>
      <c r="DC96" s="57"/>
      <c r="DD96" s="57"/>
      <c r="DE96" s="57"/>
      <c r="DF96" s="57"/>
      <c r="DG96" s="57"/>
      <c r="DH96" s="57"/>
      <c r="DI96" s="57"/>
      <c r="DJ96" s="57"/>
      <c r="DK96" s="57"/>
      <c r="DL96" s="57"/>
      <c r="DM96" s="57"/>
      <c r="DN96" s="57"/>
      <c r="DO96" s="57"/>
      <c r="DP96" s="57"/>
      <c r="DQ96" s="57"/>
      <c r="DR96" s="57"/>
      <c r="DS96" s="57"/>
      <c r="DT96" s="57"/>
      <c r="DU96" s="57"/>
      <c r="DV96" s="57"/>
      <c r="DW96" s="57"/>
      <c r="DX96" s="57"/>
      <c r="DY96" s="57"/>
      <c r="DZ96" s="57"/>
      <c r="EA96" s="57"/>
      <c r="EB96" s="57"/>
      <c r="EC96" s="57"/>
      <c r="ED96" s="57"/>
      <c r="EE96" s="57"/>
      <c r="EF96" s="57"/>
      <c r="EG96" s="57"/>
      <c r="EH96" s="57"/>
      <c r="EI96" s="57"/>
      <c r="EJ96" s="57"/>
      <c r="EK96" s="57"/>
      <c r="EL96" s="57"/>
      <c r="EM96" s="57"/>
      <c r="EN96" s="57"/>
      <c r="EO96" s="57"/>
      <c r="EP96" s="57"/>
      <c r="EQ96" s="57"/>
      <c r="ER96" s="57"/>
      <c r="ES96" s="57"/>
      <c r="ET96" s="57"/>
      <c r="EU96" s="57"/>
      <c r="EV96" s="57"/>
      <c r="EW96" s="57"/>
      <c r="EX96" s="57"/>
      <c r="EY96" s="57"/>
      <c r="EZ96" s="57"/>
      <c r="FA96" s="57"/>
      <c r="FB96" s="57"/>
      <c r="FC96" s="57"/>
      <c r="FD96" s="57"/>
      <c r="FE96" s="57"/>
      <c r="FF96" s="57"/>
      <c r="FG96" s="57"/>
      <c r="FH96" s="57"/>
      <c r="FI96" s="57"/>
      <c r="FJ96" s="57"/>
      <c r="FK96" s="57"/>
      <c r="FL96" s="57"/>
      <c r="FM96" s="57"/>
    </row>
    <row r="97" spans="1:169" s="55" customFormat="1" ht="22.2" customHeight="1" thickBot="1">
      <c r="A97" s="49"/>
      <c r="B97" s="102" t="s">
        <v>225</v>
      </c>
      <c r="C97" s="268" t="s">
        <v>336</v>
      </c>
      <c r="D97" s="99">
        <v>0</v>
      </c>
      <c r="E97" s="103">
        <f t="shared" si="36"/>
        <v>44103</v>
      </c>
      <c r="F97" s="103">
        <v>44165</v>
      </c>
      <c r="G97" s="10"/>
      <c r="H97" s="10">
        <f t="shared" si="15"/>
        <v>63</v>
      </c>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c r="BU97" s="57"/>
      <c r="BV97" s="57"/>
      <c r="BW97" s="57"/>
      <c r="BX97" s="57"/>
      <c r="BY97" s="57"/>
      <c r="BZ97" s="57"/>
      <c r="CA97" s="57"/>
      <c r="CB97" s="57"/>
      <c r="CC97" s="57"/>
      <c r="CD97" s="57"/>
      <c r="CE97" s="57"/>
      <c r="CF97" s="57"/>
      <c r="CG97" s="57"/>
      <c r="CH97" s="57"/>
      <c r="CI97" s="57"/>
      <c r="CJ97" s="57"/>
      <c r="CK97" s="57"/>
      <c r="CL97" s="57"/>
      <c r="CM97" s="57"/>
      <c r="CN97" s="57"/>
      <c r="CO97" s="57"/>
      <c r="CP97" s="57"/>
      <c r="CQ97" s="57"/>
      <c r="CR97" s="57"/>
      <c r="CS97" s="57"/>
      <c r="CT97" s="57"/>
      <c r="CU97" s="57"/>
      <c r="CV97" s="57"/>
      <c r="CW97" s="57"/>
      <c r="CX97" s="57"/>
      <c r="CY97" s="57"/>
      <c r="CZ97" s="57"/>
      <c r="DA97" s="57"/>
      <c r="DB97" s="57"/>
      <c r="DC97" s="57"/>
      <c r="DD97" s="57"/>
      <c r="DE97" s="57"/>
      <c r="DF97" s="57"/>
      <c r="DG97" s="57"/>
      <c r="DH97" s="57"/>
      <c r="DI97" s="57"/>
      <c r="DJ97" s="57"/>
      <c r="DK97" s="57"/>
      <c r="DL97" s="57"/>
      <c r="DM97" s="57"/>
      <c r="DN97" s="57"/>
      <c r="DO97" s="57"/>
      <c r="DP97" s="57"/>
      <c r="DQ97" s="57"/>
      <c r="DR97" s="57"/>
      <c r="DS97" s="57"/>
      <c r="DT97" s="57"/>
      <c r="DU97" s="57"/>
      <c r="DV97" s="57"/>
      <c r="DW97" s="57"/>
      <c r="DX97" s="57"/>
      <c r="DY97" s="57"/>
      <c r="DZ97" s="57"/>
      <c r="EA97" s="57"/>
      <c r="EB97" s="57"/>
      <c r="EC97" s="57"/>
      <c r="ED97" s="57"/>
      <c r="EE97" s="57"/>
      <c r="EF97" s="57"/>
      <c r="EG97" s="57"/>
      <c r="EH97" s="57"/>
      <c r="EI97" s="57"/>
      <c r="EJ97" s="57"/>
      <c r="EK97" s="57"/>
      <c r="EL97" s="57"/>
      <c r="EM97" s="57"/>
      <c r="EN97" s="57"/>
      <c r="EO97" s="57"/>
      <c r="EP97" s="57"/>
      <c r="EQ97" s="57"/>
      <c r="ER97" s="57"/>
      <c r="ES97" s="57"/>
      <c r="ET97" s="57"/>
      <c r="EU97" s="57"/>
      <c r="EV97" s="57"/>
      <c r="EW97" s="57"/>
      <c r="EX97" s="57"/>
      <c r="EY97" s="57"/>
      <c r="EZ97" s="57"/>
      <c r="FA97" s="57"/>
      <c r="FB97" s="57"/>
      <c r="FC97" s="57"/>
      <c r="FD97" s="57"/>
      <c r="FE97" s="57"/>
      <c r="FF97" s="57"/>
      <c r="FG97" s="57"/>
      <c r="FH97" s="57"/>
      <c r="FI97" s="57"/>
      <c r="FJ97" s="57"/>
      <c r="FK97" s="57"/>
      <c r="FL97" s="57"/>
      <c r="FM97" s="57"/>
    </row>
    <row r="98" spans="1:169" s="55" customFormat="1" ht="22.2" customHeight="1" thickBot="1">
      <c r="A98" s="49"/>
      <c r="B98" s="102" t="s">
        <v>228</v>
      </c>
      <c r="C98" s="268" t="s">
        <v>336</v>
      </c>
      <c r="D98" s="99">
        <v>0</v>
      </c>
      <c r="E98" s="103">
        <f t="shared" si="36"/>
        <v>44103</v>
      </c>
      <c r="F98" s="103">
        <v>44165</v>
      </c>
      <c r="G98" s="10"/>
      <c r="H98" s="10">
        <f t="shared" si="15"/>
        <v>63</v>
      </c>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7"/>
      <c r="BW98" s="57"/>
      <c r="BX98" s="57"/>
      <c r="BY98" s="57"/>
      <c r="BZ98" s="57"/>
      <c r="CA98" s="57"/>
      <c r="CB98" s="57"/>
      <c r="CC98" s="57"/>
      <c r="CD98" s="57"/>
      <c r="CE98" s="57"/>
      <c r="CF98" s="57"/>
      <c r="CG98" s="57"/>
      <c r="CH98" s="57"/>
      <c r="CI98" s="57"/>
      <c r="CJ98" s="57"/>
      <c r="CK98" s="57"/>
      <c r="CL98" s="57"/>
      <c r="CM98" s="57"/>
      <c r="CN98" s="57"/>
      <c r="CO98" s="57"/>
      <c r="CP98" s="57"/>
      <c r="CQ98" s="57"/>
      <c r="CR98" s="57"/>
      <c r="CS98" s="57"/>
      <c r="CT98" s="57"/>
      <c r="CU98" s="57"/>
      <c r="CV98" s="57"/>
      <c r="CW98" s="57"/>
      <c r="CX98" s="57"/>
      <c r="CY98" s="57"/>
      <c r="CZ98" s="57"/>
      <c r="DA98" s="57"/>
      <c r="DB98" s="57"/>
      <c r="DC98" s="57"/>
      <c r="DD98" s="57"/>
      <c r="DE98" s="57"/>
      <c r="DF98" s="57"/>
      <c r="DG98" s="57"/>
      <c r="DH98" s="57"/>
      <c r="DI98" s="57"/>
      <c r="DJ98" s="57"/>
      <c r="DK98" s="57"/>
      <c r="DL98" s="57"/>
      <c r="DM98" s="57"/>
      <c r="DN98" s="57"/>
      <c r="DO98" s="57"/>
      <c r="DP98" s="57"/>
      <c r="DQ98" s="57"/>
      <c r="DR98" s="57"/>
      <c r="DS98" s="57"/>
      <c r="DT98" s="57"/>
      <c r="DU98" s="57"/>
      <c r="DV98" s="57"/>
      <c r="DW98" s="57"/>
      <c r="DX98" s="57"/>
      <c r="DY98" s="57"/>
      <c r="DZ98" s="57"/>
      <c r="EA98" s="57"/>
      <c r="EB98" s="57"/>
      <c r="EC98" s="57"/>
      <c r="ED98" s="57"/>
      <c r="EE98" s="57"/>
      <c r="EF98" s="57"/>
      <c r="EG98" s="57"/>
      <c r="EH98" s="57"/>
      <c r="EI98" s="57"/>
      <c r="EJ98" s="57"/>
      <c r="EK98" s="57"/>
      <c r="EL98" s="57"/>
      <c r="EM98" s="57"/>
      <c r="EN98" s="57"/>
      <c r="EO98" s="57"/>
      <c r="EP98" s="57"/>
      <c r="EQ98" s="57"/>
      <c r="ER98" s="57"/>
      <c r="ES98" s="57"/>
      <c r="ET98" s="57"/>
      <c r="EU98" s="57"/>
      <c r="EV98" s="57"/>
      <c r="EW98" s="57"/>
      <c r="EX98" s="57"/>
      <c r="EY98" s="57"/>
      <c r="EZ98" s="57"/>
      <c r="FA98" s="57"/>
      <c r="FB98" s="57"/>
      <c r="FC98" s="57"/>
      <c r="FD98" s="57"/>
      <c r="FE98" s="57"/>
      <c r="FF98" s="57"/>
      <c r="FG98" s="57"/>
      <c r="FH98" s="57"/>
      <c r="FI98" s="57"/>
      <c r="FJ98" s="57"/>
      <c r="FK98" s="57"/>
      <c r="FL98" s="57"/>
      <c r="FM98" s="57"/>
    </row>
    <row r="99" spans="1:169" s="55" customFormat="1" ht="22.2" customHeight="1" thickBot="1">
      <c r="A99" s="49"/>
      <c r="B99" s="102" t="s">
        <v>230</v>
      </c>
      <c r="C99" s="268" t="s">
        <v>336</v>
      </c>
      <c r="D99" s="99">
        <v>0</v>
      </c>
      <c r="E99" s="103">
        <f t="shared" si="36"/>
        <v>44103</v>
      </c>
      <c r="F99" s="103">
        <v>44165</v>
      </c>
      <c r="G99" s="10"/>
      <c r="H99" s="10">
        <f t="shared" si="15"/>
        <v>63</v>
      </c>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7"/>
      <c r="CM99" s="57"/>
      <c r="CN99" s="57"/>
      <c r="CO99" s="57"/>
      <c r="CP99" s="57"/>
      <c r="CQ99" s="57"/>
      <c r="CR99" s="57"/>
      <c r="CS99" s="57"/>
      <c r="CT99" s="57"/>
      <c r="CU99" s="57"/>
      <c r="CV99" s="57"/>
      <c r="CW99" s="57"/>
      <c r="CX99" s="57"/>
      <c r="CY99" s="57"/>
      <c r="CZ99" s="57"/>
      <c r="DA99" s="57"/>
      <c r="DB99" s="57"/>
      <c r="DC99" s="57"/>
      <c r="DD99" s="57"/>
      <c r="DE99" s="57"/>
      <c r="DF99" s="57"/>
      <c r="DG99" s="57"/>
      <c r="DH99" s="57"/>
      <c r="DI99" s="57"/>
      <c r="DJ99" s="57"/>
      <c r="DK99" s="57"/>
      <c r="DL99" s="57"/>
      <c r="DM99" s="57"/>
      <c r="DN99" s="57"/>
      <c r="DO99" s="57"/>
      <c r="DP99" s="57"/>
      <c r="DQ99" s="57"/>
      <c r="DR99" s="57"/>
      <c r="DS99" s="57"/>
      <c r="DT99" s="57"/>
      <c r="DU99" s="57"/>
      <c r="DV99" s="57"/>
      <c r="DW99" s="57"/>
      <c r="DX99" s="57"/>
      <c r="DY99" s="57"/>
      <c r="DZ99" s="57"/>
      <c r="EA99" s="57"/>
      <c r="EB99" s="57"/>
      <c r="EC99" s="57"/>
      <c r="ED99" s="57"/>
      <c r="EE99" s="57"/>
      <c r="EF99" s="57"/>
      <c r="EG99" s="57"/>
      <c r="EH99" s="57"/>
      <c r="EI99" s="57"/>
      <c r="EJ99" s="57"/>
      <c r="EK99" s="57"/>
      <c r="EL99" s="57"/>
      <c r="EM99" s="57"/>
      <c r="EN99" s="57"/>
      <c r="EO99" s="57"/>
      <c r="EP99" s="57"/>
      <c r="EQ99" s="57"/>
      <c r="ER99" s="57"/>
      <c r="ES99" s="57"/>
      <c r="ET99" s="57"/>
      <c r="EU99" s="57"/>
      <c r="EV99" s="57"/>
      <c r="EW99" s="57"/>
      <c r="EX99" s="57"/>
      <c r="EY99" s="57"/>
      <c r="EZ99" s="57"/>
      <c r="FA99" s="57"/>
      <c r="FB99" s="57"/>
      <c r="FC99" s="57"/>
      <c r="FD99" s="57"/>
      <c r="FE99" s="57"/>
      <c r="FF99" s="57"/>
      <c r="FG99" s="57"/>
      <c r="FH99" s="57"/>
      <c r="FI99" s="57"/>
      <c r="FJ99" s="57"/>
      <c r="FK99" s="57"/>
      <c r="FL99" s="57"/>
      <c r="FM99" s="57"/>
    </row>
    <row r="100" spans="1:169" s="278" customFormat="1" ht="22.2" customHeight="1" thickBot="1">
      <c r="A100" s="274"/>
      <c r="B100" s="275" t="s">
        <v>232</v>
      </c>
      <c r="C100" s="276" t="s">
        <v>336</v>
      </c>
      <c r="D100" s="99">
        <v>0</v>
      </c>
      <c r="E100" s="277">
        <f t="shared" si="36"/>
        <v>44103</v>
      </c>
      <c r="F100" s="277">
        <v>44135</v>
      </c>
      <c r="G100" s="10"/>
      <c r="H100" s="10">
        <f t="shared" si="15"/>
        <v>33</v>
      </c>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18"/>
      <c r="AE100" s="118"/>
      <c r="AF100" s="118"/>
      <c r="AG100" s="118"/>
      <c r="AH100" s="118"/>
      <c r="AI100" s="118"/>
      <c r="AJ100" s="118"/>
      <c r="AK100" s="118"/>
      <c r="AL100" s="118"/>
      <c r="AM100" s="118"/>
      <c r="AN100" s="118"/>
      <c r="AO100" s="118"/>
      <c r="AP100" s="118"/>
      <c r="AQ100" s="118"/>
      <c r="AR100" s="118"/>
      <c r="AS100" s="118"/>
      <c r="AT100" s="118"/>
      <c r="AU100" s="118"/>
      <c r="AV100" s="118"/>
      <c r="AW100" s="118"/>
      <c r="AX100" s="118"/>
      <c r="AY100" s="118"/>
      <c r="AZ100" s="118"/>
      <c r="BA100" s="118"/>
      <c r="BB100" s="118"/>
      <c r="BC100" s="118"/>
      <c r="BD100" s="118"/>
      <c r="BE100" s="118"/>
      <c r="BF100" s="118"/>
      <c r="BG100" s="118"/>
      <c r="BH100" s="118"/>
      <c r="BI100" s="118"/>
      <c r="BJ100" s="118"/>
      <c r="BK100" s="118"/>
      <c r="BL100" s="118"/>
      <c r="BM100" s="118"/>
      <c r="BN100" s="118"/>
      <c r="BO100" s="118"/>
      <c r="BP100" s="118"/>
      <c r="BQ100" s="118"/>
      <c r="BR100" s="118"/>
      <c r="BS100" s="118"/>
      <c r="BT100" s="118"/>
      <c r="BU100" s="118"/>
      <c r="BV100" s="118"/>
      <c r="BW100" s="118"/>
      <c r="BX100" s="118"/>
      <c r="BY100" s="118"/>
      <c r="BZ100" s="118"/>
      <c r="CA100" s="118"/>
      <c r="CB100" s="118"/>
      <c r="CC100" s="118"/>
      <c r="CD100" s="118"/>
      <c r="CE100" s="118"/>
      <c r="CF100" s="118"/>
      <c r="CG100" s="118"/>
      <c r="CH100" s="118"/>
      <c r="CI100" s="118"/>
      <c r="CJ100" s="118"/>
      <c r="CK100" s="118"/>
      <c r="CL100" s="118"/>
      <c r="CM100" s="118"/>
      <c r="CN100" s="118"/>
      <c r="CO100" s="118"/>
      <c r="CP100" s="118"/>
      <c r="CQ100" s="118"/>
      <c r="CR100" s="118"/>
      <c r="CS100" s="118"/>
      <c r="CT100" s="118"/>
      <c r="CU100" s="118"/>
      <c r="CV100" s="118"/>
      <c r="CW100" s="118"/>
      <c r="CX100" s="118"/>
      <c r="CY100" s="118"/>
      <c r="CZ100" s="118"/>
      <c r="DA100" s="118"/>
      <c r="DB100" s="118"/>
      <c r="DC100" s="118"/>
      <c r="DD100" s="118"/>
      <c r="DE100" s="118"/>
      <c r="DF100" s="118"/>
      <c r="DG100" s="118"/>
      <c r="DH100" s="118"/>
      <c r="DI100" s="118"/>
      <c r="DJ100" s="118"/>
      <c r="DK100" s="118"/>
      <c r="DL100" s="118"/>
      <c r="DM100" s="118"/>
      <c r="DN100" s="118"/>
      <c r="DO100" s="118"/>
      <c r="DP100" s="118"/>
      <c r="DQ100" s="118"/>
      <c r="DR100" s="118"/>
      <c r="DS100" s="118"/>
      <c r="DT100" s="118"/>
      <c r="DU100" s="118"/>
      <c r="DV100" s="118"/>
      <c r="DW100" s="118"/>
      <c r="DX100" s="118"/>
      <c r="DY100" s="118"/>
      <c r="DZ100" s="118"/>
      <c r="EA100" s="118"/>
      <c r="EB100" s="118"/>
      <c r="EC100" s="118"/>
      <c r="ED100" s="118"/>
      <c r="EE100" s="118"/>
      <c r="EF100" s="118"/>
      <c r="EG100" s="118"/>
      <c r="EH100" s="118"/>
      <c r="EI100" s="118"/>
      <c r="EJ100" s="118"/>
      <c r="EK100" s="118"/>
      <c r="EL100" s="118"/>
      <c r="EM100" s="118"/>
      <c r="EN100" s="118"/>
      <c r="EO100" s="118"/>
      <c r="EP100" s="118"/>
      <c r="EQ100" s="118"/>
      <c r="ER100" s="118"/>
      <c r="ES100" s="118"/>
      <c r="ET100" s="118"/>
      <c r="EU100" s="118"/>
      <c r="EV100" s="118"/>
      <c r="EW100" s="118"/>
      <c r="EX100" s="118"/>
      <c r="EY100" s="118"/>
      <c r="EZ100" s="118"/>
      <c r="FA100" s="118"/>
      <c r="FB100" s="118"/>
      <c r="FC100" s="118"/>
      <c r="FD100" s="118"/>
      <c r="FE100" s="118"/>
      <c r="FF100" s="118"/>
      <c r="FG100" s="118"/>
      <c r="FH100" s="118"/>
      <c r="FI100" s="118"/>
      <c r="FJ100" s="118"/>
      <c r="FK100" s="118"/>
      <c r="FL100" s="118"/>
      <c r="FM100" s="118"/>
    </row>
    <row r="101" spans="1:169" s="278" customFormat="1" ht="22.2" customHeight="1" thickBot="1">
      <c r="A101" s="274"/>
      <c r="B101" s="275" t="s">
        <v>234</v>
      </c>
      <c r="C101" s="276" t="s">
        <v>336</v>
      </c>
      <c r="D101" s="99">
        <v>0</v>
      </c>
      <c r="E101" s="277">
        <f t="shared" si="36"/>
        <v>44103</v>
      </c>
      <c r="F101" s="277">
        <v>44135</v>
      </c>
      <c r="G101" s="10"/>
      <c r="H101" s="10">
        <f t="shared" si="15"/>
        <v>33</v>
      </c>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118"/>
      <c r="AF101" s="118"/>
      <c r="AG101" s="118"/>
      <c r="AH101" s="118"/>
      <c r="AI101" s="118"/>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c r="BF101" s="118"/>
      <c r="BG101" s="118"/>
      <c r="BH101" s="118"/>
      <c r="BI101" s="118"/>
      <c r="BJ101" s="118"/>
      <c r="BK101" s="118"/>
      <c r="BL101" s="118"/>
      <c r="BM101" s="118"/>
      <c r="BN101" s="118"/>
      <c r="BO101" s="118"/>
      <c r="BP101" s="118"/>
      <c r="BQ101" s="118"/>
      <c r="BR101" s="118"/>
      <c r="BS101" s="118"/>
      <c r="BT101" s="118"/>
      <c r="BU101" s="118"/>
      <c r="BV101" s="118"/>
      <c r="BW101" s="118"/>
      <c r="BX101" s="118"/>
      <c r="BY101" s="118"/>
      <c r="BZ101" s="118"/>
      <c r="CA101" s="118"/>
      <c r="CB101" s="118"/>
      <c r="CC101" s="118"/>
      <c r="CD101" s="118"/>
      <c r="CE101" s="118"/>
      <c r="CF101" s="118"/>
      <c r="CG101" s="118"/>
      <c r="CH101" s="118"/>
      <c r="CI101" s="118"/>
      <c r="CJ101" s="118"/>
      <c r="CK101" s="118"/>
      <c r="CL101" s="118"/>
      <c r="CM101" s="118"/>
      <c r="CN101" s="118"/>
      <c r="CO101" s="118"/>
      <c r="CP101" s="118"/>
      <c r="CQ101" s="118"/>
      <c r="CR101" s="118"/>
      <c r="CS101" s="118"/>
      <c r="CT101" s="118"/>
      <c r="CU101" s="118"/>
      <c r="CV101" s="118"/>
      <c r="CW101" s="118"/>
      <c r="CX101" s="118"/>
      <c r="CY101" s="118"/>
      <c r="CZ101" s="118"/>
      <c r="DA101" s="118"/>
      <c r="DB101" s="118"/>
      <c r="DC101" s="118"/>
      <c r="DD101" s="118"/>
      <c r="DE101" s="118"/>
      <c r="DF101" s="118"/>
      <c r="DG101" s="118"/>
      <c r="DH101" s="118"/>
      <c r="DI101" s="118"/>
      <c r="DJ101" s="118"/>
      <c r="DK101" s="118"/>
      <c r="DL101" s="118"/>
      <c r="DM101" s="118"/>
      <c r="DN101" s="118"/>
      <c r="DO101" s="118"/>
      <c r="DP101" s="118"/>
      <c r="DQ101" s="118"/>
      <c r="DR101" s="118"/>
      <c r="DS101" s="118"/>
      <c r="DT101" s="118"/>
      <c r="DU101" s="118"/>
      <c r="DV101" s="118"/>
      <c r="DW101" s="118"/>
      <c r="DX101" s="118"/>
      <c r="DY101" s="118"/>
      <c r="DZ101" s="118"/>
      <c r="EA101" s="118"/>
      <c r="EB101" s="118"/>
      <c r="EC101" s="118"/>
      <c r="ED101" s="118"/>
      <c r="EE101" s="118"/>
      <c r="EF101" s="118"/>
      <c r="EG101" s="118"/>
      <c r="EH101" s="118"/>
      <c r="EI101" s="118"/>
      <c r="EJ101" s="118"/>
      <c r="EK101" s="118"/>
      <c r="EL101" s="118"/>
      <c r="EM101" s="118"/>
      <c r="EN101" s="118"/>
      <c r="EO101" s="118"/>
      <c r="EP101" s="118"/>
      <c r="EQ101" s="118"/>
      <c r="ER101" s="118"/>
      <c r="ES101" s="118"/>
      <c r="ET101" s="118"/>
      <c r="EU101" s="118"/>
      <c r="EV101" s="118"/>
      <c r="EW101" s="118"/>
      <c r="EX101" s="118"/>
      <c r="EY101" s="118"/>
      <c r="EZ101" s="118"/>
      <c r="FA101" s="118"/>
      <c r="FB101" s="118"/>
      <c r="FC101" s="118"/>
      <c r="FD101" s="118"/>
      <c r="FE101" s="118"/>
      <c r="FF101" s="118"/>
      <c r="FG101" s="118"/>
      <c r="FH101" s="118"/>
      <c r="FI101" s="118"/>
      <c r="FJ101" s="118"/>
      <c r="FK101" s="118"/>
      <c r="FL101" s="118"/>
      <c r="FM101" s="118"/>
    </row>
    <row r="102" spans="1:169" s="278" customFormat="1" ht="22.2" customHeight="1" thickBot="1">
      <c r="A102" s="274"/>
      <c r="B102" s="275" t="s">
        <v>236</v>
      </c>
      <c r="C102" s="276" t="s">
        <v>336</v>
      </c>
      <c r="D102" s="99">
        <v>0</v>
      </c>
      <c r="E102" s="277">
        <f t="shared" si="36"/>
        <v>44103</v>
      </c>
      <c r="F102" s="277">
        <v>44135</v>
      </c>
      <c r="G102" s="10"/>
      <c r="H102" s="10">
        <f t="shared" si="15"/>
        <v>33</v>
      </c>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118"/>
      <c r="AF102" s="118"/>
      <c r="AG102" s="118"/>
      <c r="AH102" s="118"/>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c r="BF102" s="118"/>
      <c r="BG102" s="118"/>
      <c r="BH102" s="118"/>
      <c r="BI102" s="118"/>
      <c r="BJ102" s="118"/>
      <c r="BK102" s="118"/>
      <c r="BL102" s="118"/>
      <c r="BM102" s="118"/>
      <c r="BN102" s="118"/>
      <c r="BO102" s="118"/>
      <c r="BP102" s="118"/>
      <c r="BQ102" s="118"/>
      <c r="BR102" s="118"/>
      <c r="BS102" s="118"/>
      <c r="BT102" s="118"/>
      <c r="BU102" s="118"/>
      <c r="BV102" s="118"/>
      <c r="BW102" s="118"/>
      <c r="BX102" s="118"/>
      <c r="BY102" s="118"/>
      <c r="BZ102" s="118"/>
      <c r="CA102" s="118"/>
      <c r="CB102" s="118"/>
      <c r="CC102" s="118"/>
      <c r="CD102" s="118"/>
      <c r="CE102" s="118"/>
      <c r="CF102" s="118"/>
      <c r="CG102" s="118"/>
      <c r="CH102" s="118"/>
      <c r="CI102" s="118"/>
      <c r="CJ102" s="118"/>
      <c r="CK102" s="118"/>
      <c r="CL102" s="118"/>
      <c r="CM102" s="118"/>
      <c r="CN102" s="118"/>
      <c r="CO102" s="118"/>
      <c r="CP102" s="118"/>
      <c r="CQ102" s="118"/>
      <c r="CR102" s="118"/>
      <c r="CS102" s="118"/>
      <c r="CT102" s="118"/>
      <c r="CU102" s="118"/>
      <c r="CV102" s="118"/>
      <c r="CW102" s="118"/>
      <c r="CX102" s="118"/>
      <c r="CY102" s="118"/>
      <c r="CZ102" s="118"/>
      <c r="DA102" s="118"/>
      <c r="DB102" s="118"/>
      <c r="DC102" s="118"/>
      <c r="DD102" s="118"/>
      <c r="DE102" s="118"/>
      <c r="DF102" s="118"/>
      <c r="DG102" s="118"/>
      <c r="DH102" s="118"/>
      <c r="DI102" s="118"/>
      <c r="DJ102" s="118"/>
      <c r="DK102" s="118"/>
      <c r="DL102" s="118"/>
      <c r="DM102" s="118"/>
      <c r="DN102" s="118"/>
      <c r="DO102" s="118"/>
      <c r="DP102" s="118"/>
      <c r="DQ102" s="118"/>
      <c r="DR102" s="118"/>
      <c r="DS102" s="118"/>
      <c r="DT102" s="118"/>
      <c r="DU102" s="118"/>
      <c r="DV102" s="118"/>
      <c r="DW102" s="118"/>
      <c r="DX102" s="118"/>
      <c r="DY102" s="118"/>
      <c r="DZ102" s="118"/>
      <c r="EA102" s="118"/>
      <c r="EB102" s="118"/>
      <c r="EC102" s="118"/>
      <c r="ED102" s="118"/>
      <c r="EE102" s="118"/>
      <c r="EF102" s="118"/>
      <c r="EG102" s="118"/>
      <c r="EH102" s="118"/>
      <c r="EI102" s="118"/>
      <c r="EJ102" s="118"/>
      <c r="EK102" s="118"/>
      <c r="EL102" s="118"/>
      <c r="EM102" s="118"/>
      <c r="EN102" s="118"/>
      <c r="EO102" s="118"/>
      <c r="EP102" s="118"/>
      <c r="EQ102" s="118"/>
      <c r="ER102" s="118"/>
      <c r="ES102" s="118"/>
      <c r="ET102" s="118"/>
      <c r="EU102" s="118"/>
      <c r="EV102" s="118"/>
      <c r="EW102" s="118"/>
      <c r="EX102" s="118"/>
      <c r="EY102" s="118"/>
      <c r="EZ102" s="118"/>
      <c r="FA102" s="118"/>
      <c r="FB102" s="118"/>
      <c r="FC102" s="118"/>
      <c r="FD102" s="118"/>
      <c r="FE102" s="118"/>
      <c r="FF102" s="118"/>
      <c r="FG102" s="118"/>
      <c r="FH102" s="118"/>
      <c r="FI102" s="118"/>
      <c r="FJ102" s="118"/>
      <c r="FK102" s="118"/>
      <c r="FL102" s="118"/>
      <c r="FM102" s="118"/>
    </row>
    <row r="103" spans="1:169" s="55" customFormat="1" ht="22.2" customHeight="1" thickBot="1">
      <c r="A103" s="49"/>
      <c r="B103" s="102" t="s">
        <v>238</v>
      </c>
      <c r="C103" s="268" t="s">
        <v>336</v>
      </c>
      <c r="D103" s="99">
        <v>0</v>
      </c>
      <c r="E103" s="103">
        <f t="shared" si="36"/>
        <v>44103</v>
      </c>
      <c r="F103" s="103">
        <v>44165</v>
      </c>
      <c r="G103" s="10"/>
      <c r="H103" s="10">
        <f t="shared" si="15"/>
        <v>63</v>
      </c>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c r="BU103" s="57"/>
      <c r="BV103" s="57"/>
      <c r="BW103" s="57"/>
      <c r="BX103" s="57"/>
      <c r="BY103" s="57"/>
      <c r="BZ103" s="57"/>
      <c r="CA103" s="57"/>
      <c r="CB103" s="57"/>
      <c r="CC103" s="57"/>
      <c r="CD103" s="57"/>
      <c r="CE103" s="57"/>
      <c r="CF103" s="57"/>
      <c r="CG103" s="57"/>
      <c r="CH103" s="57"/>
      <c r="CI103" s="57"/>
      <c r="CJ103" s="57"/>
      <c r="CK103" s="57"/>
      <c r="CL103" s="57"/>
      <c r="CM103" s="57"/>
      <c r="CN103" s="57"/>
      <c r="CO103" s="57"/>
      <c r="CP103" s="57"/>
      <c r="CQ103" s="57"/>
      <c r="CR103" s="57"/>
      <c r="CS103" s="57"/>
      <c r="CT103" s="57"/>
      <c r="CU103" s="57"/>
      <c r="CV103" s="57"/>
      <c r="CW103" s="57"/>
      <c r="CX103" s="57"/>
      <c r="CY103" s="57"/>
      <c r="CZ103" s="57"/>
      <c r="DA103" s="57"/>
      <c r="DB103" s="57"/>
      <c r="DC103" s="57"/>
      <c r="DD103" s="57"/>
      <c r="DE103" s="57"/>
      <c r="DF103" s="57"/>
      <c r="DG103" s="57"/>
      <c r="DH103" s="57"/>
      <c r="DI103" s="57"/>
      <c r="DJ103" s="57"/>
      <c r="DK103" s="57"/>
      <c r="DL103" s="57"/>
      <c r="DM103" s="57"/>
      <c r="DN103" s="57"/>
      <c r="DO103" s="57"/>
      <c r="DP103" s="57"/>
      <c r="DQ103" s="57"/>
      <c r="DR103" s="57"/>
      <c r="DS103" s="57"/>
      <c r="DT103" s="57"/>
      <c r="DU103" s="57"/>
      <c r="DV103" s="57"/>
      <c r="DW103" s="57"/>
      <c r="DX103" s="57"/>
      <c r="DY103" s="57"/>
      <c r="DZ103" s="57"/>
      <c r="EA103" s="57"/>
      <c r="EB103" s="57"/>
      <c r="EC103" s="57"/>
      <c r="ED103" s="57"/>
      <c r="EE103" s="57"/>
      <c r="EF103" s="57"/>
      <c r="EG103" s="57"/>
      <c r="EH103" s="57"/>
      <c r="EI103" s="57"/>
      <c r="EJ103" s="57"/>
      <c r="EK103" s="57"/>
      <c r="EL103" s="57"/>
      <c r="EM103" s="57"/>
      <c r="EN103" s="57"/>
      <c r="EO103" s="57"/>
      <c r="EP103" s="57"/>
      <c r="EQ103" s="57"/>
      <c r="ER103" s="57"/>
      <c r="ES103" s="57"/>
      <c r="ET103" s="57"/>
      <c r="EU103" s="57"/>
      <c r="EV103" s="57"/>
      <c r="EW103" s="57"/>
      <c r="EX103" s="57"/>
      <c r="EY103" s="57"/>
      <c r="EZ103" s="57"/>
      <c r="FA103" s="57"/>
      <c r="FB103" s="57"/>
      <c r="FC103" s="57"/>
      <c r="FD103" s="57"/>
      <c r="FE103" s="57"/>
      <c r="FF103" s="57"/>
      <c r="FG103" s="57"/>
      <c r="FH103" s="57"/>
      <c r="FI103" s="57"/>
      <c r="FJ103" s="57"/>
      <c r="FK103" s="57"/>
      <c r="FL103" s="57"/>
      <c r="FM103" s="57"/>
    </row>
    <row r="104" spans="1:169" s="55" customFormat="1" ht="22.2" customHeight="1" thickBot="1">
      <c r="A104" s="49"/>
      <c r="B104" s="102" t="s">
        <v>297</v>
      </c>
      <c r="C104" s="268" t="s">
        <v>336</v>
      </c>
      <c r="D104" s="99">
        <v>0</v>
      </c>
      <c r="E104" s="103">
        <f t="shared" si="36"/>
        <v>44103</v>
      </c>
      <c r="F104" s="103">
        <v>44165</v>
      </c>
      <c r="G104" s="10"/>
      <c r="H104" s="10">
        <f t="shared" si="15"/>
        <v>63</v>
      </c>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7"/>
      <c r="CM104" s="57"/>
      <c r="CN104" s="57"/>
      <c r="CO104" s="57"/>
      <c r="CP104" s="57"/>
      <c r="CQ104" s="57"/>
      <c r="CR104" s="57"/>
      <c r="CS104" s="57"/>
      <c r="CT104" s="57"/>
      <c r="CU104" s="57"/>
      <c r="CV104" s="57"/>
      <c r="CW104" s="57"/>
      <c r="CX104" s="57"/>
      <c r="CY104" s="57"/>
      <c r="CZ104" s="57"/>
      <c r="DA104" s="57"/>
      <c r="DB104" s="57"/>
      <c r="DC104" s="57"/>
      <c r="DD104" s="57"/>
      <c r="DE104" s="57"/>
      <c r="DF104" s="57"/>
      <c r="DG104" s="57"/>
      <c r="DH104" s="57"/>
      <c r="DI104" s="57"/>
      <c r="DJ104" s="57"/>
      <c r="DK104" s="57"/>
      <c r="DL104" s="57"/>
      <c r="DM104" s="57"/>
      <c r="DN104" s="57"/>
      <c r="DO104" s="57"/>
      <c r="DP104" s="57"/>
      <c r="DQ104" s="57"/>
      <c r="DR104" s="57"/>
      <c r="DS104" s="57"/>
      <c r="DT104" s="57"/>
      <c r="DU104" s="57"/>
      <c r="DV104" s="57"/>
      <c r="DW104" s="57"/>
      <c r="DX104" s="57"/>
      <c r="DY104" s="57"/>
      <c r="DZ104" s="57"/>
      <c r="EA104" s="57"/>
      <c r="EB104" s="57"/>
      <c r="EC104" s="57"/>
      <c r="ED104" s="57"/>
      <c r="EE104" s="57"/>
      <c r="EF104" s="57"/>
      <c r="EG104" s="57"/>
      <c r="EH104" s="57"/>
      <c r="EI104" s="57"/>
      <c r="EJ104" s="57"/>
      <c r="EK104" s="57"/>
      <c r="EL104" s="57"/>
      <c r="EM104" s="57"/>
      <c r="EN104" s="57"/>
      <c r="EO104" s="57"/>
      <c r="EP104" s="57"/>
      <c r="EQ104" s="57"/>
      <c r="ER104" s="57"/>
      <c r="ES104" s="57"/>
      <c r="ET104" s="57"/>
      <c r="EU104" s="57"/>
      <c r="EV104" s="57"/>
      <c r="EW104" s="57"/>
      <c r="EX104" s="57"/>
      <c r="EY104" s="57"/>
      <c r="EZ104" s="57"/>
      <c r="FA104" s="57"/>
      <c r="FB104" s="57"/>
      <c r="FC104" s="57"/>
      <c r="FD104" s="57"/>
      <c r="FE104" s="57"/>
      <c r="FF104" s="57"/>
      <c r="FG104" s="57"/>
      <c r="FH104" s="57"/>
      <c r="FI104" s="57"/>
      <c r="FJ104" s="57"/>
      <c r="FK104" s="57"/>
      <c r="FL104" s="57"/>
      <c r="FM104" s="57"/>
    </row>
    <row r="105" spans="1:169" s="55" customFormat="1" ht="30" customHeight="1" thickBot="1">
      <c r="A105" s="49" t="s">
        <v>348</v>
      </c>
      <c r="B105" s="67"/>
      <c r="C105" s="68"/>
      <c r="D105" s="9"/>
      <c r="E105" s="69"/>
      <c r="F105" s="69"/>
      <c r="G105" s="10"/>
      <c r="H105" s="10" t="str">
        <f t="shared" si="15"/>
        <v/>
      </c>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57"/>
      <c r="BV105" s="57"/>
      <c r="BW105" s="57"/>
      <c r="BX105" s="57"/>
      <c r="BY105" s="57"/>
      <c r="BZ105" s="57"/>
      <c r="CA105" s="57"/>
      <c r="CB105" s="57"/>
      <c r="CC105" s="57"/>
      <c r="CD105" s="57"/>
      <c r="CE105" s="57"/>
      <c r="CF105" s="57"/>
      <c r="CG105" s="57"/>
      <c r="CH105" s="57"/>
      <c r="CI105" s="57"/>
      <c r="CJ105" s="57"/>
      <c r="CK105" s="57"/>
      <c r="CL105" s="57"/>
      <c r="CM105" s="57"/>
      <c r="CN105" s="57"/>
      <c r="CO105" s="57"/>
      <c r="CP105" s="57"/>
      <c r="CQ105" s="57"/>
      <c r="CR105" s="57"/>
      <c r="CS105" s="57"/>
      <c r="CT105" s="57"/>
      <c r="CU105" s="57"/>
      <c r="CV105" s="57"/>
      <c r="CW105" s="57"/>
      <c r="CX105" s="57"/>
      <c r="CY105" s="57"/>
      <c r="CZ105" s="57"/>
      <c r="DA105" s="57"/>
      <c r="DB105" s="57"/>
      <c r="DC105" s="57"/>
      <c r="DD105" s="57"/>
      <c r="DE105" s="57"/>
      <c r="DF105" s="57"/>
      <c r="DG105" s="57"/>
      <c r="DH105" s="57"/>
      <c r="DI105" s="57"/>
      <c r="DJ105" s="57"/>
      <c r="DK105" s="57"/>
      <c r="DL105" s="57"/>
      <c r="DM105" s="57"/>
      <c r="DN105" s="57"/>
      <c r="DO105" s="57"/>
      <c r="DP105" s="57"/>
      <c r="DQ105" s="57"/>
      <c r="DR105" s="57"/>
      <c r="DS105" s="57"/>
      <c r="DT105" s="57"/>
      <c r="DU105" s="57"/>
      <c r="DV105" s="57"/>
      <c r="DW105" s="57"/>
      <c r="DX105" s="57"/>
      <c r="DY105" s="57"/>
      <c r="DZ105" s="57"/>
      <c r="EA105" s="57"/>
      <c r="EB105" s="57"/>
      <c r="EC105" s="57"/>
      <c r="ED105" s="57"/>
      <c r="EE105" s="57"/>
      <c r="EF105" s="57"/>
      <c r="EG105" s="57"/>
      <c r="EH105" s="57"/>
      <c r="EI105" s="57"/>
      <c r="EJ105" s="57"/>
      <c r="EK105" s="57"/>
      <c r="EL105" s="57"/>
      <c r="EM105" s="57"/>
      <c r="EN105" s="57"/>
      <c r="EO105" s="57"/>
      <c r="EP105" s="57"/>
      <c r="EQ105" s="57"/>
      <c r="ER105" s="57"/>
      <c r="ES105" s="57"/>
      <c r="ET105" s="57"/>
      <c r="EU105" s="57"/>
      <c r="EV105" s="57"/>
      <c r="EW105" s="57"/>
      <c r="EX105" s="57"/>
      <c r="EY105" s="57"/>
      <c r="EZ105" s="57"/>
      <c r="FA105" s="57"/>
      <c r="FB105" s="57"/>
      <c r="FC105" s="57"/>
      <c r="FD105" s="57"/>
      <c r="FE105" s="57"/>
      <c r="FF105" s="57"/>
      <c r="FG105" s="57"/>
      <c r="FH105" s="57"/>
      <c r="FI105" s="57"/>
      <c r="FJ105" s="57"/>
      <c r="FK105" s="57"/>
      <c r="FL105" s="57"/>
      <c r="FM105" s="57"/>
    </row>
    <row r="106" spans="1:169" s="55" customFormat="1" ht="30" customHeight="1" thickBot="1">
      <c r="A106" s="45" t="s">
        <v>349</v>
      </c>
      <c r="B106" s="21" t="s">
        <v>350</v>
      </c>
      <c r="C106" s="22"/>
      <c r="D106" s="23"/>
      <c r="E106" s="24"/>
      <c r="F106" s="25"/>
      <c r="G106" s="26"/>
      <c r="H106" s="26" t="str">
        <f t="shared" si="15"/>
        <v/>
      </c>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0"/>
      <c r="DD106" s="70"/>
      <c r="DE106" s="70"/>
      <c r="DF106" s="70"/>
      <c r="DG106" s="70"/>
      <c r="DH106" s="70"/>
      <c r="DI106" s="70"/>
      <c r="DJ106" s="70"/>
      <c r="DK106" s="70"/>
      <c r="DL106" s="70"/>
      <c r="DM106" s="70"/>
      <c r="DN106" s="70"/>
      <c r="DO106" s="70"/>
      <c r="DP106" s="70"/>
      <c r="DQ106" s="70"/>
      <c r="DR106" s="70"/>
      <c r="DS106" s="70"/>
      <c r="DT106" s="70"/>
      <c r="DU106" s="70"/>
      <c r="DV106" s="70"/>
      <c r="DW106" s="70"/>
      <c r="DX106" s="70"/>
      <c r="DY106" s="70"/>
      <c r="DZ106" s="70"/>
      <c r="EA106" s="70"/>
      <c r="EB106" s="70"/>
      <c r="EC106" s="70"/>
      <c r="ED106" s="70"/>
      <c r="EE106" s="70"/>
      <c r="EF106" s="70"/>
      <c r="EG106" s="70"/>
      <c r="EH106" s="70"/>
      <c r="EI106" s="70"/>
      <c r="EJ106" s="70"/>
      <c r="EK106" s="70"/>
      <c r="EL106" s="70"/>
      <c r="EM106" s="70"/>
      <c r="EN106" s="70"/>
      <c r="EO106" s="70"/>
      <c r="EP106" s="70"/>
      <c r="EQ106" s="70"/>
      <c r="ER106" s="70"/>
      <c r="ES106" s="70"/>
      <c r="ET106" s="70"/>
      <c r="EU106" s="70"/>
      <c r="EV106" s="70"/>
      <c r="EW106" s="70"/>
      <c r="EX106" s="70"/>
      <c r="EY106" s="70"/>
      <c r="EZ106" s="70"/>
      <c r="FA106" s="70"/>
      <c r="FB106" s="70"/>
      <c r="FC106" s="70"/>
      <c r="FD106" s="70"/>
      <c r="FE106" s="70"/>
      <c r="FF106" s="70"/>
      <c r="FG106" s="70"/>
      <c r="FH106" s="70"/>
      <c r="FI106" s="70"/>
      <c r="FJ106" s="70"/>
      <c r="FK106" s="70"/>
      <c r="FL106" s="70"/>
      <c r="FM106" s="70"/>
    </row>
    <row r="107" spans="1:169" ht="30" customHeight="1">
      <c r="G107" s="71"/>
    </row>
    <row r="108" spans="1:169" ht="30" customHeight="1">
      <c r="C108" s="8"/>
      <c r="F108" s="40"/>
    </row>
    <row r="109" spans="1:169" ht="30" customHeight="1">
      <c r="C109" s="72"/>
    </row>
  </sheetData>
  <mergeCells count="48">
    <mergeCell ref="BM4:BS4"/>
    <mergeCell ref="C3:D3"/>
    <mergeCell ref="C4:D4"/>
    <mergeCell ref="B5:G5"/>
    <mergeCell ref="AK4:AQ4"/>
    <mergeCell ref="AR4:AX4"/>
    <mergeCell ref="AY4:BE4"/>
    <mergeCell ref="BF4:BL4"/>
    <mergeCell ref="E3:F3"/>
    <mergeCell ref="I4:O4"/>
    <mergeCell ref="P4:V4"/>
    <mergeCell ref="W4:AC4"/>
    <mergeCell ref="AD4:AJ4"/>
    <mergeCell ref="DC4:DI4"/>
    <mergeCell ref="DJ4:DP4"/>
    <mergeCell ref="DQ4:DW4"/>
    <mergeCell ref="BT4:BZ4"/>
    <mergeCell ref="CA4:CG4"/>
    <mergeCell ref="CH4:CN4"/>
    <mergeCell ref="CO4:CU4"/>
    <mergeCell ref="CV4:DB4"/>
    <mergeCell ref="DQ7:DW7"/>
    <mergeCell ref="DQ10:DW10"/>
    <mergeCell ref="DQ19:DW19"/>
    <mergeCell ref="DX4:ED4"/>
    <mergeCell ref="DX7:ED7"/>
    <mergeCell ref="DX10:ED10"/>
    <mergeCell ref="DX19:ED19"/>
    <mergeCell ref="EE4:EK4"/>
    <mergeCell ref="EL4:ER4"/>
    <mergeCell ref="ES4:EY4"/>
    <mergeCell ref="EZ4:FF4"/>
    <mergeCell ref="FG4:FM4"/>
    <mergeCell ref="EE7:EK7"/>
    <mergeCell ref="EL7:ER7"/>
    <mergeCell ref="ES7:EY7"/>
    <mergeCell ref="EZ7:FF7"/>
    <mergeCell ref="FG7:FM7"/>
    <mergeCell ref="EE10:EK10"/>
    <mergeCell ref="EL10:ER10"/>
    <mergeCell ref="ES10:EY10"/>
    <mergeCell ref="EZ10:FF10"/>
    <mergeCell ref="FG10:FM10"/>
    <mergeCell ref="EE19:EK19"/>
    <mergeCell ref="EL19:ER19"/>
    <mergeCell ref="ES19:EY19"/>
    <mergeCell ref="EZ19:FF19"/>
    <mergeCell ref="FG19:FM19"/>
  </mergeCells>
  <phoneticPr fontId="25" type="noConversion"/>
  <conditionalFormatting sqref="D105:D106 D7:D68">
    <cfRule type="dataBar" priority="63">
      <dataBar>
        <cfvo type="num" val="0"/>
        <cfvo type="num" val="1"/>
        <color rgb="FFC0C0C0"/>
      </dataBar>
      <extLst>
        <ext xmlns:x14="http://schemas.microsoft.com/office/spreadsheetml/2009/9/main" uri="{B025F937-C7B1-47D3-B67F-A62EFF666E3E}">
          <x14:id>{B0389232-4C98-4A03-AD0E-39F63BAD1F53}</x14:id>
        </ext>
      </extLst>
    </cfRule>
  </conditionalFormatting>
  <conditionalFormatting sqref="BM5:BS6 I79:FM81 I103:FM106 DQ11:FM18 DQ21:FM27 BM8:DP27 BM28:FM68 I5:BL68">
    <cfRule type="expression" dxfId="40" priority="82">
      <formula>AND(TODAY()&gt;=I$5,TODAY()&lt;J$5)</formula>
    </cfRule>
  </conditionalFormatting>
  <conditionalFormatting sqref="I79:FM81 I103:FM106 BM8:DP27 BM28:FM68 I7:BL68">
    <cfRule type="expression" dxfId="39" priority="76">
      <formula>AND(task_start&lt;=I$5,ROUNDDOWN((task_end-task_start+1)*task_progress,0)+task_start-1&gt;=I$5)</formula>
    </cfRule>
    <cfRule type="expression" dxfId="38" priority="77" stopIfTrue="1">
      <formula>AND(task_end&gt;=I$5,task_start&lt;J$5)</formula>
    </cfRule>
  </conditionalFormatting>
  <conditionalFormatting sqref="BT5:BZ6">
    <cfRule type="expression" dxfId="37" priority="49">
      <formula>AND(TODAY()&gt;=BT$5,TODAY()&lt;BU$5)</formula>
    </cfRule>
  </conditionalFormatting>
  <conditionalFormatting sqref="CA5:CG6">
    <cfRule type="expression" dxfId="36" priority="46">
      <formula>AND(TODAY()&gt;=CA$5,TODAY()&lt;CB$5)</formula>
    </cfRule>
  </conditionalFormatting>
  <conditionalFormatting sqref="CH5:CN6">
    <cfRule type="expression" dxfId="35" priority="43">
      <formula>AND(TODAY()&gt;=CH$5,TODAY()&lt;CI$5)</formula>
    </cfRule>
  </conditionalFormatting>
  <conditionalFormatting sqref="CO5:CU6">
    <cfRule type="expression" dxfId="34" priority="40">
      <formula>AND(TODAY()&gt;=CO$5,TODAY()&lt;CP$5)</formula>
    </cfRule>
  </conditionalFormatting>
  <conditionalFormatting sqref="CV5:DB6">
    <cfRule type="expression" dxfId="33" priority="37">
      <formula>AND(TODAY()&gt;=CV$5,TODAY()&lt;CW$5)</formula>
    </cfRule>
  </conditionalFormatting>
  <conditionalFormatting sqref="DC5:DI6">
    <cfRule type="expression" dxfId="32" priority="34">
      <formula>AND(TODAY()&gt;=DC$5,TODAY()&lt;DD$5)</formula>
    </cfRule>
  </conditionalFormatting>
  <conditionalFormatting sqref="DJ5:DP6">
    <cfRule type="expression" dxfId="31" priority="31">
      <formula>AND(TODAY()&gt;=DJ$5,TODAY()&lt;DK$5)</formula>
    </cfRule>
  </conditionalFormatting>
  <conditionalFormatting sqref="DQ5:DW6 DQ8:DW9 DQ20:DW20">
    <cfRule type="expression" dxfId="30" priority="28">
      <formula>AND(TODAY()&gt;=DQ$5,TODAY()&lt;DR$5)</formula>
    </cfRule>
  </conditionalFormatting>
  <conditionalFormatting sqref="DX5:ED6 DX8:ED9 DX20:ED20">
    <cfRule type="expression" dxfId="29" priority="22">
      <formula>AND(TODAY()&gt;=DX$5,TODAY()&lt;DY$5)</formula>
    </cfRule>
  </conditionalFormatting>
  <conditionalFormatting sqref="EE5:FM6 EE8:FM9 EE20:FM20">
    <cfRule type="expression" dxfId="28" priority="18">
      <formula>AND(TODAY()&gt;=EE$5,TODAY()&lt;EF$5)</formula>
    </cfRule>
  </conditionalFormatting>
  <conditionalFormatting sqref="D70:D81">
    <cfRule type="dataBar" priority="12">
      <dataBar>
        <cfvo type="num" val="0"/>
        <cfvo type="num" val="1"/>
        <color rgb="FFC0C0C0"/>
      </dataBar>
      <extLst>
        <ext xmlns:x14="http://schemas.microsoft.com/office/spreadsheetml/2009/9/main" uri="{B025F937-C7B1-47D3-B67F-A62EFF666E3E}">
          <x14:id>{9798D29F-0860-4B1A-848E-F3282FBF5BED}</x14:id>
        </ext>
      </extLst>
    </cfRule>
  </conditionalFormatting>
  <conditionalFormatting sqref="D83:D89">
    <cfRule type="dataBar" priority="7">
      <dataBar>
        <cfvo type="num" val="0"/>
        <cfvo type="num" val="1"/>
        <color rgb="FFC0C0C0"/>
      </dataBar>
      <extLst>
        <ext xmlns:x14="http://schemas.microsoft.com/office/spreadsheetml/2009/9/main" uri="{B025F937-C7B1-47D3-B67F-A62EFF666E3E}">
          <x14:id>{123BFDDE-0DEF-4E8F-8130-E3D22F94230F}</x14:id>
        </ext>
      </extLst>
    </cfRule>
  </conditionalFormatting>
  <conditionalFormatting sqref="D69">
    <cfRule type="dataBar" priority="13">
      <dataBar>
        <cfvo type="num" val="0"/>
        <cfvo type="num" val="1"/>
        <color rgb="FFC0C0C0"/>
      </dataBar>
      <extLst>
        <ext xmlns:x14="http://schemas.microsoft.com/office/spreadsheetml/2009/9/main" uri="{B025F937-C7B1-47D3-B67F-A62EFF666E3E}">
          <x14:id>{ED4AA802-31CB-4A82-BAD9-595039F79758}</x14:id>
        </ext>
      </extLst>
    </cfRule>
  </conditionalFormatting>
  <conditionalFormatting sqref="I69:FM78">
    <cfRule type="expression" dxfId="27" priority="16">
      <formula>AND(TODAY()&gt;=I$5,TODAY()&lt;J$5)</formula>
    </cfRule>
  </conditionalFormatting>
  <conditionalFormatting sqref="I69:FM78">
    <cfRule type="expression" dxfId="26" priority="14">
      <formula>AND(task_start&lt;=I$5,ROUNDDOWN((task_end-task_start+1)*task_progress,0)+task_start-1&gt;=I$5)</formula>
    </cfRule>
    <cfRule type="expression" dxfId="25" priority="15" stopIfTrue="1">
      <formula>AND(task_end&gt;=I$5,task_start&lt;J$5)</formula>
    </cfRule>
  </conditionalFormatting>
  <conditionalFormatting sqref="D82">
    <cfRule type="dataBar" priority="8">
      <dataBar>
        <cfvo type="num" val="0"/>
        <cfvo type="num" val="1"/>
        <color rgb="FFC0C0C0"/>
      </dataBar>
      <extLst>
        <ext xmlns:x14="http://schemas.microsoft.com/office/spreadsheetml/2009/9/main" uri="{B025F937-C7B1-47D3-B67F-A62EFF666E3E}">
          <x14:id>{AA44384A-EC8F-45CE-97AE-8C222E70A5A5}</x14:id>
        </ext>
      </extLst>
    </cfRule>
  </conditionalFormatting>
  <conditionalFormatting sqref="I82:FM89 I98:FM102">
    <cfRule type="expression" dxfId="24" priority="11">
      <formula>AND(TODAY()&gt;=I$5,TODAY()&lt;J$5)</formula>
    </cfRule>
  </conditionalFormatting>
  <conditionalFormatting sqref="I82:FM89 I98:FM102">
    <cfRule type="expression" dxfId="23" priority="9">
      <formula>AND(task_start&lt;=I$5,ROUNDDOWN((task_end-task_start+1)*task_progress,0)+task_start-1&gt;=I$5)</formula>
    </cfRule>
    <cfRule type="expression" dxfId="22" priority="10" stopIfTrue="1">
      <formula>AND(task_end&gt;=I$5,task_start&lt;J$5)</formula>
    </cfRule>
  </conditionalFormatting>
  <conditionalFormatting sqref="D91:D104">
    <cfRule type="dataBar" priority="2">
      <dataBar>
        <cfvo type="num" val="0"/>
        <cfvo type="num" val="1"/>
        <color rgb="FFC0C0C0"/>
      </dataBar>
      <extLst>
        <ext xmlns:x14="http://schemas.microsoft.com/office/spreadsheetml/2009/9/main" uri="{B025F937-C7B1-47D3-B67F-A62EFF666E3E}">
          <x14:id>{111701F2-652B-4CA9-A261-7DF54086291A}</x14:id>
        </ext>
      </extLst>
    </cfRule>
  </conditionalFormatting>
  <conditionalFormatting sqref="D90">
    <cfRule type="dataBar" priority="3">
      <dataBar>
        <cfvo type="num" val="0"/>
        <cfvo type="num" val="1"/>
        <color rgb="FFC0C0C0"/>
      </dataBar>
      <extLst>
        <ext xmlns:x14="http://schemas.microsoft.com/office/spreadsheetml/2009/9/main" uri="{B025F937-C7B1-47D3-B67F-A62EFF666E3E}">
          <x14:id>{37A5C56E-B478-48D6-B114-8BDE5B257595}</x14:id>
        </ext>
      </extLst>
    </cfRule>
  </conditionalFormatting>
  <conditionalFormatting sqref="I90:FM97">
    <cfRule type="expression" dxfId="21" priority="6">
      <formula>AND(TODAY()&gt;=I$5,TODAY()&lt;J$5)</formula>
    </cfRule>
  </conditionalFormatting>
  <conditionalFormatting sqref="I90:FM97">
    <cfRule type="expression" dxfId="20" priority="4">
      <formula>AND(task_start&lt;=I$5,ROUNDDOWN((task_end-task_start+1)*task_progress,0)+task_start-1&gt;=I$5)</formula>
    </cfRule>
    <cfRule type="expression" dxfId="19" priority="5"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D105:D106 D7:D68</xm:sqref>
        </x14:conditionalFormatting>
        <x14:conditionalFormatting xmlns:xm="http://schemas.microsoft.com/office/excel/2006/main">
          <x14:cfRule type="dataBar" id="{9798D29F-0860-4B1A-848E-F3282FBF5BED}">
            <x14:dataBar minLength="0" maxLength="100" gradient="0">
              <x14:cfvo type="num">
                <xm:f>0</xm:f>
              </x14:cfvo>
              <x14:cfvo type="num">
                <xm:f>1</xm:f>
              </x14:cfvo>
              <x14:negativeFillColor rgb="FFFF0000"/>
              <x14:axisColor rgb="FF000000"/>
            </x14:dataBar>
          </x14:cfRule>
          <xm:sqref>D70:D81</xm:sqref>
        </x14:conditionalFormatting>
        <x14:conditionalFormatting xmlns:xm="http://schemas.microsoft.com/office/excel/2006/main">
          <x14:cfRule type="dataBar" id="{123BFDDE-0DEF-4E8F-8130-E3D22F94230F}">
            <x14:dataBar minLength="0" maxLength="100" gradient="0">
              <x14:cfvo type="num">
                <xm:f>0</xm:f>
              </x14:cfvo>
              <x14:cfvo type="num">
                <xm:f>1</xm:f>
              </x14:cfvo>
              <x14:negativeFillColor rgb="FFFF0000"/>
              <x14:axisColor rgb="FF000000"/>
            </x14:dataBar>
          </x14:cfRule>
          <xm:sqref>D83:D89</xm:sqref>
        </x14:conditionalFormatting>
        <x14:conditionalFormatting xmlns:xm="http://schemas.microsoft.com/office/excel/2006/main">
          <x14:cfRule type="dataBar" id="{ED4AA802-31CB-4A82-BAD9-595039F79758}">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AA44384A-EC8F-45CE-97AE-8C222E70A5A5}">
            <x14:dataBar minLength="0" maxLength="100" gradient="0">
              <x14:cfvo type="num">
                <xm:f>0</xm:f>
              </x14:cfvo>
              <x14:cfvo type="num">
                <xm:f>1</xm:f>
              </x14:cfvo>
              <x14:negativeFillColor rgb="FFFF0000"/>
              <x14:axisColor rgb="FF000000"/>
            </x14:dataBar>
          </x14:cfRule>
          <xm:sqref>D82</xm:sqref>
        </x14:conditionalFormatting>
        <x14:conditionalFormatting xmlns:xm="http://schemas.microsoft.com/office/excel/2006/main">
          <x14:cfRule type="dataBar" id="{111701F2-652B-4CA9-A261-7DF54086291A}">
            <x14:dataBar minLength="0" maxLength="100" gradient="0">
              <x14:cfvo type="num">
                <xm:f>0</xm:f>
              </x14:cfvo>
              <x14:cfvo type="num">
                <xm:f>1</xm:f>
              </x14:cfvo>
              <x14:negativeFillColor rgb="FFFF0000"/>
              <x14:axisColor rgb="FF000000"/>
            </x14:dataBar>
          </x14:cfRule>
          <xm:sqref>D91:D104</xm:sqref>
        </x14:conditionalFormatting>
        <x14:conditionalFormatting xmlns:xm="http://schemas.microsoft.com/office/excel/2006/main">
          <x14:cfRule type="dataBar" id="{37A5C56E-B478-48D6-B114-8BDE5B257595}">
            <x14:dataBar minLength="0" maxLength="100" gradient="0">
              <x14:cfvo type="num">
                <xm:f>0</xm:f>
              </x14:cfvo>
              <x14:cfvo type="num">
                <xm:f>1</xm:f>
              </x14:cfvo>
              <x14:negativeFillColor rgb="FFFF0000"/>
              <x14:axisColor rgb="FF000000"/>
            </x14:dataBar>
          </x14:cfRule>
          <xm:sqref>D90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M86"/>
  <sheetViews>
    <sheetView showGridLines="0" showRuler="0" zoomScale="90" zoomScaleNormal="90" zoomScalePageLayoutView="70" workbookViewId="0">
      <pane ySplit="6" topLeftCell="A7" activePane="bottomLeft" state="frozen"/>
      <selection pane="bottomLeft" activeCell="F40" sqref="F40"/>
    </sheetView>
  </sheetViews>
  <sheetFormatPr defaultColWidth="8.77734375" defaultRowHeight="30" customHeight="1" outlineLevelRow="1"/>
  <cols>
    <col min="1" max="1" width="0.77734375" style="49" customWidth="1"/>
    <col min="2" max="2" width="69.109375" style="48" bestFit="1" customWidth="1"/>
    <col min="3" max="3" width="16.77734375" style="48" bestFit="1" customWidth="1"/>
    <col min="4" max="4" width="8.33203125" style="48" bestFit="1" customWidth="1"/>
    <col min="5" max="5" width="9.33203125" style="51" bestFit="1" customWidth="1"/>
    <col min="6" max="6" width="9.33203125" style="48" bestFit="1" customWidth="1"/>
    <col min="7" max="7" width="1.33203125" style="48" customWidth="1"/>
    <col min="8" max="8" width="7.33203125" style="48" bestFit="1" customWidth="1"/>
    <col min="9" max="9" width="3.109375" style="48" customWidth="1"/>
    <col min="10" max="10" width="2.6640625" style="48" customWidth="1"/>
    <col min="11" max="11" width="2.6640625" style="48" bestFit="1" customWidth="1"/>
    <col min="12" max="13" width="2.33203125" style="48" customWidth="1"/>
    <col min="14" max="14" width="3.109375" style="48" customWidth="1"/>
    <col min="15" max="19" width="3" style="48" bestFit="1" customWidth="1"/>
    <col min="20" max="35" width="2.33203125" style="48" bestFit="1" customWidth="1"/>
    <col min="36" max="36" width="1.6640625" style="48" bestFit="1" customWidth="1"/>
    <col min="37" max="37" width="2.109375" style="48" bestFit="1" customWidth="1"/>
    <col min="38" max="38" width="1.6640625" style="48" bestFit="1" customWidth="1"/>
    <col min="39" max="39" width="2.33203125" style="48" bestFit="1" customWidth="1"/>
    <col min="40" max="43" width="1.6640625" style="48" bestFit="1" customWidth="1"/>
    <col min="44" max="44" width="2.109375" style="48" bestFit="1" customWidth="1"/>
    <col min="45" max="67" width="2.33203125" style="48" bestFit="1" customWidth="1"/>
    <col min="68" max="71" width="1.6640625" style="48" bestFit="1" customWidth="1"/>
    <col min="72" max="72" width="2.109375" style="48" bestFit="1" customWidth="1"/>
    <col min="73" max="73" width="1.6640625" style="48" bestFit="1" customWidth="1"/>
    <col min="74" max="74" width="2.33203125" style="48" bestFit="1" customWidth="1"/>
    <col min="75" max="75" width="1.6640625" style="48" bestFit="1" customWidth="1"/>
    <col min="76" max="97" width="2.33203125" style="48" bestFit="1" customWidth="1"/>
    <col min="98" max="99" width="1.6640625" style="48" bestFit="1" customWidth="1"/>
    <col min="100" max="100" width="2.109375" style="48" bestFit="1" customWidth="1"/>
    <col min="101" max="101" width="1.6640625" style="48" bestFit="1" customWidth="1"/>
    <col min="102" max="102" width="2.33203125" style="48" bestFit="1" customWidth="1"/>
    <col min="103" max="106" width="1.6640625" style="48" bestFit="1" customWidth="1"/>
    <col min="107" max="169" width="2.33203125" style="48" bestFit="1" customWidth="1"/>
    <col min="170" max="16384" width="8.77734375" style="48"/>
  </cols>
  <sheetData>
    <row r="1" spans="1:169" ht="30" customHeight="1">
      <c r="A1" s="45" t="s">
        <v>298</v>
      </c>
      <c r="B1" s="46" t="s">
        <v>351</v>
      </c>
      <c r="C1" s="47"/>
      <c r="D1" s="29"/>
      <c r="E1" s="1"/>
      <c r="F1" s="27"/>
      <c r="H1" s="29"/>
      <c r="I1" s="8"/>
    </row>
    <row r="2" spans="1:169" ht="30" customHeight="1">
      <c r="A2" s="49" t="s">
        <v>300</v>
      </c>
      <c r="B2" s="50" t="s">
        <v>301</v>
      </c>
      <c r="I2" s="52"/>
    </row>
    <row r="3" spans="1:169" ht="30" customHeight="1">
      <c r="A3" s="49" t="s">
        <v>302</v>
      </c>
      <c r="B3" s="53" t="s">
        <v>303</v>
      </c>
      <c r="C3" s="870" t="s">
        <v>304</v>
      </c>
      <c r="D3" s="871"/>
      <c r="E3" s="873">
        <v>44078</v>
      </c>
      <c r="F3" s="873"/>
    </row>
    <row r="4" spans="1:169" ht="30" customHeight="1">
      <c r="A4" s="45" t="s">
        <v>305</v>
      </c>
      <c r="C4" s="870" t="s">
        <v>306</v>
      </c>
      <c r="D4" s="871"/>
      <c r="E4" s="54">
        <v>1</v>
      </c>
      <c r="F4" s="55"/>
      <c r="I4" s="867">
        <f>I5</f>
        <v>44074</v>
      </c>
      <c r="J4" s="868"/>
      <c r="K4" s="868"/>
      <c r="L4" s="868"/>
      <c r="M4" s="868"/>
      <c r="N4" s="868"/>
      <c r="O4" s="869"/>
      <c r="P4" s="867">
        <f>P5</f>
        <v>44081</v>
      </c>
      <c r="Q4" s="868"/>
      <c r="R4" s="868"/>
      <c r="S4" s="868"/>
      <c r="T4" s="868"/>
      <c r="U4" s="868"/>
      <c r="V4" s="869"/>
      <c r="W4" s="867">
        <f>W5</f>
        <v>44088</v>
      </c>
      <c r="X4" s="868"/>
      <c r="Y4" s="868"/>
      <c r="Z4" s="868"/>
      <c r="AA4" s="868"/>
      <c r="AB4" s="868"/>
      <c r="AC4" s="869"/>
      <c r="AD4" s="867">
        <f>AD5</f>
        <v>44095</v>
      </c>
      <c r="AE4" s="868"/>
      <c r="AF4" s="868"/>
      <c r="AG4" s="868"/>
      <c r="AH4" s="868"/>
      <c r="AI4" s="868"/>
      <c r="AJ4" s="869"/>
      <c r="AK4" s="867">
        <f>AK5</f>
        <v>44102</v>
      </c>
      <c r="AL4" s="868"/>
      <c r="AM4" s="868"/>
      <c r="AN4" s="868"/>
      <c r="AO4" s="868"/>
      <c r="AP4" s="868"/>
      <c r="AQ4" s="869"/>
      <c r="AR4" s="867">
        <f>AR5</f>
        <v>44109</v>
      </c>
      <c r="AS4" s="868"/>
      <c r="AT4" s="868"/>
      <c r="AU4" s="868"/>
      <c r="AV4" s="868"/>
      <c r="AW4" s="868"/>
      <c r="AX4" s="869"/>
      <c r="AY4" s="867">
        <f>AY5</f>
        <v>44116</v>
      </c>
      <c r="AZ4" s="868"/>
      <c r="BA4" s="868"/>
      <c r="BB4" s="868"/>
      <c r="BC4" s="868"/>
      <c r="BD4" s="868"/>
      <c r="BE4" s="869"/>
      <c r="BF4" s="867">
        <f>BF5</f>
        <v>44123</v>
      </c>
      <c r="BG4" s="868"/>
      <c r="BH4" s="868"/>
      <c r="BI4" s="868"/>
      <c r="BJ4" s="868"/>
      <c r="BK4" s="868"/>
      <c r="BL4" s="869"/>
      <c r="BM4" s="867">
        <f>BM5</f>
        <v>44130</v>
      </c>
      <c r="BN4" s="868"/>
      <c r="BO4" s="868"/>
      <c r="BP4" s="868"/>
      <c r="BQ4" s="868"/>
      <c r="BR4" s="868"/>
      <c r="BS4" s="869"/>
      <c r="BT4" s="867">
        <f>BT5</f>
        <v>44137</v>
      </c>
      <c r="BU4" s="868"/>
      <c r="BV4" s="868"/>
      <c r="BW4" s="868"/>
      <c r="BX4" s="868"/>
      <c r="BY4" s="868"/>
      <c r="BZ4" s="869"/>
      <c r="CA4" s="867">
        <f>CA5</f>
        <v>44144</v>
      </c>
      <c r="CB4" s="868"/>
      <c r="CC4" s="868"/>
      <c r="CD4" s="868"/>
      <c r="CE4" s="868"/>
      <c r="CF4" s="868"/>
      <c r="CG4" s="869"/>
      <c r="CH4" s="867">
        <f>CH5</f>
        <v>44151</v>
      </c>
      <c r="CI4" s="868"/>
      <c r="CJ4" s="868"/>
      <c r="CK4" s="868"/>
      <c r="CL4" s="868"/>
      <c r="CM4" s="868"/>
      <c r="CN4" s="869"/>
      <c r="CO4" s="867">
        <f>CO5</f>
        <v>44158</v>
      </c>
      <c r="CP4" s="868"/>
      <c r="CQ4" s="868"/>
      <c r="CR4" s="868"/>
      <c r="CS4" s="868"/>
      <c r="CT4" s="868"/>
      <c r="CU4" s="869"/>
      <c r="CV4" s="867">
        <f>CV5</f>
        <v>44165</v>
      </c>
      <c r="CW4" s="868"/>
      <c r="CX4" s="868"/>
      <c r="CY4" s="868"/>
      <c r="CZ4" s="868"/>
      <c r="DA4" s="868"/>
      <c r="DB4" s="869"/>
      <c r="DC4" s="867">
        <f>DC5</f>
        <v>44172</v>
      </c>
      <c r="DD4" s="868"/>
      <c r="DE4" s="868"/>
      <c r="DF4" s="868"/>
      <c r="DG4" s="868"/>
      <c r="DH4" s="868"/>
      <c r="DI4" s="869"/>
      <c r="DJ4" s="867">
        <f>DJ5</f>
        <v>44179</v>
      </c>
      <c r="DK4" s="868"/>
      <c r="DL4" s="868"/>
      <c r="DM4" s="868"/>
      <c r="DN4" s="868"/>
      <c r="DO4" s="868"/>
      <c r="DP4" s="869"/>
      <c r="DQ4" s="867">
        <f>DQ5</f>
        <v>44186</v>
      </c>
      <c r="DR4" s="868"/>
      <c r="DS4" s="868"/>
      <c r="DT4" s="868"/>
      <c r="DU4" s="868"/>
      <c r="DV4" s="868"/>
      <c r="DW4" s="869"/>
      <c r="DX4" s="867">
        <f>DX5</f>
        <v>44193</v>
      </c>
      <c r="DY4" s="868"/>
      <c r="DZ4" s="868"/>
      <c r="EA4" s="868"/>
      <c r="EB4" s="868"/>
      <c r="EC4" s="868"/>
      <c r="ED4" s="869"/>
      <c r="EE4" s="867">
        <f>EE5</f>
        <v>44200</v>
      </c>
      <c r="EF4" s="868"/>
      <c r="EG4" s="868"/>
      <c r="EH4" s="868"/>
      <c r="EI4" s="868"/>
      <c r="EJ4" s="868"/>
      <c r="EK4" s="869"/>
      <c r="EL4" s="867">
        <f>EL5</f>
        <v>44207</v>
      </c>
      <c r="EM4" s="868"/>
      <c r="EN4" s="868"/>
      <c r="EO4" s="868"/>
      <c r="EP4" s="868"/>
      <c r="EQ4" s="868"/>
      <c r="ER4" s="869"/>
      <c r="ES4" s="867">
        <f>ES5</f>
        <v>44214</v>
      </c>
      <c r="ET4" s="868"/>
      <c r="EU4" s="868"/>
      <c r="EV4" s="868"/>
      <c r="EW4" s="868"/>
      <c r="EX4" s="868"/>
      <c r="EY4" s="869"/>
      <c r="EZ4" s="867">
        <f>EZ5</f>
        <v>44221</v>
      </c>
      <c r="FA4" s="868"/>
      <c r="FB4" s="868"/>
      <c r="FC4" s="868"/>
      <c r="FD4" s="868"/>
      <c r="FE4" s="868"/>
      <c r="FF4" s="869"/>
      <c r="FG4" s="867">
        <f>FG5</f>
        <v>44228</v>
      </c>
      <c r="FH4" s="868"/>
      <c r="FI4" s="868"/>
      <c r="FJ4" s="868"/>
      <c r="FK4" s="868"/>
      <c r="FL4" s="868"/>
      <c r="FM4" s="869"/>
    </row>
    <row r="5" spans="1:169" ht="15" customHeight="1">
      <c r="A5" s="45" t="s">
        <v>307</v>
      </c>
      <c r="B5" s="872"/>
      <c r="C5" s="872"/>
      <c r="D5" s="872"/>
      <c r="E5" s="872"/>
      <c r="F5" s="872"/>
      <c r="G5" s="872"/>
      <c r="I5" s="5">
        <f>Project_Start-WEEKDAY(Project_Start,1)+2+7*(Display_Week-1)</f>
        <v>44074</v>
      </c>
      <c r="J5" s="4">
        <f>I5+1</f>
        <v>44075</v>
      </c>
      <c r="K5" s="4">
        <f t="shared" ref="K5:AX5" si="0">J5+1</f>
        <v>44076</v>
      </c>
      <c r="L5" s="4">
        <f t="shared" si="0"/>
        <v>44077</v>
      </c>
      <c r="M5" s="4">
        <f t="shared" si="0"/>
        <v>44078</v>
      </c>
      <c r="N5" s="4">
        <f t="shared" si="0"/>
        <v>44079</v>
      </c>
      <c r="O5" s="6">
        <f t="shared" si="0"/>
        <v>44080</v>
      </c>
      <c r="P5" s="5">
        <f>O5+1</f>
        <v>44081</v>
      </c>
      <c r="Q5" s="4">
        <f>P5+1</f>
        <v>44082</v>
      </c>
      <c r="R5" s="4">
        <f t="shared" si="0"/>
        <v>44083</v>
      </c>
      <c r="S5" s="4">
        <f t="shared" si="0"/>
        <v>44084</v>
      </c>
      <c r="T5" s="4">
        <f t="shared" si="0"/>
        <v>44085</v>
      </c>
      <c r="U5" s="4">
        <f t="shared" si="0"/>
        <v>44086</v>
      </c>
      <c r="V5" s="6">
        <f t="shared" si="0"/>
        <v>44087</v>
      </c>
      <c r="W5" s="5">
        <f>V5+1</f>
        <v>44088</v>
      </c>
      <c r="X5" s="4">
        <f>W5+1</f>
        <v>44089</v>
      </c>
      <c r="Y5" s="4">
        <f t="shared" si="0"/>
        <v>44090</v>
      </c>
      <c r="Z5" s="4">
        <f t="shared" si="0"/>
        <v>44091</v>
      </c>
      <c r="AA5" s="4">
        <f t="shared" si="0"/>
        <v>44092</v>
      </c>
      <c r="AB5" s="4">
        <f t="shared" si="0"/>
        <v>44093</v>
      </c>
      <c r="AC5" s="6">
        <f t="shared" si="0"/>
        <v>44094</v>
      </c>
      <c r="AD5" s="5">
        <f>AC5+1</f>
        <v>44095</v>
      </c>
      <c r="AE5" s="4">
        <f>AD5+1</f>
        <v>44096</v>
      </c>
      <c r="AF5" s="4">
        <f t="shared" si="0"/>
        <v>44097</v>
      </c>
      <c r="AG5" s="4">
        <f t="shared" si="0"/>
        <v>44098</v>
      </c>
      <c r="AH5" s="4">
        <f t="shared" si="0"/>
        <v>44099</v>
      </c>
      <c r="AI5" s="4">
        <f t="shared" si="0"/>
        <v>44100</v>
      </c>
      <c r="AJ5" s="6">
        <f t="shared" si="0"/>
        <v>44101</v>
      </c>
      <c r="AK5" s="5">
        <f>AJ5+1</f>
        <v>44102</v>
      </c>
      <c r="AL5" s="4">
        <f>AK5+1</f>
        <v>44103</v>
      </c>
      <c r="AM5" s="4">
        <f t="shared" si="0"/>
        <v>44104</v>
      </c>
      <c r="AN5" s="4">
        <f t="shared" si="0"/>
        <v>44105</v>
      </c>
      <c r="AO5" s="4">
        <f t="shared" si="0"/>
        <v>44106</v>
      </c>
      <c r="AP5" s="4">
        <f t="shared" si="0"/>
        <v>44107</v>
      </c>
      <c r="AQ5" s="6">
        <f t="shared" si="0"/>
        <v>44108</v>
      </c>
      <c r="AR5" s="5">
        <f>AQ5+1</f>
        <v>44109</v>
      </c>
      <c r="AS5" s="4">
        <f>AR5+1</f>
        <v>44110</v>
      </c>
      <c r="AT5" s="4">
        <f t="shared" si="0"/>
        <v>44111</v>
      </c>
      <c r="AU5" s="4">
        <f t="shared" si="0"/>
        <v>44112</v>
      </c>
      <c r="AV5" s="4">
        <f t="shared" si="0"/>
        <v>44113</v>
      </c>
      <c r="AW5" s="4">
        <f t="shared" si="0"/>
        <v>44114</v>
      </c>
      <c r="AX5" s="6">
        <f t="shared" si="0"/>
        <v>44115</v>
      </c>
      <c r="AY5" s="5">
        <f t="shared" ref="AY5:CD5" si="1">AX5+1</f>
        <v>44116</v>
      </c>
      <c r="AZ5" s="4">
        <f t="shared" si="1"/>
        <v>44117</v>
      </c>
      <c r="BA5" s="4">
        <f t="shared" si="1"/>
        <v>44118</v>
      </c>
      <c r="BB5" s="4">
        <f t="shared" si="1"/>
        <v>44119</v>
      </c>
      <c r="BC5" s="4">
        <f t="shared" si="1"/>
        <v>44120</v>
      </c>
      <c r="BD5" s="4">
        <f t="shared" si="1"/>
        <v>44121</v>
      </c>
      <c r="BE5" s="6">
        <f t="shared" si="1"/>
        <v>44122</v>
      </c>
      <c r="BF5" s="5">
        <f t="shared" si="1"/>
        <v>44123</v>
      </c>
      <c r="BG5" s="4">
        <f t="shared" si="1"/>
        <v>44124</v>
      </c>
      <c r="BH5" s="4">
        <f t="shared" si="1"/>
        <v>44125</v>
      </c>
      <c r="BI5" s="4">
        <f t="shared" si="1"/>
        <v>44126</v>
      </c>
      <c r="BJ5" s="4">
        <f t="shared" si="1"/>
        <v>44127</v>
      </c>
      <c r="BK5" s="4">
        <f t="shared" si="1"/>
        <v>44128</v>
      </c>
      <c r="BL5" s="6">
        <f t="shared" si="1"/>
        <v>44129</v>
      </c>
      <c r="BM5" s="5">
        <f t="shared" si="1"/>
        <v>44130</v>
      </c>
      <c r="BN5" s="4">
        <f t="shared" si="1"/>
        <v>44131</v>
      </c>
      <c r="BO5" s="4">
        <f t="shared" si="1"/>
        <v>44132</v>
      </c>
      <c r="BP5" s="4">
        <f t="shared" si="1"/>
        <v>44133</v>
      </c>
      <c r="BQ5" s="4">
        <f t="shared" si="1"/>
        <v>44134</v>
      </c>
      <c r="BR5" s="4">
        <f t="shared" si="1"/>
        <v>44135</v>
      </c>
      <c r="BS5" s="6">
        <f t="shared" si="1"/>
        <v>44136</v>
      </c>
      <c r="BT5" s="5">
        <f t="shared" si="1"/>
        <v>44137</v>
      </c>
      <c r="BU5" s="4">
        <f t="shared" si="1"/>
        <v>44138</v>
      </c>
      <c r="BV5" s="4">
        <f t="shared" si="1"/>
        <v>44139</v>
      </c>
      <c r="BW5" s="4">
        <f t="shared" si="1"/>
        <v>44140</v>
      </c>
      <c r="BX5" s="4">
        <f t="shared" si="1"/>
        <v>44141</v>
      </c>
      <c r="BY5" s="4">
        <f t="shared" si="1"/>
        <v>44142</v>
      </c>
      <c r="BZ5" s="6">
        <f t="shared" si="1"/>
        <v>44143</v>
      </c>
      <c r="CA5" s="5">
        <f t="shared" si="1"/>
        <v>44144</v>
      </c>
      <c r="CB5" s="4">
        <f t="shared" si="1"/>
        <v>44145</v>
      </c>
      <c r="CC5" s="4">
        <f t="shared" si="1"/>
        <v>44146</v>
      </c>
      <c r="CD5" s="4">
        <f t="shared" si="1"/>
        <v>44147</v>
      </c>
      <c r="CE5" s="4">
        <f t="shared" ref="CE5:DJ5" si="2">CD5+1</f>
        <v>44148</v>
      </c>
      <c r="CF5" s="4">
        <f t="shared" si="2"/>
        <v>44149</v>
      </c>
      <c r="CG5" s="6">
        <f t="shared" si="2"/>
        <v>44150</v>
      </c>
      <c r="CH5" s="5">
        <f t="shared" si="2"/>
        <v>44151</v>
      </c>
      <c r="CI5" s="4">
        <f t="shared" si="2"/>
        <v>44152</v>
      </c>
      <c r="CJ5" s="4">
        <f t="shared" si="2"/>
        <v>44153</v>
      </c>
      <c r="CK5" s="4">
        <f t="shared" si="2"/>
        <v>44154</v>
      </c>
      <c r="CL5" s="4">
        <f t="shared" si="2"/>
        <v>44155</v>
      </c>
      <c r="CM5" s="4">
        <f t="shared" si="2"/>
        <v>44156</v>
      </c>
      <c r="CN5" s="6">
        <f t="shared" si="2"/>
        <v>44157</v>
      </c>
      <c r="CO5" s="5">
        <f t="shared" si="2"/>
        <v>44158</v>
      </c>
      <c r="CP5" s="4">
        <f t="shared" si="2"/>
        <v>44159</v>
      </c>
      <c r="CQ5" s="4">
        <f t="shared" si="2"/>
        <v>44160</v>
      </c>
      <c r="CR5" s="4">
        <f t="shared" si="2"/>
        <v>44161</v>
      </c>
      <c r="CS5" s="4">
        <f t="shared" si="2"/>
        <v>44162</v>
      </c>
      <c r="CT5" s="4">
        <f t="shared" si="2"/>
        <v>44163</v>
      </c>
      <c r="CU5" s="6">
        <f t="shared" si="2"/>
        <v>44164</v>
      </c>
      <c r="CV5" s="5">
        <f t="shared" si="2"/>
        <v>44165</v>
      </c>
      <c r="CW5" s="4">
        <f t="shared" si="2"/>
        <v>44166</v>
      </c>
      <c r="CX5" s="4">
        <f t="shared" si="2"/>
        <v>44167</v>
      </c>
      <c r="CY5" s="4">
        <f t="shared" si="2"/>
        <v>44168</v>
      </c>
      <c r="CZ5" s="4">
        <f t="shared" si="2"/>
        <v>44169</v>
      </c>
      <c r="DA5" s="4">
        <f t="shared" si="2"/>
        <v>44170</v>
      </c>
      <c r="DB5" s="6">
        <f t="shared" si="2"/>
        <v>44171</v>
      </c>
      <c r="DC5" s="5">
        <f t="shared" si="2"/>
        <v>44172</v>
      </c>
      <c r="DD5" s="4">
        <f t="shared" si="2"/>
        <v>44173</v>
      </c>
      <c r="DE5" s="4">
        <f t="shared" si="2"/>
        <v>44174</v>
      </c>
      <c r="DF5" s="4">
        <f t="shared" si="2"/>
        <v>44175</v>
      </c>
      <c r="DG5" s="4">
        <f t="shared" si="2"/>
        <v>44176</v>
      </c>
      <c r="DH5" s="4">
        <f t="shared" si="2"/>
        <v>44177</v>
      </c>
      <c r="DI5" s="6">
        <f t="shared" si="2"/>
        <v>44178</v>
      </c>
      <c r="DJ5" s="5">
        <f t="shared" si="2"/>
        <v>44179</v>
      </c>
      <c r="DK5" s="4">
        <f t="shared" ref="DK5:DY5" si="3">DJ5+1</f>
        <v>44180</v>
      </c>
      <c r="DL5" s="4">
        <f t="shared" si="3"/>
        <v>44181</v>
      </c>
      <c r="DM5" s="4">
        <f t="shared" si="3"/>
        <v>44182</v>
      </c>
      <c r="DN5" s="4">
        <f t="shared" si="3"/>
        <v>44183</v>
      </c>
      <c r="DO5" s="4">
        <f t="shared" si="3"/>
        <v>44184</v>
      </c>
      <c r="DP5" s="6">
        <f t="shared" si="3"/>
        <v>44185</v>
      </c>
      <c r="DQ5" s="5">
        <f t="shared" si="3"/>
        <v>44186</v>
      </c>
      <c r="DR5" s="4">
        <f t="shared" si="3"/>
        <v>44187</v>
      </c>
      <c r="DS5" s="4">
        <f t="shared" si="3"/>
        <v>44188</v>
      </c>
      <c r="DT5" s="4">
        <f t="shared" si="3"/>
        <v>44189</v>
      </c>
      <c r="DU5" s="4">
        <f t="shared" si="3"/>
        <v>44190</v>
      </c>
      <c r="DV5" s="4">
        <f t="shared" si="3"/>
        <v>44191</v>
      </c>
      <c r="DW5" s="6">
        <f t="shared" si="3"/>
        <v>44192</v>
      </c>
      <c r="DX5" s="5">
        <f t="shared" si="3"/>
        <v>44193</v>
      </c>
      <c r="DY5" s="4">
        <f t="shared" si="3"/>
        <v>44194</v>
      </c>
      <c r="DZ5" s="4">
        <f t="shared" ref="DZ5:FM5" si="4">DY5+1</f>
        <v>44195</v>
      </c>
      <c r="EA5" s="4">
        <f t="shared" si="4"/>
        <v>44196</v>
      </c>
      <c r="EB5" s="4">
        <f t="shared" si="4"/>
        <v>44197</v>
      </c>
      <c r="EC5" s="4">
        <f t="shared" si="4"/>
        <v>44198</v>
      </c>
      <c r="ED5" s="6">
        <f t="shared" si="4"/>
        <v>44199</v>
      </c>
      <c r="EE5" s="5">
        <f t="shared" si="4"/>
        <v>44200</v>
      </c>
      <c r="EF5" s="4">
        <f t="shared" si="4"/>
        <v>44201</v>
      </c>
      <c r="EG5" s="4">
        <f t="shared" si="4"/>
        <v>44202</v>
      </c>
      <c r="EH5" s="4">
        <f t="shared" si="4"/>
        <v>44203</v>
      </c>
      <c r="EI5" s="4">
        <f t="shared" si="4"/>
        <v>44204</v>
      </c>
      <c r="EJ5" s="4">
        <f t="shared" si="4"/>
        <v>44205</v>
      </c>
      <c r="EK5" s="6">
        <f t="shared" si="4"/>
        <v>44206</v>
      </c>
      <c r="EL5" s="5">
        <f t="shared" si="4"/>
        <v>44207</v>
      </c>
      <c r="EM5" s="4">
        <f t="shared" si="4"/>
        <v>44208</v>
      </c>
      <c r="EN5" s="4">
        <f t="shared" si="4"/>
        <v>44209</v>
      </c>
      <c r="EO5" s="4">
        <f t="shared" si="4"/>
        <v>44210</v>
      </c>
      <c r="EP5" s="4">
        <f t="shared" si="4"/>
        <v>44211</v>
      </c>
      <c r="EQ5" s="4">
        <f t="shared" si="4"/>
        <v>44212</v>
      </c>
      <c r="ER5" s="6">
        <f t="shared" si="4"/>
        <v>44213</v>
      </c>
      <c r="ES5" s="5">
        <f t="shared" si="4"/>
        <v>44214</v>
      </c>
      <c r="ET5" s="4">
        <f t="shared" si="4"/>
        <v>44215</v>
      </c>
      <c r="EU5" s="4">
        <f t="shared" si="4"/>
        <v>44216</v>
      </c>
      <c r="EV5" s="4">
        <f t="shared" si="4"/>
        <v>44217</v>
      </c>
      <c r="EW5" s="4">
        <f t="shared" si="4"/>
        <v>44218</v>
      </c>
      <c r="EX5" s="4">
        <f t="shared" si="4"/>
        <v>44219</v>
      </c>
      <c r="EY5" s="6">
        <f t="shared" si="4"/>
        <v>44220</v>
      </c>
      <c r="EZ5" s="5">
        <f t="shared" si="4"/>
        <v>44221</v>
      </c>
      <c r="FA5" s="4">
        <f t="shared" si="4"/>
        <v>44222</v>
      </c>
      <c r="FB5" s="4">
        <f t="shared" si="4"/>
        <v>44223</v>
      </c>
      <c r="FC5" s="4">
        <f t="shared" si="4"/>
        <v>44224</v>
      </c>
      <c r="FD5" s="4">
        <f t="shared" si="4"/>
        <v>44225</v>
      </c>
      <c r="FE5" s="4">
        <f t="shared" si="4"/>
        <v>44226</v>
      </c>
      <c r="FF5" s="6">
        <f t="shared" si="4"/>
        <v>44227</v>
      </c>
      <c r="FG5" s="5">
        <f t="shared" si="4"/>
        <v>44228</v>
      </c>
      <c r="FH5" s="4">
        <f t="shared" si="4"/>
        <v>44229</v>
      </c>
      <c r="FI5" s="4">
        <f t="shared" si="4"/>
        <v>44230</v>
      </c>
      <c r="FJ5" s="4">
        <f t="shared" si="4"/>
        <v>44231</v>
      </c>
      <c r="FK5" s="4">
        <f t="shared" si="4"/>
        <v>44232</v>
      </c>
      <c r="FL5" s="4">
        <f t="shared" si="4"/>
        <v>44233</v>
      </c>
      <c r="FM5" s="6">
        <f t="shared" si="4"/>
        <v>44234</v>
      </c>
    </row>
    <row r="6" spans="1:169" ht="30" customHeight="1" thickBot="1">
      <c r="A6" s="45" t="s">
        <v>308</v>
      </c>
      <c r="B6" s="2" t="s">
        <v>309</v>
      </c>
      <c r="C6" s="3" t="s">
        <v>310</v>
      </c>
      <c r="D6" s="3" t="s">
        <v>311</v>
      </c>
      <c r="E6" s="3" t="s">
        <v>312</v>
      </c>
      <c r="F6" s="3" t="s">
        <v>313</v>
      </c>
      <c r="G6" s="3"/>
      <c r="H6" s="3" t="s">
        <v>314</v>
      </c>
      <c r="I6" s="7" t="str">
        <f t="shared" ref="I6:BT6" si="5">LEFT(TEXT(I5,"ddd"),1)</f>
        <v>M</v>
      </c>
      <c r="J6" s="7" t="str">
        <f t="shared" si="5"/>
        <v>T</v>
      </c>
      <c r="K6" s="7" t="str">
        <f t="shared" si="5"/>
        <v>W</v>
      </c>
      <c r="L6" s="7" t="str">
        <f t="shared" si="5"/>
        <v>T</v>
      </c>
      <c r="M6" s="7" t="str">
        <f t="shared" si="5"/>
        <v>F</v>
      </c>
      <c r="N6" s="7" t="str">
        <f t="shared" si="5"/>
        <v>S</v>
      </c>
      <c r="O6" s="7" t="str">
        <f t="shared" si="5"/>
        <v>S</v>
      </c>
      <c r="P6" s="7" t="str">
        <f t="shared" si="5"/>
        <v>M</v>
      </c>
      <c r="Q6" s="7" t="str">
        <f t="shared" si="5"/>
        <v>T</v>
      </c>
      <c r="R6" s="7" t="str">
        <f t="shared" si="5"/>
        <v>W</v>
      </c>
      <c r="S6" s="7" t="str">
        <f t="shared" si="5"/>
        <v>T</v>
      </c>
      <c r="T6" s="7" t="str">
        <f t="shared" si="5"/>
        <v>F</v>
      </c>
      <c r="U6" s="7" t="str">
        <f t="shared" si="5"/>
        <v>S</v>
      </c>
      <c r="V6" s="7" t="str">
        <f t="shared" si="5"/>
        <v>S</v>
      </c>
      <c r="W6" s="7" t="str">
        <f t="shared" si="5"/>
        <v>M</v>
      </c>
      <c r="X6" s="7" t="str">
        <f t="shared" si="5"/>
        <v>T</v>
      </c>
      <c r="Y6" s="7" t="str">
        <f t="shared" si="5"/>
        <v>W</v>
      </c>
      <c r="Z6" s="7" t="str">
        <f t="shared" si="5"/>
        <v>T</v>
      </c>
      <c r="AA6" s="7" t="str">
        <f t="shared" si="5"/>
        <v>F</v>
      </c>
      <c r="AB6" s="7" t="str">
        <f t="shared" si="5"/>
        <v>S</v>
      </c>
      <c r="AC6" s="7" t="str">
        <f t="shared" si="5"/>
        <v>S</v>
      </c>
      <c r="AD6" s="7" t="str">
        <f t="shared" si="5"/>
        <v>M</v>
      </c>
      <c r="AE6" s="7" t="str">
        <f t="shared" si="5"/>
        <v>T</v>
      </c>
      <c r="AF6" s="7" t="str">
        <f t="shared" si="5"/>
        <v>W</v>
      </c>
      <c r="AG6" s="7" t="str">
        <f t="shared" si="5"/>
        <v>T</v>
      </c>
      <c r="AH6" s="7" t="str">
        <f t="shared" si="5"/>
        <v>F</v>
      </c>
      <c r="AI6" s="7" t="str">
        <f t="shared" si="5"/>
        <v>S</v>
      </c>
      <c r="AJ6" s="7" t="str">
        <f t="shared" si="5"/>
        <v>S</v>
      </c>
      <c r="AK6" s="7" t="str">
        <f t="shared" si="5"/>
        <v>M</v>
      </c>
      <c r="AL6" s="7" t="str">
        <f t="shared" si="5"/>
        <v>T</v>
      </c>
      <c r="AM6" s="7" t="str">
        <f t="shared" si="5"/>
        <v>W</v>
      </c>
      <c r="AN6" s="7" t="str">
        <f t="shared" si="5"/>
        <v>T</v>
      </c>
      <c r="AO6" s="7" t="str">
        <f t="shared" si="5"/>
        <v>F</v>
      </c>
      <c r="AP6" s="7" t="str">
        <f t="shared" si="5"/>
        <v>S</v>
      </c>
      <c r="AQ6" s="7" t="str">
        <f t="shared" si="5"/>
        <v>S</v>
      </c>
      <c r="AR6" s="7" t="str">
        <f t="shared" si="5"/>
        <v>M</v>
      </c>
      <c r="AS6" s="7" t="str">
        <f t="shared" si="5"/>
        <v>T</v>
      </c>
      <c r="AT6" s="7" t="str">
        <f t="shared" si="5"/>
        <v>W</v>
      </c>
      <c r="AU6" s="7" t="str">
        <f t="shared" si="5"/>
        <v>T</v>
      </c>
      <c r="AV6" s="7" t="str">
        <f t="shared" si="5"/>
        <v>F</v>
      </c>
      <c r="AW6" s="7" t="str">
        <f t="shared" si="5"/>
        <v>S</v>
      </c>
      <c r="AX6" s="7" t="str">
        <f t="shared" si="5"/>
        <v>S</v>
      </c>
      <c r="AY6" s="7" t="str">
        <f t="shared" si="5"/>
        <v>M</v>
      </c>
      <c r="AZ6" s="7" t="str">
        <f t="shared" si="5"/>
        <v>T</v>
      </c>
      <c r="BA6" s="7" t="str">
        <f t="shared" si="5"/>
        <v>W</v>
      </c>
      <c r="BB6" s="7" t="str">
        <f t="shared" si="5"/>
        <v>T</v>
      </c>
      <c r="BC6" s="7" t="str">
        <f t="shared" si="5"/>
        <v>F</v>
      </c>
      <c r="BD6" s="7" t="str">
        <f t="shared" si="5"/>
        <v>S</v>
      </c>
      <c r="BE6" s="7" t="str">
        <f t="shared" si="5"/>
        <v>S</v>
      </c>
      <c r="BF6" s="7" t="str">
        <f t="shared" si="5"/>
        <v>M</v>
      </c>
      <c r="BG6" s="7" t="str">
        <f t="shared" si="5"/>
        <v>T</v>
      </c>
      <c r="BH6" s="7" t="str">
        <f t="shared" si="5"/>
        <v>W</v>
      </c>
      <c r="BI6" s="7" t="str">
        <f t="shared" si="5"/>
        <v>T</v>
      </c>
      <c r="BJ6" s="7" t="str">
        <f t="shared" si="5"/>
        <v>F</v>
      </c>
      <c r="BK6" s="7" t="str">
        <f t="shared" si="5"/>
        <v>S</v>
      </c>
      <c r="BL6" s="7" t="str">
        <f t="shared" si="5"/>
        <v>S</v>
      </c>
      <c r="BM6" s="7" t="str">
        <f t="shared" si="5"/>
        <v>M</v>
      </c>
      <c r="BN6" s="7" t="str">
        <f t="shared" si="5"/>
        <v>T</v>
      </c>
      <c r="BO6" s="7" t="str">
        <f t="shared" si="5"/>
        <v>W</v>
      </c>
      <c r="BP6" s="7" t="str">
        <f t="shared" si="5"/>
        <v>T</v>
      </c>
      <c r="BQ6" s="7" t="str">
        <f t="shared" si="5"/>
        <v>F</v>
      </c>
      <c r="BR6" s="7" t="str">
        <f t="shared" si="5"/>
        <v>S</v>
      </c>
      <c r="BS6" s="7" t="str">
        <f t="shared" si="5"/>
        <v>S</v>
      </c>
      <c r="BT6" s="7" t="str">
        <f t="shared" si="5"/>
        <v>M</v>
      </c>
      <c r="BU6" s="7" t="str">
        <f t="shared" ref="BU6:EF6" si="6">LEFT(TEXT(BU5,"ddd"),1)</f>
        <v>T</v>
      </c>
      <c r="BV6" s="7" t="str">
        <f t="shared" si="6"/>
        <v>W</v>
      </c>
      <c r="BW6" s="7" t="str">
        <f t="shared" si="6"/>
        <v>T</v>
      </c>
      <c r="BX6" s="7" t="str">
        <f t="shared" si="6"/>
        <v>F</v>
      </c>
      <c r="BY6" s="7" t="str">
        <f t="shared" si="6"/>
        <v>S</v>
      </c>
      <c r="BZ6" s="7" t="str">
        <f t="shared" si="6"/>
        <v>S</v>
      </c>
      <c r="CA6" s="7" t="str">
        <f t="shared" si="6"/>
        <v>M</v>
      </c>
      <c r="CB6" s="7" t="str">
        <f t="shared" si="6"/>
        <v>T</v>
      </c>
      <c r="CC6" s="7" t="str">
        <f t="shared" si="6"/>
        <v>W</v>
      </c>
      <c r="CD6" s="7" t="str">
        <f t="shared" si="6"/>
        <v>T</v>
      </c>
      <c r="CE6" s="7" t="str">
        <f t="shared" si="6"/>
        <v>F</v>
      </c>
      <c r="CF6" s="7" t="str">
        <f t="shared" si="6"/>
        <v>S</v>
      </c>
      <c r="CG6" s="7" t="str">
        <f t="shared" si="6"/>
        <v>S</v>
      </c>
      <c r="CH6" s="7" t="str">
        <f t="shared" si="6"/>
        <v>M</v>
      </c>
      <c r="CI6" s="7" t="str">
        <f t="shared" si="6"/>
        <v>T</v>
      </c>
      <c r="CJ6" s="7" t="str">
        <f t="shared" si="6"/>
        <v>W</v>
      </c>
      <c r="CK6" s="7" t="str">
        <f t="shared" si="6"/>
        <v>T</v>
      </c>
      <c r="CL6" s="7" t="str">
        <f t="shared" si="6"/>
        <v>F</v>
      </c>
      <c r="CM6" s="7" t="str">
        <f t="shared" si="6"/>
        <v>S</v>
      </c>
      <c r="CN6" s="7" t="str">
        <f t="shared" si="6"/>
        <v>S</v>
      </c>
      <c r="CO6" s="7" t="str">
        <f t="shared" si="6"/>
        <v>M</v>
      </c>
      <c r="CP6" s="7" t="str">
        <f t="shared" si="6"/>
        <v>T</v>
      </c>
      <c r="CQ6" s="7" t="str">
        <f t="shared" si="6"/>
        <v>W</v>
      </c>
      <c r="CR6" s="7" t="str">
        <f t="shared" si="6"/>
        <v>T</v>
      </c>
      <c r="CS6" s="7" t="str">
        <f t="shared" si="6"/>
        <v>F</v>
      </c>
      <c r="CT6" s="7" t="str">
        <f t="shared" si="6"/>
        <v>S</v>
      </c>
      <c r="CU6" s="7" t="str">
        <f t="shared" si="6"/>
        <v>S</v>
      </c>
      <c r="CV6" s="7" t="str">
        <f t="shared" si="6"/>
        <v>M</v>
      </c>
      <c r="CW6" s="7" t="str">
        <f t="shared" si="6"/>
        <v>T</v>
      </c>
      <c r="CX6" s="7" t="str">
        <f t="shared" si="6"/>
        <v>W</v>
      </c>
      <c r="CY6" s="7" t="str">
        <f t="shared" si="6"/>
        <v>T</v>
      </c>
      <c r="CZ6" s="7" t="str">
        <f t="shared" si="6"/>
        <v>F</v>
      </c>
      <c r="DA6" s="7" t="str">
        <f t="shared" si="6"/>
        <v>S</v>
      </c>
      <c r="DB6" s="7" t="str">
        <f t="shared" si="6"/>
        <v>S</v>
      </c>
      <c r="DC6" s="7" t="str">
        <f t="shared" si="6"/>
        <v>M</v>
      </c>
      <c r="DD6" s="7" t="str">
        <f t="shared" si="6"/>
        <v>T</v>
      </c>
      <c r="DE6" s="7" t="str">
        <f t="shared" si="6"/>
        <v>W</v>
      </c>
      <c r="DF6" s="7" t="str">
        <f t="shared" si="6"/>
        <v>T</v>
      </c>
      <c r="DG6" s="7" t="str">
        <f t="shared" si="6"/>
        <v>F</v>
      </c>
      <c r="DH6" s="7" t="str">
        <f t="shared" si="6"/>
        <v>S</v>
      </c>
      <c r="DI6" s="7" t="str">
        <f t="shared" si="6"/>
        <v>S</v>
      </c>
      <c r="DJ6" s="7" t="str">
        <f t="shared" si="6"/>
        <v>M</v>
      </c>
      <c r="DK6" s="7" t="str">
        <f t="shared" si="6"/>
        <v>T</v>
      </c>
      <c r="DL6" s="7" t="str">
        <f t="shared" si="6"/>
        <v>W</v>
      </c>
      <c r="DM6" s="7" t="str">
        <f t="shared" si="6"/>
        <v>T</v>
      </c>
      <c r="DN6" s="7" t="str">
        <f t="shared" si="6"/>
        <v>F</v>
      </c>
      <c r="DO6" s="7" t="str">
        <f t="shared" si="6"/>
        <v>S</v>
      </c>
      <c r="DP6" s="7" t="str">
        <f t="shared" si="6"/>
        <v>S</v>
      </c>
      <c r="DQ6" s="7" t="str">
        <f t="shared" si="6"/>
        <v>M</v>
      </c>
      <c r="DR6" s="7" t="str">
        <f t="shared" si="6"/>
        <v>T</v>
      </c>
      <c r="DS6" s="7" t="str">
        <f t="shared" si="6"/>
        <v>W</v>
      </c>
      <c r="DT6" s="7" t="str">
        <f t="shared" si="6"/>
        <v>T</v>
      </c>
      <c r="DU6" s="7" t="str">
        <f t="shared" si="6"/>
        <v>F</v>
      </c>
      <c r="DV6" s="7" t="str">
        <f t="shared" si="6"/>
        <v>S</v>
      </c>
      <c r="DW6" s="7" t="str">
        <f t="shared" si="6"/>
        <v>S</v>
      </c>
      <c r="DX6" s="7" t="str">
        <f t="shared" si="6"/>
        <v>M</v>
      </c>
      <c r="DY6" s="7" t="str">
        <f t="shared" si="6"/>
        <v>T</v>
      </c>
      <c r="DZ6" s="7" t="str">
        <f t="shared" si="6"/>
        <v>W</v>
      </c>
      <c r="EA6" s="7" t="str">
        <f t="shared" si="6"/>
        <v>T</v>
      </c>
      <c r="EB6" s="7" t="str">
        <f t="shared" si="6"/>
        <v>F</v>
      </c>
      <c r="EC6" s="7" t="str">
        <f t="shared" si="6"/>
        <v>S</v>
      </c>
      <c r="ED6" s="7" t="str">
        <f t="shared" si="6"/>
        <v>S</v>
      </c>
      <c r="EE6" s="7" t="str">
        <f t="shared" si="6"/>
        <v>M</v>
      </c>
      <c r="EF6" s="7" t="str">
        <f t="shared" si="6"/>
        <v>T</v>
      </c>
      <c r="EG6" s="7" t="str">
        <f t="shared" ref="EG6:FM6" si="7">LEFT(TEXT(EG5,"ddd"),1)</f>
        <v>W</v>
      </c>
      <c r="EH6" s="7" t="str">
        <f t="shared" si="7"/>
        <v>T</v>
      </c>
      <c r="EI6" s="7" t="str">
        <f t="shared" si="7"/>
        <v>F</v>
      </c>
      <c r="EJ6" s="7" t="str">
        <f t="shared" si="7"/>
        <v>S</v>
      </c>
      <c r="EK6" s="7" t="str">
        <f t="shared" si="7"/>
        <v>S</v>
      </c>
      <c r="EL6" s="7" t="str">
        <f t="shared" si="7"/>
        <v>M</v>
      </c>
      <c r="EM6" s="7" t="str">
        <f t="shared" si="7"/>
        <v>T</v>
      </c>
      <c r="EN6" s="7" t="str">
        <f t="shared" si="7"/>
        <v>W</v>
      </c>
      <c r="EO6" s="7" t="str">
        <f t="shared" si="7"/>
        <v>T</v>
      </c>
      <c r="EP6" s="7" t="str">
        <f t="shared" si="7"/>
        <v>F</v>
      </c>
      <c r="EQ6" s="7" t="str">
        <f t="shared" si="7"/>
        <v>S</v>
      </c>
      <c r="ER6" s="7" t="str">
        <f t="shared" si="7"/>
        <v>S</v>
      </c>
      <c r="ES6" s="7" t="str">
        <f t="shared" si="7"/>
        <v>M</v>
      </c>
      <c r="ET6" s="7" t="str">
        <f t="shared" si="7"/>
        <v>T</v>
      </c>
      <c r="EU6" s="7" t="str">
        <f t="shared" si="7"/>
        <v>W</v>
      </c>
      <c r="EV6" s="7" t="str">
        <f t="shared" si="7"/>
        <v>T</v>
      </c>
      <c r="EW6" s="7" t="str">
        <f t="shared" si="7"/>
        <v>F</v>
      </c>
      <c r="EX6" s="7" t="str">
        <f t="shared" si="7"/>
        <v>S</v>
      </c>
      <c r="EY6" s="7" t="str">
        <f t="shared" si="7"/>
        <v>S</v>
      </c>
      <c r="EZ6" s="7" t="str">
        <f t="shared" si="7"/>
        <v>M</v>
      </c>
      <c r="FA6" s="7" t="str">
        <f t="shared" si="7"/>
        <v>T</v>
      </c>
      <c r="FB6" s="7" t="str">
        <f t="shared" si="7"/>
        <v>W</v>
      </c>
      <c r="FC6" s="7" t="str">
        <f t="shared" si="7"/>
        <v>T</v>
      </c>
      <c r="FD6" s="7" t="str">
        <f t="shared" si="7"/>
        <v>F</v>
      </c>
      <c r="FE6" s="7" t="str">
        <f t="shared" si="7"/>
        <v>S</v>
      </c>
      <c r="FF6" s="7" t="str">
        <f t="shared" si="7"/>
        <v>S</v>
      </c>
      <c r="FG6" s="7" t="str">
        <f t="shared" si="7"/>
        <v>M</v>
      </c>
      <c r="FH6" s="7" t="str">
        <f t="shared" si="7"/>
        <v>T</v>
      </c>
      <c r="FI6" s="7" t="str">
        <f t="shared" si="7"/>
        <v>W</v>
      </c>
      <c r="FJ6" s="7" t="str">
        <f t="shared" si="7"/>
        <v>T</v>
      </c>
      <c r="FK6" s="7" t="str">
        <f t="shared" si="7"/>
        <v>F</v>
      </c>
      <c r="FL6" s="7" t="str">
        <f t="shared" si="7"/>
        <v>S</v>
      </c>
      <c r="FM6" s="7" t="str">
        <f t="shared" si="7"/>
        <v>S</v>
      </c>
    </row>
    <row r="7" spans="1:169" ht="30" hidden="1" customHeight="1" thickBot="1">
      <c r="A7" s="49" t="s">
        <v>315</v>
      </c>
      <c r="C7" s="56"/>
      <c r="E7" s="48"/>
      <c r="H7" s="48" t="str">
        <f>IF(OR(ISBLANK(task_start),ISBLANK(task_end)),"",task_end-task_start+1)</f>
        <v/>
      </c>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DQ7" s="867">
        <f>DQ8</f>
        <v>1</v>
      </c>
      <c r="DR7" s="868"/>
      <c r="DS7" s="868"/>
      <c r="DT7" s="868"/>
      <c r="DU7" s="868"/>
      <c r="DV7" s="868"/>
      <c r="DW7" s="869"/>
      <c r="DX7" s="867">
        <f>DX8</f>
        <v>8</v>
      </c>
      <c r="DY7" s="868"/>
      <c r="DZ7" s="868"/>
      <c r="EA7" s="868"/>
      <c r="EB7" s="868"/>
      <c r="EC7" s="868"/>
      <c r="ED7" s="869"/>
      <c r="EE7" s="867">
        <f>EE8</f>
        <v>15</v>
      </c>
      <c r="EF7" s="868"/>
      <c r="EG7" s="868"/>
      <c r="EH7" s="868"/>
      <c r="EI7" s="868"/>
      <c r="EJ7" s="868"/>
      <c r="EK7" s="869"/>
      <c r="EL7" s="867">
        <f>EL8</f>
        <v>22</v>
      </c>
      <c r="EM7" s="868"/>
      <c r="EN7" s="868"/>
      <c r="EO7" s="868"/>
      <c r="EP7" s="868"/>
      <c r="EQ7" s="868"/>
      <c r="ER7" s="869"/>
      <c r="ES7" s="867">
        <f>ES8</f>
        <v>29</v>
      </c>
      <c r="ET7" s="868"/>
      <c r="EU7" s="868"/>
      <c r="EV7" s="868"/>
      <c r="EW7" s="868"/>
      <c r="EX7" s="868"/>
      <c r="EY7" s="869"/>
      <c r="EZ7" s="867">
        <f>EZ8</f>
        <v>36</v>
      </c>
      <c r="FA7" s="868"/>
      <c r="FB7" s="868"/>
      <c r="FC7" s="868"/>
      <c r="FD7" s="868"/>
      <c r="FE7" s="868"/>
      <c r="FF7" s="869"/>
      <c r="FG7" s="867">
        <f>FG8</f>
        <v>43</v>
      </c>
      <c r="FH7" s="868"/>
      <c r="FI7" s="868"/>
      <c r="FJ7" s="868"/>
      <c r="FK7" s="868"/>
      <c r="FL7" s="868"/>
      <c r="FM7" s="869"/>
    </row>
    <row r="8" spans="1:169" s="55" customFormat="1" ht="30" customHeight="1" thickBot="1">
      <c r="A8" s="45" t="s">
        <v>316</v>
      </c>
      <c r="B8" s="11" t="s">
        <v>352</v>
      </c>
      <c r="C8" s="58"/>
      <c r="D8" s="12">
        <f>AVERAGE(D9:D13)</f>
        <v>0.2</v>
      </c>
      <c r="E8" s="81"/>
      <c r="F8" s="81"/>
      <c r="G8" s="10"/>
      <c r="H8" s="10" t="str">
        <f t="shared" ref="H8:H83" si="8">IF(OR(ISBLANK(task_start),ISBLANK(task_end)),"",task_end-task_start+1)</f>
        <v/>
      </c>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
        <f t="shared" ref="DQ8:FM8" si="9">DP8+1</f>
        <v>1</v>
      </c>
      <c r="DR8" s="4">
        <f t="shared" si="9"/>
        <v>2</v>
      </c>
      <c r="DS8" s="4">
        <f t="shared" si="9"/>
        <v>3</v>
      </c>
      <c r="DT8" s="4">
        <f t="shared" si="9"/>
        <v>4</v>
      </c>
      <c r="DU8" s="4">
        <f t="shared" si="9"/>
        <v>5</v>
      </c>
      <c r="DV8" s="4">
        <f t="shared" si="9"/>
        <v>6</v>
      </c>
      <c r="DW8" s="6">
        <f t="shared" si="9"/>
        <v>7</v>
      </c>
      <c r="DX8" s="5">
        <f t="shared" si="9"/>
        <v>8</v>
      </c>
      <c r="DY8" s="4">
        <f t="shared" si="9"/>
        <v>9</v>
      </c>
      <c r="DZ8" s="4">
        <f t="shared" si="9"/>
        <v>10</v>
      </c>
      <c r="EA8" s="4">
        <f t="shared" si="9"/>
        <v>11</v>
      </c>
      <c r="EB8" s="4">
        <f t="shared" si="9"/>
        <v>12</v>
      </c>
      <c r="EC8" s="4">
        <f t="shared" si="9"/>
        <v>13</v>
      </c>
      <c r="ED8" s="6">
        <f t="shared" si="9"/>
        <v>14</v>
      </c>
      <c r="EE8" s="5">
        <f t="shared" si="9"/>
        <v>15</v>
      </c>
      <c r="EF8" s="4">
        <f t="shared" si="9"/>
        <v>16</v>
      </c>
      <c r="EG8" s="4">
        <f t="shared" si="9"/>
        <v>17</v>
      </c>
      <c r="EH8" s="4">
        <f t="shared" si="9"/>
        <v>18</v>
      </c>
      <c r="EI8" s="4">
        <f t="shared" si="9"/>
        <v>19</v>
      </c>
      <c r="EJ8" s="4">
        <f t="shared" si="9"/>
        <v>20</v>
      </c>
      <c r="EK8" s="6">
        <f t="shared" si="9"/>
        <v>21</v>
      </c>
      <c r="EL8" s="5">
        <f t="shared" si="9"/>
        <v>22</v>
      </c>
      <c r="EM8" s="4">
        <f t="shared" si="9"/>
        <v>23</v>
      </c>
      <c r="EN8" s="4">
        <f t="shared" si="9"/>
        <v>24</v>
      </c>
      <c r="EO8" s="4">
        <f t="shared" si="9"/>
        <v>25</v>
      </c>
      <c r="EP8" s="4">
        <f t="shared" si="9"/>
        <v>26</v>
      </c>
      <c r="EQ8" s="4">
        <f t="shared" si="9"/>
        <v>27</v>
      </c>
      <c r="ER8" s="6">
        <f t="shared" si="9"/>
        <v>28</v>
      </c>
      <c r="ES8" s="5">
        <f t="shared" si="9"/>
        <v>29</v>
      </c>
      <c r="ET8" s="4">
        <f t="shared" si="9"/>
        <v>30</v>
      </c>
      <c r="EU8" s="4">
        <f t="shared" si="9"/>
        <v>31</v>
      </c>
      <c r="EV8" s="4">
        <f t="shared" si="9"/>
        <v>32</v>
      </c>
      <c r="EW8" s="4">
        <f t="shared" si="9"/>
        <v>33</v>
      </c>
      <c r="EX8" s="4">
        <f t="shared" si="9"/>
        <v>34</v>
      </c>
      <c r="EY8" s="6">
        <f t="shared" si="9"/>
        <v>35</v>
      </c>
      <c r="EZ8" s="5">
        <f t="shared" si="9"/>
        <v>36</v>
      </c>
      <c r="FA8" s="4">
        <f t="shared" si="9"/>
        <v>37</v>
      </c>
      <c r="FB8" s="4">
        <f t="shared" si="9"/>
        <v>38</v>
      </c>
      <c r="FC8" s="4">
        <f t="shared" si="9"/>
        <v>39</v>
      </c>
      <c r="FD8" s="4">
        <f t="shared" si="9"/>
        <v>40</v>
      </c>
      <c r="FE8" s="4">
        <f t="shared" si="9"/>
        <v>41</v>
      </c>
      <c r="FF8" s="6">
        <f t="shared" si="9"/>
        <v>42</v>
      </c>
      <c r="FG8" s="5">
        <f t="shared" si="9"/>
        <v>43</v>
      </c>
      <c r="FH8" s="4">
        <f t="shared" si="9"/>
        <v>44</v>
      </c>
      <c r="FI8" s="4">
        <f t="shared" si="9"/>
        <v>45</v>
      </c>
      <c r="FJ8" s="4">
        <f t="shared" si="9"/>
        <v>46</v>
      </c>
      <c r="FK8" s="4">
        <f t="shared" si="9"/>
        <v>47</v>
      </c>
      <c r="FL8" s="4">
        <f t="shared" si="9"/>
        <v>48</v>
      </c>
      <c r="FM8" s="6">
        <f t="shared" si="9"/>
        <v>49</v>
      </c>
    </row>
    <row r="9" spans="1:169" s="55" customFormat="1" ht="22.2" customHeight="1" outlineLevel="1" thickBot="1">
      <c r="A9" s="45" t="s">
        <v>318</v>
      </c>
      <c r="B9" s="41" t="s">
        <v>353</v>
      </c>
      <c r="C9" s="42" t="s">
        <v>354</v>
      </c>
      <c r="D9" s="13">
        <v>1</v>
      </c>
      <c r="E9" s="74">
        <f t="shared" ref="E9:E17" si="10">Project_Start</f>
        <v>44078</v>
      </c>
      <c r="F9" s="74"/>
      <c r="G9" s="10"/>
      <c r="H9" s="10" t="str">
        <f t="shared" si="8"/>
        <v/>
      </c>
      <c r="I9" s="121" t="s">
        <v>355</v>
      </c>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7" t="str">
        <f t="shared" ref="DQ9:FM9" si="11">LEFT(TEXT(DQ8,"ddd"),1)</f>
        <v>S</v>
      </c>
      <c r="DR9" s="7" t="str">
        <f t="shared" si="11"/>
        <v>M</v>
      </c>
      <c r="DS9" s="7" t="str">
        <f t="shared" si="11"/>
        <v>T</v>
      </c>
      <c r="DT9" s="7" t="str">
        <f t="shared" si="11"/>
        <v>W</v>
      </c>
      <c r="DU9" s="7" t="str">
        <f t="shared" si="11"/>
        <v>T</v>
      </c>
      <c r="DV9" s="7" t="str">
        <f t="shared" si="11"/>
        <v>F</v>
      </c>
      <c r="DW9" s="7" t="str">
        <f t="shared" si="11"/>
        <v>S</v>
      </c>
      <c r="DX9" s="7" t="str">
        <f t="shared" si="11"/>
        <v>S</v>
      </c>
      <c r="DY9" s="7" t="str">
        <f t="shared" si="11"/>
        <v>M</v>
      </c>
      <c r="DZ9" s="7" t="str">
        <f t="shared" si="11"/>
        <v>T</v>
      </c>
      <c r="EA9" s="7" t="str">
        <f t="shared" si="11"/>
        <v>W</v>
      </c>
      <c r="EB9" s="7" t="str">
        <f t="shared" si="11"/>
        <v>T</v>
      </c>
      <c r="EC9" s="7" t="str">
        <f t="shared" si="11"/>
        <v>F</v>
      </c>
      <c r="ED9" s="7" t="str">
        <f t="shared" si="11"/>
        <v>S</v>
      </c>
      <c r="EE9" s="7" t="str">
        <f t="shared" si="11"/>
        <v>S</v>
      </c>
      <c r="EF9" s="7" t="str">
        <f t="shared" si="11"/>
        <v>M</v>
      </c>
      <c r="EG9" s="7" t="str">
        <f t="shared" si="11"/>
        <v>T</v>
      </c>
      <c r="EH9" s="7" t="str">
        <f t="shared" si="11"/>
        <v>W</v>
      </c>
      <c r="EI9" s="7" t="str">
        <f t="shared" si="11"/>
        <v>T</v>
      </c>
      <c r="EJ9" s="7" t="str">
        <f t="shared" si="11"/>
        <v>F</v>
      </c>
      <c r="EK9" s="7" t="str">
        <f t="shared" si="11"/>
        <v>S</v>
      </c>
      <c r="EL9" s="7" t="str">
        <f t="shared" si="11"/>
        <v>S</v>
      </c>
      <c r="EM9" s="7" t="str">
        <f t="shared" si="11"/>
        <v>M</v>
      </c>
      <c r="EN9" s="7" t="str">
        <f t="shared" si="11"/>
        <v>T</v>
      </c>
      <c r="EO9" s="7" t="str">
        <f t="shared" si="11"/>
        <v>W</v>
      </c>
      <c r="EP9" s="7" t="str">
        <f t="shared" si="11"/>
        <v>T</v>
      </c>
      <c r="EQ9" s="7" t="str">
        <f t="shared" si="11"/>
        <v>F</v>
      </c>
      <c r="ER9" s="7" t="str">
        <f t="shared" si="11"/>
        <v>S</v>
      </c>
      <c r="ES9" s="7" t="str">
        <f t="shared" si="11"/>
        <v>S</v>
      </c>
      <c r="ET9" s="7" t="str">
        <f t="shared" si="11"/>
        <v>M</v>
      </c>
      <c r="EU9" s="7" t="str">
        <f t="shared" si="11"/>
        <v>T</v>
      </c>
      <c r="EV9" s="7" t="str">
        <f t="shared" si="11"/>
        <v>W</v>
      </c>
      <c r="EW9" s="7" t="str">
        <f t="shared" si="11"/>
        <v>T</v>
      </c>
      <c r="EX9" s="7" t="str">
        <f t="shared" si="11"/>
        <v>F</v>
      </c>
      <c r="EY9" s="7" t="str">
        <f t="shared" si="11"/>
        <v>S</v>
      </c>
      <c r="EZ9" s="7" t="str">
        <f t="shared" si="11"/>
        <v>S</v>
      </c>
      <c r="FA9" s="7" t="str">
        <f t="shared" si="11"/>
        <v>M</v>
      </c>
      <c r="FB9" s="7" t="str">
        <f t="shared" si="11"/>
        <v>T</v>
      </c>
      <c r="FC9" s="7" t="str">
        <f t="shared" si="11"/>
        <v>W</v>
      </c>
      <c r="FD9" s="7" t="str">
        <f t="shared" si="11"/>
        <v>T</v>
      </c>
      <c r="FE9" s="7" t="str">
        <f t="shared" si="11"/>
        <v>F</v>
      </c>
      <c r="FF9" s="7" t="str">
        <f t="shared" si="11"/>
        <v>S</v>
      </c>
      <c r="FG9" s="7" t="str">
        <f t="shared" si="11"/>
        <v>S</v>
      </c>
      <c r="FH9" s="7" t="str">
        <f t="shared" si="11"/>
        <v>M</v>
      </c>
      <c r="FI9" s="7" t="str">
        <f t="shared" si="11"/>
        <v>T</v>
      </c>
      <c r="FJ9" s="7" t="str">
        <f t="shared" si="11"/>
        <v>W</v>
      </c>
      <c r="FK9" s="7" t="str">
        <f t="shared" si="11"/>
        <v>T</v>
      </c>
      <c r="FL9" s="7" t="str">
        <f t="shared" si="11"/>
        <v>F</v>
      </c>
      <c r="FM9" s="7" t="str">
        <f t="shared" si="11"/>
        <v>S</v>
      </c>
    </row>
    <row r="10" spans="1:169" s="55" customFormat="1" ht="22.2" customHeight="1" outlineLevel="1" thickBot="1">
      <c r="A10" s="45" t="s">
        <v>320</v>
      </c>
      <c r="B10" s="41" t="s">
        <v>356</v>
      </c>
      <c r="C10" s="42" t="s">
        <v>354</v>
      </c>
      <c r="D10" s="13">
        <v>0</v>
      </c>
      <c r="E10" s="74">
        <f t="shared" si="10"/>
        <v>44078</v>
      </c>
      <c r="F10" s="74"/>
      <c r="G10" s="10"/>
      <c r="H10" s="10" t="str">
        <f t="shared" si="8"/>
        <v/>
      </c>
      <c r="I10" s="121" t="s">
        <v>355</v>
      </c>
      <c r="J10" s="57"/>
      <c r="K10" s="57"/>
      <c r="L10" s="57"/>
      <c r="M10" s="57"/>
      <c r="N10" s="57"/>
      <c r="O10" s="57"/>
      <c r="P10" s="57"/>
      <c r="Q10" s="57"/>
      <c r="R10" s="57"/>
      <c r="S10" s="57"/>
      <c r="T10" s="57"/>
      <c r="U10" s="59"/>
      <c r="V10" s="59"/>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867">
        <f>DQ11</f>
        <v>1</v>
      </c>
      <c r="DR10" s="868"/>
      <c r="DS10" s="868"/>
      <c r="DT10" s="868"/>
      <c r="DU10" s="868"/>
      <c r="DV10" s="868"/>
      <c r="DW10" s="869"/>
      <c r="DX10" s="867">
        <f>DX11</f>
        <v>8</v>
      </c>
      <c r="DY10" s="868"/>
      <c r="DZ10" s="868"/>
      <c r="EA10" s="868"/>
      <c r="EB10" s="868"/>
      <c r="EC10" s="868"/>
      <c r="ED10" s="869"/>
      <c r="EE10" s="867">
        <f>EE11</f>
        <v>15</v>
      </c>
      <c r="EF10" s="868"/>
      <c r="EG10" s="868"/>
      <c r="EH10" s="868"/>
      <c r="EI10" s="868"/>
      <c r="EJ10" s="868"/>
      <c r="EK10" s="869"/>
      <c r="EL10" s="867">
        <f>EL11</f>
        <v>22</v>
      </c>
      <c r="EM10" s="868"/>
      <c r="EN10" s="868"/>
      <c r="EO10" s="868"/>
      <c r="EP10" s="868"/>
      <c r="EQ10" s="868"/>
      <c r="ER10" s="869"/>
      <c r="ES10" s="867">
        <f>ES11</f>
        <v>29</v>
      </c>
      <c r="ET10" s="868"/>
      <c r="EU10" s="868"/>
      <c r="EV10" s="868"/>
      <c r="EW10" s="868"/>
      <c r="EX10" s="868"/>
      <c r="EY10" s="869"/>
      <c r="EZ10" s="867">
        <f>EZ11</f>
        <v>36</v>
      </c>
      <c r="FA10" s="868"/>
      <c r="FB10" s="868"/>
      <c r="FC10" s="868"/>
      <c r="FD10" s="868"/>
      <c r="FE10" s="868"/>
      <c r="FF10" s="869"/>
      <c r="FG10" s="867">
        <f>FG11</f>
        <v>43</v>
      </c>
      <c r="FH10" s="868"/>
      <c r="FI10" s="868"/>
      <c r="FJ10" s="868"/>
      <c r="FK10" s="868"/>
      <c r="FL10" s="868"/>
      <c r="FM10" s="869"/>
    </row>
    <row r="11" spans="1:169" s="55" customFormat="1" ht="22.2" customHeight="1" outlineLevel="1" thickBot="1">
      <c r="A11" s="49"/>
      <c r="B11" s="41" t="s">
        <v>357</v>
      </c>
      <c r="C11" s="42" t="s">
        <v>354</v>
      </c>
      <c r="D11" s="13">
        <v>0</v>
      </c>
      <c r="E11" s="74">
        <f t="shared" si="10"/>
        <v>44078</v>
      </c>
      <c r="F11" s="74"/>
      <c r="G11" s="10"/>
      <c r="H11" s="10" t="str">
        <f t="shared" si="8"/>
        <v/>
      </c>
      <c r="I11" s="121" t="s">
        <v>355</v>
      </c>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
        <f t="shared" ref="DQ11:FM11" si="12">DP11+1</f>
        <v>1</v>
      </c>
      <c r="DR11" s="4">
        <f t="shared" si="12"/>
        <v>2</v>
      </c>
      <c r="DS11" s="4">
        <f t="shared" si="12"/>
        <v>3</v>
      </c>
      <c r="DT11" s="4">
        <f t="shared" si="12"/>
        <v>4</v>
      </c>
      <c r="DU11" s="4">
        <f t="shared" si="12"/>
        <v>5</v>
      </c>
      <c r="DV11" s="4">
        <f t="shared" si="12"/>
        <v>6</v>
      </c>
      <c r="DW11" s="6">
        <f t="shared" si="12"/>
        <v>7</v>
      </c>
      <c r="DX11" s="5">
        <f t="shared" si="12"/>
        <v>8</v>
      </c>
      <c r="DY11" s="4">
        <f t="shared" si="12"/>
        <v>9</v>
      </c>
      <c r="DZ11" s="4">
        <f t="shared" si="12"/>
        <v>10</v>
      </c>
      <c r="EA11" s="4">
        <f t="shared" si="12"/>
        <v>11</v>
      </c>
      <c r="EB11" s="4">
        <f t="shared" si="12"/>
        <v>12</v>
      </c>
      <c r="EC11" s="4">
        <f t="shared" si="12"/>
        <v>13</v>
      </c>
      <c r="ED11" s="6">
        <f t="shared" si="12"/>
        <v>14</v>
      </c>
      <c r="EE11" s="5">
        <f t="shared" si="12"/>
        <v>15</v>
      </c>
      <c r="EF11" s="4">
        <f t="shared" si="12"/>
        <v>16</v>
      </c>
      <c r="EG11" s="4">
        <f t="shared" si="12"/>
        <v>17</v>
      </c>
      <c r="EH11" s="4">
        <f t="shared" si="12"/>
        <v>18</v>
      </c>
      <c r="EI11" s="4">
        <f t="shared" si="12"/>
        <v>19</v>
      </c>
      <c r="EJ11" s="4">
        <f t="shared" si="12"/>
        <v>20</v>
      </c>
      <c r="EK11" s="6">
        <f t="shared" si="12"/>
        <v>21</v>
      </c>
      <c r="EL11" s="5">
        <f t="shared" si="12"/>
        <v>22</v>
      </c>
      <c r="EM11" s="4">
        <f t="shared" si="12"/>
        <v>23</v>
      </c>
      <c r="EN11" s="4">
        <f t="shared" si="12"/>
        <v>24</v>
      </c>
      <c r="EO11" s="4">
        <f t="shared" si="12"/>
        <v>25</v>
      </c>
      <c r="EP11" s="4">
        <f t="shared" si="12"/>
        <v>26</v>
      </c>
      <c r="EQ11" s="4">
        <f t="shared" si="12"/>
        <v>27</v>
      </c>
      <c r="ER11" s="6">
        <f t="shared" si="12"/>
        <v>28</v>
      </c>
      <c r="ES11" s="5">
        <f t="shared" si="12"/>
        <v>29</v>
      </c>
      <c r="ET11" s="4">
        <f t="shared" si="12"/>
        <v>30</v>
      </c>
      <c r="EU11" s="4">
        <f t="shared" si="12"/>
        <v>31</v>
      </c>
      <c r="EV11" s="4">
        <f t="shared" si="12"/>
        <v>32</v>
      </c>
      <c r="EW11" s="4">
        <f t="shared" si="12"/>
        <v>33</v>
      </c>
      <c r="EX11" s="4">
        <f t="shared" si="12"/>
        <v>34</v>
      </c>
      <c r="EY11" s="6">
        <f t="shared" si="12"/>
        <v>35</v>
      </c>
      <c r="EZ11" s="5">
        <f t="shared" si="12"/>
        <v>36</v>
      </c>
      <c r="FA11" s="4">
        <f t="shared" si="12"/>
        <v>37</v>
      </c>
      <c r="FB11" s="4">
        <f t="shared" si="12"/>
        <v>38</v>
      </c>
      <c r="FC11" s="4">
        <f t="shared" si="12"/>
        <v>39</v>
      </c>
      <c r="FD11" s="4">
        <f t="shared" si="12"/>
        <v>40</v>
      </c>
      <c r="FE11" s="4">
        <f t="shared" si="12"/>
        <v>41</v>
      </c>
      <c r="FF11" s="6">
        <f t="shared" si="12"/>
        <v>42</v>
      </c>
      <c r="FG11" s="5">
        <f t="shared" si="12"/>
        <v>43</v>
      </c>
      <c r="FH11" s="4">
        <f t="shared" si="12"/>
        <v>44</v>
      </c>
      <c r="FI11" s="4">
        <f t="shared" si="12"/>
        <v>45</v>
      </c>
      <c r="FJ11" s="4">
        <f t="shared" si="12"/>
        <v>46</v>
      </c>
      <c r="FK11" s="4">
        <f t="shared" si="12"/>
        <v>47</v>
      </c>
      <c r="FL11" s="4">
        <f t="shared" si="12"/>
        <v>48</v>
      </c>
      <c r="FM11" s="6">
        <f t="shared" si="12"/>
        <v>49</v>
      </c>
    </row>
    <row r="12" spans="1:169" s="55" customFormat="1" ht="22.2" customHeight="1" outlineLevel="1" thickBot="1">
      <c r="A12" s="49"/>
      <c r="B12" s="41" t="s">
        <v>358</v>
      </c>
      <c r="C12" s="42" t="s">
        <v>354</v>
      </c>
      <c r="D12" s="13">
        <v>0</v>
      </c>
      <c r="E12" s="74">
        <f t="shared" si="10"/>
        <v>44078</v>
      </c>
      <c r="F12" s="74"/>
      <c r="G12" s="10"/>
      <c r="H12" s="10" t="str">
        <f t="shared" si="8"/>
        <v/>
      </c>
      <c r="I12" s="121" t="s">
        <v>355</v>
      </c>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
      <c r="DR12" s="4"/>
      <c r="DS12" s="4"/>
      <c r="DT12" s="4"/>
      <c r="DU12" s="4"/>
      <c r="DV12" s="4"/>
      <c r="DW12" s="6"/>
      <c r="DX12" s="5"/>
      <c r="DY12" s="4"/>
      <c r="DZ12" s="4"/>
      <c r="EA12" s="4"/>
      <c r="EB12" s="4"/>
      <c r="EC12" s="4"/>
      <c r="ED12" s="6"/>
      <c r="EE12" s="5"/>
      <c r="EF12" s="4"/>
      <c r="EG12" s="4"/>
      <c r="EH12" s="4"/>
      <c r="EI12" s="4"/>
      <c r="EJ12" s="4"/>
      <c r="EK12" s="6"/>
      <c r="EL12" s="5"/>
      <c r="EM12" s="4"/>
      <c r="EN12" s="4"/>
      <c r="EO12" s="4"/>
      <c r="EP12" s="4"/>
      <c r="EQ12" s="4"/>
      <c r="ER12" s="6"/>
      <c r="ES12" s="5"/>
      <c r="ET12" s="4"/>
      <c r="EU12" s="4"/>
      <c r="EV12" s="4"/>
      <c r="EW12" s="4"/>
      <c r="EX12" s="4"/>
      <c r="EY12" s="6"/>
      <c r="EZ12" s="5"/>
      <c r="FA12" s="4"/>
      <c r="FB12" s="4"/>
      <c r="FC12" s="4"/>
      <c r="FD12" s="4"/>
      <c r="FE12" s="4"/>
      <c r="FF12" s="6"/>
      <c r="FG12" s="5"/>
      <c r="FH12" s="4"/>
      <c r="FI12" s="4"/>
      <c r="FJ12" s="4"/>
      <c r="FK12" s="4"/>
      <c r="FL12" s="4"/>
      <c r="FM12" s="6"/>
    </row>
    <row r="13" spans="1:169" s="55" customFormat="1" ht="22.2" customHeight="1" outlineLevel="1" thickBot="1">
      <c r="A13" s="49"/>
      <c r="B13" s="41" t="s">
        <v>359</v>
      </c>
      <c r="C13" s="42" t="s">
        <v>354</v>
      </c>
      <c r="D13" s="13">
        <v>0</v>
      </c>
      <c r="E13" s="74">
        <f t="shared" si="10"/>
        <v>44078</v>
      </c>
      <c r="F13" s="74">
        <v>44089</v>
      </c>
      <c r="G13" s="10"/>
      <c r="H13" s="10">
        <f t="shared" si="8"/>
        <v>12</v>
      </c>
      <c r="I13" s="106" t="s">
        <v>360</v>
      </c>
      <c r="J13" s="57"/>
      <c r="K13" s="57"/>
      <c r="L13" s="57"/>
      <c r="M13" s="57"/>
      <c r="N13" s="57"/>
      <c r="O13" s="57"/>
      <c r="P13" s="57"/>
      <c r="Q13" s="57"/>
      <c r="R13" s="57"/>
      <c r="S13" s="57"/>
      <c r="T13" s="57"/>
      <c r="U13" s="57"/>
      <c r="V13" s="57"/>
      <c r="W13" s="57"/>
      <c r="X13" s="57"/>
      <c r="Y13" s="59"/>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7" t="str">
        <f t="shared" ref="DQ13:FM13" si="13">LEFT(TEXT(DQ11,"ddd"),1)</f>
        <v>S</v>
      </c>
      <c r="DR13" s="7" t="str">
        <f t="shared" si="13"/>
        <v>M</v>
      </c>
      <c r="DS13" s="7" t="str">
        <f t="shared" si="13"/>
        <v>T</v>
      </c>
      <c r="DT13" s="7" t="str">
        <f t="shared" si="13"/>
        <v>W</v>
      </c>
      <c r="DU13" s="7" t="str">
        <f t="shared" si="13"/>
        <v>T</v>
      </c>
      <c r="DV13" s="7" t="str">
        <f t="shared" si="13"/>
        <v>F</v>
      </c>
      <c r="DW13" s="7" t="str">
        <f t="shared" si="13"/>
        <v>S</v>
      </c>
      <c r="DX13" s="7" t="str">
        <f t="shared" si="13"/>
        <v>S</v>
      </c>
      <c r="DY13" s="7" t="str">
        <f t="shared" si="13"/>
        <v>M</v>
      </c>
      <c r="DZ13" s="7" t="str">
        <f t="shared" si="13"/>
        <v>T</v>
      </c>
      <c r="EA13" s="7" t="str">
        <f t="shared" si="13"/>
        <v>W</v>
      </c>
      <c r="EB13" s="7" t="str">
        <f t="shared" si="13"/>
        <v>T</v>
      </c>
      <c r="EC13" s="7" t="str">
        <f t="shared" si="13"/>
        <v>F</v>
      </c>
      <c r="ED13" s="7" t="str">
        <f t="shared" si="13"/>
        <v>S</v>
      </c>
      <c r="EE13" s="7" t="str">
        <f t="shared" si="13"/>
        <v>S</v>
      </c>
      <c r="EF13" s="7" t="str">
        <f t="shared" si="13"/>
        <v>M</v>
      </c>
      <c r="EG13" s="7" t="str">
        <f t="shared" si="13"/>
        <v>T</v>
      </c>
      <c r="EH13" s="7" t="str">
        <f t="shared" si="13"/>
        <v>W</v>
      </c>
      <c r="EI13" s="7" t="str">
        <f t="shared" si="13"/>
        <v>T</v>
      </c>
      <c r="EJ13" s="7" t="str">
        <f t="shared" si="13"/>
        <v>F</v>
      </c>
      <c r="EK13" s="7" t="str">
        <f t="shared" si="13"/>
        <v>S</v>
      </c>
      <c r="EL13" s="7" t="str">
        <f t="shared" si="13"/>
        <v>S</v>
      </c>
      <c r="EM13" s="7" t="str">
        <f t="shared" si="13"/>
        <v>M</v>
      </c>
      <c r="EN13" s="7" t="str">
        <f t="shared" si="13"/>
        <v>T</v>
      </c>
      <c r="EO13" s="7" t="str">
        <f t="shared" si="13"/>
        <v>W</v>
      </c>
      <c r="EP13" s="7" t="str">
        <f t="shared" si="13"/>
        <v>T</v>
      </c>
      <c r="EQ13" s="7" t="str">
        <f t="shared" si="13"/>
        <v>F</v>
      </c>
      <c r="ER13" s="7" t="str">
        <f t="shared" si="13"/>
        <v>S</v>
      </c>
      <c r="ES13" s="7" t="str">
        <f t="shared" si="13"/>
        <v>S</v>
      </c>
      <c r="ET13" s="7" t="str">
        <f t="shared" si="13"/>
        <v>M</v>
      </c>
      <c r="EU13" s="7" t="str">
        <f t="shared" si="13"/>
        <v>T</v>
      </c>
      <c r="EV13" s="7" t="str">
        <f t="shared" si="13"/>
        <v>W</v>
      </c>
      <c r="EW13" s="7" t="str">
        <f t="shared" si="13"/>
        <v>T</v>
      </c>
      <c r="EX13" s="7" t="str">
        <f t="shared" si="13"/>
        <v>F</v>
      </c>
      <c r="EY13" s="7" t="str">
        <f t="shared" si="13"/>
        <v>S</v>
      </c>
      <c r="EZ13" s="7" t="str">
        <f t="shared" si="13"/>
        <v>S</v>
      </c>
      <c r="FA13" s="7" t="str">
        <f t="shared" si="13"/>
        <v>M</v>
      </c>
      <c r="FB13" s="7" t="str">
        <f t="shared" si="13"/>
        <v>T</v>
      </c>
      <c r="FC13" s="7" t="str">
        <f t="shared" si="13"/>
        <v>W</v>
      </c>
      <c r="FD13" s="7" t="str">
        <f t="shared" si="13"/>
        <v>T</v>
      </c>
      <c r="FE13" s="7" t="str">
        <f t="shared" si="13"/>
        <v>F</v>
      </c>
      <c r="FF13" s="7" t="str">
        <f t="shared" si="13"/>
        <v>S</v>
      </c>
      <c r="FG13" s="7" t="str">
        <f t="shared" si="13"/>
        <v>S</v>
      </c>
      <c r="FH13" s="7" t="str">
        <f t="shared" si="13"/>
        <v>M</v>
      </c>
      <c r="FI13" s="7" t="str">
        <f t="shared" si="13"/>
        <v>T</v>
      </c>
      <c r="FJ13" s="7" t="str">
        <f t="shared" si="13"/>
        <v>W</v>
      </c>
      <c r="FK13" s="7" t="str">
        <f t="shared" si="13"/>
        <v>T</v>
      </c>
      <c r="FL13" s="7" t="str">
        <f t="shared" si="13"/>
        <v>F</v>
      </c>
      <c r="FM13" s="7" t="str">
        <f t="shared" si="13"/>
        <v>S</v>
      </c>
    </row>
    <row r="14" spans="1:169" s="55" customFormat="1" ht="22.2" customHeight="1" outlineLevel="1" thickBot="1">
      <c r="A14" s="49"/>
      <c r="B14" s="41" t="s">
        <v>361</v>
      </c>
      <c r="C14" s="42" t="s">
        <v>354</v>
      </c>
      <c r="D14" s="13">
        <v>0</v>
      </c>
      <c r="E14" s="74">
        <f t="shared" si="10"/>
        <v>44078</v>
      </c>
      <c r="F14" s="74">
        <v>44089</v>
      </c>
      <c r="G14" s="10"/>
      <c r="H14" s="10">
        <f t="shared" si="8"/>
        <v>12</v>
      </c>
      <c r="I14" s="106" t="s">
        <v>362</v>
      </c>
      <c r="J14" s="57"/>
      <c r="K14" s="57"/>
      <c r="L14" s="57"/>
      <c r="M14" s="57"/>
      <c r="N14" s="57"/>
      <c r="O14" s="57"/>
      <c r="P14" s="57"/>
      <c r="Q14" s="57"/>
      <c r="R14" s="57"/>
      <c r="S14" s="57"/>
      <c r="T14" s="57"/>
      <c r="U14" s="57"/>
      <c r="V14" s="57"/>
      <c r="W14" s="57"/>
      <c r="X14" s="57"/>
      <c r="Y14" s="59"/>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867">
        <f>DQ20</f>
        <v>1</v>
      </c>
      <c r="DR14" s="868"/>
      <c r="DS14" s="868"/>
      <c r="DT14" s="868"/>
      <c r="DU14" s="868"/>
      <c r="DV14" s="868"/>
      <c r="DW14" s="869"/>
      <c r="DX14" s="867">
        <f>DX20</f>
        <v>8</v>
      </c>
      <c r="DY14" s="868"/>
      <c r="DZ14" s="868"/>
      <c r="EA14" s="868"/>
      <c r="EB14" s="868"/>
      <c r="EC14" s="868"/>
      <c r="ED14" s="869"/>
      <c r="EE14" s="867">
        <f>EE20</f>
        <v>15</v>
      </c>
      <c r="EF14" s="868"/>
      <c r="EG14" s="868"/>
      <c r="EH14" s="868"/>
      <c r="EI14" s="868"/>
      <c r="EJ14" s="868"/>
      <c r="EK14" s="869"/>
      <c r="EL14" s="867">
        <f>EL20</f>
        <v>22</v>
      </c>
      <c r="EM14" s="868"/>
      <c r="EN14" s="868"/>
      <c r="EO14" s="868"/>
      <c r="EP14" s="868"/>
      <c r="EQ14" s="868"/>
      <c r="ER14" s="869"/>
      <c r="ES14" s="867">
        <f>ES20</f>
        <v>29</v>
      </c>
      <c r="ET14" s="868"/>
      <c r="EU14" s="868"/>
      <c r="EV14" s="868"/>
      <c r="EW14" s="868"/>
      <c r="EX14" s="868"/>
      <c r="EY14" s="869"/>
      <c r="EZ14" s="867">
        <f>EZ20</f>
        <v>36</v>
      </c>
      <c r="FA14" s="868"/>
      <c r="FB14" s="868"/>
      <c r="FC14" s="868"/>
      <c r="FD14" s="868"/>
      <c r="FE14" s="868"/>
      <c r="FF14" s="869"/>
      <c r="FG14" s="867">
        <f>FG20</f>
        <v>43</v>
      </c>
      <c r="FH14" s="868"/>
      <c r="FI14" s="868"/>
      <c r="FJ14" s="868"/>
      <c r="FK14" s="868"/>
      <c r="FL14" s="868"/>
      <c r="FM14" s="869"/>
    </row>
    <row r="15" spans="1:169" s="55" customFormat="1" ht="22.2" customHeight="1" outlineLevel="1" thickBot="1">
      <c r="A15" s="49"/>
      <c r="B15" s="41" t="s">
        <v>363</v>
      </c>
      <c r="C15" s="42" t="s">
        <v>354</v>
      </c>
      <c r="D15" s="13">
        <v>0</v>
      </c>
      <c r="E15" s="74">
        <f t="shared" si="10"/>
        <v>44078</v>
      </c>
      <c r="F15" s="74">
        <v>44089</v>
      </c>
      <c r="G15" s="10"/>
      <c r="H15" s="10">
        <f t="shared" si="8"/>
        <v>12</v>
      </c>
      <c r="I15" s="106" t="s">
        <v>364</v>
      </c>
      <c r="J15" s="57"/>
      <c r="K15" s="57"/>
      <c r="L15" s="57"/>
      <c r="M15" s="57"/>
      <c r="N15" s="57"/>
      <c r="O15" s="57"/>
      <c r="P15" s="57"/>
      <c r="Q15" s="57"/>
      <c r="R15" s="57"/>
      <c r="S15" s="57"/>
      <c r="T15" s="57"/>
      <c r="U15" s="57"/>
      <c r="V15" s="57"/>
      <c r="W15" s="57"/>
      <c r="X15" s="57"/>
      <c r="Y15" s="59"/>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111"/>
      <c r="DR15" s="112"/>
      <c r="DS15" s="112"/>
      <c r="DT15" s="112"/>
      <c r="DU15" s="112"/>
      <c r="DV15" s="112"/>
      <c r="DW15" s="113"/>
      <c r="DX15" s="111"/>
      <c r="DY15" s="112"/>
      <c r="DZ15" s="112"/>
      <c r="EA15" s="112"/>
      <c r="EB15" s="112"/>
      <c r="EC15" s="112"/>
      <c r="ED15" s="113"/>
      <c r="EE15" s="111"/>
      <c r="EF15" s="112"/>
      <c r="EG15" s="112"/>
      <c r="EH15" s="112"/>
      <c r="EI15" s="112"/>
      <c r="EJ15" s="112"/>
      <c r="EK15" s="113"/>
      <c r="EL15" s="111"/>
      <c r="EM15" s="112"/>
      <c r="EN15" s="112"/>
      <c r="EO15" s="112"/>
      <c r="EP15" s="112"/>
      <c r="EQ15" s="112"/>
      <c r="ER15" s="113"/>
      <c r="ES15" s="111"/>
      <c r="ET15" s="112"/>
      <c r="EU15" s="112"/>
      <c r="EV15" s="112"/>
      <c r="EW15" s="112"/>
      <c r="EX15" s="112"/>
      <c r="EY15" s="113"/>
      <c r="EZ15" s="111"/>
      <c r="FA15" s="112"/>
      <c r="FB15" s="112"/>
      <c r="FC15" s="112"/>
      <c r="FD15" s="112"/>
      <c r="FE15" s="112"/>
      <c r="FF15" s="113"/>
      <c r="FG15" s="111"/>
      <c r="FH15" s="112"/>
      <c r="FI15" s="112"/>
      <c r="FJ15" s="112"/>
      <c r="FK15" s="112"/>
      <c r="FL15" s="112"/>
      <c r="FM15" s="113"/>
    </row>
    <row r="16" spans="1:169" s="55" customFormat="1" ht="29.4" outlineLevel="1" thickBot="1">
      <c r="A16" s="49"/>
      <c r="B16" s="115" t="s">
        <v>365</v>
      </c>
      <c r="C16" s="42" t="s">
        <v>366</v>
      </c>
      <c r="D16" s="13">
        <v>0</v>
      </c>
      <c r="E16" s="74">
        <f t="shared" si="10"/>
        <v>44078</v>
      </c>
      <c r="F16" s="74">
        <v>44089</v>
      </c>
      <c r="G16" s="10"/>
      <c r="H16" s="10">
        <f t="shared" si="8"/>
        <v>12</v>
      </c>
      <c r="I16" s="57"/>
      <c r="J16" s="57"/>
      <c r="K16" s="57"/>
      <c r="L16" s="57"/>
      <c r="M16" s="57"/>
      <c r="N16" s="57"/>
      <c r="O16" s="57"/>
      <c r="P16" s="57"/>
      <c r="Q16" s="57"/>
      <c r="R16" s="57"/>
      <c r="S16" s="57"/>
      <c r="T16" s="57"/>
      <c r="U16" s="57"/>
      <c r="V16" s="57"/>
      <c r="W16" s="57"/>
      <c r="X16" s="57"/>
      <c r="Y16" s="59"/>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111"/>
      <c r="DR16" s="112"/>
      <c r="DS16" s="112"/>
      <c r="DT16" s="112"/>
      <c r="DU16" s="112"/>
      <c r="DV16" s="112"/>
      <c r="DW16" s="113"/>
      <c r="DX16" s="111"/>
      <c r="DY16" s="112"/>
      <c r="DZ16" s="112"/>
      <c r="EA16" s="112"/>
      <c r="EB16" s="112"/>
      <c r="EC16" s="112"/>
      <c r="ED16" s="113"/>
      <c r="EE16" s="111"/>
      <c r="EF16" s="112"/>
      <c r="EG16" s="112"/>
      <c r="EH16" s="112"/>
      <c r="EI16" s="112"/>
      <c r="EJ16" s="112"/>
      <c r="EK16" s="113"/>
      <c r="EL16" s="111"/>
      <c r="EM16" s="112"/>
      <c r="EN16" s="112"/>
      <c r="EO16" s="112"/>
      <c r="EP16" s="112"/>
      <c r="EQ16" s="112"/>
      <c r="ER16" s="113"/>
      <c r="ES16" s="111"/>
      <c r="ET16" s="112"/>
      <c r="EU16" s="112"/>
      <c r="EV16" s="112"/>
      <c r="EW16" s="112"/>
      <c r="EX16" s="112"/>
      <c r="EY16" s="113"/>
      <c r="EZ16" s="111"/>
      <c r="FA16" s="112"/>
      <c r="FB16" s="112"/>
      <c r="FC16" s="112"/>
      <c r="FD16" s="112"/>
      <c r="FE16" s="112"/>
      <c r="FF16" s="113"/>
      <c r="FG16" s="111"/>
      <c r="FH16" s="112"/>
      <c r="FI16" s="112"/>
      <c r="FJ16" s="112"/>
      <c r="FK16" s="112"/>
      <c r="FL16" s="112"/>
      <c r="FM16" s="113"/>
    </row>
    <row r="17" spans="1:169" s="55" customFormat="1" ht="22.2" customHeight="1" outlineLevel="1" thickBot="1">
      <c r="A17" s="49"/>
      <c r="B17" s="41" t="s">
        <v>367</v>
      </c>
      <c r="C17" s="42" t="s">
        <v>368</v>
      </c>
      <c r="D17" s="13">
        <v>0</v>
      </c>
      <c r="E17" s="74">
        <f t="shared" si="10"/>
        <v>44078</v>
      </c>
      <c r="F17" s="74">
        <v>44089</v>
      </c>
      <c r="G17" s="10"/>
      <c r="H17" s="10">
        <f t="shared" si="8"/>
        <v>12</v>
      </c>
      <c r="I17" s="57"/>
      <c r="J17" s="57"/>
      <c r="K17" s="57"/>
      <c r="L17" s="57"/>
      <c r="M17" s="57"/>
      <c r="N17" s="57"/>
      <c r="O17" s="57"/>
      <c r="P17" s="57"/>
      <c r="Q17" s="57"/>
      <c r="R17" s="57"/>
      <c r="S17" s="57"/>
      <c r="T17" s="57"/>
      <c r="U17" s="57"/>
      <c r="V17" s="57"/>
      <c r="W17" s="57"/>
      <c r="X17" s="57"/>
      <c r="Y17" s="59"/>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111"/>
      <c r="DR17" s="112"/>
      <c r="DS17" s="112"/>
      <c r="DT17" s="112"/>
      <c r="DU17" s="112"/>
      <c r="DV17" s="112"/>
      <c r="DW17" s="113"/>
      <c r="DX17" s="111"/>
      <c r="DY17" s="112"/>
      <c r="DZ17" s="112"/>
      <c r="EA17" s="112"/>
      <c r="EB17" s="112"/>
      <c r="EC17" s="112"/>
      <c r="ED17" s="113"/>
      <c r="EE17" s="111"/>
      <c r="EF17" s="112"/>
      <c r="EG17" s="112"/>
      <c r="EH17" s="112"/>
      <c r="EI17" s="112"/>
      <c r="EJ17" s="112"/>
      <c r="EK17" s="113"/>
      <c r="EL17" s="111"/>
      <c r="EM17" s="112"/>
      <c r="EN17" s="112"/>
      <c r="EO17" s="112"/>
      <c r="EP17" s="112"/>
      <c r="EQ17" s="112"/>
      <c r="ER17" s="113"/>
      <c r="ES17" s="111"/>
      <c r="ET17" s="112"/>
      <c r="EU17" s="112"/>
      <c r="EV17" s="112"/>
      <c r="EW17" s="112"/>
      <c r="EX17" s="112"/>
      <c r="EY17" s="113"/>
      <c r="EZ17" s="111"/>
      <c r="FA17" s="112"/>
      <c r="FB17" s="112"/>
      <c r="FC17" s="112"/>
      <c r="FD17" s="112"/>
      <c r="FE17" s="112"/>
      <c r="FF17" s="113"/>
      <c r="FG17" s="111"/>
      <c r="FH17" s="112"/>
      <c r="FI17" s="112"/>
      <c r="FJ17" s="112"/>
      <c r="FK17" s="112"/>
      <c r="FL17" s="112"/>
      <c r="FM17" s="113"/>
    </row>
    <row r="18" spans="1:169" s="55" customFormat="1" ht="22.2" customHeight="1" outlineLevel="1" thickBot="1">
      <c r="A18" s="49"/>
      <c r="B18" s="41"/>
      <c r="C18" s="42"/>
      <c r="D18" s="13"/>
      <c r="E18" s="74"/>
      <c r="F18" s="74"/>
      <c r="G18" s="10"/>
      <c r="H18" s="10" t="str">
        <f t="shared" si="8"/>
        <v/>
      </c>
      <c r="I18" s="57"/>
      <c r="J18" s="57"/>
      <c r="K18" s="57"/>
      <c r="L18" s="57"/>
      <c r="M18" s="57"/>
      <c r="N18" s="57"/>
      <c r="O18" s="57"/>
      <c r="P18" s="57"/>
      <c r="Q18" s="57"/>
      <c r="R18" s="57"/>
      <c r="S18" s="57"/>
      <c r="T18" s="57"/>
      <c r="U18" s="57"/>
      <c r="V18" s="57"/>
      <c r="W18" s="57"/>
      <c r="X18" s="57"/>
      <c r="Y18" s="59"/>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111"/>
      <c r="DR18" s="112"/>
      <c r="DS18" s="112"/>
      <c r="DT18" s="112"/>
      <c r="DU18" s="112"/>
      <c r="DV18" s="112"/>
      <c r="DW18" s="113"/>
      <c r="DX18" s="111"/>
      <c r="DY18" s="112"/>
      <c r="DZ18" s="112"/>
      <c r="EA18" s="112"/>
      <c r="EB18" s="112"/>
      <c r="EC18" s="112"/>
      <c r="ED18" s="113"/>
      <c r="EE18" s="111"/>
      <c r="EF18" s="112"/>
      <c r="EG18" s="112"/>
      <c r="EH18" s="112"/>
      <c r="EI18" s="112"/>
      <c r="EJ18" s="112"/>
      <c r="EK18" s="113"/>
      <c r="EL18" s="111"/>
      <c r="EM18" s="112"/>
      <c r="EN18" s="112"/>
      <c r="EO18" s="112"/>
      <c r="EP18" s="112"/>
      <c r="EQ18" s="112"/>
      <c r="ER18" s="113"/>
      <c r="ES18" s="111"/>
      <c r="ET18" s="112"/>
      <c r="EU18" s="112"/>
      <c r="EV18" s="112"/>
      <c r="EW18" s="112"/>
      <c r="EX18" s="112"/>
      <c r="EY18" s="113"/>
      <c r="EZ18" s="111"/>
      <c r="FA18" s="112"/>
      <c r="FB18" s="112"/>
      <c r="FC18" s="112"/>
      <c r="FD18" s="112"/>
      <c r="FE18" s="112"/>
      <c r="FF18" s="113"/>
      <c r="FG18" s="111"/>
      <c r="FH18" s="112"/>
      <c r="FI18" s="112"/>
      <c r="FJ18" s="112"/>
      <c r="FK18" s="112"/>
      <c r="FL18" s="112"/>
      <c r="FM18" s="113"/>
    </row>
    <row r="19" spans="1:169" s="55" customFormat="1" ht="22.2" customHeight="1" outlineLevel="1" thickBot="1">
      <c r="A19" s="49"/>
      <c r="B19" s="41"/>
      <c r="C19" s="42"/>
      <c r="D19" s="13"/>
      <c r="E19" s="74"/>
      <c r="F19" s="74"/>
      <c r="G19" s="10"/>
      <c r="H19" s="10" t="str">
        <f t="shared" si="8"/>
        <v/>
      </c>
      <c r="I19" s="57"/>
      <c r="J19" s="57"/>
      <c r="K19" s="57"/>
      <c r="L19" s="57"/>
      <c r="M19" s="57"/>
      <c r="N19" s="57"/>
      <c r="O19" s="57"/>
      <c r="P19" s="57"/>
      <c r="Q19" s="57"/>
      <c r="R19" s="57"/>
      <c r="S19" s="57"/>
      <c r="T19" s="57"/>
      <c r="U19" s="57"/>
      <c r="V19" s="57"/>
      <c r="W19" s="57"/>
      <c r="X19" s="57"/>
      <c r="Y19" s="59"/>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111"/>
      <c r="DR19" s="112"/>
      <c r="DS19" s="112"/>
      <c r="DT19" s="112"/>
      <c r="DU19" s="112"/>
      <c r="DV19" s="112"/>
      <c r="DW19" s="113"/>
      <c r="DX19" s="111"/>
      <c r="DY19" s="112"/>
      <c r="DZ19" s="112"/>
      <c r="EA19" s="112"/>
      <c r="EB19" s="112"/>
      <c r="EC19" s="112"/>
      <c r="ED19" s="113"/>
      <c r="EE19" s="111"/>
      <c r="EF19" s="112"/>
      <c r="EG19" s="112"/>
      <c r="EH19" s="112"/>
      <c r="EI19" s="112"/>
      <c r="EJ19" s="112"/>
      <c r="EK19" s="113"/>
      <c r="EL19" s="111"/>
      <c r="EM19" s="112"/>
      <c r="EN19" s="112"/>
      <c r="EO19" s="112"/>
      <c r="EP19" s="112"/>
      <c r="EQ19" s="112"/>
      <c r="ER19" s="113"/>
      <c r="ES19" s="111"/>
      <c r="ET19" s="112"/>
      <c r="EU19" s="112"/>
      <c r="EV19" s="112"/>
      <c r="EW19" s="112"/>
      <c r="EX19" s="112"/>
      <c r="EY19" s="113"/>
      <c r="EZ19" s="111"/>
      <c r="FA19" s="112"/>
      <c r="FB19" s="112"/>
      <c r="FC19" s="112"/>
      <c r="FD19" s="112"/>
      <c r="FE19" s="112"/>
      <c r="FF19" s="113"/>
      <c r="FG19" s="111"/>
      <c r="FH19" s="112"/>
      <c r="FI19" s="112"/>
      <c r="FJ19" s="112"/>
      <c r="FK19" s="112"/>
      <c r="FL19" s="112"/>
      <c r="FM19" s="113"/>
    </row>
    <row r="20" spans="1:169" s="55" customFormat="1" ht="30" customHeight="1" thickBot="1">
      <c r="A20" s="45" t="s">
        <v>334</v>
      </c>
      <c r="B20" s="14" t="s">
        <v>369</v>
      </c>
      <c r="C20" s="60"/>
      <c r="D20" s="60"/>
      <c r="E20" s="80"/>
      <c r="F20" s="80"/>
      <c r="G20" s="10"/>
      <c r="H20" s="10" t="str">
        <f>IF(OR(ISBLANK(task_start),ISBLANK(task_end)),"",task_end-task_start+1)</f>
        <v/>
      </c>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
        <f t="shared" ref="DQ20:FM20" si="14">DP20+1</f>
        <v>1</v>
      </c>
      <c r="DR20" s="4">
        <f t="shared" si="14"/>
        <v>2</v>
      </c>
      <c r="DS20" s="4">
        <f t="shared" si="14"/>
        <v>3</v>
      </c>
      <c r="DT20" s="4">
        <f t="shared" si="14"/>
        <v>4</v>
      </c>
      <c r="DU20" s="4">
        <f t="shared" si="14"/>
        <v>5</v>
      </c>
      <c r="DV20" s="4">
        <f t="shared" si="14"/>
        <v>6</v>
      </c>
      <c r="DW20" s="6">
        <f t="shared" si="14"/>
        <v>7</v>
      </c>
      <c r="DX20" s="5">
        <f t="shared" si="14"/>
        <v>8</v>
      </c>
      <c r="DY20" s="4">
        <f t="shared" si="14"/>
        <v>9</v>
      </c>
      <c r="DZ20" s="4">
        <f t="shared" si="14"/>
        <v>10</v>
      </c>
      <c r="EA20" s="4">
        <f t="shared" si="14"/>
        <v>11</v>
      </c>
      <c r="EB20" s="4">
        <f t="shared" si="14"/>
        <v>12</v>
      </c>
      <c r="EC20" s="4">
        <f t="shared" si="14"/>
        <v>13</v>
      </c>
      <c r="ED20" s="6">
        <f t="shared" si="14"/>
        <v>14</v>
      </c>
      <c r="EE20" s="5">
        <f t="shared" si="14"/>
        <v>15</v>
      </c>
      <c r="EF20" s="4">
        <f t="shared" si="14"/>
        <v>16</v>
      </c>
      <c r="EG20" s="4">
        <f t="shared" si="14"/>
        <v>17</v>
      </c>
      <c r="EH20" s="4">
        <f t="shared" si="14"/>
        <v>18</v>
      </c>
      <c r="EI20" s="4">
        <f t="shared" si="14"/>
        <v>19</v>
      </c>
      <c r="EJ20" s="4">
        <f t="shared" si="14"/>
        <v>20</v>
      </c>
      <c r="EK20" s="6">
        <f t="shared" si="14"/>
        <v>21</v>
      </c>
      <c r="EL20" s="5">
        <f t="shared" si="14"/>
        <v>22</v>
      </c>
      <c r="EM20" s="4">
        <f t="shared" si="14"/>
        <v>23</v>
      </c>
      <c r="EN20" s="4">
        <f t="shared" si="14"/>
        <v>24</v>
      </c>
      <c r="EO20" s="4">
        <f t="shared" si="14"/>
        <v>25</v>
      </c>
      <c r="EP20" s="4">
        <f t="shared" si="14"/>
        <v>26</v>
      </c>
      <c r="EQ20" s="4">
        <f t="shared" si="14"/>
        <v>27</v>
      </c>
      <c r="ER20" s="6">
        <f t="shared" si="14"/>
        <v>28</v>
      </c>
      <c r="ES20" s="5">
        <f t="shared" si="14"/>
        <v>29</v>
      </c>
      <c r="ET20" s="4">
        <f t="shared" si="14"/>
        <v>30</v>
      </c>
      <c r="EU20" s="4">
        <f t="shared" si="14"/>
        <v>31</v>
      </c>
      <c r="EV20" s="4">
        <f t="shared" si="14"/>
        <v>32</v>
      </c>
      <c r="EW20" s="4">
        <f t="shared" si="14"/>
        <v>33</v>
      </c>
      <c r="EX20" s="4">
        <f t="shared" si="14"/>
        <v>34</v>
      </c>
      <c r="EY20" s="6">
        <f t="shared" si="14"/>
        <v>35</v>
      </c>
      <c r="EZ20" s="5">
        <f t="shared" si="14"/>
        <v>36</v>
      </c>
      <c r="FA20" s="4">
        <f t="shared" si="14"/>
        <v>37</v>
      </c>
      <c r="FB20" s="4">
        <f t="shared" si="14"/>
        <v>38</v>
      </c>
      <c r="FC20" s="4">
        <f t="shared" si="14"/>
        <v>39</v>
      </c>
      <c r="FD20" s="4">
        <f t="shared" si="14"/>
        <v>40</v>
      </c>
      <c r="FE20" s="4">
        <f t="shared" si="14"/>
        <v>41</v>
      </c>
      <c r="FF20" s="6">
        <f t="shared" si="14"/>
        <v>42</v>
      </c>
      <c r="FG20" s="5">
        <f t="shared" si="14"/>
        <v>43</v>
      </c>
      <c r="FH20" s="4">
        <f t="shared" si="14"/>
        <v>44</v>
      </c>
      <c r="FI20" s="4">
        <f t="shared" si="14"/>
        <v>45</v>
      </c>
      <c r="FJ20" s="4">
        <f t="shared" si="14"/>
        <v>46</v>
      </c>
      <c r="FK20" s="4">
        <f t="shared" si="14"/>
        <v>47</v>
      </c>
      <c r="FL20" s="4">
        <f t="shared" si="14"/>
        <v>48</v>
      </c>
      <c r="FM20" s="6">
        <f t="shared" si="14"/>
        <v>49</v>
      </c>
    </row>
    <row r="21" spans="1:169" s="55" customFormat="1" ht="22.2" customHeight="1" outlineLevel="1" thickBot="1">
      <c r="A21" s="45"/>
      <c r="B21" s="43" t="s">
        <v>370</v>
      </c>
      <c r="C21" s="44" t="s">
        <v>354</v>
      </c>
      <c r="D21" s="15">
        <v>0</v>
      </c>
      <c r="E21" s="75">
        <f t="shared" ref="E21:E28" si="15">Project_Start</f>
        <v>44078</v>
      </c>
      <c r="F21" s="76">
        <v>44089</v>
      </c>
      <c r="G21" s="10"/>
      <c r="H21" s="10">
        <f t="shared" si="8"/>
        <v>12</v>
      </c>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107"/>
      <c r="DR21" s="108"/>
      <c r="DS21" s="108"/>
      <c r="DT21" s="108"/>
      <c r="DU21" s="108"/>
      <c r="DV21" s="108"/>
      <c r="DW21" s="109"/>
      <c r="DX21" s="107"/>
      <c r="DY21" s="108"/>
      <c r="DZ21" s="108"/>
      <c r="EA21" s="108"/>
      <c r="EB21" s="108"/>
      <c r="EC21" s="108"/>
      <c r="ED21" s="109"/>
      <c r="EE21" s="107"/>
      <c r="EF21" s="108"/>
      <c r="EG21" s="108"/>
      <c r="EH21" s="108"/>
      <c r="EI21" s="108"/>
      <c r="EJ21" s="108"/>
      <c r="EK21" s="109"/>
      <c r="EL21" s="107"/>
      <c r="EM21" s="108"/>
      <c r="EN21" s="108"/>
      <c r="EO21" s="108"/>
      <c r="EP21" s="108"/>
      <c r="EQ21" s="108"/>
      <c r="ER21" s="109"/>
      <c r="ES21" s="107"/>
      <c r="ET21" s="108"/>
      <c r="EU21" s="108"/>
      <c r="EV21" s="108"/>
      <c r="EW21" s="108"/>
      <c r="EX21" s="108"/>
      <c r="EY21" s="109"/>
      <c r="EZ21" s="107"/>
      <c r="FA21" s="108"/>
      <c r="FB21" s="108"/>
      <c r="FC21" s="108"/>
      <c r="FD21" s="108"/>
      <c r="FE21" s="108"/>
      <c r="FF21" s="109"/>
      <c r="FG21" s="107"/>
      <c r="FH21" s="108"/>
      <c r="FI21" s="108"/>
      <c r="FJ21" s="108"/>
      <c r="FK21" s="108"/>
      <c r="FL21" s="108"/>
      <c r="FM21" s="109"/>
    </row>
    <row r="22" spans="1:169" s="55" customFormat="1" ht="22.2" customHeight="1" outlineLevel="1" thickBot="1">
      <c r="A22" s="49"/>
      <c r="B22" s="43" t="s">
        <v>371</v>
      </c>
      <c r="C22" s="61" t="s">
        <v>354</v>
      </c>
      <c r="D22" s="15">
        <v>0</v>
      </c>
      <c r="E22" s="75">
        <f t="shared" si="15"/>
        <v>44078</v>
      </c>
      <c r="F22" s="76">
        <v>44089</v>
      </c>
      <c r="G22" s="10"/>
      <c r="H22" s="10">
        <f t="shared" si="8"/>
        <v>12</v>
      </c>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
        <f t="shared" ref="DQ22:FM22" si="16">DP22+1</f>
        <v>1</v>
      </c>
      <c r="DR22" s="4">
        <f t="shared" si="16"/>
        <v>2</v>
      </c>
      <c r="DS22" s="4">
        <f t="shared" si="16"/>
        <v>3</v>
      </c>
      <c r="DT22" s="4">
        <f t="shared" si="16"/>
        <v>4</v>
      </c>
      <c r="DU22" s="4">
        <f t="shared" si="16"/>
        <v>5</v>
      </c>
      <c r="DV22" s="4">
        <f t="shared" si="16"/>
        <v>6</v>
      </c>
      <c r="DW22" s="6">
        <f t="shared" si="16"/>
        <v>7</v>
      </c>
      <c r="DX22" s="5">
        <f t="shared" si="16"/>
        <v>8</v>
      </c>
      <c r="DY22" s="4">
        <f t="shared" si="16"/>
        <v>9</v>
      </c>
      <c r="DZ22" s="4">
        <f t="shared" si="16"/>
        <v>10</v>
      </c>
      <c r="EA22" s="4">
        <f t="shared" si="16"/>
        <v>11</v>
      </c>
      <c r="EB22" s="4">
        <f t="shared" si="16"/>
        <v>12</v>
      </c>
      <c r="EC22" s="4">
        <f t="shared" si="16"/>
        <v>13</v>
      </c>
      <c r="ED22" s="6">
        <f t="shared" si="16"/>
        <v>14</v>
      </c>
      <c r="EE22" s="5">
        <f t="shared" si="16"/>
        <v>15</v>
      </c>
      <c r="EF22" s="4">
        <f t="shared" si="16"/>
        <v>16</v>
      </c>
      <c r="EG22" s="4">
        <f t="shared" si="16"/>
        <v>17</v>
      </c>
      <c r="EH22" s="4">
        <f t="shared" si="16"/>
        <v>18</v>
      </c>
      <c r="EI22" s="4">
        <f t="shared" si="16"/>
        <v>19</v>
      </c>
      <c r="EJ22" s="4">
        <f t="shared" si="16"/>
        <v>20</v>
      </c>
      <c r="EK22" s="6">
        <f t="shared" si="16"/>
        <v>21</v>
      </c>
      <c r="EL22" s="5">
        <f t="shared" si="16"/>
        <v>22</v>
      </c>
      <c r="EM22" s="4">
        <f t="shared" si="16"/>
        <v>23</v>
      </c>
      <c r="EN22" s="4">
        <f t="shared" si="16"/>
        <v>24</v>
      </c>
      <c r="EO22" s="4">
        <f t="shared" si="16"/>
        <v>25</v>
      </c>
      <c r="EP22" s="4">
        <f t="shared" si="16"/>
        <v>26</v>
      </c>
      <c r="EQ22" s="4">
        <f t="shared" si="16"/>
        <v>27</v>
      </c>
      <c r="ER22" s="6">
        <f t="shared" si="16"/>
        <v>28</v>
      </c>
      <c r="ES22" s="5">
        <f t="shared" si="16"/>
        <v>29</v>
      </c>
      <c r="ET22" s="4">
        <f t="shared" si="16"/>
        <v>30</v>
      </c>
      <c r="EU22" s="4">
        <f t="shared" si="16"/>
        <v>31</v>
      </c>
      <c r="EV22" s="4">
        <f t="shared" si="16"/>
        <v>32</v>
      </c>
      <c r="EW22" s="4">
        <f t="shared" si="16"/>
        <v>33</v>
      </c>
      <c r="EX22" s="4">
        <f t="shared" si="16"/>
        <v>34</v>
      </c>
      <c r="EY22" s="6">
        <f t="shared" si="16"/>
        <v>35</v>
      </c>
      <c r="EZ22" s="5">
        <f t="shared" si="16"/>
        <v>36</v>
      </c>
      <c r="FA22" s="4">
        <f t="shared" si="16"/>
        <v>37</v>
      </c>
      <c r="FB22" s="4">
        <f t="shared" si="16"/>
        <v>38</v>
      </c>
      <c r="FC22" s="4">
        <f t="shared" si="16"/>
        <v>39</v>
      </c>
      <c r="FD22" s="4">
        <f t="shared" si="16"/>
        <v>40</v>
      </c>
      <c r="FE22" s="4">
        <f t="shared" si="16"/>
        <v>41</v>
      </c>
      <c r="FF22" s="6">
        <f t="shared" si="16"/>
        <v>42</v>
      </c>
      <c r="FG22" s="5">
        <f t="shared" si="16"/>
        <v>43</v>
      </c>
      <c r="FH22" s="4">
        <f t="shared" si="16"/>
        <v>44</v>
      </c>
      <c r="FI22" s="4">
        <f t="shared" si="16"/>
        <v>45</v>
      </c>
      <c r="FJ22" s="4">
        <f t="shared" si="16"/>
        <v>46</v>
      </c>
      <c r="FK22" s="4">
        <f t="shared" si="16"/>
        <v>47</v>
      </c>
      <c r="FL22" s="4">
        <f t="shared" si="16"/>
        <v>48</v>
      </c>
      <c r="FM22" s="6">
        <f t="shared" si="16"/>
        <v>49</v>
      </c>
    </row>
    <row r="23" spans="1:169" s="55" customFormat="1" ht="22.2" customHeight="1" outlineLevel="1" thickBot="1">
      <c r="A23" s="49"/>
      <c r="B23" s="43" t="s">
        <v>372</v>
      </c>
      <c r="C23" s="61" t="s">
        <v>354</v>
      </c>
      <c r="D23" s="15">
        <v>0</v>
      </c>
      <c r="E23" s="75">
        <f t="shared" si="15"/>
        <v>44078</v>
      </c>
      <c r="F23" s="76">
        <v>44089</v>
      </c>
      <c r="G23" s="10"/>
      <c r="H23" s="10">
        <f t="shared" si="8"/>
        <v>12</v>
      </c>
      <c r="I23" s="57"/>
      <c r="J23" s="57"/>
      <c r="K23" s="57"/>
      <c r="L23" s="57"/>
      <c r="M23" s="57"/>
      <c r="N23" s="57"/>
      <c r="O23" s="57"/>
      <c r="P23" s="57"/>
      <c r="Q23" s="57"/>
      <c r="R23" s="57"/>
      <c r="S23" s="57"/>
      <c r="T23" s="57"/>
      <c r="U23" s="57"/>
      <c r="V23" s="57"/>
      <c r="W23" s="57"/>
      <c r="X23" s="57"/>
      <c r="Y23" s="59"/>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7" t="str">
        <f t="shared" ref="DQ23:FM23" si="17">LEFT(TEXT(DQ22,"ddd"),1)</f>
        <v>S</v>
      </c>
      <c r="DR23" s="7" t="str">
        <f t="shared" si="17"/>
        <v>M</v>
      </c>
      <c r="DS23" s="7" t="str">
        <f t="shared" si="17"/>
        <v>T</v>
      </c>
      <c r="DT23" s="7" t="str">
        <f t="shared" si="17"/>
        <v>W</v>
      </c>
      <c r="DU23" s="7" t="str">
        <f t="shared" si="17"/>
        <v>T</v>
      </c>
      <c r="DV23" s="7" t="str">
        <f t="shared" si="17"/>
        <v>F</v>
      </c>
      <c r="DW23" s="7" t="str">
        <f t="shared" si="17"/>
        <v>S</v>
      </c>
      <c r="DX23" s="7" t="str">
        <f t="shared" si="17"/>
        <v>S</v>
      </c>
      <c r="DY23" s="7" t="str">
        <f t="shared" si="17"/>
        <v>M</v>
      </c>
      <c r="DZ23" s="7" t="str">
        <f t="shared" si="17"/>
        <v>T</v>
      </c>
      <c r="EA23" s="7" t="str">
        <f t="shared" si="17"/>
        <v>W</v>
      </c>
      <c r="EB23" s="7" t="str">
        <f t="shared" si="17"/>
        <v>T</v>
      </c>
      <c r="EC23" s="7" t="str">
        <f t="shared" si="17"/>
        <v>F</v>
      </c>
      <c r="ED23" s="7" t="str">
        <f t="shared" si="17"/>
        <v>S</v>
      </c>
      <c r="EE23" s="7" t="str">
        <f t="shared" si="17"/>
        <v>S</v>
      </c>
      <c r="EF23" s="7" t="str">
        <f t="shared" si="17"/>
        <v>M</v>
      </c>
      <c r="EG23" s="7" t="str">
        <f t="shared" si="17"/>
        <v>T</v>
      </c>
      <c r="EH23" s="7" t="str">
        <f t="shared" si="17"/>
        <v>W</v>
      </c>
      <c r="EI23" s="7" t="str">
        <f t="shared" si="17"/>
        <v>T</v>
      </c>
      <c r="EJ23" s="7" t="str">
        <f t="shared" si="17"/>
        <v>F</v>
      </c>
      <c r="EK23" s="7" t="str">
        <f t="shared" si="17"/>
        <v>S</v>
      </c>
      <c r="EL23" s="7" t="str">
        <f t="shared" si="17"/>
        <v>S</v>
      </c>
      <c r="EM23" s="7" t="str">
        <f t="shared" si="17"/>
        <v>M</v>
      </c>
      <c r="EN23" s="7" t="str">
        <f t="shared" si="17"/>
        <v>T</v>
      </c>
      <c r="EO23" s="7" t="str">
        <f t="shared" si="17"/>
        <v>W</v>
      </c>
      <c r="EP23" s="7" t="str">
        <f t="shared" si="17"/>
        <v>T</v>
      </c>
      <c r="EQ23" s="7" t="str">
        <f t="shared" si="17"/>
        <v>F</v>
      </c>
      <c r="ER23" s="7" t="str">
        <f t="shared" si="17"/>
        <v>S</v>
      </c>
      <c r="ES23" s="7" t="str">
        <f t="shared" si="17"/>
        <v>S</v>
      </c>
      <c r="ET23" s="7" t="str">
        <f t="shared" si="17"/>
        <v>M</v>
      </c>
      <c r="EU23" s="7" t="str">
        <f t="shared" si="17"/>
        <v>T</v>
      </c>
      <c r="EV23" s="7" t="str">
        <f t="shared" si="17"/>
        <v>W</v>
      </c>
      <c r="EW23" s="7" t="str">
        <f t="shared" si="17"/>
        <v>T</v>
      </c>
      <c r="EX23" s="7" t="str">
        <f t="shared" si="17"/>
        <v>F</v>
      </c>
      <c r="EY23" s="7" t="str">
        <f t="shared" si="17"/>
        <v>S</v>
      </c>
      <c r="EZ23" s="7" t="str">
        <f t="shared" si="17"/>
        <v>S</v>
      </c>
      <c r="FA23" s="7" t="str">
        <f t="shared" si="17"/>
        <v>M</v>
      </c>
      <c r="FB23" s="7" t="str">
        <f t="shared" si="17"/>
        <v>T</v>
      </c>
      <c r="FC23" s="7" t="str">
        <f t="shared" si="17"/>
        <v>W</v>
      </c>
      <c r="FD23" s="7" t="str">
        <f t="shared" si="17"/>
        <v>T</v>
      </c>
      <c r="FE23" s="7" t="str">
        <f t="shared" si="17"/>
        <v>F</v>
      </c>
      <c r="FF23" s="7" t="str">
        <f t="shared" si="17"/>
        <v>S</v>
      </c>
      <c r="FG23" s="7" t="str">
        <f t="shared" si="17"/>
        <v>S</v>
      </c>
      <c r="FH23" s="7" t="str">
        <f t="shared" si="17"/>
        <v>M</v>
      </c>
      <c r="FI23" s="7" t="str">
        <f t="shared" si="17"/>
        <v>T</v>
      </c>
      <c r="FJ23" s="7" t="str">
        <f t="shared" si="17"/>
        <v>W</v>
      </c>
      <c r="FK23" s="7" t="str">
        <f t="shared" si="17"/>
        <v>T</v>
      </c>
      <c r="FL23" s="7" t="str">
        <f t="shared" si="17"/>
        <v>F</v>
      </c>
      <c r="FM23" s="7" t="str">
        <f t="shared" si="17"/>
        <v>S</v>
      </c>
    </row>
    <row r="24" spans="1:169" s="55" customFormat="1" ht="22.2" customHeight="1" outlineLevel="1" thickBot="1">
      <c r="A24" s="49"/>
      <c r="B24" s="43" t="s">
        <v>373</v>
      </c>
      <c r="C24" s="61" t="s">
        <v>354</v>
      </c>
      <c r="D24" s="15">
        <v>0</v>
      </c>
      <c r="E24" s="75">
        <f t="shared" si="15"/>
        <v>44078</v>
      </c>
      <c r="F24" s="76">
        <v>44089</v>
      </c>
      <c r="G24" s="10"/>
      <c r="H24" s="10">
        <f t="shared" si="8"/>
        <v>12</v>
      </c>
      <c r="I24" s="57"/>
      <c r="J24" s="57"/>
      <c r="K24" s="57"/>
      <c r="L24" s="57"/>
      <c r="M24" s="57"/>
      <c r="N24" s="57"/>
      <c r="O24" s="57"/>
      <c r="P24" s="57"/>
      <c r="Q24" s="57"/>
      <c r="R24" s="57"/>
      <c r="S24" s="57"/>
      <c r="T24" s="57"/>
      <c r="U24" s="57"/>
      <c r="V24" s="57"/>
      <c r="W24" s="57"/>
      <c r="X24" s="57"/>
      <c r="Y24" s="59"/>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row>
    <row r="25" spans="1:169" s="55" customFormat="1" ht="22.2" customHeight="1" outlineLevel="1" thickBot="1">
      <c r="A25" s="49"/>
      <c r="B25" s="43" t="s">
        <v>374</v>
      </c>
      <c r="C25" s="61" t="s">
        <v>354</v>
      </c>
      <c r="D25" s="15">
        <v>0</v>
      </c>
      <c r="E25" s="75">
        <f t="shared" si="15"/>
        <v>44078</v>
      </c>
      <c r="F25" s="76">
        <v>44089</v>
      </c>
      <c r="G25" s="10"/>
      <c r="H25" s="10">
        <f t="shared" si="8"/>
        <v>12</v>
      </c>
      <c r="I25" s="57"/>
      <c r="J25" s="57"/>
      <c r="K25" s="57"/>
      <c r="L25" s="57"/>
      <c r="M25" s="57"/>
      <c r="N25" s="57"/>
      <c r="O25" s="57"/>
      <c r="P25" s="57"/>
      <c r="Q25" s="57"/>
      <c r="R25" s="57"/>
      <c r="S25" s="57"/>
      <c r="T25" s="57"/>
      <c r="U25" s="57"/>
      <c r="V25" s="57"/>
      <c r="W25" s="57"/>
      <c r="X25" s="57"/>
      <c r="Y25" s="59"/>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row>
    <row r="26" spans="1:169" s="55" customFormat="1" ht="22.2" customHeight="1" outlineLevel="1" thickBot="1">
      <c r="A26" s="49"/>
      <c r="B26" s="43"/>
      <c r="C26" s="61" t="s">
        <v>354</v>
      </c>
      <c r="D26" s="15"/>
      <c r="E26" s="75">
        <f t="shared" si="15"/>
        <v>44078</v>
      </c>
      <c r="F26" s="76">
        <v>44089</v>
      </c>
      <c r="G26" s="10"/>
      <c r="H26" s="10">
        <f t="shared" si="8"/>
        <v>12</v>
      </c>
      <c r="I26" s="57"/>
      <c r="J26" s="57"/>
      <c r="K26" s="57"/>
      <c r="L26" s="57"/>
      <c r="M26" s="57"/>
      <c r="N26" s="57"/>
      <c r="O26" s="57"/>
      <c r="P26" s="57"/>
      <c r="Q26" s="57"/>
      <c r="R26" s="57"/>
      <c r="S26" s="57"/>
      <c r="T26" s="57"/>
      <c r="U26" s="57"/>
      <c r="V26" s="57"/>
      <c r="W26" s="57"/>
      <c r="X26" s="57"/>
      <c r="Y26" s="59"/>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row>
    <row r="27" spans="1:169" s="55" customFormat="1" ht="22.2" customHeight="1" outlineLevel="1" thickBot="1">
      <c r="A27" s="49"/>
      <c r="B27" s="43"/>
      <c r="C27" s="61" t="s">
        <v>354</v>
      </c>
      <c r="D27" s="15"/>
      <c r="E27" s="75">
        <f t="shared" si="15"/>
        <v>44078</v>
      </c>
      <c r="F27" s="76">
        <v>44089</v>
      </c>
      <c r="G27" s="10"/>
      <c r="H27" s="10">
        <f t="shared" si="8"/>
        <v>12</v>
      </c>
      <c r="I27" s="57"/>
      <c r="J27" s="57"/>
      <c r="K27" s="57"/>
      <c r="L27" s="57"/>
      <c r="M27" s="57"/>
      <c r="N27" s="57"/>
      <c r="O27" s="57"/>
      <c r="P27" s="57"/>
      <c r="Q27" s="57"/>
      <c r="R27" s="57"/>
      <c r="S27" s="57"/>
      <c r="T27" s="57"/>
      <c r="U27" s="57"/>
      <c r="V27" s="57"/>
      <c r="W27" s="57"/>
      <c r="X27" s="57"/>
      <c r="Y27" s="59"/>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row>
    <row r="28" spans="1:169" s="55" customFormat="1" ht="15" outlineLevel="1" thickBot="1">
      <c r="A28" s="49"/>
      <c r="B28" s="77"/>
      <c r="C28" s="61" t="s">
        <v>354</v>
      </c>
      <c r="D28" s="15"/>
      <c r="E28" s="75">
        <f t="shared" si="15"/>
        <v>44078</v>
      </c>
      <c r="F28" s="76">
        <v>44089</v>
      </c>
      <c r="G28" s="10"/>
      <c r="H28" s="10">
        <f t="shared" si="8"/>
        <v>12</v>
      </c>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row>
    <row r="29" spans="1:169" s="55" customFormat="1" ht="22.2" customHeight="1" thickBot="1">
      <c r="A29" s="49" t="s">
        <v>340</v>
      </c>
      <c r="B29" s="18" t="s">
        <v>375</v>
      </c>
      <c r="C29" s="64"/>
      <c r="D29" s="64"/>
      <c r="E29" s="65"/>
      <c r="F29" s="19"/>
      <c r="G29" s="10"/>
      <c r="H29" s="10" t="str">
        <f t="shared" si="8"/>
        <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row>
    <row r="30" spans="1:169" s="55" customFormat="1" ht="22.2" customHeight="1" thickBot="1">
      <c r="A30" s="49"/>
      <c r="B30" s="104" t="s">
        <v>376</v>
      </c>
      <c r="C30" s="105" t="s">
        <v>377</v>
      </c>
      <c r="D30" s="20">
        <v>0</v>
      </c>
      <c r="E30" s="82">
        <f t="shared" ref="E30:E64" si="18">Project_Start</f>
        <v>44078</v>
      </c>
      <c r="F30" s="82">
        <v>44118</v>
      </c>
      <c r="G30" s="10"/>
      <c r="H30" s="10">
        <f t="shared" si="8"/>
        <v>41</v>
      </c>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57"/>
      <c r="EY30" s="57"/>
      <c r="EZ30" s="57"/>
      <c r="FA30" s="57"/>
      <c r="FB30" s="57"/>
      <c r="FC30" s="57"/>
      <c r="FD30" s="57"/>
      <c r="FE30" s="57"/>
      <c r="FF30" s="57"/>
      <c r="FG30" s="57"/>
      <c r="FH30" s="57"/>
      <c r="FI30" s="57"/>
      <c r="FJ30" s="57"/>
      <c r="FK30" s="57"/>
      <c r="FL30" s="57"/>
      <c r="FM30" s="57"/>
    </row>
    <row r="31" spans="1:169" s="55" customFormat="1" ht="22.2" customHeight="1" thickBot="1">
      <c r="A31" s="49"/>
      <c r="B31" s="104" t="s">
        <v>378</v>
      </c>
      <c r="C31" s="105" t="s">
        <v>377</v>
      </c>
      <c r="D31" s="20">
        <v>0</v>
      </c>
      <c r="E31" s="82">
        <f t="shared" si="18"/>
        <v>44078</v>
      </c>
      <c r="F31" s="82">
        <v>44118</v>
      </c>
      <c r="G31" s="10"/>
      <c r="H31" s="10">
        <f t="shared" si="8"/>
        <v>41</v>
      </c>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row>
    <row r="32" spans="1:169" s="55" customFormat="1" ht="22.2" customHeight="1" thickBot="1">
      <c r="A32" s="49"/>
      <c r="B32" s="104" t="s">
        <v>379</v>
      </c>
      <c r="C32" s="105" t="s">
        <v>377</v>
      </c>
      <c r="D32" s="20">
        <v>0</v>
      </c>
      <c r="E32" s="82">
        <f t="shared" si="18"/>
        <v>44078</v>
      </c>
      <c r="F32" s="82">
        <v>44118</v>
      </c>
      <c r="G32" s="10"/>
      <c r="H32" s="10">
        <f t="shared" si="8"/>
        <v>41</v>
      </c>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row>
    <row r="33" spans="1:169" s="55" customFormat="1" ht="22.2" customHeight="1" thickBot="1">
      <c r="A33" s="49"/>
      <c r="B33" s="104" t="s">
        <v>380</v>
      </c>
      <c r="C33" s="105" t="s">
        <v>377</v>
      </c>
      <c r="D33" s="20">
        <v>0</v>
      </c>
      <c r="E33" s="82">
        <f t="shared" si="18"/>
        <v>44078</v>
      </c>
      <c r="F33" s="82">
        <v>44118</v>
      </c>
      <c r="G33" s="10"/>
      <c r="H33" s="10">
        <f t="shared" si="8"/>
        <v>41</v>
      </c>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row>
    <row r="34" spans="1:169" s="55" customFormat="1" ht="22.2" customHeight="1" thickBot="1">
      <c r="A34" s="49"/>
      <c r="B34" s="104" t="s">
        <v>381</v>
      </c>
      <c r="C34" s="105" t="s">
        <v>377</v>
      </c>
      <c r="D34" s="20">
        <v>0</v>
      </c>
      <c r="E34" s="82">
        <f t="shared" si="18"/>
        <v>44078</v>
      </c>
      <c r="F34" s="82">
        <v>44118</v>
      </c>
      <c r="G34" s="10"/>
      <c r="H34" s="10">
        <f t="shared" si="8"/>
        <v>41</v>
      </c>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row>
    <row r="35" spans="1:169" s="55" customFormat="1" ht="22.2" customHeight="1" thickBot="1">
      <c r="A35" s="49"/>
      <c r="B35" s="104" t="s">
        <v>382</v>
      </c>
      <c r="C35" s="105" t="s">
        <v>377</v>
      </c>
      <c r="D35" s="20">
        <v>0</v>
      </c>
      <c r="E35" s="82">
        <f t="shared" si="18"/>
        <v>44078</v>
      </c>
      <c r="F35" s="82">
        <v>44118</v>
      </c>
      <c r="G35" s="10"/>
      <c r="H35" s="10">
        <f t="shared" si="8"/>
        <v>41</v>
      </c>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7"/>
      <c r="EB35" s="57"/>
      <c r="EC35" s="57"/>
      <c r="ED35" s="57"/>
      <c r="EE35" s="57"/>
      <c r="EF35" s="57"/>
      <c r="EG35" s="57"/>
      <c r="EH35" s="57"/>
      <c r="EI35" s="57"/>
      <c r="EJ35" s="57"/>
      <c r="EK35" s="57"/>
      <c r="EL35" s="57"/>
      <c r="EM35" s="57"/>
      <c r="EN35" s="57"/>
      <c r="EO35" s="57"/>
      <c r="EP35" s="57"/>
      <c r="EQ35" s="57"/>
      <c r="ER35" s="57"/>
      <c r="ES35" s="57"/>
      <c r="ET35" s="57"/>
      <c r="EU35" s="57"/>
      <c r="EV35" s="57"/>
      <c r="EW35" s="57"/>
      <c r="EX35" s="57"/>
      <c r="EY35" s="57"/>
      <c r="EZ35" s="57"/>
      <c r="FA35" s="57"/>
      <c r="FB35" s="57"/>
      <c r="FC35" s="57"/>
      <c r="FD35" s="57"/>
      <c r="FE35" s="57"/>
      <c r="FF35" s="57"/>
      <c r="FG35" s="57"/>
      <c r="FH35" s="57"/>
      <c r="FI35" s="57"/>
      <c r="FJ35" s="57"/>
      <c r="FK35" s="57"/>
      <c r="FL35" s="57"/>
      <c r="FM35" s="57"/>
    </row>
    <row r="36" spans="1:169" s="55" customFormat="1" ht="22.2" customHeight="1" thickBot="1">
      <c r="A36" s="49"/>
      <c r="B36" s="104" t="s">
        <v>383</v>
      </c>
      <c r="C36" s="105" t="s">
        <v>377</v>
      </c>
      <c r="D36" s="20">
        <v>0</v>
      </c>
      <c r="E36" s="82">
        <f t="shared" si="18"/>
        <v>44078</v>
      </c>
      <c r="F36" s="82">
        <v>44118</v>
      </c>
      <c r="G36" s="10"/>
      <c r="H36" s="10">
        <f t="shared" si="8"/>
        <v>41</v>
      </c>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7"/>
      <c r="EB36" s="57"/>
      <c r="EC36" s="57"/>
      <c r="ED36" s="57"/>
      <c r="EE36" s="57"/>
      <c r="EF36" s="57"/>
      <c r="EG36" s="57"/>
      <c r="EH36" s="57"/>
      <c r="EI36" s="57"/>
      <c r="EJ36" s="57"/>
      <c r="EK36" s="57"/>
      <c r="EL36" s="57"/>
      <c r="EM36" s="57"/>
      <c r="EN36" s="57"/>
      <c r="EO36" s="57"/>
      <c r="EP36" s="57"/>
      <c r="EQ36" s="57"/>
      <c r="ER36" s="57"/>
      <c r="ES36" s="57"/>
      <c r="ET36" s="57"/>
      <c r="EU36" s="57"/>
      <c r="EV36" s="57"/>
      <c r="EW36" s="57"/>
      <c r="EX36" s="57"/>
      <c r="EY36" s="57"/>
      <c r="EZ36" s="57"/>
      <c r="FA36" s="57"/>
      <c r="FB36" s="57"/>
      <c r="FC36" s="57"/>
      <c r="FD36" s="57"/>
      <c r="FE36" s="57"/>
      <c r="FF36" s="57"/>
      <c r="FG36" s="57"/>
      <c r="FH36" s="57"/>
      <c r="FI36" s="57"/>
      <c r="FJ36" s="57"/>
      <c r="FK36" s="57"/>
      <c r="FL36" s="57"/>
      <c r="FM36" s="57"/>
    </row>
    <row r="37" spans="1:169" s="55" customFormat="1" ht="22.2" customHeight="1" thickBot="1">
      <c r="A37" s="49"/>
      <c r="B37" s="104" t="s">
        <v>384</v>
      </c>
      <c r="C37" s="105" t="s">
        <v>377</v>
      </c>
      <c r="D37" s="20">
        <v>0</v>
      </c>
      <c r="E37" s="82">
        <f t="shared" si="18"/>
        <v>44078</v>
      </c>
      <c r="F37" s="82">
        <v>44118</v>
      </c>
      <c r="G37" s="10"/>
      <c r="H37" s="10">
        <f t="shared" si="8"/>
        <v>41</v>
      </c>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c r="EM37" s="57"/>
      <c r="EN37" s="57"/>
      <c r="EO37" s="57"/>
      <c r="EP37" s="57"/>
      <c r="EQ37" s="57"/>
      <c r="ER37" s="57"/>
      <c r="ES37" s="57"/>
      <c r="ET37" s="57"/>
      <c r="EU37" s="57"/>
      <c r="EV37" s="57"/>
      <c r="EW37" s="57"/>
      <c r="EX37" s="57"/>
      <c r="EY37" s="57"/>
      <c r="EZ37" s="57"/>
      <c r="FA37" s="57"/>
      <c r="FB37" s="57"/>
      <c r="FC37" s="57"/>
      <c r="FD37" s="57"/>
      <c r="FE37" s="57"/>
      <c r="FF37" s="57"/>
      <c r="FG37" s="57"/>
      <c r="FH37" s="57"/>
      <c r="FI37" s="57"/>
      <c r="FJ37" s="57"/>
      <c r="FK37" s="57"/>
      <c r="FL37" s="57"/>
      <c r="FM37" s="57"/>
    </row>
    <row r="38" spans="1:169" s="55" customFormat="1" ht="22.2" customHeight="1" thickBot="1">
      <c r="A38" s="49"/>
      <c r="B38" s="104" t="s">
        <v>385</v>
      </c>
      <c r="C38" s="105" t="s">
        <v>377</v>
      </c>
      <c r="D38" s="20">
        <v>0</v>
      </c>
      <c r="E38" s="82">
        <f t="shared" si="18"/>
        <v>44078</v>
      </c>
      <c r="F38" s="82">
        <v>44118</v>
      </c>
      <c r="G38" s="10"/>
      <c r="H38" s="10">
        <f t="shared" si="8"/>
        <v>41</v>
      </c>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7"/>
      <c r="EB38" s="57"/>
      <c r="EC38" s="57"/>
      <c r="ED38" s="57"/>
      <c r="EE38" s="57"/>
      <c r="EF38" s="57"/>
      <c r="EG38" s="57"/>
      <c r="EH38" s="57"/>
      <c r="EI38" s="57"/>
      <c r="EJ38" s="57"/>
      <c r="EK38" s="57"/>
      <c r="EL38" s="57"/>
      <c r="EM38" s="57"/>
      <c r="EN38" s="57"/>
      <c r="EO38" s="57"/>
      <c r="EP38" s="57"/>
      <c r="EQ38" s="57"/>
      <c r="ER38" s="57"/>
      <c r="ES38" s="57"/>
      <c r="ET38" s="57"/>
      <c r="EU38" s="57"/>
      <c r="EV38" s="57"/>
      <c r="EW38" s="57"/>
      <c r="EX38" s="57"/>
      <c r="EY38" s="57"/>
      <c r="EZ38" s="57"/>
      <c r="FA38" s="57"/>
      <c r="FB38" s="57"/>
      <c r="FC38" s="57"/>
      <c r="FD38" s="57"/>
      <c r="FE38" s="57"/>
      <c r="FF38" s="57"/>
      <c r="FG38" s="57"/>
      <c r="FH38" s="57"/>
      <c r="FI38" s="57"/>
      <c r="FJ38" s="57"/>
      <c r="FK38" s="57"/>
      <c r="FL38" s="57"/>
      <c r="FM38" s="57"/>
    </row>
    <row r="39" spans="1:169" s="55" customFormat="1" ht="22.2" customHeight="1" thickBot="1">
      <c r="A39" s="49"/>
      <c r="B39" s="104" t="s">
        <v>386</v>
      </c>
      <c r="C39" s="105" t="s">
        <v>377</v>
      </c>
      <c r="D39" s="20">
        <v>0</v>
      </c>
      <c r="E39" s="82">
        <f t="shared" si="18"/>
        <v>44078</v>
      </c>
      <c r="F39" s="82">
        <v>44125</v>
      </c>
      <c r="G39" s="10"/>
      <c r="H39" s="10">
        <f t="shared" si="8"/>
        <v>48</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c r="EF39" s="57"/>
      <c r="EG39" s="57"/>
      <c r="EH39" s="57"/>
      <c r="EI39" s="57"/>
      <c r="EJ39" s="57"/>
      <c r="EK39" s="57"/>
      <c r="EL39" s="57"/>
      <c r="EM39" s="57"/>
      <c r="EN39" s="57"/>
      <c r="EO39" s="57"/>
      <c r="EP39" s="57"/>
      <c r="EQ39" s="57"/>
      <c r="ER39" s="57"/>
      <c r="ES39" s="57"/>
      <c r="ET39" s="57"/>
      <c r="EU39" s="57"/>
      <c r="EV39" s="57"/>
      <c r="EW39" s="57"/>
      <c r="EX39" s="57"/>
      <c r="EY39" s="57"/>
      <c r="EZ39" s="57"/>
      <c r="FA39" s="57"/>
      <c r="FB39" s="57"/>
      <c r="FC39" s="57"/>
      <c r="FD39" s="57"/>
      <c r="FE39" s="57"/>
      <c r="FF39" s="57"/>
      <c r="FG39" s="57"/>
      <c r="FH39" s="57"/>
      <c r="FI39" s="57"/>
      <c r="FJ39" s="57"/>
      <c r="FK39" s="57"/>
      <c r="FL39" s="57"/>
      <c r="FM39" s="57"/>
    </row>
    <row r="40" spans="1:169" s="55" customFormat="1" ht="22.2" customHeight="1" thickBot="1">
      <c r="A40" s="49"/>
      <c r="B40" s="104" t="s">
        <v>387</v>
      </c>
      <c r="C40" s="105" t="s">
        <v>377</v>
      </c>
      <c r="D40" s="20">
        <v>0</v>
      </c>
      <c r="E40" s="82">
        <f t="shared" si="18"/>
        <v>44078</v>
      </c>
      <c r="F40" s="82">
        <v>44118</v>
      </c>
      <c r="G40" s="10"/>
      <c r="H40" s="10">
        <f t="shared" si="8"/>
        <v>41</v>
      </c>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row>
    <row r="41" spans="1:169" s="55" customFormat="1" ht="22.2" customHeight="1" thickBot="1">
      <c r="A41" s="49"/>
      <c r="B41" s="66" t="s">
        <v>388</v>
      </c>
      <c r="C41" s="105" t="s">
        <v>377</v>
      </c>
      <c r="D41" s="20">
        <v>0</v>
      </c>
      <c r="E41" s="82">
        <f t="shared" si="18"/>
        <v>44078</v>
      </c>
      <c r="F41" s="82">
        <v>44118</v>
      </c>
      <c r="G41" s="10"/>
      <c r="H41" s="10">
        <f t="shared" si="8"/>
        <v>41</v>
      </c>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row>
    <row r="42" spans="1:169" s="55" customFormat="1" ht="22.2" customHeight="1" thickBot="1">
      <c r="A42" s="49"/>
      <c r="B42" s="66" t="s">
        <v>389</v>
      </c>
      <c r="C42" s="105" t="s">
        <v>377</v>
      </c>
      <c r="D42" s="20">
        <v>0</v>
      </c>
      <c r="E42" s="82">
        <f t="shared" si="18"/>
        <v>44078</v>
      </c>
      <c r="F42" s="82">
        <v>44118</v>
      </c>
      <c r="G42" s="10"/>
      <c r="H42" s="10">
        <f t="shared" si="8"/>
        <v>41</v>
      </c>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row>
    <row r="43" spans="1:169" s="55" customFormat="1" ht="22.2" customHeight="1" thickBot="1">
      <c r="A43" s="49"/>
      <c r="B43" s="66" t="s">
        <v>390</v>
      </c>
      <c r="C43" s="105" t="s">
        <v>377</v>
      </c>
      <c r="D43" s="20">
        <v>0</v>
      </c>
      <c r="E43" s="82">
        <f t="shared" si="18"/>
        <v>44078</v>
      </c>
      <c r="F43" s="82">
        <v>44118</v>
      </c>
      <c r="G43" s="10"/>
      <c r="H43" s="10">
        <f t="shared" si="8"/>
        <v>41</v>
      </c>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7"/>
      <c r="EB43" s="57"/>
      <c r="EC43" s="57"/>
      <c r="ED43" s="57"/>
      <c r="EE43" s="57"/>
      <c r="EF43" s="57"/>
      <c r="EG43" s="57"/>
      <c r="EH43" s="57"/>
      <c r="EI43" s="57"/>
      <c r="EJ43" s="57"/>
      <c r="EK43" s="57"/>
      <c r="EL43" s="57"/>
      <c r="EM43" s="57"/>
      <c r="EN43" s="57"/>
      <c r="EO43" s="57"/>
      <c r="EP43" s="57"/>
      <c r="EQ43" s="57"/>
      <c r="ER43" s="57"/>
      <c r="ES43" s="57"/>
      <c r="ET43" s="57"/>
      <c r="EU43" s="57"/>
      <c r="EV43" s="57"/>
      <c r="EW43" s="57"/>
      <c r="EX43" s="57"/>
      <c r="EY43" s="57"/>
      <c r="EZ43" s="57"/>
      <c r="FA43" s="57"/>
      <c r="FB43" s="57"/>
      <c r="FC43" s="57"/>
      <c r="FD43" s="57"/>
      <c r="FE43" s="57"/>
      <c r="FF43" s="57"/>
      <c r="FG43" s="57"/>
      <c r="FH43" s="57"/>
      <c r="FI43" s="57"/>
      <c r="FJ43" s="57"/>
      <c r="FK43" s="57"/>
      <c r="FL43" s="57"/>
      <c r="FM43" s="57"/>
    </row>
    <row r="44" spans="1:169" s="55" customFormat="1" ht="22.2" customHeight="1" thickBot="1">
      <c r="A44" s="49"/>
      <c r="B44" s="66" t="s">
        <v>391</v>
      </c>
      <c r="C44" s="105" t="s">
        <v>377</v>
      </c>
      <c r="D44" s="20">
        <v>0</v>
      </c>
      <c r="E44" s="82">
        <f t="shared" si="18"/>
        <v>44078</v>
      </c>
      <c r="F44" s="82">
        <v>44118</v>
      </c>
      <c r="G44" s="10"/>
      <c r="H44" s="10">
        <f t="shared" si="8"/>
        <v>41</v>
      </c>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57"/>
      <c r="EY44" s="57"/>
      <c r="EZ44" s="57"/>
      <c r="FA44" s="57"/>
      <c r="FB44" s="57"/>
      <c r="FC44" s="57"/>
      <c r="FD44" s="57"/>
      <c r="FE44" s="57"/>
      <c r="FF44" s="57"/>
      <c r="FG44" s="57"/>
      <c r="FH44" s="57"/>
      <c r="FI44" s="57"/>
      <c r="FJ44" s="57"/>
      <c r="FK44" s="57"/>
      <c r="FL44" s="57"/>
      <c r="FM44" s="57"/>
    </row>
    <row r="45" spans="1:169" s="55" customFormat="1" ht="22.2" customHeight="1" thickBot="1">
      <c r="A45" s="49"/>
      <c r="B45" s="66" t="s">
        <v>392</v>
      </c>
      <c r="C45" s="105" t="s">
        <v>377</v>
      </c>
      <c r="D45" s="20">
        <v>0</v>
      </c>
      <c r="E45" s="82">
        <f t="shared" si="18"/>
        <v>44078</v>
      </c>
      <c r="F45" s="82">
        <v>44118</v>
      </c>
      <c r="G45" s="10"/>
      <c r="H45" s="10">
        <f t="shared" si="8"/>
        <v>41</v>
      </c>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c r="FD45" s="57"/>
      <c r="FE45" s="57"/>
      <c r="FF45" s="57"/>
      <c r="FG45" s="57"/>
      <c r="FH45" s="57"/>
      <c r="FI45" s="57"/>
      <c r="FJ45" s="57"/>
      <c r="FK45" s="57"/>
      <c r="FL45" s="57"/>
      <c r="FM45" s="57"/>
    </row>
    <row r="46" spans="1:169" s="55" customFormat="1" ht="22.2" customHeight="1" thickBot="1">
      <c r="A46" s="49"/>
      <c r="B46" s="66" t="s">
        <v>393</v>
      </c>
      <c r="C46" s="105" t="s">
        <v>377</v>
      </c>
      <c r="D46" s="20">
        <v>0</v>
      </c>
      <c r="E46" s="82">
        <f t="shared" si="18"/>
        <v>44078</v>
      </c>
      <c r="F46" s="82">
        <v>44118</v>
      </c>
      <c r="G46" s="10"/>
      <c r="H46" s="10">
        <f t="shared" si="8"/>
        <v>41</v>
      </c>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row>
    <row r="47" spans="1:169" s="55" customFormat="1" ht="22.2" customHeight="1" thickBot="1">
      <c r="A47" s="49"/>
      <c r="B47" s="66" t="s">
        <v>394</v>
      </c>
      <c r="C47" s="105" t="s">
        <v>377</v>
      </c>
      <c r="D47" s="20">
        <v>0</v>
      </c>
      <c r="E47" s="82">
        <f t="shared" si="18"/>
        <v>44078</v>
      </c>
      <c r="F47" s="82">
        <v>44118</v>
      </c>
      <c r="G47" s="10"/>
      <c r="H47" s="10">
        <f t="shared" si="8"/>
        <v>41</v>
      </c>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57"/>
      <c r="EY47" s="57"/>
      <c r="EZ47" s="57"/>
      <c r="FA47" s="57"/>
      <c r="FB47" s="57"/>
      <c r="FC47" s="57"/>
      <c r="FD47" s="57"/>
      <c r="FE47" s="57"/>
      <c r="FF47" s="57"/>
      <c r="FG47" s="57"/>
      <c r="FH47" s="57"/>
      <c r="FI47" s="57"/>
      <c r="FJ47" s="57"/>
      <c r="FK47" s="57"/>
      <c r="FL47" s="57"/>
      <c r="FM47" s="57"/>
    </row>
    <row r="48" spans="1:169" s="55" customFormat="1" ht="22.2" customHeight="1" thickBot="1">
      <c r="A48" s="49"/>
      <c r="B48" s="66" t="s">
        <v>395</v>
      </c>
      <c r="C48" s="105" t="s">
        <v>377</v>
      </c>
      <c r="D48" s="20">
        <v>0</v>
      </c>
      <c r="E48" s="82">
        <f t="shared" si="18"/>
        <v>44078</v>
      </c>
      <c r="F48" s="82">
        <v>44118</v>
      </c>
      <c r="G48" s="10"/>
      <c r="H48" s="10">
        <f t="shared" si="8"/>
        <v>41</v>
      </c>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57"/>
      <c r="EY48" s="57"/>
      <c r="EZ48" s="57"/>
      <c r="FA48" s="57"/>
      <c r="FB48" s="57"/>
      <c r="FC48" s="57"/>
      <c r="FD48" s="57"/>
      <c r="FE48" s="57"/>
      <c r="FF48" s="57"/>
      <c r="FG48" s="57"/>
      <c r="FH48" s="57"/>
      <c r="FI48" s="57"/>
      <c r="FJ48" s="57"/>
      <c r="FK48" s="57"/>
      <c r="FL48" s="57"/>
      <c r="FM48" s="57"/>
    </row>
    <row r="49" spans="1:169" s="55" customFormat="1" ht="22.2" customHeight="1" thickBot="1">
      <c r="A49" s="49"/>
      <c r="B49" s="66" t="s">
        <v>396</v>
      </c>
      <c r="C49" s="105" t="s">
        <v>377</v>
      </c>
      <c r="D49" s="20">
        <v>0</v>
      </c>
      <c r="E49" s="82">
        <f t="shared" si="18"/>
        <v>44078</v>
      </c>
      <c r="F49" s="82">
        <v>44118</v>
      </c>
      <c r="G49" s="10"/>
      <c r="H49" s="10">
        <f t="shared" si="8"/>
        <v>41</v>
      </c>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7"/>
      <c r="EB49" s="57"/>
      <c r="EC49" s="57"/>
      <c r="ED49" s="57"/>
      <c r="EE49" s="57"/>
      <c r="EF49" s="57"/>
      <c r="EG49" s="57"/>
      <c r="EH49" s="57"/>
      <c r="EI49" s="57"/>
      <c r="EJ49" s="57"/>
      <c r="EK49" s="57"/>
      <c r="EL49" s="57"/>
      <c r="EM49" s="57"/>
      <c r="EN49" s="57"/>
      <c r="EO49" s="57"/>
      <c r="EP49" s="57"/>
      <c r="EQ49" s="57"/>
      <c r="ER49" s="57"/>
      <c r="ES49" s="57"/>
      <c r="ET49" s="57"/>
      <c r="EU49" s="57"/>
      <c r="EV49" s="57"/>
      <c r="EW49" s="57"/>
      <c r="EX49" s="57"/>
      <c r="EY49" s="57"/>
      <c r="EZ49" s="57"/>
      <c r="FA49" s="57"/>
      <c r="FB49" s="57"/>
      <c r="FC49" s="57"/>
      <c r="FD49" s="57"/>
      <c r="FE49" s="57"/>
      <c r="FF49" s="57"/>
      <c r="FG49" s="57"/>
      <c r="FH49" s="57"/>
      <c r="FI49" s="57"/>
      <c r="FJ49" s="57"/>
      <c r="FK49" s="57"/>
      <c r="FL49" s="57"/>
      <c r="FM49" s="57"/>
    </row>
    <row r="50" spans="1:169" s="55" customFormat="1" ht="22.2" customHeight="1" thickBot="1">
      <c r="A50" s="49"/>
      <c r="B50" s="66" t="s">
        <v>397</v>
      </c>
      <c r="C50" s="105" t="s">
        <v>377</v>
      </c>
      <c r="D50" s="20">
        <v>0</v>
      </c>
      <c r="E50" s="82">
        <f t="shared" si="18"/>
        <v>44078</v>
      </c>
      <c r="F50" s="82">
        <v>44118</v>
      </c>
      <c r="G50" s="10"/>
      <c r="H50" s="10">
        <f t="shared" si="8"/>
        <v>41</v>
      </c>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57"/>
      <c r="EY50" s="57"/>
      <c r="EZ50" s="57"/>
      <c r="FA50" s="57"/>
      <c r="FB50" s="57"/>
      <c r="FC50" s="57"/>
      <c r="FD50" s="57"/>
      <c r="FE50" s="57"/>
      <c r="FF50" s="57"/>
      <c r="FG50" s="57"/>
      <c r="FH50" s="57"/>
      <c r="FI50" s="57"/>
      <c r="FJ50" s="57"/>
      <c r="FK50" s="57"/>
      <c r="FL50" s="57"/>
      <c r="FM50" s="57"/>
    </row>
    <row r="51" spans="1:169" s="55" customFormat="1" ht="22.2" customHeight="1" thickBot="1">
      <c r="A51" s="49"/>
      <c r="B51" s="66" t="s">
        <v>398</v>
      </c>
      <c r="C51" s="105" t="s">
        <v>377</v>
      </c>
      <c r="D51" s="20">
        <v>0</v>
      </c>
      <c r="E51" s="82">
        <f t="shared" si="18"/>
        <v>44078</v>
      </c>
      <c r="F51" s="82">
        <v>44118</v>
      </c>
      <c r="G51" s="10"/>
      <c r="H51" s="10">
        <f t="shared" si="8"/>
        <v>41</v>
      </c>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7"/>
      <c r="EE51" s="57"/>
      <c r="EF51" s="57"/>
      <c r="EG51" s="57"/>
      <c r="EH51" s="57"/>
      <c r="EI51" s="57"/>
      <c r="EJ51" s="57"/>
      <c r="EK51" s="57"/>
      <c r="EL51" s="57"/>
      <c r="EM51" s="57"/>
      <c r="EN51" s="57"/>
      <c r="EO51" s="57"/>
      <c r="EP51" s="57"/>
      <c r="EQ51" s="57"/>
      <c r="ER51" s="57"/>
      <c r="ES51" s="57"/>
      <c r="ET51" s="57"/>
      <c r="EU51" s="57"/>
      <c r="EV51" s="57"/>
      <c r="EW51" s="57"/>
      <c r="EX51" s="57"/>
      <c r="EY51" s="57"/>
      <c r="EZ51" s="57"/>
      <c r="FA51" s="57"/>
      <c r="FB51" s="57"/>
      <c r="FC51" s="57"/>
      <c r="FD51" s="57"/>
      <c r="FE51" s="57"/>
      <c r="FF51" s="57"/>
      <c r="FG51" s="57"/>
      <c r="FH51" s="57"/>
      <c r="FI51" s="57"/>
      <c r="FJ51" s="57"/>
      <c r="FK51" s="57"/>
      <c r="FL51" s="57"/>
      <c r="FM51" s="57"/>
    </row>
    <row r="52" spans="1:169" s="55" customFormat="1" ht="22.2" customHeight="1" thickBot="1">
      <c r="A52" s="49"/>
      <c r="B52" s="66" t="s">
        <v>399</v>
      </c>
      <c r="C52" s="105" t="s">
        <v>377</v>
      </c>
      <c r="D52" s="20">
        <v>0</v>
      </c>
      <c r="E52" s="82">
        <f t="shared" si="18"/>
        <v>44078</v>
      </c>
      <c r="F52" s="82">
        <v>44118</v>
      </c>
      <c r="G52" s="10"/>
      <c r="H52" s="10">
        <f t="shared" si="8"/>
        <v>41</v>
      </c>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57"/>
      <c r="EY52" s="57"/>
      <c r="EZ52" s="57"/>
      <c r="FA52" s="57"/>
      <c r="FB52" s="57"/>
      <c r="FC52" s="57"/>
      <c r="FD52" s="57"/>
      <c r="FE52" s="57"/>
      <c r="FF52" s="57"/>
      <c r="FG52" s="57"/>
      <c r="FH52" s="57"/>
      <c r="FI52" s="57"/>
      <c r="FJ52" s="57"/>
      <c r="FK52" s="57"/>
      <c r="FL52" s="57"/>
      <c r="FM52" s="57"/>
    </row>
    <row r="53" spans="1:169" s="55" customFormat="1" ht="22.2" customHeight="1" thickBot="1">
      <c r="A53" s="49"/>
      <c r="B53" s="66" t="s">
        <v>400</v>
      </c>
      <c r="C53" s="105" t="s">
        <v>377</v>
      </c>
      <c r="D53" s="20">
        <v>0</v>
      </c>
      <c r="E53" s="82">
        <f t="shared" si="18"/>
        <v>44078</v>
      </c>
      <c r="F53" s="82">
        <v>44118</v>
      </c>
      <c r="G53" s="10"/>
      <c r="H53" s="10">
        <f t="shared" si="8"/>
        <v>41</v>
      </c>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7"/>
      <c r="EB53" s="57"/>
      <c r="EC53" s="57"/>
      <c r="ED53" s="57"/>
      <c r="EE53" s="57"/>
      <c r="EF53" s="57"/>
      <c r="EG53" s="57"/>
      <c r="EH53" s="57"/>
      <c r="EI53" s="57"/>
      <c r="EJ53" s="57"/>
      <c r="EK53" s="57"/>
      <c r="EL53" s="57"/>
      <c r="EM53" s="57"/>
      <c r="EN53" s="57"/>
      <c r="EO53" s="57"/>
      <c r="EP53" s="57"/>
      <c r="EQ53" s="57"/>
      <c r="ER53" s="57"/>
      <c r="ES53" s="57"/>
      <c r="ET53" s="57"/>
      <c r="EU53" s="57"/>
      <c r="EV53" s="57"/>
      <c r="EW53" s="57"/>
      <c r="EX53" s="57"/>
      <c r="EY53" s="57"/>
      <c r="EZ53" s="57"/>
      <c r="FA53" s="57"/>
      <c r="FB53" s="57"/>
      <c r="FC53" s="57"/>
      <c r="FD53" s="57"/>
      <c r="FE53" s="57"/>
      <c r="FF53" s="57"/>
      <c r="FG53" s="57"/>
      <c r="FH53" s="57"/>
      <c r="FI53" s="57"/>
      <c r="FJ53" s="57"/>
      <c r="FK53" s="57"/>
      <c r="FL53" s="57"/>
      <c r="FM53" s="57"/>
    </row>
    <row r="54" spans="1:169" s="55" customFormat="1" ht="22.2" customHeight="1" thickBot="1">
      <c r="A54" s="49"/>
      <c r="B54" s="66" t="s">
        <v>401</v>
      </c>
      <c r="C54" s="105" t="s">
        <v>377</v>
      </c>
      <c r="D54" s="20">
        <v>0</v>
      </c>
      <c r="E54" s="82">
        <f t="shared" si="18"/>
        <v>44078</v>
      </c>
      <c r="F54" s="82">
        <v>44118</v>
      </c>
      <c r="G54" s="10"/>
      <c r="H54" s="10">
        <f t="shared" si="8"/>
        <v>41</v>
      </c>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57"/>
      <c r="EY54" s="57"/>
      <c r="EZ54" s="57"/>
      <c r="FA54" s="57"/>
      <c r="FB54" s="57"/>
      <c r="FC54" s="57"/>
      <c r="FD54" s="57"/>
      <c r="FE54" s="57"/>
      <c r="FF54" s="57"/>
      <c r="FG54" s="57"/>
      <c r="FH54" s="57"/>
      <c r="FI54" s="57"/>
      <c r="FJ54" s="57"/>
      <c r="FK54" s="57"/>
      <c r="FL54" s="57"/>
      <c r="FM54" s="57"/>
    </row>
    <row r="55" spans="1:169" s="55" customFormat="1" ht="22.2" customHeight="1" thickBot="1">
      <c r="A55" s="49"/>
      <c r="B55" s="66" t="s">
        <v>402</v>
      </c>
      <c r="C55" s="105" t="s">
        <v>377</v>
      </c>
      <c r="D55" s="20">
        <v>0</v>
      </c>
      <c r="E55" s="82">
        <f t="shared" si="18"/>
        <v>44078</v>
      </c>
      <c r="F55" s="82">
        <v>44118</v>
      </c>
      <c r="G55" s="10"/>
      <c r="H55" s="10">
        <f t="shared" si="8"/>
        <v>41</v>
      </c>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57"/>
      <c r="EY55" s="57"/>
      <c r="EZ55" s="57"/>
      <c r="FA55" s="57"/>
      <c r="FB55" s="57"/>
      <c r="FC55" s="57"/>
      <c r="FD55" s="57"/>
      <c r="FE55" s="57"/>
      <c r="FF55" s="57"/>
      <c r="FG55" s="57"/>
      <c r="FH55" s="57"/>
      <c r="FI55" s="57"/>
      <c r="FJ55" s="57"/>
      <c r="FK55" s="57"/>
      <c r="FL55" s="57"/>
      <c r="FM55" s="57"/>
    </row>
    <row r="56" spans="1:169" s="55" customFormat="1" ht="22.2" customHeight="1" thickBot="1">
      <c r="A56" s="49"/>
      <c r="B56" s="66" t="s">
        <v>403</v>
      </c>
      <c r="C56" s="105" t="s">
        <v>377</v>
      </c>
      <c r="D56" s="20">
        <v>0</v>
      </c>
      <c r="E56" s="82">
        <f t="shared" si="18"/>
        <v>44078</v>
      </c>
      <c r="F56" s="82">
        <v>44118</v>
      </c>
      <c r="G56" s="10"/>
      <c r="H56" s="10">
        <f t="shared" si="8"/>
        <v>41</v>
      </c>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57"/>
      <c r="EY56" s="57"/>
      <c r="EZ56" s="57"/>
      <c r="FA56" s="57"/>
      <c r="FB56" s="57"/>
      <c r="FC56" s="57"/>
      <c r="FD56" s="57"/>
      <c r="FE56" s="57"/>
      <c r="FF56" s="57"/>
      <c r="FG56" s="57"/>
      <c r="FH56" s="57"/>
      <c r="FI56" s="57"/>
      <c r="FJ56" s="57"/>
      <c r="FK56" s="57"/>
      <c r="FL56" s="57"/>
      <c r="FM56" s="57"/>
    </row>
    <row r="57" spans="1:169" s="55" customFormat="1" ht="22.2" customHeight="1" thickBot="1">
      <c r="A57" s="49"/>
      <c r="B57" s="66" t="s">
        <v>404</v>
      </c>
      <c r="C57" s="105" t="s">
        <v>377</v>
      </c>
      <c r="D57" s="20">
        <v>0</v>
      </c>
      <c r="E57" s="82">
        <f t="shared" si="18"/>
        <v>44078</v>
      </c>
      <c r="F57" s="82">
        <v>44118</v>
      </c>
      <c r="G57" s="10"/>
      <c r="H57" s="10">
        <f t="shared" si="8"/>
        <v>41</v>
      </c>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row>
    <row r="58" spans="1:169" s="55" customFormat="1" ht="22.2" customHeight="1" thickBot="1">
      <c r="A58" s="49"/>
      <c r="B58" s="66" t="s">
        <v>405</v>
      </c>
      <c r="C58" s="105" t="s">
        <v>377</v>
      </c>
      <c r="D58" s="20">
        <v>0</v>
      </c>
      <c r="E58" s="82">
        <f t="shared" si="18"/>
        <v>44078</v>
      </c>
      <c r="F58" s="82">
        <v>44118</v>
      </c>
      <c r="G58" s="10"/>
      <c r="H58" s="10">
        <f t="shared" si="8"/>
        <v>41</v>
      </c>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57"/>
      <c r="EY58" s="57"/>
      <c r="EZ58" s="57"/>
      <c r="FA58" s="57"/>
      <c r="FB58" s="57"/>
      <c r="FC58" s="57"/>
      <c r="FD58" s="57"/>
      <c r="FE58" s="57"/>
      <c r="FF58" s="57"/>
      <c r="FG58" s="57"/>
      <c r="FH58" s="57"/>
      <c r="FI58" s="57"/>
      <c r="FJ58" s="57"/>
      <c r="FK58" s="57"/>
      <c r="FL58" s="57"/>
      <c r="FM58" s="57"/>
    </row>
    <row r="59" spans="1:169" s="55" customFormat="1" ht="22.2" customHeight="1" thickBot="1">
      <c r="A59" s="49"/>
      <c r="B59" s="66" t="s">
        <v>406</v>
      </c>
      <c r="C59" s="105" t="s">
        <v>377</v>
      </c>
      <c r="D59" s="20">
        <v>0</v>
      </c>
      <c r="E59" s="82">
        <f t="shared" si="18"/>
        <v>44078</v>
      </c>
      <c r="F59" s="82">
        <v>44118</v>
      </c>
      <c r="G59" s="10"/>
      <c r="H59" s="10">
        <f t="shared" si="8"/>
        <v>41</v>
      </c>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57"/>
      <c r="EY59" s="57"/>
      <c r="EZ59" s="57"/>
      <c r="FA59" s="57"/>
      <c r="FB59" s="57"/>
      <c r="FC59" s="57"/>
      <c r="FD59" s="57"/>
      <c r="FE59" s="57"/>
      <c r="FF59" s="57"/>
      <c r="FG59" s="57"/>
      <c r="FH59" s="57"/>
      <c r="FI59" s="57"/>
      <c r="FJ59" s="57"/>
      <c r="FK59" s="57"/>
      <c r="FL59" s="57"/>
      <c r="FM59" s="57"/>
    </row>
    <row r="60" spans="1:169" s="55" customFormat="1" ht="22.2" customHeight="1" thickBot="1">
      <c r="A60" s="49"/>
      <c r="B60" s="66" t="s">
        <v>407</v>
      </c>
      <c r="C60" s="105" t="s">
        <v>377</v>
      </c>
      <c r="D60" s="20">
        <v>0</v>
      </c>
      <c r="E60" s="82">
        <f t="shared" si="18"/>
        <v>44078</v>
      </c>
      <c r="F60" s="82">
        <v>44118</v>
      </c>
      <c r="G60" s="10"/>
      <c r="H60" s="10">
        <f t="shared" si="8"/>
        <v>41</v>
      </c>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57"/>
      <c r="EY60" s="57"/>
      <c r="EZ60" s="57"/>
      <c r="FA60" s="57"/>
      <c r="FB60" s="57"/>
      <c r="FC60" s="57"/>
      <c r="FD60" s="57"/>
      <c r="FE60" s="57"/>
      <c r="FF60" s="57"/>
      <c r="FG60" s="57"/>
      <c r="FH60" s="57"/>
      <c r="FI60" s="57"/>
      <c r="FJ60" s="57"/>
      <c r="FK60" s="57"/>
      <c r="FL60" s="57"/>
      <c r="FM60" s="57"/>
    </row>
    <row r="61" spans="1:169" s="55" customFormat="1" ht="22.2" customHeight="1" thickBot="1">
      <c r="A61" s="49"/>
      <c r="B61" s="66" t="s">
        <v>408</v>
      </c>
      <c r="C61" s="105" t="s">
        <v>377</v>
      </c>
      <c r="D61" s="20">
        <v>0</v>
      </c>
      <c r="E61" s="82">
        <f t="shared" si="18"/>
        <v>44078</v>
      </c>
      <c r="F61" s="82">
        <v>44118</v>
      </c>
      <c r="G61" s="10"/>
      <c r="H61" s="10">
        <f t="shared" si="8"/>
        <v>41</v>
      </c>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7"/>
      <c r="EO61" s="57"/>
      <c r="EP61" s="57"/>
      <c r="EQ61" s="57"/>
      <c r="ER61" s="57"/>
      <c r="ES61" s="57"/>
      <c r="ET61" s="57"/>
      <c r="EU61" s="57"/>
      <c r="EV61" s="57"/>
      <c r="EW61" s="57"/>
      <c r="EX61" s="57"/>
      <c r="EY61" s="57"/>
      <c r="EZ61" s="57"/>
      <c r="FA61" s="57"/>
      <c r="FB61" s="57"/>
      <c r="FC61" s="57"/>
      <c r="FD61" s="57"/>
      <c r="FE61" s="57"/>
      <c r="FF61" s="57"/>
      <c r="FG61" s="57"/>
      <c r="FH61" s="57"/>
      <c r="FI61" s="57"/>
      <c r="FJ61" s="57"/>
      <c r="FK61" s="57"/>
      <c r="FL61" s="57"/>
      <c r="FM61" s="57"/>
    </row>
    <row r="62" spans="1:169" s="55" customFormat="1" ht="22.2" customHeight="1" thickBot="1">
      <c r="A62" s="49"/>
      <c r="B62" s="66" t="s">
        <v>409</v>
      </c>
      <c r="C62" s="105" t="s">
        <v>377</v>
      </c>
      <c r="D62" s="20">
        <v>0</v>
      </c>
      <c r="E62" s="82">
        <f t="shared" si="18"/>
        <v>44078</v>
      </c>
      <c r="F62" s="82">
        <v>44118</v>
      </c>
      <c r="G62" s="10"/>
      <c r="H62" s="10">
        <f t="shared" si="8"/>
        <v>41</v>
      </c>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7"/>
      <c r="EO62" s="57"/>
      <c r="EP62" s="57"/>
      <c r="EQ62" s="57"/>
      <c r="ER62" s="57"/>
      <c r="ES62" s="57"/>
      <c r="ET62" s="57"/>
      <c r="EU62" s="57"/>
      <c r="EV62" s="57"/>
      <c r="EW62" s="57"/>
      <c r="EX62" s="57"/>
      <c r="EY62" s="57"/>
      <c r="EZ62" s="57"/>
      <c r="FA62" s="57"/>
      <c r="FB62" s="57"/>
      <c r="FC62" s="57"/>
      <c r="FD62" s="57"/>
      <c r="FE62" s="57"/>
      <c r="FF62" s="57"/>
      <c r="FG62" s="57"/>
      <c r="FH62" s="57"/>
      <c r="FI62" s="57"/>
      <c r="FJ62" s="57"/>
      <c r="FK62" s="57"/>
      <c r="FL62" s="57"/>
      <c r="FM62" s="57"/>
    </row>
    <row r="63" spans="1:169" s="55" customFormat="1" ht="22.2" customHeight="1" thickBot="1">
      <c r="A63" s="49"/>
      <c r="B63" s="66" t="s">
        <v>410</v>
      </c>
      <c r="C63" s="105" t="s">
        <v>377</v>
      </c>
      <c r="D63" s="20">
        <v>0</v>
      </c>
      <c r="E63" s="82">
        <f t="shared" si="18"/>
        <v>44078</v>
      </c>
      <c r="F63" s="82">
        <v>44127</v>
      </c>
      <c r="G63" s="10"/>
      <c r="H63" s="10">
        <f t="shared" si="8"/>
        <v>50</v>
      </c>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57"/>
      <c r="EY63" s="57"/>
      <c r="EZ63" s="57"/>
      <c r="FA63" s="57"/>
      <c r="FB63" s="57"/>
      <c r="FC63" s="57"/>
      <c r="FD63" s="57"/>
      <c r="FE63" s="57"/>
      <c r="FF63" s="57"/>
      <c r="FG63" s="57"/>
      <c r="FH63" s="57"/>
      <c r="FI63" s="57"/>
      <c r="FJ63" s="57"/>
      <c r="FK63" s="57"/>
      <c r="FL63" s="57"/>
      <c r="FM63" s="57"/>
    </row>
    <row r="64" spans="1:169" s="55" customFormat="1" ht="22.2" customHeight="1" thickBot="1">
      <c r="A64" s="49"/>
      <c r="B64" s="66" t="s">
        <v>411</v>
      </c>
      <c r="C64" s="105" t="s">
        <v>377</v>
      </c>
      <c r="D64" s="20">
        <v>0</v>
      </c>
      <c r="E64" s="82">
        <f t="shared" si="18"/>
        <v>44078</v>
      </c>
      <c r="F64" s="82">
        <v>44186</v>
      </c>
      <c r="G64" s="10"/>
      <c r="H64" s="10">
        <f t="shared" si="8"/>
        <v>109</v>
      </c>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7"/>
      <c r="EB64" s="57"/>
      <c r="EC64" s="57"/>
      <c r="ED64" s="57"/>
      <c r="EE64" s="57"/>
      <c r="EF64" s="57"/>
      <c r="EG64" s="57"/>
      <c r="EH64" s="57"/>
      <c r="EI64" s="57"/>
      <c r="EJ64" s="57"/>
      <c r="EK64" s="57"/>
      <c r="EL64" s="57"/>
      <c r="EM64" s="57"/>
      <c r="EN64" s="57"/>
      <c r="EO64" s="57"/>
      <c r="EP64" s="57"/>
      <c r="EQ64" s="57"/>
      <c r="ER64" s="57"/>
      <c r="ES64" s="57"/>
      <c r="ET64" s="57"/>
      <c r="EU64" s="57"/>
      <c r="EV64" s="57"/>
      <c r="EW64" s="57"/>
      <c r="EX64" s="57"/>
      <c r="EY64" s="57"/>
      <c r="EZ64" s="57"/>
      <c r="FA64" s="57"/>
      <c r="FB64" s="57"/>
      <c r="FC64" s="57"/>
      <c r="FD64" s="57"/>
      <c r="FE64" s="57"/>
      <c r="FF64" s="57"/>
      <c r="FG64" s="57"/>
      <c r="FH64" s="57"/>
      <c r="FI64" s="57"/>
      <c r="FJ64" s="57"/>
      <c r="FK64" s="57"/>
      <c r="FL64" s="57"/>
      <c r="FM64" s="57"/>
    </row>
    <row r="65" spans="1:169" s="55" customFormat="1" ht="22.2" customHeight="1" thickBot="1">
      <c r="A65" s="49" t="s">
        <v>340</v>
      </c>
      <c r="B65" s="90" t="s">
        <v>412</v>
      </c>
      <c r="C65" s="91"/>
      <c r="D65" s="92"/>
      <c r="E65" s="93"/>
      <c r="F65" s="94"/>
      <c r="G65" s="10"/>
      <c r="H65" s="10" t="str">
        <f t="shared" si="8"/>
        <v/>
      </c>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7"/>
      <c r="EB65" s="57"/>
      <c r="EC65" s="57"/>
      <c r="ED65" s="57"/>
      <c r="EE65" s="57"/>
      <c r="EF65" s="57"/>
      <c r="EG65" s="57"/>
      <c r="EH65" s="57"/>
      <c r="EI65" s="57"/>
      <c r="EJ65" s="57"/>
      <c r="EK65" s="57"/>
      <c r="EL65" s="57"/>
      <c r="EM65" s="57"/>
      <c r="EN65" s="57"/>
      <c r="EO65" s="57"/>
      <c r="EP65" s="57"/>
      <c r="EQ65" s="57"/>
      <c r="ER65" s="57"/>
      <c r="ES65" s="57"/>
      <c r="ET65" s="57"/>
      <c r="EU65" s="57"/>
      <c r="EV65" s="57"/>
      <c r="EW65" s="57"/>
      <c r="EX65" s="57"/>
      <c r="EY65" s="57"/>
      <c r="EZ65" s="57"/>
      <c r="FA65" s="57"/>
      <c r="FB65" s="57"/>
      <c r="FC65" s="57"/>
      <c r="FD65" s="57"/>
      <c r="FE65" s="57"/>
      <c r="FF65" s="57"/>
      <c r="FG65" s="57"/>
      <c r="FH65" s="57"/>
      <c r="FI65" s="57"/>
      <c r="FJ65" s="57"/>
      <c r="FK65" s="57"/>
      <c r="FL65" s="57"/>
      <c r="FM65" s="57"/>
    </row>
    <row r="66" spans="1:169" s="55" customFormat="1" ht="22.2" customHeight="1" thickBot="1">
      <c r="A66" s="49"/>
      <c r="B66" s="114" t="s">
        <v>413</v>
      </c>
      <c r="C66" s="91" t="s">
        <v>354</v>
      </c>
      <c r="D66" s="92">
        <v>0</v>
      </c>
      <c r="E66" s="96"/>
      <c r="F66" s="96"/>
      <c r="G66" s="10"/>
      <c r="H66" s="10" t="str">
        <f t="shared" si="8"/>
        <v/>
      </c>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7"/>
      <c r="EB66" s="57"/>
      <c r="EC66" s="57"/>
      <c r="ED66" s="57"/>
      <c r="EE66" s="57"/>
      <c r="EF66" s="57"/>
      <c r="EG66" s="57"/>
      <c r="EH66" s="57"/>
      <c r="EI66" s="57"/>
      <c r="EJ66" s="57"/>
      <c r="EK66" s="57"/>
      <c r="EL66" s="57"/>
      <c r="EM66" s="57"/>
      <c r="EN66" s="57"/>
      <c r="EO66" s="57"/>
      <c r="EP66" s="57"/>
      <c r="EQ66" s="57"/>
      <c r="ER66" s="57"/>
      <c r="ES66" s="57"/>
      <c r="ET66" s="57"/>
      <c r="EU66" s="57"/>
      <c r="EV66" s="57"/>
      <c r="EW66" s="57"/>
      <c r="EX66" s="57"/>
      <c r="EY66" s="57"/>
      <c r="EZ66" s="57"/>
      <c r="FA66" s="57"/>
      <c r="FB66" s="57"/>
      <c r="FC66" s="57"/>
      <c r="FD66" s="57"/>
      <c r="FE66" s="57"/>
      <c r="FF66" s="57"/>
      <c r="FG66" s="57"/>
      <c r="FH66" s="57"/>
      <c r="FI66" s="57"/>
      <c r="FJ66" s="57"/>
      <c r="FK66" s="57"/>
      <c r="FL66" s="57"/>
      <c r="FM66" s="57"/>
    </row>
    <row r="67" spans="1:169" s="55" customFormat="1" ht="22.2" customHeight="1" thickBot="1">
      <c r="A67" s="49"/>
      <c r="B67" s="95"/>
      <c r="C67" s="91" t="s">
        <v>354</v>
      </c>
      <c r="D67" s="92">
        <v>0</v>
      </c>
      <c r="E67" s="96"/>
      <c r="F67" s="96"/>
      <c r="G67" s="10"/>
      <c r="H67" s="10" t="str">
        <f t="shared" si="8"/>
        <v/>
      </c>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57"/>
      <c r="EY67" s="57"/>
      <c r="EZ67" s="57"/>
      <c r="FA67" s="57"/>
      <c r="FB67" s="57"/>
      <c r="FC67" s="57"/>
      <c r="FD67" s="57"/>
      <c r="FE67" s="57"/>
      <c r="FF67" s="57"/>
      <c r="FG67" s="57"/>
      <c r="FH67" s="57"/>
      <c r="FI67" s="57"/>
      <c r="FJ67" s="57"/>
      <c r="FK67" s="57"/>
      <c r="FL67" s="57"/>
      <c r="FM67" s="57"/>
    </row>
    <row r="68" spans="1:169" s="55" customFormat="1" ht="22.2" customHeight="1" thickBot="1">
      <c r="A68" s="49"/>
      <c r="B68" s="95"/>
      <c r="C68" s="91" t="s">
        <v>354</v>
      </c>
      <c r="D68" s="92">
        <v>0</v>
      </c>
      <c r="E68" s="96"/>
      <c r="F68" s="96"/>
      <c r="G68" s="10"/>
      <c r="H68" s="10" t="str">
        <f t="shared" si="8"/>
        <v/>
      </c>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c r="DQ68" s="57"/>
      <c r="DR68" s="57"/>
      <c r="DS68" s="57"/>
      <c r="DT68" s="57"/>
      <c r="DU68" s="57"/>
      <c r="DV68" s="57"/>
      <c r="DW68" s="57"/>
      <c r="DX68" s="57"/>
      <c r="DY68" s="57"/>
      <c r="DZ68" s="57"/>
      <c r="EA68" s="57"/>
      <c r="EB68" s="57"/>
      <c r="EC68" s="57"/>
      <c r="ED68" s="57"/>
      <c r="EE68" s="57"/>
      <c r="EF68" s="57"/>
      <c r="EG68" s="57"/>
      <c r="EH68" s="57"/>
      <c r="EI68" s="57"/>
      <c r="EJ68" s="57"/>
      <c r="EK68" s="57"/>
      <c r="EL68" s="57"/>
      <c r="EM68" s="57"/>
      <c r="EN68" s="57"/>
      <c r="EO68" s="57"/>
      <c r="EP68" s="57"/>
      <c r="EQ68" s="57"/>
      <c r="ER68" s="57"/>
      <c r="ES68" s="57"/>
      <c r="ET68" s="57"/>
      <c r="EU68" s="57"/>
      <c r="EV68" s="57"/>
      <c r="EW68" s="57"/>
      <c r="EX68" s="57"/>
      <c r="EY68" s="57"/>
      <c r="EZ68" s="57"/>
      <c r="FA68" s="57"/>
      <c r="FB68" s="57"/>
      <c r="FC68" s="57"/>
      <c r="FD68" s="57"/>
      <c r="FE68" s="57"/>
      <c r="FF68" s="57"/>
      <c r="FG68" s="57"/>
      <c r="FH68" s="57"/>
      <c r="FI68" s="57"/>
      <c r="FJ68" s="57"/>
      <c r="FK68" s="57"/>
      <c r="FL68" s="57"/>
      <c r="FM68" s="57"/>
    </row>
    <row r="69" spans="1:169" s="55" customFormat="1" ht="22.2" customHeight="1" thickBot="1">
      <c r="A69" s="49"/>
      <c r="B69" s="95"/>
      <c r="C69" s="91" t="s">
        <v>354</v>
      </c>
      <c r="D69" s="92">
        <v>0</v>
      </c>
      <c r="E69" s="96"/>
      <c r="F69" s="96"/>
      <c r="G69" s="10"/>
      <c r="H69" s="10" t="str">
        <f t="shared" si="8"/>
        <v/>
      </c>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57"/>
      <c r="DY69" s="57"/>
      <c r="DZ69" s="57"/>
      <c r="EA69" s="57"/>
      <c r="EB69" s="57"/>
      <c r="EC69" s="57"/>
      <c r="ED69" s="57"/>
      <c r="EE69" s="57"/>
      <c r="EF69" s="57"/>
      <c r="EG69" s="57"/>
      <c r="EH69" s="57"/>
      <c r="EI69" s="57"/>
      <c r="EJ69" s="57"/>
      <c r="EK69" s="57"/>
      <c r="EL69" s="57"/>
      <c r="EM69" s="57"/>
      <c r="EN69" s="57"/>
      <c r="EO69" s="57"/>
      <c r="EP69" s="57"/>
      <c r="EQ69" s="57"/>
      <c r="ER69" s="57"/>
      <c r="ES69" s="57"/>
      <c r="ET69" s="57"/>
      <c r="EU69" s="57"/>
      <c r="EV69" s="57"/>
      <c r="EW69" s="57"/>
      <c r="EX69" s="57"/>
      <c r="EY69" s="57"/>
      <c r="EZ69" s="57"/>
      <c r="FA69" s="57"/>
      <c r="FB69" s="57"/>
      <c r="FC69" s="57"/>
      <c r="FD69" s="57"/>
      <c r="FE69" s="57"/>
      <c r="FF69" s="57"/>
      <c r="FG69" s="57"/>
      <c r="FH69" s="57"/>
      <c r="FI69" s="57"/>
      <c r="FJ69" s="57"/>
      <c r="FK69" s="57"/>
      <c r="FL69" s="57"/>
      <c r="FM69" s="57"/>
    </row>
    <row r="70" spans="1:169" s="55" customFormat="1" ht="22.2" customHeight="1" thickBot="1">
      <c r="A70" s="49"/>
      <c r="B70" s="95"/>
      <c r="C70" s="91" t="s">
        <v>354</v>
      </c>
      <c r="D70" s="92">
        <v>0</v>
      </c>
      <c r="E70" s="96"/>
      <c r="F70" s="96"/>
      <c r="G70" s="10"/>
      <c r="H70" s="10" t="str">
        <f t="shared" si="8"/>
        <v/>
      </c>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c r="DQ70" s="57"/>
      <c r="DR70" s="57"/>
      <c r="DS70" s="57"/>
      <c r="DT70" s="57"/>
      <c r="DU70" s="57"/>
      <c r="DV70" s="57"/>
      <c r="DW70" s="57"/>
      <c r="DX70" s="57"/>
      <c r="DY70" s="57"/>
      <c r="DZ70" s="57"/>
      <c r="EA70" s="57"/>
      <c r="EB70" s="57"/>
      <c r="EC70" s="57"/>
      <c r="ED70" s="57"/>
      <c r="EE70" s="57"/>
      <c r="EF70" s="57"/>
      <c r="EG70" s="57"/>
      <c r="EH70" s="57"/>
      <c r="EI70" s="57"/>
      <c r="EJ70" s="57"/>
      <c r="EK70" s="57"/>
      <c r="EL70" s="57"/>
      <c r="EM70" s="57"/>
      <c r="EN70" s="57"/>
      <c r="EO70" s="57"/>
      <c r="EP70" s="57"/>
      <c r="EQ70" s="57"/>
      <c r="ER70" s="57"/>
      <c r="ES70" s="57"/>
      <c r="ET70" s="57"/>
      <c r="EU70" s="57"/>
      <c r="EV70" s="57"/>
      <c r="EW70" s="57"/>
      <c r="EX70" s="57"/>
      <c r="EY70" s="57"/>
      <c r="EZ70" s="57"/>
      <c r="FA70" s="57"/>
      <c r="FB70" s="57"/>
      <c r="FC70" s="57"/>
      <c r="FD70" s="57"/>
      <c r="FE70" s="57"/>
      <c r="FF70" s="57"/>
      <c r="FG70" s="57"/>
      <c r="FH70" s="57"/>
      <c r="FI70" s="57"/>
      <c r="FJ70" s="57"/>
      <c r="FK70" s="57"/>
      <c r="FL70" s="57"/>
      <c r="FM70" s="57"/>
    </row>
    <row r="71" spans="1:169" s="55" customFormat="1" ht="22.2" customHeight="1" thickBot="1">
      <c r="A71" s="49"/>
      <c r="B71" s="95"/>
      <c r="C71" s="91" t="s">
        <v>354</v>
      </c>
      <c r="D71" s="92">
        <v>0</v>
      </c>
      <c r="E71" s="96"/>
      <c r="F71" s="96"/>
      <c r="G71" s="10"/>
      <c r="H71" s="10" t="str">
        <f t="shared" si="8"/>
        <v/>
      </c>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c r="CZ71" s="57"/>
      <c r="DA71" s="57"/>
      <c r="DB71" s="57"/>
      <c r="DC71" s="57"/>
      <c r="DD71" s="57"/>
      <c r="DE71" s="57"/>
      <c r="DF71" s="57"/>
      <c r="DG71" s="57"/>
      <c r="DH71" s="57"/>
      <c r="DI71" s="57"/>
      <c r="DJ71" s="57"/>
      <c r="DK71" s="57"/>
      <c r="DL71" s="57"/>
      <c r="DM71" s="57"/>
      <c r="DN71" s="57"/>
      <c r="DO71" s="57"/>
      <c r="DP71" s="57"/>
      <c r="DQ71" s="57"/>
      <c r="DR71" s="57"/>
      <c r="DS71" s="57"/>
      <c r="DT71" s="57"/>
      <c r="DU71" s="57"/>
      <c r="DV71" s="57"/>
      <c r="DW71" s="57"/>
      <c r="DX71" s="57"/>
      <c r="DY71" s="57"/>
      <c r="DZ71" s="57"/>
      <c r="EA71" s="57"/>
      <c r="EB71" s="57"/>
      <c r="EC71" s="57"/>
      <c r="ED71" s="57"/>
      <c r="EE71" s="57"/>
      <c r="EF71" s="57"/>
      <c r="EG71" s="57"/>
      <c r="EH71" s="57"/>
      <c r="EI71" s="57"/>
      <c r="EJ71" s="57"/>
      <c r="EK71" s="57"/>
      <c r="EL71" s="57"/>
      <c r="EM71" s="57"/>
      <c r="EN71" s="57"/>
      <c r="EO71" s="57"/>
      <c r="EP71" s="57"/>
      <c r="EQ71" s="57"/>
      <c r="ER71" s="57"/>
      <c r="ES71" s="57"/>
      <c r="ET71" s="57"/>
      <c r="EU71" s="57"/>
      <c r="EV71" s="57"/>
      <c r="EW71" s="57"/>
      <c r="EX71" s="57"/>
      <c r="EY71" s="57"/>
      <c r="EZ71" s="57"/>
      <c r="FA71" s="57"/>
      <c r="FB71" s="57"/>
      <c r="FC71" s="57"/>
      <c r="FD71" s="57"/>
      <c r="FE71" s="57"/>
      <c r="FF71" s="57"/>
      <c r="FG71" s="57"/>
      <c r="FH71" s="57"/>
      <c r="FI71" s="57"/>
      <c r="FJ71" s="57"/>
      <c r="FK71" s="57"/>
      <c r="FL71" s="57"/>
      <c r="FM71" s="57"/>
    </row>
    <row r="72" spans="1:169" s="55" customFormat="1" ht="22.2" customHeight="1" thickBot="1">
      <c r="A72" s="49" t="s">
        <v>340</v>
      </c>
      <c r="B72" s="83" t="s">
        <v>414</v>
      </c>
      <c r="C72" s="84"/>
      <c r="D72" s="85">
        <v>1</v>
      </c>
      <c r="E72" s="86"/>
      <c r="F72" s="87"/>
      <c r="G72" s="10"/>
      <c r="H72" s="10" t="str">
        <f t="shared" si="8"/>
        <v/>
      </c>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c r="EM72" s="57"/>
      <c r="EN72" s="57"/>
      <c r="EO72" s="57"/>
      <c r="EP72" s="57"/>
      <c r="EQ72" s="57"/>
      <c r="ER72" s="57"/>
      <c r="ES72" s="57"/>
      <c r="ET72" s="57"/>
      <c r="EU72" s="57"/>
      <c r="EV72" s="57"/>
      <c r="EW72" s="57"/>
      <c r="EX72" s="57"/>
      <c r="EY72" s="57"/>
      <c r="EZ72" s="57"/>
      <c r="FA72" s="57"/>
      <c r="FB72" s="57"/>
      <c r="FC72" s="57"/>
      <c r="FD72" s="57"/>
      <c r="FE72" s="57"/>
      <c r="FF72" s="57"/>
      <c r="FG72" s="57"/>
      <c r="FH72" s="57"/>
      <c r="FI72" s="57"/>
      <c r="FJ72" s="57"/>
      <c r="FK72" s="57"/>
      <c r="FL72" s="57"/>
      <c r="FM72" s="57"/>
    </row>
    <row r="73" spans="1:169" s="55" customFormat="1" ht="22.2" customHeight="1" thickBot="1">
      <c r="A73" s="49"/>
      <c r="B73" s="116" t="s">
        <v>415</v>
      </c>
      <c r="C73" s="84" t="s">
        <v>354</v>
      </c>
      <c r="D73" s="85">
        <v>0</v>
      </c>
      <c r="E73" s="89"/>
      <c r="F73" s="89"/>
      <c r="G73" s="10"/>
      <c r="H73" s="10" t="str">
        <f t="shared" si="8"/>
        <v/>
      </c>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c r="CW73" s="57"/>
      <c r="CX73" s="57"/>
      <c r="CY73" s="57"/>
      <c r="CZ73" s="57"/>
      <c r="DA73" s="57"/>
      <c r="DB73" s="57"/>
      <c r="DC73" s="57"/>
      <c r="DD73" s="57"/>
      <c r="DE73" s="57"/>
      <c r="DF73" s="57"/>
      <c r="DG73" s="57"/>
      <c r="DH73" s="57"/>
      <c r="DI73" s="57"/>
      <c r="DJ73" s="57"/>
      <c r="DK73" s="57"/>
      <c r="DL73" s="57"/>
      <c r="DM73" s="57"/>
      <c r="DN73" s="57"/>
      <c r="DO73" s="57"/>
      <c r="DP73" s="57"/>
      <c r="DQ73" s="57"/>
      <c r="DR73" s="57"/>
      <c r="DS73" s="57"/>
      <c r="DT73" s="57"/>
      <c r="DU73" s="57"/>
      <c r="DV73" s="57"/>
      <c r="DW73" s="57"/>
      <c r="DX73" s="57"/>
      <c r="DY73" s="57"/>
      <c r="DZ73" s="57"/>
      <c r="EA73" s="57"/>
      <c r="EB73" s="57"/>
      <c r="EC73" s="57"/>
      <c r="ED73" s="57"/>
      <c r="EE73" s="57"/>
      <c r="EF73" s="57"/>
      <c r="EG73" s="57"/>
      <c r="EH73" s="57"/>
      <c r="EI73" s="57"/>
      <c r="EJ73" s="57"/>
      <c r="EK73" s="57"/>
      <c r="EL73" s="57"/>
      <c r="EM73" s="57"/>
      <c r="EN73" s="57"/>
      <c r="EO73" s="57"/>
      <c r="EP73" s="57"/>
      <c r="EQ73" s="57"/>
      <c r="ER73" s="57"/>
      <c r="ES73" s="57"/>
      <c r="ET73" s="57"/>
      <c r="EU73" s="57"/>
      <c r="EV73" s="57"/>
      <c r="EW73" s="57"/>
      <c r="EX73" s="57"/>
      <c r="EY73" s="57"/>
      <c r="EZ73" s="57"/>
      <c r="FA73" s="57"/>
      <c r="FB73" s="57"/>
      <c r="FC73" s="57"/>
      <c r="FD73" s="57"/>
      <c r="FE73" s="57"/>
      <c r="FF73" s="57"/>
      <c r="FG73" s="57"/>
      <c r="FH73" s="57"/>
      <c r="FI73" s="57"/>
      <c r="FJ73" s="57"/>
      <c r="FK73" s="57"/>
      <c r="FL73" s="57"/>
      <c r="FM73" s="57"/>
    </row>
    <row r="74" spans="1:169" s="55" customFormat="1" ht="22.2" customHeight="1" thickBot="1">
      <c r="A74" s="49"/>
      <c r="B74" s="116" t="s">
        <v>416</v>
      </c>
      <c r="C74" s="84" t="s">
        <v>354</v>
      </c>
      <c r="D74" s="85">
        <v>0</v>
      </c>
      <c r="E74" s="89"/>
      <c r="F74" s="89"/>
      <c r="G74" s="10"/>
      <c r="H74" s="10" t="str">
        <f t="shared" si="8"/>
        <v/>
      </c>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57"/>
      <c r="EY74" s="57"/>
      <c r="EZ74" s="57"/>
      <c r="FA74" s="57"/>
      <c r="FB74" s="57"/>
      <c r="FC74" s="57"/>
      <c r="FD74" s="57"/>
      <c r="FE74" s="57"/>
      <c r="FF74" s="57"/>
      <c r="FG74" s="57"/>
      <c r="FH74" s="57"/>
      <c r="FI74" s="57"/>
      <c r="FJ74" s="57"/>
      <c r="FK74" s="57"/>
      <c r="FL74" s="57"/>
      <c r="FM74" s="57"/>
    </row>
    <row r="75" spans="1:169" s="55" customFormat="1" ht="22.2" customHeight="1" thickBot="1">
      <c r="A75" s="49"/>
      <c r="B75" s="88"/>
      <c r="C75" s="84" t="s">
        <v>354</v>
      </c>
      <c r="D75" s="85">
        <v>0</v>
      </c>
      <c r="E75" s="89"/>
      <c r="F75" s="89"/>
      <c r="G75" s="10"/>
      <c r="H75" s="10" t="str">
        <f t="shared" si="8"/>
        <v/>
      </c>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57"/>
      <c r="DM75" s="57"/>
      <c r="DN75" s="57"/>
      <c r="DO75" s="57"/>
      <c r="DP75" s="57"/>
      <c r="DQ75" s="57"/>
      <c r="DR75" s="57"/>
      <c r="DS75" s="57"/>
      <c r="DT75" s="57"/>
      <c r="DU75" s="57"/>
      <c r="DV75" s="57"/>
      <c r="DW75" s="57"/>
      <c r="DX75" s="57"/>
      <c r="DY75" s="57"/>
      <c r="DZ75" s="57"/>
      <c r="EA75" s="57"/>
      <c r="EB75" s="57"/>
      <c r="EC75" s="57"/>
      <c r="ED75" s="57"/>
      <c r="EE75" s="57"/>
      <c r="EF75" s="57"/>
      <c r="EG75" s="57"/>
      <c r="EH75" s="57"/>
      <c r="EI75" s="57"/>
      <c r="EJ75" s="57"/>
      <c r="EK75" s="57"/>
      <c r="EL75" s="57"/>
      <c r="EM75" s="57"/>
      <c r="EN75" s="57"/>
      <c r="EO75" s="57"/>
      <c r="EP75" s="57"/>
      <c r="EQ75" s="57"/>
      <c r="ER75" s="57"/>
      <c r="ES75" s="57"/>
      <c r="ET75" s="57"/>
      <c r="EU75" s="57"/>
      <c r="EV75" s="57"/>
      <c r="EW75" s="57"/>
      <c r="EX75" s="57"/>
      <c r="EY75" s="57"/>
      <c r="EZ75" s="57"/>
      <c r="FA75" s="57"/>
      <c r="FB75" s="57"/>
      <c r="FC75" s="57"/>
      <c r="FD75" s="57"/>
      <c r="FE75" s="57"/>
      <c r="FF75" s="57"/>
      <c r="FG75" s="57"/>
      <c r="FH75" s="57"/>
      <c r="FI75" s="57"/>
      <c r="FJ75" s="57"/>
      <c r="FK75" s="57"/>
      <c r="FL75" s="57"/>
      <c r="FM75" s="57"/>
    </row>
    <row r="76" spans="1:169" s="55" customFormat="1" ht="22.2" customHeight="1" thickBot="1">
      <c r="A76" s="49"/>
      <c r="B76" s="88"/>
      <c r="C76" s="84" t="s">
        <v>354</v>
      </c>
      <c r="D76" s="85">
        <v>0</v>
      </c>
      <c r="E76" s="89"/>
      <c r="F76" s="89"/>
      <c r="G76" s="10"/>
      <c r="H76" s="10" t="str">
        <f t="shared" si="8"/>
        <v/>
      </c>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c r="DQ76" s="57"/>
      <c r="DR76" s="57"/>
      <c r="DS76" s="57"/>
      <c r="DT76" s="57"/>
      <c r="DU76" s="57"/>
      <c r="DV76" s="57"/>
      <c r="DW76" s="57"/>
      <c r="DX76" s="57"/>
      <c r="DY76" s="57"/>
      <c r="DZ76" s="57"/>
      <c r="EA76" s="57"/>
      <c r="EB76" s="57"/>
      <c r="EC76" s="57"/>
      <c r="ED76" s="57"/>
      <c r="EE76" s="57"/>
      <c r="EF76" s="57"/>
      <c r="EG76" s="57"/>
      <c r="EH76" s="57"/>
      <c r="EI76" s="57"/>
      <c r="EJ76" s="57"/>
      <c r="EK76" s="57"/>
      <c r="EL76" s="57"/>
      <c r="EM76" s="57"/>
      <c r="EN76" s="57"/>
      <c r="EO76" s="57"/>
      <c r="EP76" s="57"/>
      <c r="EQ76" s="57"/>
      <c r="ER76" s="57"/>
      <c r="ES76" s="57"/>
      <c r="ET76" s="57"/>
      <c r="EU76" s="57"/>
      <c r="EV76" s="57"/>
      <c r="EW76" s="57"/>
      <c r="EX76" s="57"/>
      <c r="EY76" s="57"/>
      <c r="EZ76" s="57"/>
      <c r="FA76" s="57"/>
      <c r="FB76" s="57"/>
      <c r="FC76" s="57"/>
      <c r="FD76" s="57"/>
      <c r="FE76" s="57"/>
      <c r="FF76" s="57"/>
      <c r="FG76" s="57"/>
      <c r="FH76" s="57"/>
      <c r="FI76" s="57"/>
      <c r="FJ76" s="57"/>
      <c r="FK76" s="57"/>
      <c r="FL76" s="57"/>
      <c r="FM76" s="57"/>
    </row>
    <row r="77" spans="1:169" s="55" customFormat="1" ht="22.2" customHeight="1" thickBot="1">
      <c r="A77" s="49"/>
      <c r="B77" s="88"/>
      <c r="C77" s="84" t="s">
        <v>354</v>
      </c>
      <c r="D77" s="85">
        <v>0</v>
      </c>
      <c r="E77" s="89"/>
      <c r="F77" s="89"/>
      <c r="G77" s="10"/>
      <c r="H77" s="10" t="str">
        <f t="shared" si="8"/>
        <v/>
      </c>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c r="CW77" s="57"/>
      <c r="CX77" s="57"/>
      <c r="CY77" s="57"/>
      <c r="CZ77" s="57"/>
      <c r="DA77" s="57"/>
      <c r="DB77" s="57"/>
      <c r="DC77" s="57"/>
      <c r="DD77" s="57"/>
      <c r="DE77" s="57"/>
      <c r="DF77" s="57"/>
      <c r="DG77" s="57"/>
      <c r="DH77" s="57"/>
      <c r="DI77" s="57"/>
      <c r="DJ77" s="57"/>
      <c r="DK77" s="57"/>
      <c r="DL77" s="57"/>
      <c r="DM77" s="57"/>
      <c r="DN77" s="57"/>
      <c r="DO77" s="57"/>
      <c r="DP77" s="57"/>
      <c r="DQ77" s="57"/>
      <c r="DR77" s="57"/>
      <c r="DS77" s="57"/>
      <c r="DT77" s="57"/>
      <c r="DU77" s="57"/>
      <c r="DV77" s="57"/>
      <c r="DW77" s="57"/>
      <c r="DX77" s="57"/>
      <c r="DY77" s="57"/>
      <c r="DZ77" s="57"/>
      <c r="EA77" s="57"/>
      <c r="EB77" s="57"/>
      <c r="EC77" s="57"/>
      <c r="ED77" s="57"/>
      <c r="EE77" s="57"/>
      <c r="EF77" s="57"/>
      <c r="EG77" s="57"/>
      <c r="EH77" s="57"/>
      <c r="EI77" s="57"/>
      <c r="EJ77" s="57"/>
      <c r="EK77" s="57"/>
      <c r="EL77" s="57"/>
      <c r="EM77" s="57"/>
      <c r="EN77" s="57"/>
      <c r="EO77" s="57"/>
      <c r="EP77" s="57"/>
      <c r="EQ77" s="57"/>
      <c r="ER77" s="57"/>
      <c r="ES77" s="57"/>
      <c r="ET77" s="57"/>
      <c r="EU77" s="57"/>
      <c r="EV77" s="57"/>
      <c r="EW77" s="57"/>
      <c r="EX77" s="57"/>
      <c r="EY77" s="57"/>
      <c r="EZ77" s="57"/>
      <c r="FA77" s="57"/>
      <c r="FB77" s="57"/>
      <c r="FC77" s="57"/>
      <c r="FD77" s="57"/>
      <c r="FE77" s="57"/>
      <c r="FF77" s="57"/>
      <c r="FG77" s="57"/>
      <c r="FH77" s="57"/>
      <c r="FI77" s="57"/>
      <c r="FJ77" s="57"/>
      <c r="FK77" s="57"/>
      <c r="FL77" s="57"/>
      <c r="FM77" s="57"/>
    </row>
    <row r="78" spans="1:169" s="55" customFormat="1" ht="22.2" customHeight="1" thickBot="1">
      <c r="A78" s="49"/>
      <c r="B78" s="88"/>
      <c r="C78" s="88" t="s">
        <v>354</v>
      </c>
      <c r="D78" s="88">
        <v>0</v>
      </c>
      <c r="E78" s="89"/>
      <c r="F78" s="89"/>
      <c r="G78" s="10"/>
      <c r="H78" s="10" t="str">
        <f t="shared" si="8"/>
        <v/>
      </c>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57"/>
      <c r="DY78" s="57"/>
      <c r="DZ78" s="57"/>
      <c r="EA78" s="57"/>
      <c r="EB78" s="57"/>
      <c r="EC78" s="57"/>
      <c r="ED78" s="57"/>
      <c r="EE78" s="57"/>
      <c r="EF78" s="57"/>
      <c r="EG78" s="57"/>
      <c r="EH78" s="57"/>
      <c r="EI78" s="57"/>
      <c r="EJ78" s="57"/>
      <c r="EK78" s="57"/>
      <c r="EL78" s="57"/>
      <c r="EM78" s="57"/>
      <c r="EN78" s="57"/>
      <c r="EO78" s="57"/>
      <c r="EP78" s="57"/>
      <c r="EQ78" s="57"/>
      <c r="ER78" s="57"/>
      <c r="ES78" s="57"/>
      <c r="ET78" s="57"/>
      <c r="EU78" s="57"/>
      <c r="EV78" s="57"/>
      <c r="EW78" s="57"/>
      <c r="EX78" s="57"/>
      <c r="EY78" s="57"/>
      <c r="EZ78" s="57"/>
      <c r="FA78" s="57"/>
      <c r="FB78" s="57"/>
      <c r="FC78" s="57"/>
      <c r="FD78" s="57"/>
      <c r="FE78" s="57"/>
      <c r="FF78" s="57"/>
      <c r="FG78" s="57"/>
      <c r="FH78" s="57"/>
      <c r="FI78" s="57"/>
      <c r="FJ78" s="57"/>
      <c r="FK78" s="57"/>
      <c r="FL78" s="57"/>
      <c r="FM78" s="57"/>
    </row>
    <row r="79" spans="1:169" s="55" customFormat="1" ht="22.2" customHeight="1" thickBot="1">
      <c r="A79" s="49"/>
      <c r="B79" s="88"/>
      <c r="C79" s="88" t="s">
        <v>354</v>
      </c>
      <c r="D79" s="88">
        <v>0</v>
      </c>
      <c r="E79" s="89"/>
      <c r="F79" s="89"/>
      <c r="G79" s="10"/>
      <c r="H79" s="10" t="str">
        <f t="shared" si="8"/>
        <v/>
      </c>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c r="CZ79" s="57"/>
      <c r="DA79" s="57"/>
      <c r="DB79" s="57"/>
      <c r="DC79" s="57"/>
      <c r="DD79" s="57"/>
      <c r="DE79" s="57"/>
      <c r="DF79" s="57"/>
      <c r="DG79" s="57"/>
      <c r="DH79" s="57"/>
      <c r="DI79" s="57"/>
      <c r="DJ79" s="57"/>
      <c r="DK79" s="57"/>
      <c r="DL79" s="57"/>
      <c r="DM79" s="57"/>
      <c r="DN79" s="57"/>
      <c r="DO79" s="57"/>
      <c r="DP79" s="57"/>
      <c r="DQ79" s="57"/>
      <c r="DR79" s="57"/>
      <c r="DS79" s="57"/>
      <c r="DT79" s="57"/>
      <c r="DU79" s="57"/>
      <c r="DV79" s="57"/>
      <c r="DW79" s="57"/>
      <c r="DX79" s="57"/>
      <c r="DY79" s="57"/>
      <c r="DZ79" s="57"/>
      <c r="EA79" s="57"/>
      <c r="EB79" s="57"/>
      <c r="EC79" s="57"/>
      <c r="ED79" s="57"/>
      <c r="EE79" s="57"/>
      <c r="EF79" s="57"/>
      <c r="EG79" s="57"/>
      <c r="EH79" s="57"/>
      <c r="EI79" s="57"/>
      <c r="EJ79" s="57"/>
      <c r="EK79" s="57"/>
      <c r="EL79" s="57"/>
      <c r="EM79" s="57"/>
      <c r="EN79" s="57"/>
      <c r="EO79" s="57"/>
      <c r="EP79" s="57"/>
      <c r="EQ79" s="57"/>
      <c r="ER79" s="57"/>
      <c r="ES79" s="57"/>
      <c r="ET79" s="57"/>
      <c r="EU79" s="57"/>
      <c r="EV79" s="57"/>
      <c r="EW79" s="57"/>
      <c r="EX79" s="57"/>
      <c r="EY79" s="57"/>
      <c r="EZ79" s="57"/>
      <c r="FA79" s="57"/>
      <c r="FB79" s="57"/>
      <c r="FC79" s="57"/>
      <c r="FD79" s="57"/>
      <c r="FE79" s="57"/>
      <c r="FF79" s="57"/>
      <c r="FG79" s="57"/>
      <c r="FH79" s="57"/>
      <c r="FI79" s="57"/>
      <c r="FJ79" s="57"/>
      <c r="FK79" s="57"/>
      <c r="FL79" s="57"/>
      <c r="FM79" s="57"/>
    </row>
    <row r="80" spans="1:169" s="55" customFormat="1" ht="22.2" customHeight="1" thickBot="1">
      <c r="A80" s="49"/>
      <c r="B80" s="88"/>
      <c r="C80" s="88" t="s">
        <v>354</v>
      </c>
      <c r="D80" s="88">
        <v>0</v>
      </c>
      <c r="E80" s="89"/>
      <c r="F80" s="89"/>
      <c r="G80" s="10"/>
      <c r="H80" s="10" t="str">
        <f t="shared" si="8"/>
        <v/>
      </c>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c r="CZ80" s="57"/>
      <c r="DA80" s="57"/>
      <c r="DB80" s="57"/>
      <c r="DC80" s="57"/>
      <c r="DD80" s="57"/>
      <c r="DE80" s="57"/>
      <c r="DF80" s="57"/>
      <c r="DG80" s="57"/>
      <c r="DH80" s="57"/>
      <c r="DI80" s="57"/>
      <c r="DJ80" s="57"/>
      <c r="DK80" s="57"/>
      <c r="DL80" s="57"/>
      <c r="DM80" s="57"/>
      <c r="DN80" s="57"/>
      <c r="DO80" s="57"/>
      <c r="DP80" s="57"/>
      <c r="DQ80" s="57"/>
      <c r="DR80" s="57"/>
      <c r="DS80" s="57"/>
      <c r="DT80" s="57"/>
      <c r="DU80" s="57"/>
      <c r="DV80" s="57"/>
      <c r="DW80" s="57"/>
      <c r="DX80" s="57"/>
      <c r="DY80" s="57"/>
      <c r="DZ80" s="57"/>
      <c r="EA80" s="57"/>
      <c r="EB80" s="57"/>
      <c r="EC80" s="57"/>
      <c r="ED80" s="57"/>
      <c r="EE80" s="57"/>
      <c r="EF80" s="57"/>
      <c r="EG80" s="57"/>
      <c r="EH80" s="57"/>
      <c r="EI80" s="57"/>
      <c r="EJ80" s="57"/>
      <c r="EK80" s="57"/>
      <c r="EL80" s="57"/>
      <c r="EM80" s="57"/>
      <c r="EN80" s="57"/>
      <c r="EO80" s="57"/>
      <c r="EP80" s="57"/>
      <c r="EQ80" s="57"/>
      <c r="ER80" s="57"/>
      <c r="ES80" s="57"/>
      <c r="ET80" s="57"/>
      <c r="EU80" s="57"/>
      <c r="EV80" s="57"/>
      <c r="EW80" s="57"/>
      <c r="EX80" s="57"/>
      <c r="EY80" s="57"/>
      <c r="EZ80" s="57"/>
      <c r="FA80" s="57"/>
      <c r="FB80" s="57"/>
      <c r="FC80" s="57"/>
      <c r="FD80" s="57"/>
      <c r="FE80" s="57"/>
      <c r="FF80" s="57"/>
      <c r="FG80" s="57"/>
      <c r="FH80" s="57"/>
      <c r="FI80" s="57"/>
      <c r="FJ80" s="57"/>
      <c r="FK80" s="57"/>
      <c r="FL80" s="57"/>
      <c r="FM80" s="57"/>
    </row>
    <row r="81" spans="1:169" s="55" customFormat="1" ht="22.2" customHeight="1" thickBot="1">
      <c r="A81" s="49"/>
      <c r="B81" s="88"/>
      <c r="C81" s="88" t="s">
        <v>354</v>
      </c>
      <c r="D81" s="88">
        <v>0</v>
      </c>
      <c r="E81" s="89"/>
      <c r="F81" s="89"/>
      <c r="G81" s="10"/>
      <c r="H81" s="10" t="str">
        <f t="shared" si="8"/>
        <v/>
      </c>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57"/>
      <c r="DY81" s="57"/>
      <c r="DZ81" s="57"/>
      <c r="EA81" s="57"/>
      <c r="EB81" s="57"/>
      <c r="EC81" s="57"/>
      <c r="ED81" s="57"/>
      <c r="EE81" s="57"/>
      <c r="EF81" s="57"/>
      <c r="EG81" s="57"/>
      <c r="EH81" s="57"/>
      <c r="EI81" s="57"/>
      <c r="EJ81" s="57"/>
      <c r="EK81" s="57"/>
      <c r="EL81" s="57"/>
      <c r="EM81" s="57"/>
      <c r="EN81" s="57"/>
      <c r="EO81" s="57"/>
      <c r="EP81" s="57"/>
      <c r="EQ81" s="57"/>
      <c r="ER81" s="57"/>
      <c r="ES81" s="57"/>
      <c r="ET81" s="57"/>
      <c r="EU81" s="57"/>
      <c r="EV81" s="57"/>
      <c r="EW81" s="57"/>
      <c r="EX81" s="57"/>
      <c r="EY81" s="57"/>
      <c r="EZ81" s="57"/>
      <c r="FA81" s="57"/>
      <c r="FB81" s="57"/>
      <c r="FC81" s="57"/>
      <c r="FD81" s="57"/>
      <c r="FE81" s="57"/>
      <c r="FF81" s="57"/>
      <c r="FG81" s="57"/>
      <c r="FH81" s="57"/>
      <c r="FI81" s="57"/>
      <c r="FJ81" s="57"/>
      <c r="FK81" s="57"/>
      <c r="FL81" s="57"/>
      <c r="FM81" s="57"/>
    </row>
    <row r="82" spans="1:169" s="55" customFormat="1" ht="30" customHeight="1" thickBot="1">
      <c r="A82" s="49" t="s">
        <v>348</v>
      </c>
      <c r="B82" s="67"/>
      <c r="C82" s="68"/>
      <c r="D82" s="9"/>
      <c r="E82" s="69"/>
      <c r="F82" s="69"/>
      <c r="G82" s="10"/>
      <c r="H82" s="10" t="str">
        <f t="shared" si="8"/>
        <v/>
      </c>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57"/>
      <c r="DM82" s="57"/>
      <c r="DN82" s="57"/>
      <c r="DO82" s="57"/>
      <c r="DP82" s="57"/>
      <c r="DQ82" s="57"/>
      <c r="DR82" s="57"/>
      <c r="DS82" s="57"/>
      <c r="DT82" s="57"/>
      <c r="DU82" s="57"/>
      <c r="DV82" s="57"/>
      <c r="DW82" s="57"/>
      <c r="DX82" s="57"/>
      <c r="DY82" s="57"/>
      <c r="DZ82" s="57"/>
      <c r="EA82" s="57"/>
      <c r="EB82" s="57"/>
      <c r="EC82" s="57"/>
      <c r="ED82" s="57"/>
      <c r="EE82" s="57"/>
      <c r="EF82" s="57"/>
      <c r="EG82" s="57"/>
      <c r="EH82" s="57"/>
      <c r="EI82" s="57"/>
      <c r="EJ82" s="57"/>
      <c r="EK82" s="57"/>
      <c r="EL82" s="57"/>
      <c r="EM82" s="57"/>
      <c r="EN82" s="57"/>
      <c r="EO82" s="57"/>
      <c r="EP82" s="57"/>
      <c r="EQ82" s="57"/>
      <c r="ER82" s="57"/>
      <c r="ES82" s="57"/>
      <c r="ET82" s="57"/>
      <c r="EU82" s="57"/>
      <c r="EV82" s="57"/>
      <c r="EW82" s="57"/>
      <c r="EX82" s="57"/>
      <c r="EY82" s="57"/>
      <c r="EZ82" s="57"/>
      <c r="FA82" s="57"/>
      <c r="FB82" s="57"/>
      <c r="FC82" s="57"/>
      <c r="FD82" s="57"/>
      <c r="FE82" s="57"/>
      <c r="FF82" s="57"/>
      <c r="FG82" s="57"/>
      <c r="FH82" s="57"/>
      <c r="FI82" s="57"/>
      <c r="FJ82" s="57"/>
      <c r="FK82" s="57"/>
      <c r="FL82" s="57"/>
      <c r="FM82" s="57"/>
    </row>
    <row r="83" spans="1:169" s="55" customFormat="1" ht="30" customHeight="1" thickBot="1">
      <c r="A83" s="45" t="s">
        <v>349</v>
      </c>
      <c r="B83" s="21" t="s">
        <v>350</v>
      </c>
      <c r="C83" s="22"/>
      <c r="D83" s="23"/>
      <c r="E83" s="24"/>
      <c r="F83" s="25"/>
      <c r="G83" s="26"/>
      <c r="H83" s="26" t="str">
        <f t="shared" si="8"/>
        <v/>
      </c>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0"/>
      <c r="DD83" s="70"/>
      <c r="DE83" s="70"/>
      <c r="DF83" s="70"/>
      <c r="DG83" s="70"/>
      <c r="DH83" s="70"/>
      <c r="DI83" s="70"/>
      <c r="DJ83" s="70"/>
      <c r="DK83" s="70"/>
      <c r="DL83" s="70"/>
      <c r="DM83" s="70"/>
      <c r="DN83" s="70"/>
      <c r="DO83" s="70"/>
      <c r="DP83" s="70"/>
      <c r="DQ83" s="70"/>
      <c r="DR83" s="70"/>
      <c r="DS83" s="70"/>
      <c r="DT83" s="70"/>
      <c r="DU83" s="70"/>
      <c r="DV83" s="70"/>
      <c r="DW83" s="70"/>
      <c r="DX83" s="70"/>
      <c r="DY83" s="70"/>
      <c r="DZ83" s="70"/>
      <c r="EA83" s="70"/>
      <c r="EB83" s="70"/>
      <c r="EC83" s="70"/>
      <c r="ED83" s="70"/>
      <c r="EE83" s="70"/>
      <c r="EF83" s="70"/>
      <c r="EG83" s="70"/>
      <c r="EH83" s="70"/>
      <c r="EI83" s="70"/>
      <c r="EJ83" s="70"/>
      <c r="EK83" s="70"/>
      <c r="EL83" s="70"/>
      <c r="EM83" s="70"/>
      <c r="EN83" s="70"/>
      <c r="EO83" s="70"/>
      <c r="EP83" s="70"/>
      <c r="EQ83" s="70"/>
      <c r="ER83" s="70"/>
      <c r="ES83" s="70"/>
      <c r="ET83" s="70"/>
      <c r="EU83" s="70"/>
      <c r="EV83" s="70"/>
      <c r="EW83" s="70"/>
      <c r="EX83" s="70"/>
      <c r="EY83" s="70"/>
      <c r="EZ83" s="70"/>
      <c r="FA83" s="70"/>
      <c r="FB83" s="70"/>
      <c r="FC83" s="70"/>
      <c r="FD83" s="70"/>
      <c r="FE83" s="70"/>
      <c r="FF83" s="70"/>
      <c r="FG83" s="70"/>
      <c r="FH83" s="70"/>
      <c r="FI83" s="70"/>
      <c r="FJ83" s="70"/>
      <c r="FK83" s="70"/>
      <c r="FL83" s="70"/>
      <c r="FM83" s="70"/>
    </row>
    <row r="84" spans="1:169" ht="30" customHeight="1">
      <c r="G84" s="71"/>
    </row>
    <row r="85" spans="1:169" ht="30" customHeight="1">
      <c r="C85" s="8"/>
      <c r="F85" s="40"/>
    </row>
    <row r="86" spans="1:169" ht="30" customHeight="1">
      <c r="C86" s="72"/>
    </row>
  </sheetData>
  <mergeCells count="48">
    <mergeCell ref="FG10:FM10"/>
    <mergeCell ref="DQ14:DW14"/>
    <mergeCell ref="DX14:ED14"/>
    <mergeCell ref="EE14:EK14"/>
    <mergeCell ref="EL14:ER14"/>
    <mergeCell ref="ES14:EY14"/>
    <mergeCell ref="EZ14:FF14"/>
    <mergeCell ref="FG14:FM14"/>
    <mergeCell ref="DQ10:DW10"/>
    <mergeCell ref="DX10:ED10"/>
    <mergeCell ref="EE10:EK10"/>
    <mergeCell ref="EL10:ER10"/>
    <mergeCell ref="ES10:EY10"/>
    <mergeCell ref="EZ10:FF10"/>
    <mergeCell ref="EZ4:FF4"/>
    <mergeCell ref="FG4:FM4"/>
    <mergeCell ref="B5:G5"/>
    <mergeCell ref="DQ7:DW7"/>
    <mergeCell ref="DX7:ED7"/>
    <mergeCell ref="EE7:EK7"/>
    <mergeCell ref="EL7:ER7"/>
    <mergeCell ref="ES7:EY7"/>
    <mergeCell ref="EZ7:FF7"/>
    <mergeCell ref="FG7:FM7"/>
    <mergeCell ref="DJ4:DP4"/>
    <mergeCell ref="DQ4:DW4"/>
    <mergeCell ref="DX4:ED4"/>
    <mergeCell ref="EE4:EK4"/>
    <mergeCell ref="EL4:ER4"/>
    <mergeCell ref="ES4:EY4"/>
    <mergeCell ref="DC4:DI4"/>
    <mergeCell ref="AD4:AJ4"/>
    <mergeCell ref="AK4:AQ4"/>
    <mergeCell ref="AR4:AX4"/>
    <mergeCell ref="AY4:BE4"/>
    <mergeCell ref="BF4:BL4"/>
    <mergeCell ref="BM4:BS4"/>
    <mergeCell ref="BT4:BZ4"/>
    <mergeCell ref="CA4:CG4"/>
    <mergeCell ref="CH4:CN4"/>
    <mergeCell ref="CO4:CU4"/>
    <mergeCell ref="CV4:DB4"/>
    <mergeCell ref="W4:AC4"/>
    <mergeCell ref="C3:D3"/>
    <mergeCell ref="E3:F3"/>
    <mergeCell ref="C4:D4"/>
    <mergeCell ref="I4:O4"/>
    <mergeCell ref="P4:V4"/>
  </mergeCells>
  <conditionalFormatting sqref="D66:D71 D82:D83 D22:D28 D7:D19">
    <cfRule type="dataBar" priority="29">
      <dataBar>
        <cfvo type="num" val="0"/>
        <cfvo type="num" val="1"/>
        <color rgb="FFC0C0C0"/>
      </dataBar>
      <extLst>
        <ext xmlns:x14="http://schemas.microsoft.com/office/spreadsheetml/2009/9/main" uri="{B025F937-C7B1-47D3-B67F-A62EFF666E3E}">
          <x14:id>{4BFA0E03-AD6B-47EC-BDBF-62DCD7F42327}</x14:id>
        </ext>
      </extLst>
    </cfRule>
  </conditionalFormatting>
  <conditionalFormatting sqref="BM5:BS6 I70:FM71 I78:FM83 BM8:DP27 DQ20:FM27 BM28:FM64 I5:BL64">
    <cfRule type="expression" dxfId="18" priority="32">
      <formula>AND(TODAY()&gt;=I$5,TODAY()&lt;J$5)</formula>
    </cfRule>
  </conditionalFormatting>
  <conditionalFormatting sqref="I70:FM71 I78:FM83 BM8:DP27 BM28:FM64 I7:BL64">
    <cfRule type="expression" dxfId="17" priority="30">
      <formula>AND(task_start&lt;=I$5,ROUNDDOWN((task_end-task_start+1)*task_progress,0)+task_start-1&gt;=I$5)</formula>
    </cfRule>
    <cfRule type="expression" dxfId="16" priority="31" stopIfTrue="1">
      <formula>AND(task_end&gt;=I$5,task_start&lt;J$5)</formula>
    </cfRule>
  </conditionalFormatting>
  <conditionalFormatting sqref="BT5:BZ6">
    <cfRule type="expression" dxfId="15" priority="28">
      <formula>AND(TODAY()&gt;=BT$5,TODAY()&lt;BU$5)</formula>
    </cfRule>
  </conditionalFormatting>
  <conditionalFormatting sqref="CA5:CG6">
    <cfRule type="expression" dxfId="14" priority="27">
      <formula>AND(TODAY()&gt;=CA$5,TODAY()&lt;CB$5)</formula>
    </cfRule>
  </conditionalFormatting>
  <conditionalFormatting sqref="CH5:CN6">
    <cfRule type="expression" dxfId="13" priority="26">
      <formula>AND(TODAY()&gt;=CH$5,TODAY()&lt;CI$5)</formula>
    </cfRule>
  </conditionalFormatting>
  <conditionalFormatting sqref="CO5:CU6">
    <cfRule type="expression" dxfId="12" priority="25">
      <formula>AND(TODAY()&gt;=CO$5,TODAY()&lt;CP$5)</formula>
    </cfRule>
  </conditionalFormatting>
  <conditionalFormatting sqref="CV5:DB6">
    <cfRule type="expression" dxfId="11" priority="24">
      <formula>AND(TODAY()&gt;=CV$5,TODAY()&lt;CW$5)</formula>
    </cfRule>
  </conditionalFormatting>
  <conditionalFormatting sqref="DC5:DI6">
    <cfRule type="expression" dxfId="10" priority="23">
      <formula>AND(TODAY()&gt;=DC$5,TODAY()&lt;DD$5)</formula>
    </cfRule>
  </conditionalFormatting>
  <conditionalFormatting sqref="DJ5:DP6">
    <cfRule type="expression" dxfId="9" priority="22">
      <formula>AND(TODAY()&gt;=DJ$5,TODAY()&lt;DK$5)</formula>
    </cfRule>
  </conditionalFormatting>
  <conditionalFormatting sqref="DQ5:DW6 DQ8:DW9 DQ11:DW13">
    <cfRule type="expression" dxfId="8" priority="21">
      <formula>AND(TODAY()&gt;=DQ$5,TODAY()&lt;DR$5)</formula>
    </cfRule>
  </conditionalFormatting>
  <conditionalFormatting sqref="DX5:ED6 DX8:ED9 DX11:ED13">
    <cfRule type="expression" dxfId="7" priority="20">
      <formula>AND(TODAY()&gt;=DX$5,TODAY()&lt;DY$5)</formula>
    </cfRule>
  </conditionalFormatting>
  <conditionalFormatting sqref="EE5:FM6 EE8:FM9 EE11:FM13">
    <cfRule type="expression" dxfId="6" priority="19">
      <formula>AND(TODAY()&gt;=EE$5,TODAY()&lt;EF$5)</formula>
    </cfRule>
  </conditionalFormatting>
  <conditionalFormatting sqref="D40:D64">
    <cfRule type="dataBar" priority="18">
      <dataBar>
        <cfvo type="num" val="0"/>
        <cfvo type="num" val="1"/>
        <color rgb="FFC0C0C0"/>
      </dataBar>
      <extLst>
        <ext xmlns:x14="http://schemas.microsoft.com/office/spreadsheetml/2009/9/main" uri="{B025F937-C7B1-47D3-B67F-A62EFF666E3E}">
          <x14:id>{083021A2-E55B-427E-A7AF-B2C84D987083}</x14:id>
        </ext>
      </extLst>
    </cfRule>
  </conditionalFormatting>
  <conditionalFormatting sqref="D73:D77">
    <cfRule type="dataBar" priority="8">
      <dataBar>
        <cfvo type="num" val="0"/>
        <cfvo type="num" val="1"/>
        <color rgb="FFC0C0C0"/>
      </dataBar>
      <extLst>
        <ext xmlns:x14="http://schemas.microsoft.com/office/spreadsheetml/2009/9/main" uri="{B025F937-C7B1-47D3-B67F-A62EFF666E3E}">
          <x14:id>{68E1F1D7-DE24-4887-AE83-86954D9D58BD}</x14:id>
        </ext>
      </extLst>
    </cfRule>
  </conditionalFormatting>
  <conditionalFormatting sqref="D65">
    <cfRule type="dataBar" priority="14">
      <dataBar>
        <cfvo type="num" val="0"/>
        <cfvo type="num" val="1"/>
        <color rgb="FFC0C0C0"/>
      </dataBar>
      <extLst>
        <ext xmlns:x14="http://schemas.microsoft.com/office/spreadsheetml/2009/9/main" uri="{B025F937-C7B1-47D3-B67F-A62EFF666E3E}">
          <x14:id>{664E2FA2-D4D1-457B-868B-71E51196F237}</x14:id>
        </ext>
      </extLst>
    </cfRule>
  </conditionalFormatting>
  <conditionalFormatting sqref="I65:FM69">
    <cfRule type="expression" dxfId="5" priority="17">
      <formula>AND(TODAY()&gt;=I$5,TODAY()&lt;J$5)</formula>
    </cfRule>
  </conditionalFormatting>
  <conditionalFormatting sqref="I65:FM69">
    <cfRule type="expression" dxfId="4" priority="15">
      <formula>AND(task_start&lt;=I$5,ROUNDDOWN((task_end-task_start+1)*task_progress,0)+task_start-1&gt;=I$5)</formula>
    </cfRule>
    <cfRule type="expression" dxfId="3" priority="16" stopIfTrue="1">
      <formula>AND(task_end&gt;=I$5,task_start&lt;J$5)</formula>
    </cfRule>
  </conditionalFormatting>
  <conditionalFormatting sqref="D72">
    <cfRule type="dataBar" priority="9">
      <dataBar>
        <cfvo type="num" val="0"/>
        <cfvo type="num" val="1"/>
        <color rgb="FFC0C0C0"/>
      </dataBar>
      <extLst>
        <ext xmlns:x14="http://schemas.microsoft.com/office/spreadsheetml/2009/9/main" uri="{B025F937-C7B1-47D3-B67F-A62EFF666E3E}">
          <x14:id>{0D662A5B-3EDA-4825-971B-9F9AC8D11E77}</x14:id>
        </ext>
      </extLst>
    </cfRule>
  </conditionalFormatting>
  <conditionalFormatting sqref="I72:FM77">
    <cfRule type="expression" dxfId="2" priority="12">
      <formula>AND(TODAY()&gt;=I$5,TODAY()&lt;J$5)</formula>
    </cfRule>
  </conditionalFormatting>
  <conditionalFormatting sqref="I72:FM77">
    <cfRule type="expression" dxfId="1" priority="10">
      <formula>AND(task_start&lt;=I$5,ROUNDDOWN((task_end-task_start+1)*task_progress,0)+task_start-1&gt;=I$5)</formula>
    </cfRule>
    <cfRule type="expression" dxfId="0" priority="11" stopIfTrue="1">
      <formula>AND(task_end&gt;=I$5,task_start&lt;J$5)</formula>
    </cfRule>
  </conditionalFormatting>
  <conditionalFormatting sqref="D30:D39">
    <cfRule type="dataBar" priority="2">
      <dataBar>
        <cfvo type="num" val="0"/>
        <cfvo type="num" val="1"/>
        <color rgb="FFC0C0C0"/>
      </dataBar>
      <extLst>
        <ext xmlns:x14="http://schemas.microsoft.com/office/spreadsheetml/2009/9/main" uri="{B025F937-C7B1-47D3-B67F-A62EFF666E3E}">
          <x14:id>{19DEB15E-11EF-4683-87C0-91EF7CAFF66B}</x14:id>
        </ext>
      </extLst>
    </cfRule>
  </conditionalFormatting>
  <conditionalFormatting sqref="D21">
    <cfRule type="dataBar" priority="1">
      <dataBar>
        <cfvo type="num" val="0"/>
        <cfvo type="num" val="1"/>
        <color rgb="FFC0C0C0"/>
      </dataBar>
      <extLst>
        <ext xmlns:x14="http://schemas.microsoft.com/office/spreadsheetml/2009/9/main" uri="{B025F937-C7B1-47D3-B67F-A62EFF666E3E}">
          <x14:id>{1104D188-18DA-4364-9B63-4ACE873C3D1D}</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4BFA0E03-AD6B-47EC-BDBF-62DCD7F42327}">
            <x14:dataBar minLength="0" maxLength="100" gradient="0">
              <x14:cfvo type="num">
                <xm:f>0</xm:f>
              </x14:cfvo>
              <x14:cfvo type="num">
                <xm:f>1</xm:f>
              </x14:cfvo>
              <x14:negativeFillColor rgb="FFFF0000"/>
              <x14:axisColor rgb="FF000000"/>
            </x14:dataBar>
          </x14:cfRule>
          <xm:sqref>D66:D71 D82:D83 D22:D28 D7:D19</xm:sqref>
        </x14:conditionalFormatting>
        <x14:conditionalFormatting xmlns:xm="http://schemas.microsoft.com/office/excel/2006/main">
          <x14:cfRule type="dataBar" id="{083021A2-E55B-427E-A7AF-B2C84D987083}">
            <x14:dataBar minLength="0" maxLength="100" gradient="0">
              <x14:cfvo type="num">
                <xm:f>0</xm:f>
              </x14:cfvo>
              <x14:cfvo type="num">
                <xm:f>1</xm:f>
              </x14:cfvo>
              <x14:negativeFillColor rgb="FFFF0000"/>
              <x14:axisColor rgb="FF000000"/>
            </x14:dataBar>
          </x14:cfRule>
          <xm:sqref>D40:D64</xm:sqref>
        </x14:conditionalFormatting>
        <x14:conditionalFormatting xmlns:xm="http://schemas.microsoft.com/office/excel/2006/main">
          <x14:cfRule type="dataBar" id="{68E1F1D7-DE24-4887-AE83-86954D9D58BD}">
            <x14:dataBar minLength="0" maxLength="100" gradient="0">
              <x14:cfvo type="num">
                <xm:f>0</xm:f>
              </x14:cfvo>
              <x14:cfvo type="num">
                <xm:f>1</xm:f>
              </x14:cfvo>
              <x14:negativeFillColor rgb="FFFF0000"/>
              <x14:axisColor rgb="FF000000"/>
            </x14:dataBar>
          </x14:cfRule>
          <xm:sqref>D73:D77</xm:sqref>
        </x14:conditionalFormatting>
        <x14:conditionalFormatting xmlns:xm="http://schemas.microsoft.com/office/excel/2006/main">
          <x14:cfRule type="dataBar" id="{664E2FA2-D4D1-457B-868B-71E51196F237}">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0D662A5B-3EDA-4825-971B-9F9AC8D11E77}">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19DEB15E-11EF-4683-87C0-91EF7CAFF66B}">
            <x14:dataBar minLength="0" maxLength="100" gradient="0">
              <x14:cfvo type="num">
                <xm:f>0</xm:f>
              </x14:cfvo>
              <x14:cfvo type="num">
                <xm:f>1</xm:f>
              </x14:cfvo>
              <x14:negativeFillColor rgb="FFFF0000"/>
              <x14:axisColor rgb="FF000000"/>
            </x14:dataBar>
          </x14:cfRule>
          <xm:sqref>D30:D39</xm:sqref>
        </x14:conditionalFormatting>
        <x14:conditionalFormatting xmlns:xm="http://schemas.microsoft.com/office/excel/2006/main">
          <x14:cfRule type="dataBar" id="{1104D188-18DA-4364-9B63-4ACE873C3D1D}">
            <x14:dataBar minLength="0" maxLength="100" gradient="0">
              <x14:cfvo type="num">
                <xm:f>0</xm:f>
              </x14:cfvo>
              <x14:cfvo type="num">
                <xm:f>1</xm:f>
              </x14:cfvo>
              <x14:negativeFillColor rgb="FFFF0000"/>
              <x14:axisColor rgb="FF000000"/>
            </x14:dataBar>
          </x14:cfRule>
          <xm:sqref>D21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82"/>
  <sheetViews>
    <sheetView topLeftCell="A58" zoomScale="90" zoomScaleNormal="90" workbookViewId="0">
      <selection activeCell="H322" sqref="H322"/>
    </sheetView>
  </sheetViews>
  <sheetFormatPr defaultColWidth="8.6640625" defaultRowHeight="14.4"/>
  <cols>
    <col min="1" max="1" width="34.77734375" customWidth="1"/>
    <col min="2" max="2" width="38.33203125" customWidth="1"/>
    <col min="3" max="3" width="19.6640625" customWidth="1"/>
    <col min="4" max="4" width="15.109375" customWidth="1"/>
    <col min="5" max="5" width="13.6640625" customWidth="1"/>
    <col min="6" max="6" width="15.33203125" customWidth="1"/>
    <col min="7" max="7" width="11.6640625" customWidth="1"/>
    <col min="8" max="8" width="15.6640625" customWidth="1"/>
    <col min="9" max="9" width="15.77734375" customWidth="1"/>
    <col min="10" max="11" width="11" customWidth="1"/>
    <col min="12" max="12" width="14.6640625" customWidth="1"/>
    <col min="13" max="13" width="10.33203125" customWidth="1"/>
    <col min="14" max="14" width="10.6640625" customWidth="1"/>
    <col min="15" max="15" width="14.77734375" customWidth="1"/>
    <col min="16" max="16" width="9.77734375" customWidth="1"/>
    <col min="17" max="17" width="8.77734375" customWidth="1"/>
    <col min="18" max="18" width="19.6640625" customWidth="1"/>
    <col min="19" max="19" width="10.33203125" customWidth="1"/>
    <col min="21" max="21" width="13.77734375" customWidth="1"/>
    <col min="24" max="24" width="14.77734375" customWidth="1"/>
    <col min="27" max="27" width="14.33203125" customWidth="1"/>
    <col min="30" max="30" width="14.77734375" customWidth="1"/>
    <col min="33" max="33" width="16.6640625" customWidth="1"/>
    <col min="36" max="36" width="15.109375" customWidth="1"/>
    <col min="39" max="39" width="14.6640625" customWidth="1"/>
    <col min="42" max="42" width="14.109375" customWidth="1"/>
    <col min="45" max="45" width="15.109375" customWidth="1"/>
    <col min="48" max="48" width="14.6640625" customWidth="1"/>
    <col min="51" max="51" width="14.109375" customWidth="1"/>
  </cols>
  <sheetData>
    <row r="1" spans="1:51" ht="76.2" customHeight="1" thickBot="1"/>
    <row r="2" spans="1:51" s="125" customFormat="1" ht="39" customHeight="1" thickBot="1">
      <c r="A2" s="122"/>
      <c r="B2" s="123" t="s">
        <v>417</v>
      </c>
      <c r="C2" s="124"/>
      <c r="D2" s="124"/>
      <c r="E2" s="124"/>
      <c r="F2" s="124"/>
      <c r="G2" s="124"/>
      <c r="H2" s="124"/>
      <c r="I2" s="124"/>
      <c r="J2" s="874"/>
      <c r="K2" s="875"/>
      <c r="L2" s="875"/>
      <c r="M2" s="875"/>
      <c r="N2" s="875"/>
      <c r="O2" s="875"/>
      <c r="P2" s="875"/>
      <c r="Q2" s="875"/>
      <c r="R2" s="875"/>
      <c r="S2" s="875"/>
      <c r="T2" s="875"/>
      <c r="U2" s="875"/>
      <c r="V2" s="875"/>
      <c r="W2" s="875"/>
      <c r="X2" s="875"/>
      <c r="Y2" s="875"/>
      <c r="Z2" s="875"/>
      <c r="AA2" s="875"/>
      <c r="AB2" s="875"/>
      <c r="AC2" s="875"/>
      <c r="AD2" s="875"/>
      <c r="AE2" s="875"/>
      <c r="AF2" s="875"/>
      <c r="AG2" s="875"/>
      <c r="AH2" s="875"/>
      <c r="AI2" s="875"/>
      <c r="AJ2" s="875"/>
      <c r="AK2" s="875"/>
      <c r="AL2" s="875"/>
      <c r="AM2" s="875"/>
      <c r="AN2" s="875"/>
      <c r="AO2" s="875"/>
      <c r="AP2" s="875"/>
      <c r="AQ2" s="875"/>
      <c r="AR2" s="875"/>
      <c r="AS2" s="875"/>
      <c r="AT2" s="875"/>
      <c r="AU2" s="875"/>
      <c r="AV2" s="875"/>
      <c r="AW2" s="875"/>
      <c r="AX2" s="875"/>
      <c r="AY2" s="875"/>
    </row>
    <row r="3" spans="1:51" s="125" customFormat="1" ht="38.25" customHeight="1" thickBot="1">
      <c r="A3" s="126" t="s">
        <v>418</v>
      </c>
      <c r="B3" s="127"/>
      <c r="C3" s="128" t="s">
        <v>284</v>
      </c>
      <c r="D3" s="129" t="s">
        <v>419</v>
      </c>
      <c r="E3" s="130" t="s">
        <v>420</v>
      </c>
      <c r="F3" s="130" t="s">
        <v>421</v>
      </c>
      <c r="G3" s="130" t="s">
        <v>422</v>
      </c>
      <c r="H3" s="130" t="s">
        <v>423</v>
      </c>
      <c r="I3" s="130" t="s">
        <v>288</v>
      </c>
      <c r="J3" s="876" t="s">
        <v>424</v>
      </c>
      <c r="K3" s="877"/>
      <c r="L3" s="131" t="s">
        <v>425</v>
      </c>
      <c r="M3" s="878" t="s">
        <v>426</v>
      </c>
      <c r="N3" s="879"/>
      <c r="O3" s="131" t="s">
        <v>425</v>
      </c>
      <c r="P3" s="876" t="s">
        <v>427</v>
      </c>
      <c r="Q3" s="877"/>
      <c r="R3" s="131" t="s">
        <v>425</v>
      </c>
      <c r="S3" s="878" t="s">
        <v>428</v>
      </c>
      <c r="T3" s="879"/>
      <c r="U3" s="131" t="s">
        <v>425</v>
      </c>
      <c r="V3" s="876" t="s">
        <v>429</v>
      </c>
      <c r="W3" s="877"/>
      <c r="X3" s="131" t="s">
        <v>425</v>
      </c>
      <c r="Y3" s="878" t="s">
        <v>430</v>
      </c>
      <c r="Z3" s="879"/>
      <c r="AA3" s="131" t="s">
        <v>425</v>
      </c>
      <c r="AB3" s="876" t="s">
        <v>431</v>
      </c>
      <c r="AC3" s="877"/>
      <c r="AD3" s="131" t="s">
        <v>425</v>
      </c>
      <c r="AE3" s="878" t="s">
        <v>432</v>
      </c>
      <c r="AF3" s="879"/>
      <c r="AG3" s="131" t="s">
        <v>425</v>
      </c>
      <c r="AH3" s="876" t="s">
        <v>433</v>
      </c>
      <c r="AI3" s="877"/>
      <c r="AJ3" s="131" t="s">
        <v>425</v>
      </c>
      <c r="AK3" s="878" t="s">
        <v>434</v>
      </c>
      <c r="AL3" s="879"/>
      <c r="AM3" s="131" t="s">
        <v>425</v>
      </c>
      <c r="AN3" s="876" t="s">
        <v>435</v>
      </c>
      <c r="AO3" s="877"/>
      <c r="AP3" s="131" t="s">
        <v>425</v>
      </c>
      <c r="AQ3" s="878" t="s">
        <v>436</v>
      </c>
      <c r="AR3" s="879"/>
      <c r="AS3" s="131" t="s">
        <v>425</v>
      </c>
      <c r="AT3" s="876" t="s">
        <v>437</v>
      </c>
      <c r="AU3" s="877"/>
      <c r="AV3" s="131" t="s">
        <v>425</v>
      </c>
      <c r="AW3" s="878" t="s">
        <v>438</v>
      </c>
      <c r="AX3" s="879"/>
      <c r="AY3" s="131" t="s">
        <v>425</v>
      </c>
    </row>
    <row r="4" spans="1:51" s="125" customFormat="1" ht="27" thickBot="1">
      <c r="A4" s="132" t="s">
        <v>439</v>
      </c>
      <c r="B4" s="133" t="s">
        <v>440</v>
      </c>
      <c r="C4" s="134"/>
      <c r="D4" s="134"/>
      <c r="E4" s="134"/>
      <c r="F4" s="134"/>
      <c r="G4" s="134"/>
      <c r="H4" s="134"/>
      <c r="I4" s="134"/>
      <c r="J4" s="135" t="s">
        <v>441</v>
      </c>
      <c r="K4" s="136" t="s">
        <v>442</v>
      </c>
      <c r="L4" s="136"/>
      <c r="M4" s="136" t="s">
        <v>441</v>
      </c>
      <c r="N4" s="137" t="s">
        <v>442</v>
      </c>
      <c r="O4" s="136"/>
      <c r="P4" s="136" t="s">
        <v>441</v>
      </c>
      <c r="Q4" s="137" t="s">
        <v>442</v>
      </c>
      <c r="R4" s="136"/>
      <c r="S4" s="137" t="s">
        <v>441</v>
      </c>
      <c r="T4" s="137" t="s">
        <v>442</v>
      </c>
      <c r="U4" s="136"/>
      <c r="V4" s="135" t="s">
        <v>441</v>
      </c>
      <c r="W4" s="136" t="s">
        <v>442</v>
      </c>
      <c r="X4" s="136"/>
      <c r="Y4" s="136" t="s">
        <v>441</v>
      </c>
      <c r="Z4" s="137" t="s">
        <v>442</v>
      </c>
      <c r="AA4" s="136"/>
      <c r="AB4" s="136" t="s">
        <v>441</v>
      </c>
      <c r="AC4" s="137" t="s">
        <v>442</v>
      </c>
      <c r="AD4" s="136"/>
      <c r="AE4" s="137" t="s">
        <v>441</v>
      </c>
      <c r="AF4" s="137" t="s">
        <v>442</v>
      </c>
      <c r="AG4" s="136"/>
      <c r="AH4" s="135" t="s">
        <v>441</v>
      </c>
      <c r="AI4" s="136" t="s">
        <v>442</v>
      </c>
      <c r="AJ4" s="136"/>
      <c r="AK4" s="136" t="s">
        <v>441</v>
      </c>
      <c r="AL4" s="137" t="s">
        <v>442</v>
      </c>
      <c r="AM4" s="136"/>
      <c r="AN4" s="136" t="s">
        <v>441</v>
      </c>
      <c r="AO4" s="137" t="s">
        <v>442</v>
      </c>
      <c r="AP4" s="136"/>
      <c r="AQ4" s="137" t="s">
        <v>441</v>
      </c>
      <c r="AR4" s="137" t="s">
        <v>442</v>
      </c>
      <c r="AS4" s="136"/>
      <c r="AT4" s="135" t="s">
        <v>441</v>
      </c>
      <c r="AU4" s="136" t="s">
        <v>442</v>
      </c>
      <c r="AV4" s="136"/>
      <c r="AW4" s="136" t="s">
        <v>441</v>
      </c>
      <c r="AX4" s="137" t="s">
        <v>442</v>
      </c>
      <c r="AY4" s="136"/>
    </row>
    <row r="5" spans="1:51" s="125" customFormat="1" ht="25.5" customHeight="1" thickBot="1">
      <c r="A5" s="138" t="s">
        <v>443</v>
      </c>
      <c r="B5" s="139"/>
      <c r="C5" s="140"/>
      <c r="D5" s="140"/>
      <c r="E5" s="140"/>
      <c r="F5" s="140"/>
      <c r="G5" s="140"/>
      <c r="H5" s="140"/>
      <c r="I5" s="140"/>
      <c r="J5" s="141"/>
      <c r="K5" s="142"/>
      <c r="L5" s="142"/>
      <c r="M5" s="142"/>
      <c r="N5" s="142"/>
      <c r="O5" s="143"/>
      <c r="P5" s="142"/>
      <c r="Q5" s="142"/>
      <c r="R5" s="142"/>
      <c r="S5" s="144"/>
      <c r="T5" s="142"/>
      <c r="U5" s="142"/>
      <c r="V5" s="141"/>
      <c r="W5" s="142"/>
      <c r="X5" s="142"/>
      <c r="Y5" s="142"/>
      <c r="Z5" s="142"/>
      <c r="AA5" s="142"/>
      <c r="AB5" s="142"/>
      <c r="AC5" s="142"/>
      <c r="AD5" s="142"/>
      <c r="AE5" s="144"/>
      <c r="AF5" s="142"/>
      <c r="AG5" s="142"/>
      <c r="AH5" s="141"/>
      <c r="AI5" s="142"/>
      <c r="AJ5" s="142"/>
      <c r="AK5" s="142"/>
      <c r="AL5" s="142"/>
      <c r="AM5" s="142"/>
      <c r="AN5" s="142"/>
      <c r="AO5" s="142"/>
      <c r="AP5" s="142"/>
      <c r="AQ5" s="144"/>
      <c r="AR5" s="142"/>
      <c r="AS5" s="142"/>
      <c r="AT5" s="141"/>
      <c r="AU5" s="142"/>
      <c r="AV5" s="142"/>
      <c r="AW5" s="142"/>
      <c r="AX5" s="142"/>
      <c r="AY5" s="142"/>
    </row>
    <row r="6" spans="1:51" s="125" customFormat="1" ht="13.2">
      <c r="A6" s="145" t="s">
        <v>444</v>
      </c>
      <c r="B6" s="146" t="s">
        <v>445</v>
      </c>
      <c r="C6" s="147">
        <v>10000</v>
      </c>
      <c r="D6" s="147">
        <f>C6*0.1</f>
        <v>1000</v>
      </c>
      <c r="E6" s="148">
        <v>115</v>
      </c>
      <c r="F6" s="148">
        <v>63</v>
      </c>
      <c r="G6" s="148">
        <v>32</v>
      </c>
      <c r="H6" s="148">
        <v>280</v>
      </c>
      <c r="I6" s="147">
        <f t="shared" ref="I6:I17" si="0">SUM(C6:H6)</f>
        <v>11490</v>
      </c>
      <c r="J6" s="149">
        <v>1</v>
      </c>
      <c r="K6" s="150">
        <v>1</v>
      </c>
      <c r="L6" s="151">
        <f>I6*J6*K6</f>
        <v>11490</v>
      </c>
      <c r="M6" s="152">
        <v>1</v>
      </c>
      <c r="N6" s="150">
        <v>1</v>
      </c>
      <c r="O6" s="153">
        <f>I6*M6*N6</f>
        <v>11490</v>
      </c>
      <c r="P6" s="149">
        <v>1</v>
      </c>
      <c r="Q6" s="150">
        <v>1</v>
      </c>
      <c r="R6" s="153">
        <f>I6*P6*Q6</f>
        <v>11490</v>
      </c>
      <c r="S6" s="149">
        <v>1</v>
      </c>
      <c r="T6" s="150">
        <v>1</v>
      </c>
      <c r="U6" s="153">
        <f>I6*S6*T6</f>
        <v>11490</v>
      </c>
      <c r="V6" s="149">
        <v>1</v>
      </c>
      <c r="W6" s="150">
        <v>1</v>
      </c>
      <c r="X6" s="153">
        <f>I6*V6*W6</f>
        <v>11490</v>
      </c>
      <c r="Y6" s="149">
        <v>1</v>
      </c>
      <c r="Z6" s="150">
        <v>1</v>
      </c>
      <c r="AA6" s="154">
        <f>I6*Y6*Z6</f>
        <v>11490</v>
      </c>
      <c r="AB6" s="149">
        <v>1</v>
      </c>
      <c r="AC6" s="150">
        <v>1</v>
      </c>
      <c r="AD6" s="154">
        <f>I6*AB6*AC6</f>
        <v>11490</v>
      </c>
      <c r="AE6" s="149">
        <v>1</v>
      </c>
      <c r="AF6" s="150">
        <v>1</v>
      </c>
      <c r="AG6" s="154">
        <f>I6*AE6*AF6</f>
        <v>11490</v>
      </c>
      <c r="AH6" s="149">
        <v>1</v>
      </c>
      <c r="AI6" s="150">
        <v>1</v>
      </c>
      <c r="AJ6" s="154">
        <f>I6*AH6*AI6</f>
        <v>11490</v>
      </c>
      <c r="AK6" s="149">
        <v>1</v>
      </c>
      <c r="AL6" s="150">
        <v>1</v>
      </c>
      <c r="AM6" s="154">
        <f t="shared" ref="AM6:AM17" si="1">I6*AK6*AL6</f>
        <v>11490</v>
      </c>
      <c r="AN6" s="149">
        <v>1</v>
      </c>
      <c r="AO6" s="150">
        <v>1</v>
      </c>
      <c r="AP6" s="154">
        <f t="shared" ref="AP6:AP17" si="2">I6*AN6*AO6</f>
        <v>11490</v>
      </c>
      <c r="AQ6" s="149">
        <v>1</v>
      </c>
      <c r="AR6" s="150">
        <v>1</v>
      </c>
      <c r="AS6" s="154">
        <f t="shared" ref="AS6:AS17" si="3">I6*AQ6*AR6</f>
        <v>11490</v>
      </c>
      <c r="AT6" s="149">
        <v>1</v>
      </c>
      <c r="AU6" s="150">
        <v>1</v>
      </c>
      <c r="AV6" s="154">
        <f t="shared" ref="AV6:AV17" si="4">I6*AT6*AU6</f>
        <v>11490</v>
      </c>
      <c r="AW6" s="149">
        <v>1</v>
      </c>
      <c r="AX6" s="150">
        <v>1</v>
      </c>
      <c r="AY6" s="154">
        <f t="shared" ref="AY6:AY17" si="5">I6*AW6*AX6</f>
        <v>11490</v>
      </c>
    </row>
    <row r="7" spans="1:51" s="125" customFormat="1" ht="13.2">
      <c r="A7" s="155" t="s">
        <v>17</v>
      </c>
      <c r="B7" s="146" t="s">
        <v>445</v>
      </c>
      <c r="C7" s="156">
        <v>3500</v>
      </c>
      <c r="D7" s="147">
        <f t="shared" ref="D7:D17" si="6">C7*0.1</f>
        <v>350</v>
      </c>
      <c r="E7" s="148">
        <v>115</v>
      </c>
      <c r="F7" s="148">
        <v>63</v>
      </c>
      <c r="G7" s="157">
        <v>27</v>
      </c>
      <c r="H7" s="148">
        <v>140</v>
      </c>
      <c r="I7" s="147">
        <f t="shared" si="0"/>
        <v>4195</v>
      </c>
      <c r="J7" s="158">
        <v>1</v>
      </c>
      <c r="K7" s="159">
        <v>1</v>
      </c>
      <c r="L7" s="154">
        <f>I7*J7*K7</f>
        <v>4195</v>
      </c>
      <c r="M7" s="160">
        <v>1</v>
      </c>
      <c r="N7" s="159">
        <v>1</v>
      </c>
      <c r="O7" s="154">
        <f t="shared" ref="O7:O17" si="7">I7*M7*N7</f>
        <v>4195</v>
      </c>
      <c r="P7" s="158">
        <v>1</v>
      </c>
      <c r="Q7" s="159">
        <v>1</v>
      </c>
      <c r="R7" s="154">
        <f>I7*P7*Q7</f>
        <v>4195</v>
      </c>
      <c r="S7" s="158">
        <v>1</v>
      </c>
      <c r="T7" s="159">
        <v>1</v>
      </c>
      <c r="U7" s="154">
        <f>I7*S7*T7</f>
        <v>4195</v>
      </c>
      <c r="V7" s="158">
        <v>1</v>
      </c>
      <c r="W7" s="159">
        <v>1</v>
      </c>
      <c r="X7" s="154">
        <f>I7*V7*W7</f>
        <v>4195</v>
      </c>
      <c r="Y7" s="158">
        <v>1</v>
      </c>
      <c r="Z7" s="159">
        <v>1</v>
      </c>
      <c r="AA7" s="154">
        <f>I7*Y7*Z7</f>
        <v>4195</v>
      </c>
      <c r="AB7" s="158">
        <v>1</v>
      </c>
      <c r="AC7" s="159">
        <v>1</v>
      </c>
      <c r="AD7" s="154">
        <f>I7*AB7*AC7</f>
        <v>4195</v>
      </c>
      <c r="AE7" s="158">
        <v>1</v>
      </c>
      <c r="AF7" s="159">
        <v>1</v>
      </c>
      <c r="AG7" s="154">
        <f>I7*AE7*AF7</f>
        <v>4195</v>
      </c>
      <c r="AH7" s="158">
        <v>1</v>
      </c>
      <c r="AI7" s="159">
        <v>1</v>
      </c>
      <c r="AJ7" s="154">
        <f t="shared" ref="AJ7:AJ17" si="8">I7*AH7*AI7</f>
        <v>4195</v>
      </c>
      <c r="AK7" s="158">
        <v>1</v>
      </c>
      <c r="AL7" s="159">
        <v>1</v>
      </c>
      <c r="AM7" s="154">
        <f t="shared" si="1"/>
        <v>4195</v>
      </c>
      <c r="AN7" s="158">
        <v>1</v>
      </c>
      <c r="AO7" s="159">
        <v>1</v>
      </c>
      <c r="AP7" s="154">
        <f t="shared" si="2"/>
        <v>4195</v>
      </c>
      <c r="AQ7" s="158">
        <v>1</v>
      </c>
      <c r="AR7" s="159">
        <v>1</v>
      </c>
      <c r="AS7" s="154">
        <f t="shared" si="3"/>
        <v>4195</v>
      </c>
      <c r="AT7" s="158">
        <v>1</v>
      </c>
      <c r="AU7" s="159">
        <v>1</v>
      </c>
      <c r="AV7" s="154">
        <f t="shared" si="4"/>
        <v>4195</v>
      </c>
      <c r="AW7" s="158">
        <v>1</v>
      </c>
      <c r="AX7" s="159">
        <v>1</v>
      </c>
      <c r="AY7" s="154">
        <f t="shared" si="5"/>
        <v>4195</v>
      </c>
    </row>
    <row r="8" spans="1:51" s="125" customFormat="1" ht="13.2">
      <c r="A8" s="155" t="s">
        <v>23</v>
      </c>
      <c r="B8" s="146" t="s">
        <v>445</v>
      </c>
      <c r="C8" s="156">
        <v>3500</v>
      </c>
      <c r="D8" s="147">
        <f t="shared" si="6"/>
        <v>350</v>
      </c>
      <c r="E8" s="148">
        <v>115</v>
      </c>
      <c r="F8" s="148">
        <v>63</v>
      </c>
      <c r="G8" s="157">
        <v>27</v>
      </c>
      <c r="H8" s="148">
        <v>140</v>
      </c>
      <c r="I8" s="147">
        <f t="shared" si="0"/>
        <v>4195</v>
      </c>
      <c r="J8" s="158">
        <v>1</v>
      </c>
      <c r="K8" s="159">
        <v>1</v>
      </c>
      <c r="L8" s="154">
        <f>I8*J8*K8</f>
        <v>4195</v>
      </c>
      <c r="M8" s="160">
        <v>1</v>
      </c>
      <c r="N8" s="159">
        <v>1</v>
      </c>
      <c r="O8" s="154">
        <f t="shared" si="7"/>
        <v>4195</v>
      </c>
      <c r="P8" s="158">
        <v>1</v>
      </c>
      <c r="Q8" s="159">
        <v>1</v>
      </c>
      <c r="R8" s="154">
        <f>I8*P8*Q8</f>
        <v>4195</v>
      </c>
      <c r="S8" s="158">
        <v>1</v>
      </c>
      <c r="T8" s="159">
        <v>1</v>
      </c>
      <c r="U8" s="154">
        <f>I8*S8*T8</f>
        <v>4195</v>
      </c>
      <c r="V8" s="158">
        <v>1</v>
      </c>
      <c r="W8" s="159">
        <v>1</v>
      </c>
      <c r="X8" s="154">
        <f>I8*V8*W8</f>
        <v>4195</v>
      </c>
      <c r="Y8" s="158">
        <v>1</v>
      </c>
      <c r="Z8" s="159">
        <v>1</v>
      </c>
      <c r="AA8" s="154">
        <f>I8*Y8*Z8</f>
        <v>4195</v>
      </c>
      <c r="AB8" s="158">
        <v>1</v>
      </c>
      <c r="AC8" s="159">
        <v>1</v>
      </c>
      <c r="AD8" s="154">
        <f>I8*AB8*AC8</f>
        <v>4195</v>
      </c>
      <c r="AE8" s="158">
        <v>1</v>
      </c>
      <c r="AF8" s="159">
        <v>1</v>
      </c>
      <c r="AG8" s="154">
        <f>I8*AE8*AF8</f>
        <v>4195</v>
      </c>
      <c r="AH8" s="158">
        <v>1</v>
      </c>
      <c r="AI8" s="159">
        <v>1</v>
      </c>
      <c r="AJ8" s="154">
        <f t="shared" si="8"/>
        <v>4195</v>
      </c>
      <c r="AK8" s="158">
        <v>1</v>
      </c>
      <c r="AL8" s="159">
        <v>1</v>
      </c>
      <c r="AM8" s="154">
        <f t="shared" si="1"/>
        <v>4195</v>
      </c>
      <c r="AN8" s="158">
        <v>1</v>
      </c>
      <c r="AO8" s="159">
        <v>1</v>
      </c>
      <c r="AP8" s="154">
        <f t="shared" si="2"/>
        <v>4195</v>
      </c>
      <c r="AQ8" s="158">
        <v>1</v>
      </c>
      <c r="AR8" s="159">
        <v>1</v>
      </c>
      <c r="AS8" s="154">
        <f t="shared" si="3"/>
        <v>4195</v>
      </c>
      <c r="AT8" s="158">
        <v>1</v>
      </c>
      <c r="AU8" s="159">
        <v>1</v>
      </c>
      <c r="AV8" s="154">
        <f t="shared" si="4"/>
        <v>4195</v>
      </c>
      <c r="AW8" s="158">
        <v>1</v>
      </c>
      <c r="AX8" s="159">
        <v>1</v>
      </c>
      <c r="AY8" s="154">
        <f t="shared" si="5"/>
        <v>4195</v>
      </c>
    </row>
    <row r="9" spans="1:51" s="125" customFormat="1" ht="13.2">
      <c r="A9" s="155" t="s">
        <v>28</v>
      </c>
      <c r="B9" s="146" t="s">
        <v>445</v>
      </c>
      <c r="C9" s="156">
        <v>3500</v>
      </c>
      <c r="D9" s="147">
        <f t="shared" si="6"/>
        <v>350</v>
      </c>
      <c r="E9" s="148">
        <v>115</v>
      </c>
      <c r="F9" s="148">
        <v>63</v>
      </c>
      <c r="G9" s="157">
        <v>27</v>
      </c>
      <c r="H9" s="148">
        <v>280</v>
      </c>
      <c r="I9" s="147">
        <f t="shared" si="0"/>
        <v>4335</v>
      </c>
      <c r="J9" s="158">
        <v>1</v>
      </c>
      <c r="K9" s="159">
        <v>1</v>
      </c>
      <c r="L9" s="154">
        <f>I9*J9*K9</f>
        <v>4335</v>
      </c>
      <c r="M9" s="160">
        <v>1</v>
      </c>
      <c r="N9" s="159">
        <v>1</v>
      </c>
      <c r="O9" s="154">
        <f t="shared" si="7"/>
        <v>4335</v>
      </c>
      <c r="P9" s="158">
        <v>1</v>
      </c>
      <c r="Q9" s="159">
        <v>1</v>
      </c>
      <c r="R9" s="154">
        <f>I9*P9*Q9</f>
        <v>4335</v>
      </c>
      <c r="S9" s="158">
        <v>1</v>
      </c>
      <c r="T9" s="159">
        <v>1</v>
      </c>
      <c r="U9" s="154">
        <f>I9*S9*T9</f>
        <v>4335</v>
      </c>
      <c r="V9" s="158">
        <v>1</v>
      </c>
      <c r="W9" s="159">
        <v>1</v>
      </c>
      <c r="X9" s="154">
        <f>I9*V9*W9</f>
        <v>4335</v>
      </c>
      <c r="Y9" s="158">
        <v>1</v>
      </c>
      <c r="Z9" s="159">
        <v>1</v>
      </c>
      <c r="AA9" s="154">
        <f>I9*Y9*Z9</f>
        <v>4335</v>
      </c>
      <c r="AB9" s="158">
        <v>1</v>
      </c>
      <c r="AC9" s="159">
        <v>1</v>
      </c>
      <c r="AD9" s="154">
        <f>I9*AB9*AC9</f>
        <v>4335</v>
      </c>
      <c r="AE9" s="158">
        <v>1</v>
      </c>
      <c r="AF9" s="159">
        <v>1</v>
      </c>
      <c r="AG9" s="154">
        <f>I9*AE9*AF9</f>
        <v>4335</v>
      </c>
      <c r="AH9" s="158">
        <v>1</v>
      </c>
      <c r="AI9" s="159">
        <v>1</v>
      </c>
      <c r="AJ9" s="154">
        <f t="shared" si="8"/>
        <v>4335</v>
      </c>
      <c r="AK9" s="158">
        <v>1</v>
      </c>
      <c r="AL9" s="159">
        <v>1</v>
      </c>
      <c r="AM9" s="154">
        <f t="shared" si="1"/>
        <v>4335</v>
      </c>
      <c r="AN9" s="158">
        <v>1</v>
      </c>
      <c r="AO9" s="159">
        <v>1</v>
      </c>
      <c r="AP9" s="154">
        <f t="shared" si="2"/>
        <v>4335</v>
      </c>
      <c r="AQ9" s="158">
        <v>1</v>
      </c>
      <c r="AR9" s="159">
        <v>1</v>
      </c>
      <c r="AS9" s="154">
        <f t="shared" si="3"/>
        <v>4335</v>
      </c>
      <c r="AT9" s="158">
        <v>1</v>
      </c>
      <c r="AU9" s="159">
        <v>1</v>
      </c>
      <c r="AV9" s="154">
        <f t="shared" si="4"/>
        <v>4335</v>
      </c>
      <c r="AW9" s="158">
        <v>1</v>
      </c>
      <c r="AX9" s="159">
        <v>1</v>
      </c>
      <c r="AY9" s="154">
        <f t="shared" si="5"/>
        <v>4335</v>
      </c>
    </row>
    <row r="10" spans="1:51" s="125" customFormat="1" ht="13.2">
      <c r="A10" s="161" t="s">
        <v>13</v>
      </c>
      <c r="B10" s="146" t="s">
        <v>445</v>
      </c>
      <c r="C10" s="147">
        <v>5000</v>
      </c>
      <c r="D10" s="147">
        <f t="shared" si="6"/>
        <v>500</v>
      </c>
      <c r="E10" s="148">
        <v>115</v>
      </c>
      <c r="F10" s="148">
        <v>63</v>
      </c>
      <c r="G10" s="148">
        <v>27</v>
      </c>
      <c r="H10" s="148">
        <v>140</v>
      </c>
      <c r="I10" s="147">
        <f t="shared" si="0"/>
        <v>5845</v>
      </c>
      <c r="J10" s="162">
        <v>1</v>
      </c>
      <c r="K10" s="159">
        <v>1</v>
      </c>
      <c r="L10" s="154">
        <f>I10*J10*K10</f>
        <v>5845</v>
      </c>
      <c r="M10" s="163">
        <v>1</v>
      </c>
      <c r="N10" s="159">
        <v>1</v>
      </c>
      <c r="O10" s="154">
        <f t="shared" si="7"/>
        <v>5845</v>
      </c>
      <c r="P10" s="162">
        <v>1</v>
      </c>
      <c r="Q10" s="159">
        <v>1</v>
      </c>
      <c r="R10" s="154">
        <f>I10*P10*Q10</f>
        <v>5845</v>
      </c>
      <c r="S10" s="162">
        <v>1</v>
      </c>
      <c r="T10" s="159">
        <v>1</v>
      </c>
      <c r="U10" s="154">
        <f>I10*S10*T10</f>
        <v>5845</v>
      </c>
      <c r="V10" s="162">
        <v>1</v>
      </c>
      <c r="W10" s="159">
        <v>1</v>
      </c>
      <c r="X10" s="154">
        <f>I10*V10*W10</f>
        <v>5845</v>
      </c>
      <c r="Y10" s="162">
        <v>1</v>
      </c>
      <c r="Z10" s="159">
        <v>1</v>
      </c>
      <c r="AA10" s="154">
        <f>I10*Y10*Z10</f>
        <v>5845</v>
      </c>
      <c r="AB10" s="162">
        <v>1</v>
      </c>
      <c r="AC10" s="159">
        <v>1</v>
      </c>
      <c r="AD10" s="154">
        <f>I10*AB10*AC10</f>
        <v>5845</v>
      </c>
      <c r="AE10" s="162">
        <v>1</v>
      </c>
      <c r="AF10" s="159">
        <v>1</v>
      </c>
      <c r="AG10" s="154">
        <f>I10*AE10*AF10</f>
        <v>5845</v>
      </c>
      <c r="AH10" s="162">
        <v>1</v>
      </c>
      <c r="AI10" s="159">
        <v>1</v>
      </c>
      <c r="AJ10" s="154">
        <f t="shared" si="8"/>
        <v>5845</v>
      </c>
      <c r="AK10" s="162">
        <v>1</v>
      </c>
      <c r="AL10" s="159">
        <v>1</v>
      </c>
      <c r="AM10" s="154">
        <f t="shared" si="1"/>
        <v>5845</v>
      </c>
      <c r="AN10" s="162">
        <v>1</v>
      </c>
      <c r="AO10" s="159">
        <v>1</v>
      </c>
      <c r="AP10" s="154">
        <f t="shared" si="2"/>
        <v>5845</v>
      </c>
      <c r="AQ10" s="162">
        <v>1</v>
      </c>
      <c r="AR10" s="159">
        <v>1</v>
      </c>
      <c r="AS10" s="154">
        <f t="shared" si="3"/>
        <v>5845</v>
      </c>
      <c r="AT10" s="162">
        <v>1</v>
      </c>
      <c r="AU10" s="159">
        <v>1</v>
      </c>
      <c r="AV10" s="154">
        <f t="shared" si="4"/>
        <v>5845</v>
      </c>
      <c r="AW10" s="162">
        <v>1</v>
      </c>
      <c r="AX10" s="159">
        <v>1</v>
      </c>
      <c r="AY10" s="154">
        <f t="shared" si="5"/>
        <v>5845</v>
      </c>
    </row>
    <row r="11" spans="1:51" s="125" customFormat="1" ht="13.2">
      <c r="A11" s="164" t="s">
        <v>446</v>
      </c>
      <c r="B11" s="146" t="s">
        <v>445</v>
      </c>
      <c r="C11" s="156">
        <v>3500</v>
      </c>
      <c r="D11" s="147">
        <f t="shared" si="6"/>
        <v>350</v>
      </c>
      <c r="E11" s="148">
        <v>115</v>
      </c>
      <c r="F11" s="148">
        <v>63</v>
      </c>
      <c r="G11" s="157">
        <v>27</v>
      </c>
      <c r="H11" s="148">
        <v>280</v>
      </c>
      <c r="I11" s="147">
        <f t="shared" si="0"/>
        <v>4335</v>
      </c>
      <c r="J11" s="158">
        <v>1</v>
      </c>
      <c r="K11" s="159">
        <v>1</v>
      </c>
      <c r="L11" s="154">
        <f t="shared" ref="L11:L17" si="9">I11*J11*K11</f>
        <v>4335</v>
      </c>
      <c r="M11" s="160">
        <v>1</v>
      </c>
      <c r="N11" s="159">
        <v>1</v>
      </c>
      <c r="O11" s="154">
        <f t="shared" si="7"/>
        <v>4335</v>
      </c>
      <c r="P11" s="158">
        <v>1</v>
      </c>
      <c r="Q11" s="159">
        <v>1</v>
      </c>
      <c r="R11" s="154">
        <f t="shared" ref="R11:R17" si="10">I11*P11*Q11</f>
        <v>4335</v>
      </c>
      <c r="S11" s="158">
        <v>1</v>
      </c>
      <c r="T11" s="159">
        <v>1</v>
      </c>
      <c r="U11" s="154">
        <f t="shared" ref="U11:U17" si="11">I11*S11*T11</f>
        <v>4335</v>
      </c>
      <c r="V11" s="158">
        <v>1</v>
      </c>
      <c r="W11" s="159">
        <v>1</v>
      </c>
      <c r="X11" s="154">
        <f t="shared" ref="X11:X17" si="12">I11*V11*W11</f>
        <v>4335</v>
      </c>
      <c r="Y11" s="158">
        <v>1</v>
      </c>
      <c r="Z11" s="159">
        <v>1</v>
      </c>
      <c r="AA11" s="154">
        <f t="shared" ref="AA11:AA17" si="13">I11*Y11*Z11</f>
        <v>4335</v>
      </c>
      <c r="AB11" s="158">
        <v>1</v>
      </c>
      <c r="AC11" s="159">
        <v>1</v>
      </c>
      <c r="AD11" s="154">
        <f t="shared" ref="AD11:AD17" si="14">I11*AB11*AC11</f>
        <v>4335</v>
      </c>
      <c r="AE11" s="158">
        <v>1</v>
      </c>
      <c r="AF11" s="159">
        <v>1</v>
      </c>
      <c r="AG11" s="154">
        <f t="shared" ref="AG11:AG17" si="15">I11*AE11*AF11</f>
        <v>4335</v>
      </c>
      <c r="AH11" s="158">
        <v>1</v>
      </c>
      <c r="AI11" s="159">
        <v>1</v>
      </c>
      <c r="AJ11" s="154">
        <f t="shared" si="8"/>
        <v>4335</v>
      </c>
      <c r="AK11" s="158">
        <v>1</v>
      </c>
      <c r="AL11" s="159">
        <v>1</v>
      </c>
      <c r="AM11" s="154">
        <f t="shared" si="1"/>
        <v>4335</v>
      </c>
      <c r="AN11" s="158">
        <v>1</v>
      </c>
      <c r="AO11" s="159">
        <v>1</v>
      </c>
      <c r="AP11" s="154">
        <f t="shared" si="2"/>
        <v>4335</v>
      </c>
      <c r="AQ11" s="158">
        <v>1</v>
      </c>
      <c r="AR11" s="159">
        <v>1</v>
      </c>
      <c r="AS11" s="154">
        <f t="shared" si="3"/>
        <v>4335</v>
      </c>
      <c r="AT11" s="158">
        <v>1</v>
      </c>
      <c r="AU11" s="159">
        <v>1</v>
      </c>
      <c r="AV11" s="154">
        <f t="shared" si="4"/>
        <v>4335</v>
      </c>
      <c r="AW11" s="158">
        <v>1</v>
      </c>
      <c r="AX11" s="159">
        <v>1</v>
      </c>
      <c r="AY11" s="154">
        <f t="shared" si="5"/>
        <v>4335</v>
      </c>
    </row>
    <row r="12" spans="1:51" s="125" customFormat="1" ht="13.2">
      <c r="A12" s="164" t="s">
        <v>447</v>
      </c>
      <c r="B12" s="146" t="s">
        <v>445</v>
      </c>
      <c r="C12" s="147">
        <v>5000</v>
      </c>
      <c r="D12" s="147">
        <f t="shared" si="6"/>
        <v>500</v>
      </c>
      <c r="E12" s="148">
        <v>115</v>
      </c>
      <c r="F12" s="148">
        <v>63</v>
      </c>
      <c r="G12" s="157">
        <v>27</v>
      </c>
      <c r="H12" s="148">
        <v>280</v>
      </c>
      <c r="I12" s="147">
        <f t="shared" si="0"/>
        <v>5985</v>
      </c>
      <c r="J12" s="158">
        <v>1</v>
      </c>
      <c r="K12" s="159">
        <v>1</v>
      </c>
      <c r="L12" s="154">
        <f t="shared" si="9"/>
        <v>5985</v>
      </c>
      <c r="M12" s="160">
        <v>1</v>
      </c>
      <c r="N12" s="159">
        <v>1</v>
      </c>
      <c r="O12" s="154">
        <f t="shared" si="7"/>
        <v>5985</v>
      </c>
      <c r="P12" s="158">
        <v>1</v>
      </c>
      <c r="Q12" s="159">
        <v>1</v>
      </c>
      <c r="R12" s="154">
        <f t="shared" si="10"/>
        <v>5985</v>
      </c>
      <c r="S12" s="158">
        <v>1</v>
      </c>
      <c r="T12" s="159">
        <v>1</v>
      </c>
      <c r="U12" s="154">
        <f t="shared" si="11"/>
        <v>5985</v>
      </c>
      <c r="V12" s="158">
        <v>1</v>
      </c>
      <c r="W12" s="159">
        <v>1</v>
      </c>
      <c r="X12" s="154">
        <f t="shared" si="12"/>
        <v>5985</v>
      </c>
      <c r="Y12" s="158">
        <v>1</v>
      </c>
      <c r="Z12" s="159">
        <v>1</v>
      </c>
      <c r="AA12" s="154">
        <f t="shared" si="13"/>
        <v>5985</v>
      </c>
      <c r="AB12" s="158">
        <v>1</v>
      </c>
      <c r="AC12" s="159">
        <v>1</v>
      </c>
      <c r="AD12" s="154">
        <f t="shared" si="14"/>
        <v>5985</v>
      </c>
      <c r="AE12" s="158">
        <v>1</v>
      </c>
      <c r="AF12" s="159">
        <v>1</v>
      </c>
      <c r="AG12" s="154">
        <f t="shared" si="15"/>
        <v>5985</v>
      </c>
      <c r="AH12" s="158">
        <v>1</v>
      </c>
      <c r="AI12" s="159">
        <v>1</v>
      </c>
      <c r="AJ12" s="154">
        <f t="shared" si="8"/>
        <v>5985</v>
      </c>
      <c r="AK12" s="158">
        <v>1</v>
      </c>
      <c r="AL12" s="159">
        <v>1</v>
      </c>
      <c r="AM12" s="154">
        <f t="shared" si="1"/>
        <v>5985</v>
      </c>
      <c r="AN12" s="158">
        <v>1</v>
      </c>
      <c r="AO12" s="159">
        <v>1</v>
      </c>
      <c r="AP12" s="154">
        <f t="shared" si="2"/>
        <v>5985</v>
      </c>
      <c r="AQ12" s="158">
        <v>1</v>
      </c>
      <c r="AR12" s="159">
        <v>1</v>
      </c>
      <c r="AS12" s="154">
        <f t="shared" si="3"/>
        <v>5985</v>
      </c>
      <c r="AT12" s="158">
        <v>1</v>
      </c>
      <c r="AU12" s="159">
        <v>1</v>
      </c>
      <c r="AV12" s="154">
        <f t="shared" si="4"/>
        <v>5985</v>
      </c>
      <c r="AW12" s="158">
        <v>1</v>
      </c>
      <c r="AX12" s="159">
        <v>1</v>
      </c>
      <c r="AY12" s="154">
        <f t="shared" si="5"/>
        <v>5985</v>
      </c>
    </row>
    <row r="13" spans="1:51" s="125" customFormat="1" ht="13.2">
      <c r="A13" s="164" t="s">
        <v>48</v>
      </c>
      <c r="B13" s="146" t="s">
        <v>445</v>
      </c>
      <c r="C13" s="147">
        <v>5000</v>
      </c>
      <c r="D13" s="147">
        <f t="shared" si="6"/>
        <v>500</v>
      </c>
      <c r="E13" s="148">
        <v>115</v>
      </c>
      <c r="F13" s="148">
        <v>63</v>
      </c>
      <c r="G13" s="157">
        <v>27</v>
      </c>
      <c r="H13" s="148">
        <v>280</v>
      </c>
      <c r="I13" s="147">
        <f t="shared" si="0"/>
        <v>5985</v>
      </c>
      <c r="J13" s="158">
        <v>1</v>
      </c>
      <c r="K13" s="159">
        <v>1</v>
      </c>
      <c r="L13" s="154">
        <f t="shared" si="9"/>
        <v>5985</v>
      </c>
      <c r="M13" s="160">
        <v>1</v>
      </c>
      <c r="N13" s="159">
        <v>1</v>
      </c>
      <c r="O13" s="154">
        <f t="shared" si="7"/>
        <v>5985</v>
      </c>
      <c r="P13" s="158">
        <v>1</v>
      </c>
      <c r="Q13" s="159">
        <v>1</v>
      </c>
      <c r="R13" s="154">
        <f t="shared" si="10"/>
        <v>5985</v>
      </c>
      <c r="S13" s="158">
        <v>1</v>
      </c>
      <c r="T13" s="159">
        <v>1</v>
      </c>
      <c r="U13" s="154">
        <f t="shared" si="11"/>
        <v>5985</v>
      </c>
      <c r="V13" s="158">
        <v>1</v>
      </c>
      <c r="W13" s="159">
        <v>1</v>
      </c>
      <c r="X13" s="154">
        <f t="shared" si="12"/>
        <v>5985</v>
      </c>
      <c r="Y13" s="158">
        <v>1</v>
      </c>
      <c r="Z13" s="159">
        <v>1</v>
      </c>
      <c r="AA13" s="154">
        <f t="shared" si="13"/>
        <v>5985</v>
      </c>
      <c r="AB13" s="158">
        <v>1</v>
      </c>
      <c r="AC13" s="159">
        <v>1</v>
      </c>
      <c r="AD13" s="154">
        <f t="shared" si="14"/>
        <v>5985</v>
      </c>
      <c r="AE13" s="158">
        <v>1</v>
      </c>
      <c r="AF13" s="159">
        <v>1</v>
      </c>
      <c r="AG13" s="154">
        <f t="shared" si="15"/>
        <v>5985</v>
      </c>
      <c r="AH13" s="158">
        <v>1</v>
      </c>
      <c r="AI13" s="159">
        <v>1</v>
      </c>
      <c r="AJ13" s="154">
        <f t="shared" si="8"/>
        <v>5985</v>
      </c>
      <c r="AK13" s="158">
        <v>1</v>
      </c>
      <c r="AL13" s="159">
        <v>1</v>
      </c>
      <c r="AM13" s="154">
        <f t="shared" si="1"/>
        <v>5985</v>
      </c>
      <c r="AN13" s="158">
        <v>1</v>
      </c>
      <c r="AO13" s="159">
        <v>1</v>
      </c>
      <c r="AP13" s="154">
        <f t="shared" si="2"/>
        <v>5985</v>
      </c>
      <c r="AQ13" s="158">
        <v>1</v>
      </c>
      <c r="AR13" s="159">
        <v>1</v>
      </c>
      <c r="AS13" s="154">
        <f t="shared" si="3"/>
        <v>5985</v>
      </c>
      <c r="AT13" s="158">
        <v>1</v>
      </c>
      <c r="AU13" s="159">
        <v>1</v>
      </c>
      <c r="AV13" s="154">
        <f t="shared" si="4"/>
        <v>5985</v>
      </c>
      <c r="AW13" s="158">
        <v>1</v>
      </c>
      <c r="AX13" s="159">
        <v>1</v>
      </c>
      <c r="AY13" s="154">
        <f t="shared" si="5"/>
        <v>5985</v>
      </c>
    </row>
    <row r="14" spans="1:51" s="125" customFormat="1" ht="13.2">
      <c r="A14" s="164" t="s">
        <v>448</v>
      </c>
      <c r="B14" s="146" t="s">
        <v>445</v>
      </c>
      <c r="C14" s="156">
        <v>3500</v>
      </c>
      <c r="D14" s="147">
        <f t="shared" si="6"/>
        <v>350</v>
      </c>
      <c r="E14" s="148">
        <v>115</v>
      </c>
      <c r="F14" s="148">
        <v>63</v>
      </c>
      <c r="G14" s="157">
        <v>27</v>
      </c>
      <c r="H14" s="148">
        <v>280</v>
      </c>
      <c r="I14" s="147">
        <f t="shared" si="0"/>
        <v>4335</v>
      </c>
      <c r="J14" s="158">
        <v>1</v>
      </c>
      <c r="K14" s="159">
        <v>1</v>
      </c>
      <c r="L14" s="154">
        <f t="shared" si="9"/>
        <v>4335</v>
      </c>
      <c r="M14" s="160">
        <v>1</v>
      </c>
      <c r="N14" s="159">
        <v>1</v>
      </c>
      <c r="O14" s="154">
        <f t="shared" si="7"/>
        <v>4335</v>
      </c>
      <c r="P14" s="158">
        <v>1</v>
      </c>
      <c r="Q14" s="159">
        <v>1</v>
      </c>
      <c r="R14" s="154">
        <f t="shared" si="10"/>
        <v>4335</v>
      </c>
      <c r="S14" s="158">
        <v>1</v>
      </c>
      <c r="T14" s="159">
        <v>1</v>
      </c>
      <c r="U14" s="154">
        <f t="shared" si="11"/>
        <v>4335</v>
      </c>
      <c r="V14" s="158">
        <v>1</v>
      </c>
      <c r="W14" s="159">
        <v>1</v>
      </c>
      <c r="X14" s="154">
        <f t="shared" si="12"/>
        <v>4335</v>
      </c>
      <c r="Y14" s="158">
        <v>1</v>
      </c>
      <c r="Z14" s="159">
        <v>1</v>
      </c>
      <c r="AA14" s="154">
        <f t="shared" si="13"/>
        <v>4335</v>
      </c>
      <c r="AB14" s="158">
        <v>1</v>
      </c>
      <c r="AC14" s="159">
        <v>1</v>
      </c>
      <c r="AD14" s="154">
        <f t="shared" si="14"/>
        <v>4335</v>
      </c>
      <c r="AE14" s="158">
        <v>1</v>
      </c>
      <c r="AF14" s="159">
        <v>1</v>
      </c>
      <c r="AG14" s="154">
        <f t="shared" si="15"/>
        <v>4335</v>
      </c>
      <c r="AH14" s="158">
        <v>1</v>
      </c>
      <c r="AI14" s="159">
        <v>1</v>
      </c>
      <c r="AJ14" s="154">
        <f t="shared" si="8"/>
        <v>4335</v>
      </c>
      <c r="AK14" s="158">
        <v>1</v>
      </c>
      <c r="AL14" s="159">
        <v>1</v>
      </c>
      <c r="AM14" s="154">
        <f t="shared" si="1"/>
        <v>4335</v>
      </c>
      <c r="AN14" s="158">
        <v>1</v>
      </c>
      <c r="AO14" s="159">
        <v>1</v>
      </c>
      <c r="AP14" s="154">
        <f t="shared" si="2"/>
        <v>4335</v>
      </c>
      <c r="AQ14" s="158">
        <v>1</v>
      </c>
      <c r="AR14" s="159">
        <v>1</v>
      </c>
      <c r="AS14" s="154">
        <f t="shared" si="3"/>
        <v>4335</v>
      </c>
      <c r="AT14" s="158">
        <v>1</v>
      </c>
      <c r="AU14" s="159">
        <v>1</v>
      </c>
      <c r="AV14" s="154">
        <f t="shared" si="4"/>
        <v>4335</v>
      </c>
      <c r="AW14" s="158">
        <v>1</v>
      </c>
      <c r="AX14" s="159">
        <v>1</v>
      </c>
      <c r="AY14" s="154">
        <f t="shared" si="5"/>
        <v>4335</v>
      </c>
    </row>
    <row r="15" spans="1:51" s="125" customFormat="1" ht="13.2">
      <c r="A15" s="164" t="s">
        <v>449</v>
      </c>
      <c r="B15" s="146" t="s">
        <v>445</v>
      </c>
      <c r="C15" s="147">
        <v>5000</v>
      </c>
      <c r="D15" s="147">
        <f t="shared" si="6"/>
        <v>500</v>
      </c>
      <c r="E15" s="148">
        <v>115</v>
      </c>
      <c r="F15" s="148">
        <v>63</v>
      </c>
      <c r="G15" s="157">
        <v>27</v>
      </c>
      <c r="H15" s="148">
        <v>140</v>
      </c>
      <c r="I15" s="147">
        <f t="shared" si="0"/>
        <v>5845</v>
      </c>
      <c r="J15" s="158">
        <v>1</v>
      </c>
      <c r="K15" s="159">
        <v>1</v>
      </c>
      <c r="L15" s="154">
        <f t="shared" si="9"/>
        <v>5845</v>
      </c>
      <c r="M15" s="160">
        <v>1</v>
      </c>
      <c r="N15" s="159">
        <v>1</v>
      </c>
      <c r="O15" s="154">
        <f t="shared" si="7"/>
        <v>5845</v>
      </c>
      <c r="P15" s="158">
        <v>1</v>
      </c>
      <c r="Q15" s="159">
        <v>1</v>
      </c>
      <c r="R15" s="154">
        <f t="shared" si="10"/>
        <v>5845</v>
      </c>
      <c r="S15" s="158">
        <v>1</v>
      </c>
      <c r="T15" s="159">
        <v>1</v>
      </c>
      <c r="U15" s="154">
        <f t="shared" si="11"/>
        <v>5845</v>
      </c>
      <c r="V15" s="158">
        <v>1</v>
      </c>
      <c r="W15" s="159">
        <v>1</v>
      </c>
      <c r="X15" s="154">
        <f t="shared" si="12"/>
        <v>5845</v>
      </c>
      <c r="Y15" s="158">
        <v>1</v>
      </c>
      <c r="Z15" s="159">
        <v>1</v>
      </c>
      <c r="AA15" s="154">
        <f t="shared" si="13"/>
        <v>5845</v>
      </c>
      <c r="AB15" s="158">
        <v>1</v>
      </c>
      <c r="AC15" s="159">
        <v>1</v>
      </c>
      <c r="AD15" s="154">
        <f t="shared" si="14"/>
        <v>5845</v>
      </c>
      <c r="AE15" s="158">
        <v>1</v>
      </c>
      <c r="AF15" s="159">
        <v>1</v>
      </c>
      <c r="AG15" s="154">
        <f t="shared" si="15"/>
        <v>5845</v>
      </c>
      <c r="AH15" s="158">
        <v>1</v>
      </c>
      <c r="AI15" s="159">
        <v>1</v>
      </c>
      <c r="AJ15" s="154">
        <f t="shared" si="8"/>
        <v>5845</v>
      </c>
      <c r="AK15" s="158">
        <v>1</v>
      </c>
      <c r="AL15" s="159">
        <v>1</v>
      </c>
      <c r="AM15" s="154">
        <f t="shared" si="1"/>
        <v>5845</v>
      </c>
      <c r="AN15" s="158">
        <v>1</v>
      </c>
      <c r="AO15" s="159">
        <v>1</v>
      </c>
      <c r="AP15" s="154">
        <f t="shared" si="2"/>
        <v>5845</v>
      </c>
      <c r="AQ15" s="158">
        <v>1</v>
      </c>
      <c r="AR15" s="159">
        <v>1</v>
      </c>
      <c r="AS15" s="154">
        <f t="shared" si="3"/>
        <v>5845</v>
      </c>
      <c r="AT15" s="158">
        <v>1</v>
      </c>
      <c r="AU15" s="159">
        <v>1</v>
      </c>
      <c r="AV15" s="154">
        <f t="shared" si="4"/>
        <v>5845</v>
      </c>
      <c r="AW15" s="158">
        <v>1</v>
      </c>
      <c r="AX15" s="159">
        <v>1</v>
      </c>
      <c r="AY15" s="154">
        <f t="shared" si="5"/>
        <v>5845</v>
      </c>
    </row>
    <row r="16" spans="1:51" s="125" customFormat="1" ht="13.2">
      <c r="A16" s="164" t="s">
        <v>450</v>
      </c>
      <c r="B16" s="146" t="s">
        <v>445</v>
      </c>
      <c r="C16" s="156">
        <v>3500</v>
      </c>
      <c r="D16" s="147">
        <f t="shared" si="6"/>
        <v>350</v>
      </c>
      <c r="E16" s="148">
        <v>115</v>
      </c>
      <c r="F16" s="148">
        <v>63</v>
      </c>
      <c r="G16" s="157">
        <v>27</v>
      </c>
      <c r="H16" s="148">
        <v>280</v>
      </c>
      <c r="I16" s="147">
        <f t="shared" si="0"/>
        <v>4335</v>
      </c>
      <c r="J16" s="158">
        <v>1</v>
      </c>
      <c r="K16" s="159">
        <v>1</v>
      </c>
      <c r="L16" s="154">
        <f t="shared" si="9"/>
        <v>4335</v>
      </c>
      <c r="M16" s="160">
        <v>1</v>
      </c>
      <c r="N16" s="159">
        <v>1</v>
      </c>
      <c r="O16" s="154">
        <f t="shared" si="7"/>
        <v>4335</v>
      </c>
      <c r="P16" s="158">
        <v>1</v>
      </c>
      <c r="Q16" s="159">
        <v>1</v>
      </c>
      <c r="R16" s="154">
        <f t="shared" si="10"/>
        <v>4335</v>
      </c>
      <c r="S16" s="158">
        <v>1</v>
      </c>
      <c r="T16" s="159">
        <v>1</v>
      </c>
      <c r="U16" s="154">
        <f t="shared" si="11"/>
        <v>4335</v>
      </c>
      <c r="V16" s="158">
        <v>1</v>
      </c>
      <c r="W16" s="159">
        <v>1</v>
      </c>
      <c r="X16" s="154">
        <f t="shared" si="12"/>
        <v>4335</v>
      </c>
      <c r="Y16" s="158">
        <v>1</v>
      </c>
      <c r="Z16" s="159">
        <v>1</v>
      </c>
      <c r="AA16" s="154">
        <f t="shared" si="13"/>
        <v>4335</v>
      </c>
      <c r="AB16" s="158">
        <v>1</v>
      </c>
      <c r="AC16" s="159">
        <v>1</v>
      </c>
      <c r="AD16" s="154">
        <f t="shared" si="14"/>
        <v>4335</v>
      </c>
      <c r="AE16" s="158">
        <v>1</v>
      </c>
      <c r="AF16" s="159">
        <v>1</v>
      </c>
      <c r="AG16" s="154">
        <f t="shared" si="15"/>
        <v>4335</v>
      </c>
      <c r="AH16" s="158">
        <v>1</v>
      </c>
      <c r="AI16" s="159">
        <v>1</v>
      </c>
      <c r="AJ16" s="154">
        <f t="shared" si="8"/>
        <v>4335</v>
      </c>
      <c r="AK16" s="158">
        <v>1</v>
      </c>
      <c r="AL16" s="159">
        <v>1</v>
      </c>
      <c r="AM16" s="154">
        <f t="shared" si="1"/>
        <v>4335</v>
      </c>
      <c r="AN16" s="158">
        <v>1</v>
      </c>
      <c r="AO16" s="159">
        <v>1</v>
      </c>
      <c r="AP16" s="154">
        <f t="shared" si="2"/>
        <v>4335</v>
      </c>
      <c r="AQ16" s="158">
        <v>1</v>
      </c>
      <c r="AR16" s="159">
        <v>1</v>
      </c>
      <c r="AS16" s="154">
        <f t="shared" si="3"/>
        <v>4335</v>
      </c>
      <c r="AT16" s="158">
        <v>1</v>
      </c>
      <c r="AU16" s="159">
        <v>1</v>
      </c>
      <c r="AV16" s="154">
        <f t="shared" si="4"/>
        <v>4335</v>
      </c>
      <c r="AW16" s="158">
        <v>1</v>
      </c>
      <c r="AX16" s="159">
        <v>1</v>
      </c>
      <c r="AY16" s="154">
        <f t="shared" si="5"/>
        <v>4335</v>
      </c>
    </row>
    <row r="17" spans="1:51" s="125" customFormat="1" ht="13.8" thickBot="1">
      <c r="A17" s="165" t="s">
        <v>451</v>
      </c>
      <c r="B17" s="146" t="s">
        <v>445</v>
      </c>
      <c r="C17" s="147">
        <v>5000</v>
      </c>
      <c r="D17" s="147">
        <f t="shared" si="6"/>
        <v>500</v>
      </c>
      <c r="E17" s="148">
        <v>115</v>
      </c>
      <c r="F17" s="148">
        <v>63</v>
      </c>
      <c r="G17" s="157">
        <v>27</v>
      </c>
      <c r="H17" s="148">
        <v>140</v>
      </c>
      <c r="I17" s="147">
        <f t="shared" si="0"/>
        <v>5845</v>
      </c>
      <c r="J17" s="158">
        <v>1</v>
      </c>
      <c r="K17" s="159">
        <v>1</v>
      </c>
      <c r="L17" s="154">
        <f t="shared" si="9"/>
        <v>5845</v>
      </c>
      <c r="M17" s="160">
        <v>1</v>
      </c>
      <c r="N17" s="159">
        <v>1</v>
      </c>
      <c r="O17" s="166">
        <f t="shared" si="7"/>
        <v>5845</v>
      </c>
      <c r="P17" s="158">
        <v>1</v>
      </c>
      <c r="Q17" s="159">
        <v>1</v>
      </c>
      <c r="R17" s="154">
        <f t="shared" si="10"/>
        <v>5845</v>
      </c>
      <c r="S17" s="158">
        <v>1</v>
      </c>
      <c r="T17" s="159">
        <v>1</v>
      </c>
      <c r="U17" s="154">
        <f t="shared" si="11"/>
        <v>5845</v>
      </c>
      <c r="V17" s="158">
        <v>1</v>
      </c>
      <c r="W17" s="159">
        <v>1</v>
      </c>
      <c r="X17" s="154">
        <f t="shared" si="12"/>
        <v>5845</v>
      </c>
      <c r="Y17" s="158">
        <v>1</v>
      </c>
      <c r="Z17" s="159">
        <v>1</v>
      </c>
      <c r="AA17" s="154">
        <f t="shared" si="13"/>
        <v>5845</v>
      </c>
      <c r="AB17" s="158">
        <v>1</v>
      </c>
      <c r="AC17" s="159">
        <v>1</v>
      </c>
      <c r="AD17" s="154">
        <f t="shared" si="14"/>
        <v>5845</v>
      </c>
      <c r="AE17" s="158">
        <v>1</v>
      </c>
      <c r="AF17" s="159">
        <v>1</v>
      </c>
      <c r="AG17" s="154">
        <f t="shared" si="15"/>
        <v>5845</v>
      </c>
      <c r="AH17" s="158">
        <v>1</v>
      </c>
      <c r="AI17" s="159">
        <v>1</v>
      </c>
      <c r="AJ17" s="154">
        <f t="shared" si="8"/>
        <v>5845</v>
      </c>
      <c r="AK17" s="158">
        <v>1</v>
      </c>
      <c r="AL17" s="159">
        <v>1</v>
      </c>
      <c r="AM17" s="154">
        <f t="shared" si="1"/>
        <v>5845</v>
      </c>
      <c r="AN17" s="158">
        <v>1</v>
      </c>
      <c r="AO17" s="159">
        <v>1</v>
      </c>
      <c r="AP17" s="154">
        <f t="shared" si="2"/>
        <v>5845</v>
      </c>
      <c r="AQ17" s="158">
        <v>1</v>
      </c>
      <c r="AR17" s="159">
        <v>1</v>
      </c>
      <c r="AS17" s="154">
        <f t="shared" si="3"/>
        <v>5845</v>
      </c>
      <c r="AT17" s="158">
        <v>1</v>
      </c>
      <c r="AU17" s="159">
        <v>1</v>
      </c>
      <c r="AV17" s="154">
        <f t="shared" si="4"/>
        <v>5845</v>
      </c>
      <c r="AW17" s="158">
        <v>1</v>
      </c>
      <c r="AX17" s="159">
        <v>1</v>
      </c>
      <c r="AY17" s="154">
        <f t="shared" si="5"/>
        <v>5845</v>
      </c>
    </row>
    <row r="18" spans="1:51" s="125" customFormat="1" ht="13.8" thickBot="1">
      <c r="A18" s="167" t="s">
        <v>63</v>
      </c>
      <c r="B18" s="127"/>
      <c r="C18" s="168"/>
      <c r="D18" s="168"/>
      <c r="E18" s="168"/>
      <c r="F18" s="168"/>
      <c r="G18" s="168"/>
      <c r="H18" s="168"/>
      <c r="I18" s="168">
        <f t="shared" ref="I18:AY18" si="16">SUM(I6:I17)</f>
        <v>66725</v>
      </c>
      <c r="J18" s="169">
        <f t="shared" si="16"/>
        <v>12</v>
      </c>
      <c r="K18" s="170">
        <f t="shared" si="16"/>
        <v>12</v>
      </c>
      <c r="L18" s="171">
        <f t="shared" si="16"/>
        <v>66725</v>
      </c>
      <c r="M18" s="172">
        <f t="shared" si="16"/>
        <v>12</v>
      </c>
      <c r="N18" s="170">
        <f t="shared" si="16"/>
        <v>12</v>
      </c>
      <c r="O18" s="168">
        <f t="shared" si="16"/>
        <v>66725</v>
      </c>
      <c r="P18" s="169">
        <f t="shared" si="16"/>
        <v>12</v>
      </c>
      <c r="Q18" s="170">
        <f t="shared" si="16"/>
        <v>12</v>
      </c>
      <c r="R18" s="168">
        <f t="shared" si="16"/>
        <v>66725</v>
      </c>
      <c r="S18" s="169">
        <f t="shared" si="16"/>
        <v>12</v>
      </c>
      <c r="T18" s="170">
        <f t="shared" si="16"/>
        <v>12</v>
      </c>
      <c r="U18" s="168">
        <f t="shared" si="16"/>
        <v>66725</v>
      </c>
      <c r="V18" s="169">
        <f t="shared" si="16"/>
        <v>12</v>
      </c>
      <c r="W18" s="170">
        <f t="shared" si="16"/>
        <v>12</v>
      </c>
      <c r="X18" s="168">
        <f t="shared" si="16"/>
        <v>66725</v>
      </c>
      <c r="Y18" s="169">
        <f t="shared" si="16"/>
        <v>12</v>
      </c>
      <c r="Z18" s="170">
        <f t="shared" si="16"/>
        <v>12</v>
      </c>
      <c r="AA18" s="168">
        <f t="shared" si="16"/>
        <v>66725</v>
      </c>
      <c r="AB18" s="169">
        <f t="shared" si="16"/>
        <v>12</v>
      </c>
      <c r="AC18" s="170">
        <f t="shared" si="16"/>
        <v>12</v>
      </c>
      <c r="AD18" s="168">
        <f t="shared" si="16"/>
        <v>66725</v>
      </c>
      <c r="AE18" s="169">
        <f t="shared" si="16"/>
        <v>12</v>
      </c>
      <c r="AF18" s="170">
        <f t="shared" si="16"/>
        <v>12</v>
      </c>
      <c r="AG18" s="168">
        <f t="shared" si="16"/>
        <v>66725</v>
      </c>
      <c r="AH18" s="169">
        <f t="shared" si="16"/>
        <v>12</v>
      </c>
      <c r="AI18" s="170">
        <f t="shared" si="16"/>
        <v>12</v>
      </c>
      <c r="AJ18" s="168">
        <f t="shared" si="16"/>
        <v>66725</v>
      </c>
      <c r="AK18" s="169">
        <f t="shared" si="16"/>
        <v>12</v>
      </c>
      <c r="AL18" s="170">
        <f t="shared" si="16"/>
        <v>12</v>
      </c>
      <c r="AM18" s="168">
        <f t="shared" si="16"/>
        <v>66725</v>
      </c>
      <c r="AN18" s="169">
        <f t="shared" si="16"/>
        <v>12</v>
      </c>
      <c r="AO18" s="170">
        <f t="shared" si="16"/>
        <v>12</v>
      </c>
      <c r="AP18" s="168">
        <f t="shared" si="16"/>
        <v>66725</v>
      </c>
      <c r="AQ18" s="169">
        <f t="shared" si="16"/>
        <v>12</v>
      </c>
      <c r="AR18" s="170">
        <f t="shared" si="16"/>
        <v>12</v>
      </c>
      <c r="AS18" s="168">
        <f t="shared" si="16"/>
        <v>66725</v>
      </c>
      <c r="AT18" s="169">
        <f t="shared" si="16"/>
        <v>12</v>
      </c>
      <c r="AU18" s="170">
        <f t="shared" si="16"/>
        <v>12</v>
      </c>
      <c r="AV18" s="168">
        <f t="shared" si="16"/>
        <v>66725</v>
      </c>
      <c r="AW18" s="169">
        <f t="shared" si="16"/>
        <v>12</v>
      </c>
      <c r="AX18" s="170">
        <f t="shared" si="16"/>
        <v>12</v>
      </c>
      <c r="AY18" s="168">
        <f t="shared" si="16"/>
        <v>66725</v>
      </c>
    </row>
    <row r="19" spans="1:51" s="125" customFormat="1" ht="13.8" thickBot="1">
      <c r="A19" s="173" t="s">
        <v>452</v>
      </c>
      <c r="B19" s="174"/>
      <c r="C19" s="175"/>
      <c r="D19" s="175"/>
      <c r="E19" s="175"/>
      <c r="F19" s="175"/>
      <c r="G19" s="175"/>
      <c r="H19" s="175"/>
      <c r="I19" s="176"/>
      <c r="J19" s="177"/>
      <c r="K19" s="178"/>
      <c r="L19" s="179"/>
      <c r="M19" s="180"/>
      <c r="N19" s="178"/>
      <c r="O19" s="181"/>
      <c r="P19" s="177"/>
      <c r="Q19" s="178"/>
      <c r="R19" s="181"/>
      <c r="S19" s="177"/>
      <c r="T19" s="178"/>
      <c r="U19" s="181"/>
      <c r="V19" s="177"/>
      <c r="W19" s="178"/>
      <c r="X19" s="181"/>
      <c r="Y19" s="180"/>
      <c r="Z19" s="178"/>
      <c r="AA19" s="181"/>
      <c r="AB19" s="177"/>
      <c r="AC19" s="178"/>
      <c r="AD19" s="181"/>
      <c r="AE19" s="177"/>
      <c r="AF19" s="178"/>
      <c r="AG19" s="181"/>
      <c r="AH19" s="177"/>
      <c r="AI19" s="178"/>
      <c r="AJ19" s="181"/>
      <c r="AK19" s="180"/>
      <c r="AL19" s="178"/>
      <c r="AM19" s="181"/>
      <c r="AN19" s="177"/>
      <c r="AO19" s="178"/>
      <c r="AP19" s="181"/>
      <c r="AQ19" s="177"/>
      <c r="AR19" s="178"/>
      <c r="AS19" s="181"/>
      <c r="AT19" s="177"/>
      <c r="AU19" s="178"/>
      <c r="AV19" s="181"/>
      <c r="AW19" s="180"/>
      <c r="AX19" s="178"/>
      <c r="AY19" s="181"/>
    </row>
    <row r="20" spans="1:51" s="125" customFormat="1" ht="13.8" thickBot="1">
      <c r="A20" s="182" t="s">
        <v>453</v>
      </c>
      <c r="B20" s="183" t="s">
        <v>27</v>
      </c>
      <c r="C20" s="147">
        <v>1000</v>
      </c>
      <c r="D20" s="147">
        <f>C20*0.1</f>
        <v>100</v>
      </c>
      <c r="E20" s="147">
        <v>115</v>
      </c>
      <c r="F20" s="147">
        <v>63</v>
      </c>
      <c r="G20" s="147">
        <v>17</v>
      </c>
      <c r="H20" s="147">
        <v>110</v>
      </c>
      <c r="I20" s="147">
        <f>SUM(C20:H20)</f>
        <v>1405</v>
      </c>
      <c r="J20" s="162">
        <v>1</v>
      </c>
      <c r="K20" s="159">
        <v>2</v>
      </c>
      <c r="L20" s="154">
        <f>I20*J20*K20</f>
        <v>2810</v>
      </c>
      <c r="M20" s="163">
        <v>1</v>
      </c>
      <c r="N20" s="159">
        <v>2</v>
      </c>
      <c r="O20" s="154">
        <f>I20*M20*N20</f>
        <v>2810</v>
      </c>
      <c r="P20" s="162">
        <v>1</v>
      </c>
      <c r="Q20" s="184">
        <v>2</v>
      </c>
      <c r="R20" s="154">
        <f>I20*P20*Q20</f>
        <v>2810</v>
      </c>
      <c r="S20" s="185">
        <v>1</v>
      </c>
      <c r="T20" s="186">
        <v>2</v>
      </c>
      <c r="U20" s="154">
        <f>I20*S20*T20</f>
        <v>2810</v>
      </c>
      <c r="V20" s="185">
        <v>1</v>
      </c>
      <c r="W20" s="186">
        <v>2</v>
      </c>
      <c r="X20" s="154">
        <f>I20*V20*W20</f>
        <v>2810</v>
      </c>
      <c r="Y20" s="185">
        <v>1</v>
      </c>
      <c r="Z20" s="186">
        <v>2</v>
      </c>
      <c r="AA20" s="154">
        <f>I20*Y20*Z20</f>
        <v>2810</v>
      </c>
      <c r="AB20" s="185">
        <v>1</v>
      </c>
      <c r="AC20" s="186">
        <v>2</v>
      </c>
      <c r="AD20" s="154">
        <f>I20*AB20*AC20</f>
        <v>2810</v>
      </c>
      <c r="AE20" s="185">
        <v>1</v>
      </c>
      <c r="AF20" s="186">
        <v>2</v>
      </c>
      <c r="AG20" s="154">
        <f>I20*AE20*AF20</f>
        <v>2810</v>
      </c>
      <c r="AH20" s="185">
        <v>1</v>
      </c>
      <c r="AI20" s="186">
        <v>2</v>
      </c>
      <c r="AJ20" s="154">
        <f>I20*AH20*AI20</f>
        <v>2810</v>
      </c>
      <c r="AK20" s="185">
        <v>1</v>
      </c>
      <c r="AL20" s="186">
        <v>2</v>
      </c>
      <c r="AM20" s="154">
        <f>I20*AK20*AL20</f>
        <v>2810</v>
      </c>
      <c r="AN20" s="185">
        <v>1</v>
      </c>
      <c r="AO20" s="186">
        <v>2</v>
      </c>
      <c r="AP20" s="154">
        <f>I20*AN20*AO20</f>
        <v>2810</v>
      </c>
      <c r="AQ20" s="185">
        <v>1</v>
      </c>
      <c r="AR20" s="186">
        <v>2</v>
      </c>
      <c r="AS20" s="154">
        <f>I20*AQ20*AR20</f>
        <v>2810</v>
      </c>
      <c r="AT20" s="185">
        <v>1</v>
      </c>
      <c r="AU20" s="186">
        <v>2</v>
      </c>
      <c r="AV20" s="154">
        <f>I20*AT20*AU20</f>
        <v>2810</v>
      </c>
      <c r="AW20" s="185">
        <v>1</v>
      </c>
      <c r="AX20" s="186">
        <v>2</v>
      </c>
      <c r="AY20" s="154">
        <f>I20*AW20*AX20</f>
        <v>2810</v>
      </c>
    </row>
    <row r="21" spans="1:51" s="125" customFormat="1" ht="13.8" thickBot="1">
      <c r="A21" s="167" t="s">
        <v>63</v>
      </c>
      <c r="B21" s="127"/>
      <c r="C21" s="187"/>
      <c r="D21" s="187"/>
      <c r="E21" s="187"/>
      <c r="F21" s="187"/>
      <c r="G21" s="187"/>
      <c r="H21" s="187"/>
      <c r="I21" s="168">
        <f>SUM(I19:I20)</f>
        <v>1405</v>
      </c>
      <c r="J21" s="170">
        <f>SUM(J20:J20)</f>
        <v>1</v>
      </c>
      <c r="K21" s="170">
        <f>SUM(K20:K20)</f>
        <v>2</v>
      </c>
      <c r="L21" s="171">
        <f>SUM(L19:L20)</f>
        <v>2810</v>
      </c>
      <c r="M21" s="170">
        <f>SUM(M20:M20)</f>
        <v>1</v>
      </c>
      <c r="N21" s="170">
        <f>SUM(N20:N20)</f>
        <v>2</v>
      </c>
      <c r="O21" s="171">
        <f>SUM(O19:O20)</f>
        <v>2810</v>
      </c>
      <c r="P21" s="170">
        <f>SUM(P20:P20)</f>
        <v>1</v>
      </c>
      <c r="Q21" s="170">
        <f>SUM(Q20:Q20)</f>
        <v>2</v>
      </c>
      <c r="R21" s="171">
        <f>SUM(R19:R20)</f>
        <v>2810</v>
      </c>
      <c r="S21" s="170">
        <f>SUM(S20:S20)</f>
        <v>1</v>
      </c>
      <c r="T21" s="170">
        <f>SUM(T20:T20)</f>
        <v>2</v>
      </c>
      <c r="U21" s="171">
        <f>SUM(U19:U20)</f>
        <v>2810</v>
      </c>
      <c r="V21" s="188">
        <f>SUM(V20:V20)</f>
        <v>1</v>
      </c>
      <c r="W21" s="189">
        <f>SUM(W20:W20)</f>
        <v>2</v>
      </c>
      <c r="X21" s="171">
        <f>SUM(X19:X20)</f>
        <v>2810</v>
      </c>
      <c r="Y21" s="188">
        <f>SUM(Y20:Y20)</f>
        <v>1</v>
      </c>
      <c r="Z21" s="189">
        <f>SUM(Z20:Z20)</f>
        <v>2</v>
      </c>
      <c r="AA21" s="171">
        <f>SUM(AA19:AA20)</f>
        <v>2810</v>
      </c>
      <c r="AB21" s="188">
        <f>SUM(AB20:AB20)</f>
        <v>1</v>
      </c>
      <c r="AC21" s="189">
        <f>SUM(AC20:AC20)</f>
        <v>2</v>
      </c>
      <c r="AD21" s="171">
        <f>SUM(AD19:AD20)</f>
        <v>2810</v>
      </c>
      <c r="AE21" s="188">
        <f>SUM(AE20:AE20)</f>
        <v>1</v>
      </c>
      <c r="AF21" s="189">
        <f>SUM(AF20:AF20)</f>
        <v>2</v>
      </c>
      <c r="AG21" s="171">
        <f>SUM(AG19:AG20)</f>
        <v>2810</v>
      </c>
      <c r="AH21" s="188">
        <f>SUM(AH20:AH20)</f>
        <v>1</v>
      </c>
      <c r="AI21" s="189">
        <f>SUM(AI20:AI20)</f>
        <v>2</v>
      </c>
      <c r="AJ21" s="171">
        <f>SUM(AJ19:AJ20)</f>
        <v>2810</v>
      </c>
      <c r="AK21" s="188">
        <f>SUM(AK20:AK20)</f>
        <v>1</v>
      </c>
      <c r="AL21" s="189">
        <f>SUM(AL20:AL20)</f>
        <v>2</v>
      </c>
      <c r="AM21" s="171">
        <f>SUM(AM19:AM20)</f>
        <v>2810</v>
      </c>
      <c r="AN21" s="188">
        <f>SUM(AN20:AN20)</f>
        <v>1</v>
      </c>
      <c r="AO21" s="189">
        <f>SUM(AO20:AO20)</f>
        <v>2</v>
      </c>
      <c r="AP21" s="171">
        <f>SUM(AP19:AP20)</f>
        <v>2810</v>
      </c>
      <c r="AQ21" s="188">
        <f>SUM(AQ20:AQ20)</f>
        <v>1</v>
      </c>
      <c r="AR21" s="189">
        <f>SUM(AR20:AR20)</f>
        <v>2</v>
      </c>
      <c r="AS21" s="171">
        <f>SUM(AS19:AS20)</f>
        <v>2810</v>
      </c>
      <c r="AT21" s="188">
        <f>SUM(AT20:AT20)</f>
        <v>1</v>
      </c>
      <c r="AU21" s="189">
        <f>SUM(AU20:AU20)</f>
        <v>2</v>
      </c>
      <c r="AV21" s="171">
        <f>SUM(AV19:AV20)</f>
        <v>2810</v>
      </c>
      <c r="AW21" s="188">
        <f>SUM(AW20:AW20)</f>
        <v>1</v>
      </c>
      <c r="AX21" s="189">
        <f>SUM(AX20:AX20)</f>
        <v>2</v>
      </c>
      <c r="AY21" s="171">
        <f>SUM(AY19:AY20)</f>
        <v>2810</v>
      </c>
    </row>
    <row r="22" spans="1:51" ht="15" thickBot="1"/>
    <row r="23" spans="1:51" s="125" customFormat="1" ht="13.8" thickBot="1">
      <c r="A23" s="167" t="s">
        <v>63</v>
      </c>
      <c r="B23" s="127"/>
      <c r="C23" s="187"/>
      <c r="D23" s="187"/>
      <c r="E23" s="187"/>
      <c r="F23" s="187"/>
      <c r="G23" s="187"/>
      <c r="H23" s="187"/>
      <c r="I23" s="168">
        <f t="shared" ref="I23:AY23" si="17">I18+I21</f>
        <v>68130</v>
      </c>
      <c r="J23" s="170">
        <f t="shared" si="17"/>
        <v>13</v>
      </c>
      <c r="K23" s="170">
        <f t="shared" si="17"/>
        <v>14</v>
      </c>
      <c r="L23" s="168">
        <f t="shared" si="17"/>
        <v>69535</v>
      </c>
      <c r="M23" s="170">
        <f t="shared" si="17"/>
        <v>13</v>
      </c>
      <c r="N23" s="170">
        <f t="shared" si="17"/>
        <v>14</v>
      </c>
      <c r="O23" s="168">
        <f t="shared" si="17"/>
        <v>69535</v>
      </c>
      <c r="P23" s="170">
        <f t="shared" si="17"/>
        <v>13</v>
      </c>
      <c r="Q23" s="170">
        <f t="shared" si="17"/>
        <v>14</v>
      </c>
      <c r="R23" s="168">
        <f t="shared" si="17"/>
        <v>69535</v>
      </c>
      <c r="S23" s="170">
        <f t="shared" si="17"/>
        <v>13</v>
      </c>
      <c r="T23" s="170">
        <f t="shared" si="17"/>
        <v>14</v>
      </c>
      <c r="U23" s="168">
        <f t="shared" si="17"/>
        <v>69535</v>
      </c>
      <c r="V23" s="170">
        <f t="shared" si="17"/>
        <v>13</v>
      </c>
      <c r="W23" s="170">
        <f t="shared" si="17"/>
        <v>14</v>
      </c>
      <c r="X23" s="168">
        <f t="shared" si="17"/>
        <v>69535</v>
      </c>
      <c r="Y23" s="170">
        <f t="shared" si="17"/>
        <v>13</v>
      </c>
      <c r="Z23" s="170">
        <f t="shared" si="17"/>
        <v>14</v>
      </c>
      <c r="AA23" s="168">
        <f t="shared" si="17"/>
        <v>69535</v>
      </c>
      <c r="AB23" s="170">
        <f t="shared" si="17"/>
        <v>13</v>
      </c>
      <c r="AC23" s="170">
        <f t="shared" si="17"/>
        <v>14</v>
      </c>
      <c r="AD23" s="168">
        <f t="shared" si="17"/>
        <v>69535</v>
      </c>
      <c r="AE23" s="170">
        <f t="shared" si="17"/>
        <v>13</v>
      </c>
      <c r="AF23" s="170">
        <f t="shared" si="17"/>
        <v>14</v>
      </c>
      <c r="AG23" s="168">
        <f t="shared" si="17"/>
        <v>69535</v>
      </c>
      <c r="AH23" s="170">
        <f t="shared" si="17"/>
        <v>13</v>
      </c>
      <c r="AI23" s="170">
        <f t="shared" si="17"/>
        <v>14</v>
      </c>
      <c r="AJ23" s="168">
        <f t="shared" si="17"/>
        <v>69535</v>
      </c>
      <c r="AK23" s="170">
        <f t="shared" si="17"/>
        <v>13</v>
      </c>
      <c r="AL23" s="170">
        <f t="shared" si="17"/>
        <v>14</v>
      </c>
      <c r="AM23" s="168">
        <f t="shared" si="17"/>
        <v>69535</v>
      </c>
      <c r="AN23" s="170">
        <f t="shared" si="17"/>
        <v>13</v>
      </c>
      <c r="AO23" s="170">
        <f t="shared" si="17"/>
        <v>14</v>
      </c>
      <c r="AP23" s="168">
        <f t="shared" si="17"/>
        <v>69535</v>
      </c>
      <c r="AQ23" s="170">
        <f t="shared" si="17"/>
        <v>13</v>
      </c>
      <c r="AR23" s="170">
        <f t="shared" si="17"/>
        <v>14</v>
      </c>
      <c r="AS23" s="168">
        <f t="shared" si="17"/>
        <v>69535</v>
      </c>
      <c r="AT23" s="170">
        <f t="shared" si="17"/>
        <v>13</v>
      </c>
      <c r="AU23" s="170">
        <f t="shared" si="17"/>
        <v>14</v>
      </c>
      <c r="AV23" s="168">
        <f t="shared" si="17"/>
        <v>69535</v>
      </c>
      <c r="AW23" s="170">
        <f t="shared" si="17"/>
        <v>13</v>
      </c>
      <c r="AX23" s="170">
        <f t="shared" si="17"/>
        <v>14</v>
      </c>
      <c r="AY23" s="168">
        <f t="shared" si="17"/>
        <v>69535</v>
      </c>
    </row>
    <row r="56" spans="1:51">
      <c r="A56" t="s">
        <v>454</v>
      </c>
    </row>
    <row r="57" spans="1:51" ht="15" thickBot="1"/>
    <row r="58" spans="1:51" s="125" customFormat="1" ht="39" customHeight="1" thickBot="1">
      <c r="A58" s="122"/>
      <c r="B58" s="123" t="s">
        <v>417</v>
      </c>
      <c r="C58" s="124"/>
      <c r="D58" s="124"/>
      <c r="E58" s="124"/>
      <c r="F58" s="124"/>
      <c r="G58" s="124"/>
      <c r="H58" s="124"/>
      <c r="I58" s="124"/>
      <c r="J58" s="874"/>
      <c r="K58" s="875"/>
      <c r="L58" s="875"/>
      <c r="M58" s="875"/>
      <c r="N58" s="875"/>
      <c r="O58" s="875"/>
      <c r="P58" s="875"/>
      <c r="Q58" s="875"/>
      <c r="R58" s="875"/>
      <c r="S58" s="875"/>
      <c r="T58" s="875"/>
      <c r="U58" s="875"/>
      <c r="V58" s="875"/>
      <c r="W58" s="875"/>
      <c r="X58" s="875"/>
      <c r="Y58" s="875"/>
      <c r="Z58" s="875"/>
      <c r="AA58" s="875"/>
      <c r="AB58" s="875"/>
      <c r="AC58" s="875"/>
      <c r="AD58" s="875"/>
      <c r="AE58" s="875"/>
      <c r="AF58" s="875"/>
      <c r="AG58" s="875"/>
      <c r="AH58" s="875"/>
      <c r="AI58" s="875"/>
      <c r="AJ58" s="875"/>
      <c r="AK58" s="875"/>
      <c r="AL58" s="875"/>
      <c r="AM58" s="875"/>
      <c r="AN58" s="875"/>
      <c r="AO58" s="875"/>
      <c r="AP58" s="875"/>
      <c r="AQ58" s="875"/>
      <c r="AR58" s="875"/>
      <c r="AS58" s="875"/>
      <c r="AT58" s="875"/>
      <c r="AU58" s="875"/>
      <c r="AV58" s="875"/>
      <c r="AW58" s="875"/>
      <c r="AX58" s="875"/>
      <c r="AY58" s="875"/>
    </row>
    <row r="59" spans="1:51" s="125" customFormat="1" ht="38.25" customHeight="1" thickBot="1">
      <c r="A59" s="126" t="s">
        <v>418</v>
      </c>
      <c r="B59" s="127"/>
      <c r="C59" s="128" t="s">
        <v>284</v>
      </c>
      <c r="D59" s="129" t="s">
        <v>419</v>
      </c>
      <c r="E59" s="130" t="s">
        <v>420</v>
      </c>
      <c r="F59" s="130" t="s">
        <v>421</v>
      </c>
      <c r="G59" s="130" t="s">
        <v>422</v>
      </c>
      <c r="H59" s="130" t="s">
        <v>423</v>
      </c>
      <c r="I59" s="130" t="s">
        <v>288</v>
      </c>
      <c r="J59" s="876" t="s">
        <v>424</v>
      </c>
      <c r="K59" s="877"/>
      <c r="L59" s="131" t="s">
        <v>425</v>
      </c>
      <c r="M59" s="878" t="s">
        <v>426</v>
      </c>
      <c r="N59" s="879"/>
      <c r="O59" s="131" t="s">
        <v>425</v>
      </c>
      <c r="P59" s="876" t="s">
        <v>427</v>
      </c>
      <c r="Q59" s="877"/>
      <c r="R59" s="131" t="s">
        <v>425</v>
      </c>
      <c r="S59" s="878" t="s">
        <v>428</v>
      </c>
      <c r="T59" s="879"/>
      <c r="U59" s="131" t="s">
        <v>425</v>
      </c>
      <c r="V59" s="876" t="s">
        <v>429</v>
      </c>
      <c r="W59" s="877"/>
      <c r="X59" s="131" t="s">
        <v>425</v>
      </c>
      <c r="Y59" s="878" t="s">
        <v>430</v>
      </c>
      <c r="Z59" s="879"/>
      <c r="AA59" s="131" t="s">
        <v>425</v>
      </c>
      <c r="AB59" s="876" t="s">
        <v>431</v>
      </c>
      <c r="AC59" s="877"/>
      <c r="AD59" s="131" t="s">
        <v>425</v>
      </c>
      <c r="AE59" s="878" t="s">
        <v>432</v>
      </c>
      <c r="AF59" s="879"/>
      <c r="AG59" s="131" t="s">
        <v>425</v>
      </c>
      <c r="AH59" s="876" t="s">
        <v>433</v>
      </c>
      <c r="AI59" s="877"/>
      <c r="AJ59" s="131" t="s">
        <v>425</v>
      </c>
      <c r="AK59" s="878" t="s">
        <v>434</v>
      </c>
      <c r="AL59" s="879"/>
      <c r="AM59" s="131" t="s">
        <v>425</v>
      </c>
      <c r="AN59" s="876" t="s">
        <v>435</v>
      </c>
      <c r="AO59" s="877"/>
      <c r="AP59" s="131" t="s">
        <v>425</v>
      </c>
      <c r="AQ59" s="878" t="s">
        <v>436</v>
      </c>
      <c r="AR59" s="879"/>
      <c r="AS59" s="131" t="s">
        <v>425</v>
      </c>
      <c r="AT59" s="876" t="s">
        <v>437</v>
      </c>
      <c r="AU59" s="877"/>
      <c r="AV59" s="131" t="s">
        <v>425</v>
      </c>
      <c r="AW59" s="878" t="s">
        <v>438</v>
      </c>
      <c r="AX59" s="879"/>
      <c r="AY59" s="131" t="s">
        <v>425</v>
      </c>
    </row>
    <row r="60" spans="1:51" s="125" customFormat="1" ht="27" thickBot="1">
      <c r="A60" s="132" t="s">
        <v>439</v>
      </c>
      <c r="B60" s="133" t="s">
        <v>440</v>
      </c>
      <c r="C60" s="134"/>
      <c r="D60" s="134"/>
      <c r="E60" s="134"/>
      <c r="F60" s="134"/>
      <c r="G60" s="134"/>
      <c r="H60" s="134"/>
      <c r="I60" s="134"/>
      <c r="J60" s="135" t="s">
        <v>441</v>
      </c>
      <c r="K60" s="136" t="s">
        <v>442</v>
      </c>
      <c r="L60" s="136"/>
      <c r="M60" s="136" t="s">
        <v>441</v>
      </c>
      <c r="N60" s="137" t="s">
        <v>442</v>
      </c>
      <c r="O60" s="136"/>
      <c r="P60" s="136" t="s">
        <v>441</v>
      </c>
      <c r="Q60" s="137" t="s">
        <v>442</v>
      </c>
      <c r="R60" s="136"/>
      <c r="S60" s="137" t="s">
        <v>441</v>
      </c>
      <c r="T60" s="137" t="s">
        <v>442</v>
      </c>
      <c r="U60" s="136"/>
      <c r="V60" s="135" t="s">
        <v>441</v>
      </c>
      <c r="W60" s="136" t="s">
        <v>442</v>
      </c>
      <c r="X60" s="136"/>
      <c r="Y60" s="136" t="s">
        <v>441</v>
      </c>
      <c r="Z60" s="137" t="s">
        <v>442</v>
      </c>
      <c r="AA60" s="136"/>
      <c r="AB60" s="136" t="s">
        <v>441</v>
      </c>
      <c r="AC60" s="137" t="s">
        <v>442</v>
      </c>
      <c r="AD60" s="136"/>
      <c r="AE60" s="137" t="s">
        <v>441</v>
      </c>
      <c r="AF60" s="137" t="s">
        <v>442</v>
      </c>
      <c r="AG60" s="136"/>
      <c r="AH60" s="135" t="s">
        <v>441</v>
      </c>
      <c r="AI60" s="136" t="s">
        <v>442</v>
      </c>
      <c r="AJ60" s="136"/>
      <c r="AK60" s="136" t="s">
        <v>441</v>
      </c>
      <c r="AL60" s="137" t="s">
        <v>442</v>
      </c>
      <c r="AM60" s="136"/>
      <c r="AN60" s="136" t="s">
        <v>441</v>
      </c>
      <c r="AO60" s="137" t="s">
        <v>442</v>
      </c>
      <c r="AP60" s="136"/>
      <c r="AQ60" s="137" t="s">
        <v>441</v>
      </c>
      <c r="AR60" s="137" t="s">
        <v>442</v>
      </c>
      <c r="AS60" s="136"/>
      <c r="AT60" s="135" t="s">
        <v>441</v>
      </c>
      <c r="AU60" s="136" t="s">
        <v>442</v>
      </c>
      <c r="AV60" s="136"/>
      <c r="AW60" s="136" t="s">
        <v>441</v>
      </c>
      <c r="AX60" s="137" t="s">
        <v>442</v>
      </c>
      <c r="AY60" s="136"/>
    </row>
    <row r="61" spans="1:51" s="125" customFormat="1" ht="25.5" customHeight="1" thickBot="1">
      <c r="A61" s="138" t="s">
        <v>455</v>
      </c>
      <c r="B61" s="139"/>
      <c r="C61" s="140"/>
      <c r="D61" s="140"/>
      <c r="E61" s="140"/>
      <c r="F61" s="140"/>
      <c r="G61" s="140"/>
      <c r="H61" s="140"/>
      <c r="I61" s="140"/>
      <c r="J61" s="141"/>
      <c r="K61" s="142"/>
      <c r="L61" s="142"/>
      <c r="M61" s="142"/>
      <c r="N61" s="142"/>
      <c r="O61" s="143"/>
      <c r="P61" s="142"/>
      <c r="Q61" s="142"/>
      <c r="R61" s="142"/>
      <c r="S61" s="144"/>
      <c r="T61" s="142"/>
      <c r="U61" s="142"/>
      <c r="V61" s="141"/>
      <c r="W61" s="142"/>
      <c r="X61" s="142"/>
      <c r="Y61" s="142"/>
      <c r="Z61" s="142"/>
      <c r="AA61" s="142"/>
      <c r="AB61" s="142"/>
      <c r="AC61" s="142"/>
      <c r="AD61" s="142"/>
      <c r="AE61" s="144"/>
      <c r="AF61" s="142"/>
      <c r="AG61" s="142"/>
      <c r="AH61" s="141"/>
      <c r="AI61" s="142"/>
      <c r="AJ61" s="142"/>
      <c r="AK61" s="142"/>
      <c r="AL61" s="142"/>
      <c r="AM61" s="142"/>
      <c r="AN61" s="142"/>
      <c r="AO61" s="142"/>
      <c r="AP61" s="142"/>
      <c r="AQ61" s="144"/>
      <c r="AR61" s="142"/>
      <c r="AS61" s="142"/>
      <c r="AT61" s="141"/>
      <c r="AU61" s="142"/>
      <c r="AV61" s="142"/>
      <c r="AW61" s="142"/>
      <c r="AX61" s="142"/>
      <c r="AY61" s="142"/>
    </row>
    <row r="62" spans="1:51" s="125" customFormat="1" ht="13.2">
      <c r="A62" s="190" t="s">
        <v>8</v>
      </c>
      <c r="B62" s="191" t="s">
        <v>445</v>
      </c>
      <c r="C62" s="147">
        <v>8500</v>
      </c>
      <c r="D62" s="147">
        <f>C62*0.1</f>
        <v>850</v>
      </c>
      <c r="E62" s="148">
        <v>115</v>
      </c>
      <c r="F62" s="148">
        <v>63</v>
      </c>
      <c r="G62" s="148">
        <v>32</v>
      </c>
      <c r="H62" s="148">
        <v>280</v>
      </c>
      <c r="I62" s="147">
        <f t="shared" ref="I62:I69" si="18">SUM(C62:H62)</f>
        <v>9840</v>
      </c>
      <c r="J62" s="149">
        <v>1</v>
      </c>
      <c r="K62" s="150">
        <v>1</v>
      </c>
      <c r="L62" s="151">
        <f t="shared" ref="L62:L72" si="19">I62*J62*K62</f>
        <v>9840</v>
      </c>
      <c r="M62" s="152">
        <v>1</v>
      </c>
      <c r="N62" s="150">
        <v>1</v>
      </c>
      <c r="O62" s="153">
        <f>I62*M62*N62</f>
        <v>9840</v>
      </c>
      <c r="P62" s="149">
        <v>1</v>
      </c>
      <c r="Q62" s="150">
        <v>1</v>
      </c>
      <c r="R62" s="153">
        <f t="shared" ref="R62:R72" si="20">I62*P62*Q62</f>
        <v>9840</v>
      </c>
      <c r="S62" s="149">
        <v>1</v>
      </c>
      <c r="T62" s="150">
        <v>1</v>
      </c>
      <c r="U62" s="153">
        <f t="shared" ref="U62:U72" si="21">I62*S62*T62</f>
        <v>9840</v>
      </c>
      <c r="V62" s="149">
        <v>1</v>
      </c>
      <c r="W62" s="150">
        <v>1</v>
      </c>
      <c r="X62" s="153">
        <f t="shared" ref="X62:X72" si="22">I62*V62*W62</f>
        <v>9840</v>
      </c>
      <c r="Y62" s="149">
        <v>1</v>
      </c>
      <c r="Z62" s="150">
        <v>1</v>
      </c>
      <c r="AA62" s="154">
        <f t="shared" ref="AA62:AA72" si="23">I62*Y62*Z62</f>
        <v>9840</v>
      </c>
      <c r="AB62" s="149">
        <v>1</v>
      </c>
      <c r="AC62" s="150">
        <v>1</v>
      </c>
      <c r="AD62" s="154">
        <f t="shared" ref="AD62:AD72" si="24">I62*AB62*AC62</f>
        <v>9840</v>
      </c>
      <c r="AE62" s="149">
        <v>1</v>
      </c>
      <c r="AF62" s="150">
        <v>1</v>
      </c>
      <c r="AG62" s="154">
        <f t="shared" ref="AG62:AG72" si="25">I62*AE62*AF62</f>
        <v>9840</v>
      </c>
      <c r="AH62" s="149">
        <v>1</v>
      </c>
      <c r="AI62" s="150">
        <v>1</v>
      </c>
      <c r="AJ62" s="154">
        <f>I62*AH62*AI62</f>
        <v>9840</v>
      </c>
      <c r="AK62" s="149">
        <v>1</v>
      </c>
      <c r="AL62" s="150">
        <v>1</v>
      </c>
      <c r="AM62" s="154">
        <f t="shared" ref="AM62:AM69" si="26">I62*AK62*AL62</f>
        <v>9840</v>
      </c>
      <c r="AN62" s="149">
        <v>1</v>
      </c>
      <c r="AO62" s="150">
        <v>1</v>
      </c>
      <c r="AP62" s="154">
        <f t="shared" ref="AP62:AP69" si="27">I62*AN62*AO62</f>
        <v>9840</v>
      </c>
      <c r="AQ62" s="149">
        <v>1</v>
      </c>
      <c r="AR62" s="150">
        <v>1</v>
      </c>
      <c r="AS62" s="154">
        <f t="shared" ref="AS62:AS69" si="28">I62*AQ62*AR62</f>
        <v>9840</v>
      </c>
      <c r="AT62" s="149">
        <v>1</v>
      </c>
      <c r="AU62" s="150">
        <v>1</v>
      </c>
      <c r="AV62" s="154">
        <f t="shared" ref="AV62:AV69" si="29">I62*AT62*AU62</f>
        <v>9840</v>
      </c>
      <c r="AW62" s="149">
        <v>1</v>
      </c>
      <c r="AX62" s="150">
        <v>1</v>
      </c>
      <c r="AY62" s="154">
        <f t="shared" ref="AY62:AY69" si="30">I62*AW62*AX62</f>
        <v>9840</v>
      </c>
    </row>
    <row r="63" spans="1:51" s="125" customFormat="1" ht="13.2">
      <c r="A63" s="182" t="s">
        <v>17</v>
      </c>
      <c r="B63" s="183" t="s">
        <v>456</v>
      </c>
      <c r="C63" s="156">
        <v>3500</v>
      </c>
      <c r="D63" s="147">
        <f t="shared" ref="D63:D69" si="31">C63*0.1</f>
        <v>350</v>
      </c>
      <c r="E63" s="148">
        <v>115</v>
      </c>
      <c r="F63" s="148">
        <v>63</v>
      </c>
      <c r="G63" s="157">
        <v>27</v>
      </c>
      <c r="H63" s="157">
        <v>140</v>
      </c>
      <c r="I63" s="147">
        <f t="shared" si="18"/>
        <v>4195</v>
      </c>
      <c r="J63" s="158">
        <v>1</v>
      </c>
      <c r="K63" s="159">
        <v>1</v>
      </c>
      <c r="L63" s="154">
        <f t="shared" si="19"/>
        <v>4195</v>
      </c>
      <c r="M63" s="160">
        <v>1</v>
      </c>
      <c r="N63" s="159">
        <v>1</v>
      </c>
      <c r="O63" s="154">
        <f t="shared" ref="O63:O69" si="32">I63*M63*N63</f>
        <v>4195</v>
      </c>
      <c r="P63" s="158">
        <v>1</v>
      </c>
      <c r="Q63" s="159">
        <v>1</v>
      </c>
      <c r="R63" s="154">
        <f t="shared" si="20"/>
        <v>4195</v>
      </c>
      <c r="S63" s="158">
        <v>1</v>
      </c>
      <c r="T63" s="159">
        <v>1</v>
      </c>
      <c r="U63" s="154">
        <f t="shared" si="21"/>
        <v>4195</v>
      </c>
      <c r="V63" s="158">
        <v>1</v>
      </c>
      <c r="W63" s="159">
        <v>1</v>
      </c>
      <c r="X63" s="154">
        <f t="shared" si="22"/>
        <v>4195</v>
      </c>
      <c r="Y63" s="158">
        <v>1</v>
      </c>
      <c r="Z63" s="159">
        <v>1</v>
      </c>
      <c r="AA63" s="154">
        <f t="shared" si="23"/>
        <v>4195</v>
      </c>
      <c r="AB63" s="158">
        <v>1</v>
      </c>
      <c r="AC63" s="159">
        <v>1</v>
      </c>
      <c r="AD63" s="154">
        <f t="shared" si="24"/>
        <v>4195</v>
      </c>
      <c r="AE63" s="158">
        <v>1</v>
      </c>
      <c r="AF63" s="159">
        <v>1</v>
      </c>
      <c r="AG63" s="154">
        <f t="shared" si="25"/>
        <v>4195</v>
      </c>
      <c r="AH63" s="158">
        <v>1</v>
      </c>
      <c r="AI63" s="159">
        <v>1</v>
      </c>
      <c r="AJ63" s="154">
        <f t="shared" ref="AJ63:AJ69" si="33">I63*AH63*AI63</f>
        <v>4195</v>
      </c>
      <c r="AK63" s="158">
        <v>1</v>
      </c>
      <c r="AL63" s="159">
        <v>1</v>
      </c>
      <c r="AM63" s="154">
        <f t="shared" si="26"/>
        <v>4195</v>
      </c>
      <c r="AN63" s="158">
        <v>1</v>
      </c>
      <c r="AO63" s="159">
        <v>1</v>
      </c>
      <c r="AP63" s="154">
        <f t="shared" si="27"/>
        <v>4195</v>
      </c>
      <c r="AQ63" s="158">
        <v>1</v>
      </c>
      <c r="AR63" s="159">
        <v>1</v>
      </c>
      <c r="AS63" s="154">
        <f t="shared" si="28"/>
        <v>4195</v>
      </c>
      <c r="AT63" s="158">
        <v>1</v>
      </c>
      <c r="AU63" s="159">
        <v>1</v>
      </c>
      <c r="AV63" s="154">
        <f t="shared" si="29"/>
        <v>4195</v>
      </c>
      <c r="AW63" s="158">
        <v>1</v>
      </c>
      <c r="AX63" s="159">
        <v>1</v>
      </c>
      <c r="AY63" s="154">
        <f t="shared" si="30"/>
        <v>4195</v>
      </c>
    </row>
    <row r="64" spans="1:51" s="125" customFormat="1" ht="13.2">
      <c r="A64" s="182" t="s">
        <v>23</v>
      </c>
      <c r="B64" s="183" t="s">
        <v>456</v>
      </c>
      <c r="C64" s="156">
        <v>3500</v>
      </c>
      <c r="D64" s="147">
        <f t="shared" si="31"/>
        <v>350</v>
      </c>
      <c r="E64" s="148">
        <v>115</v>
      </c>
      <c r="F64" s="148">
        <v>63</v>
      </c>
      <c r="G64" s="157">
        <v>27</v>
      </c>
      <c r="H64" s="157">
        <v>140</v>
      </c>
      <c r="I64" s="147">
        <f t="shared" si="18"/>
        <v>4195</v>
      </c>
      <c r="J64" s="158">
        <v>1</v>
      </c>
      <c r="K64" s="159">
        <v>1</v>
      </c>
      <c r="L64" s="154">
        <f t="shared" si="19"/>
        <v>4195</v>
      </c>
      <c r="M64" s="160">
        <v>1</v>
      </c>
      <c r="N64" s="159">
        <v>1</v>
      </c>
      <c r="O64" s="154">
        <f t="shared" si="32"/>
        <v>4195</v>
      </c>
      <c r="P64" s="158">
        <v>1</v>
      </c>
      <c r="Q64" s="159">
        <v>1</v>
      </c>
      <c r="R64" s="154">
        <f t="shared" si="20"/>
        <v>4195</v>
      </c>
      <c r="S64" s="158">
        <v>1</v>
      </c>
      <c r="T64" s="159">
        <v>1</v>
      </c>
      <c r="U64" s="154">
        <f t="shared" si="21"/>
        <v>4195</v>
      </c>
      <c r="V64" s="158">
        <v>1</v>
      </c>
      <c r="W64" s="159">
        <v>1</v>
      </c>
      <c r="X64" s="154">
        <f t="shared" si="22"/>
        <v>4195</v>
      </c>
      <c r="Y64" s="158">
        <v>1</v>
      </c>
      <c r="Z64" s="159">
        <v>1</v>
      </c>
      <c r="AA64" s="154">
        <f t="shared" si="23"/>
        <v>4195</v>
      </c>
      <c r="AB64" s="158">
        <v>1</v>
      </c>
      <c r="AC64" s="159">
        <v>1</v>
      </c>
      <c r="AD64" s="154">
        <f t="shared" si="24"/>
        <v>4195</v>
      </c>
      <c r="AE64" s="158">
        <v>1</v>
      </c>
      <c r="AF64" s="159">
        <v>1</v>
      </c>
      <c r="AG64" s="154">
        <f t="shared" si="25"/>
        <v>4195</v>
      </c>
      <c r="AH64" s="158">
        <v>1</v>
      </c>
      <c r="AI64" s="159">
        <v>1</v>
      </c>
      <c r="AJ64" s="154">
        <f t="shared" si="33"/>
        <v>4195</v>
      </c>
      <c r="AK64" s="158">
        <v>1</v>
      </c>
      <c r="AL64" s="159">
        <v>1</v>
      </c>
      <c r="AM64" s="154">
        <f t="shared" si="26"/>
        <v>4195</v>
      </c>
      <c r="AN64" s="158">
        <v>1</v>
      </c>
      <c r="AO64" s="159">
        <v>1</v>
      </c>
      <c r="AP64" s="154">
        <f t="shared" si="27"/>
        <v>4195</v>
      </c>
      <c r="AQ64" s="158">
        <v>1</v>
      </c>
      <c r="AR64" s="159">
        <v>1</v>
      </c>
      <c r="AS64" s="154">
        <f t="shared" si="28"/>
        <v>4195</v>
      </c>
      <c r="AT64" s="158">
        <v>1</v>
      </c>
      <c r="AU64" s="159">
        <v>1</v>
      </c>
      <c r="AV64" s="154">
        <f t="shared" si="29"/>
        <v>4195</v>
      </c>
      <c r="AW64" s="158">
        <v>1</v>
      </c>
      <c r="AX64" s="159">
        <v>1</v>
      </c>
      <c r="AY64" s="154">
        <f t="shared" si="30"/>
        <v>4195</v>
      </c>
    </row>
    <row r="65" spans="1:51" s="125" customFormat="1" ht="13.2">
      <c r="A65" s="161" t="s">
        <v>13</v>
      </c>
      <c r="B65" s="183" t="s">
        <v>456</v>
      </c>
      <c r="C65" s="147">
        <v>5000</v>
      </c>
      <c r="D65" s="147">
        <f t="shared" si="31"/>
        <v>500</v>
      </c>
      <c r="E65" s="148">
        <v>115</v>
      </c>
      <c r="F65" s="148">
        <v>63</v>
      </c>
      <c r="G65" s="148">
        <v>27</v>
      </c>
      <c r="H65" s="157">
        <v>140</v>
      </c>
      <c r="I65" s="147">
        <f t="shared" si="18"/>
        <v>5845</v>
      </c>
      <c r="J65" s="162">
        <v>1</v>
      </c>
      <c r="K65" s="159">
        <v>1</v>
      </c>
      <c r="L65" s="154">
        <f t="shared" si="19"/>
        <v>5845</v>
      </c>
      <c r="M65" s="163">
        <v>1</v>
      </c>
      <c r="N65" s="159">
        <v>1</v>
      </c>
      <c r="O65" s="154">
        <f t="shared" si="32"/>
        <v>5845</v>
      </c>
      <c r="P65" s="162">
        <v>1</v>
      </c>
      <c r="Q65" s="159">
        <v>1</v>
      </c>
      <c r="R65" s="154">
        <f t="shared" si="20"/>
        <v>5845</v>
      </c>
      <c r="S65" s="162">
        <v>1</v>
      </c>
      <c r="T65" s="159">
        <v>1</v>
      </c>
      <c r="U65" s="154">
        <f t="shared" si="21"/>
        <v>5845</v>
      </c>
      <c r="V65" s="162">
        <v>1</v>
      </c>
      <c r="W65" s="159">
        <v>1</v>
      </c>
      <c r="X65" s="154">
        <f t="shared" si="22"/>
        <v>5845</v>
      </c>
      <c r="Y65" s="162">
        <v>1</v>
      </c>
      <c r="Z65" s="159">
        <v>1</v>
      </c>
      <c r="AA65" s="154">
        <f t="shared" si="23"/>
        <v>5845</v>
      </c>
      <c r="AB65" s="162">
        <v>1</v>
      </c>
      <c r="AC65" s="159">
        <v>1</v>
      </c>
      <c r="AD65" s="154">
        <f t="shared" si="24"/>
        <v>5845</v>
      </c>
      <c r="AE65" s="162">
        <v>1</v>
      </c>
      <c r="AF65" s="159">
        <v>1</v>
      </c>
      <c r="AG65" s="154">
        <f t="shared" si="25"/>
        <v>5845</v>
      </c>
      <c r="AH65" s="162">
        <v>1</v>
      </c>
      <c r="AI65" s="159">
        <v>1</v>
      </c>
      <c r="AJ65" s="154">
        <f t="shared" si="33"/>
        <v>5845</v>
      </c>
      <c r="AK65" s="162">
        <v>1</v>
      </c>
      <c r="AL65" s="159">
        <v>1</v>
      </c>
      <c r="AM65" s="154">
        <f t="shared" si="26"/>
        <v>5845</v>
      </c>
      <c r="AN65" s="162">
        <v>1</v>
      </c>
      <c r="AO65" s="159">
        <v>1</v>
      </c>
      <c r="AP65" s="154">
        <f t="shared" si="27"/>
        <v>5845</v>
      </c>
      <c r="AQ65" s="162">
        <v>1</v>
      </c>
      <c r="AR65" s="159">
        <v>1</v>
      </c>
      <c r="AS65" s="154">
        <f t="shared" si="28"/>
        <v>5845</v>
      </c>
      <c r="AT65" s="162">
        <v>1</v>
      </c>
      <c r="AU65" s="159">
        <v>1</v>
      </c>
      <c r="AV65" s="154">
        <f t="shared" si="29"/>
        <v>5845</v>
      </c>
      <c r="AW65" s="162">
        <v>1</v>
      </c>
      <c r="AX65" s="159">
        <v>1</v>
      </c>
      <c r="AY65" s="154">
        <f t="shared" si="30"/>
        <v>5845</v>
      </c>
    </row>
    <row r="66" spans="1:51" s="125" customFormat="1" ht="13.2">
      <c r="A66" s="165" t="s">
        <v>451</v>
      </c>
      <c r="B66" s="183" t="s">
        <v>456</v>
      </c>
      <c r="C66" s="156">
        <v>3500</v>
      </c>
      <c r="D66" s="147">
        <f t="shared" si="31"/>
        <v>350</v>
      </c>
      <c r="E66" s="148">
        <v>115</v>
      </c>
      <c r="F66" s="148">
        <v>63</v>
      </c>
      <c r="G66" s="157">
        <v>27</v>
      </c>
      <c r="H66" s="157">
        <v>140</v>
      </c>
      <c r="I66" s="147">
        <f t="shared" si="18"/>
        <v>4195</v>
      </c>
      <c r="J66" s="158">
        <v>1</v>
      </c>
      <c r="K66" s="159">
        <v>1</v>
      </c>
      <c r="L66" s="154">
        <f t="shared" si="19"/>
        <v>4195</v>
      </c>
      <c r="M66" s="160">
        <v>1</v>
      </c>
      <c r="N66" s="159">
        <v>1</v>
      </c>
      <c r="O66" s="166">
        <f t="shared" si="32"/>
        <v>4195</v>
      </c>
      <c r="P66" s="158">
        <v>1</v>
      </c>
      <c r="Q66" s="159">
        <v>1</v>
      </c>
      <c r="R66" s="154">
        <f t="shared" si="20"/>
        <v>4195</v>
      </c>
      <c r="S66" s="158">
        <v>1</v>
      </c>
      <c r="T66" s="159">
        <v>1</v>
      </c>
      <c r="U66" s="154">
        <f t="shared" si="21"/>
        <v>4195</v>
      </c>
      <c r="V66" s="158">
        <v>1</v>
      </c>
      <c r="W66" s="159">
        <v>1</v>
      </c>
      <c r="X66" s="154">
        <f t="shared" si="22"/>
        <v>4195</v>
      </c>
      <c r="Y66" s="158">
        <v>1</v>
      </c>
      <c r="Z66" s="159">
        <v>1</v>
      </c>
      <c r="AA66" s="154">
        <f t="shared" si="23"/>
        <v>4195</v>
      </c>
      <c r="AB66" s="158">
        <v>1</v>
      </c>
      <c r="AC66" s="159">
        <v>1</v>
      </c>
      <c r="AD66" s="154">
        <f t="shared" si="24"/>
        <v>4195</v>
      </c>
      <c r="AE66" s="158">
        <v>1</v>
      </c>
      <c r="AF66" s="159">
        <v>1</v>
      </c>
      <c r="AG66" s="154">
        <f t="shared" si="25"/>
        <v>4195</v>
      </c>
      <c r="AH66" s="158">
        <v>1</v>
      </c>
      <c r="AI66" s="159">
        <v>1</v>
      </c>
      <c r="AJ66" s="154">
        <f t="shared" si="33"/>
        <v>4195</v>
      </c>
      <c r="AK66" s="158">
        <v>1</v>
      </c>
      <c r="AL66" s="159">
        <v>1</v>
      </c>
      <c r="AM66" s="154">
        <f t="shared" si="26"/>
        <v>4195</v>
      </c>
      <c r="AN66" s="158">
        <v>1</v>
      </c>
      <c r="AO66" s="159">
        <v>1</v>
      </c>
      <c r="AP66" s="154">
        <f t="shared" si="27"/>
        <v>4195</v>
      </c>
      <c r="AQ66" s="158">
        <v>1</v>
      </c>
      <c r="AR66" s="159">
        <v>1</v>
      </c>
      <c r="AS66" s="154">
        <f t="shared" si="28"/>
        <v>4195</v>
      </c>
      <c r="AT66" s="158">
        <v>1</v>
      </c>
      <c r="AU66" s="159">
        <v>1</v>
      </c>
      <c r="AV66" s="154">
        <f t="shared" si="29"/>
        <v>4195</v>
      </c>
      <c r="AW66" s="158">
        <v>1</v>
      </c>
      <c r="AX66" s="159">
        <v>1</v>
      </c>
      <c r="AY66" s="154">
        <f t="shared" si="30"/>
        <v>4195</v>
      </c>
    </row>
    <row r="67" spans="1:51" s="125" customFormat="1" ht="13.2">
      <c r="A67" s="182" t="s">
        <v>457</v>
      </c>
      <c r="B67" s="183" t="s">
        <v>456</v>
      </c>
      <c r="C67" s="147">
        <v>1500</v>
      </c>
      <c r="D67" s="147">
        <f t="shared" si="31"/>
        <v>150</v>
      </c>
      <c r="E67" s="148">
        <v>115</v>
      </c>
      <c r="F67" s="148">
        <v>63</v>
      </c>
      <c r="G67" s="148">
        <v>27</v>
      </c>
      <c r="H67" s="157">
        <v>140</v>
      </c>
      <c r="I67" s="147">
        <f t="shared" si="18"/>
        <v>1995</v>
      </c>
      <c r="J67" s="162">
        <v>1</v>
      </c>
      <c r="K67" s="159">
        <v>2</v>
      </c>
      <c r="L67" s="154">
        <f t="shared" si="19"/>
        <v>3990</v>
      </c>
      <c r="M67" s="162">
        <v>1</v>
      </c>
      <c r="N67" s="159">
        <v>1</v>
      </c>
      <c r="O67" s="154">
        <f t="shared" si="32"/>
        <v>1995</v>
      </c>
      <c r="P67" s="162">
        <v>1</v>
      </c>
      <c r="Q67" s="159">
        <v>1</v>
      </c>
      <c r="R67" s="154">
        <f t="shared" si="20"/>
        <v>1995</v>
      </c>
      <c r="S67" s="162">
        <v>1</v>
      </c>
      <c r="T67" s="159">
        <v>1</v>
      </c>
      <c r="U67" s="154">
        <f t="shared" si="21"/>
        <v>1995</v>
      </c>
      <c r="V67" s="162">
        <v>1</v>
      </c>
      <c r="W67" s="159">
        <v>1</v>
      </c>
      <c r="X67" s="154">
        <f t="shared" si="22"/>
        <v>1995</v>
      </c>
      <c r="Y67" s="162">
        <v>1</v>
      </c>
      <c r="Z67" s="159">
        <v>1</v>
      </c>
      <c r="AA67" s="154">
        <f t="shared" si="23"/>
        <v>1995</v>
      </c>
      <c r="AB67" s="162">
        <v>1</v>
      </c>
      <c r="AC67" s="159">
        <v>1</v>
      </c>
      <c r="AD67" s="154">
        <f t="shared" si="24"/>
        <v>1995</v>
      </c>
      <c r="AE67" s="162">
        <v>1</v>
      </c>
      <c r="AF67" s="159">
        <v>1</v>
      </c>
      <c r="AG67" s="154">
        <f t="shared" si="25"/>
        <v>1995</v>
      </c>
      <c r="AH67" s="162">
        <v>1</v>
      </c>
      <c r="AI67" s="159">
        <v>1</v>
      </c>
      <c r="AJ67" s="154">
        <f t="shared" si="33"/>
        <v>1995</v>
      </c>
      <c r="AK67" s="162">
        <v>1</v>
      </c>
      <c r="AL67" s="159">
        <v>1</v>
      </c>
      <c r="AM67" s="154">
        <f t="shared" si="26"/>
        <v>1995</v>
      </c>
      <c r="AN67" s="162">
        <v>1</v>
      </c>
      <c r="AO67" s="159">
        <v>1</v>
      </c>
      <c r="AP67" s="154">
        <f t="shared" si="27"/>
        <v>1995</v>
      </c>
      <c r="AQ67" s="162">
        <v>1</v>
      </c>
      <c r="AR67" s="159">
        <v>1</v>
      </c>
      <c r="AS67" s="154">
        <f t="shared" si="28"/>
        <v>1995</v>
      </c>
      <c r="AT67" s="162">
        <v>1</v>
      </c>
      <c r="AU67" s="159">
        <v>1</v>
      </c>
      <c r="AV67" s="154">
        <f t="shared" si="29"/>
        <v>1995</v>
      </c>
      <c r="AW67" s="162">
        <v>1</v>
      </c>
      <c r="AX67" s="159">
        <v>1</v>
      </c>
      <c r="AY67" s="154">
        <f t="shared" si="30"/>
        <v>1995</v>
      </c>
    </row>
    <row r="68" spans="1:51" s="125" customFormat="1" ht="13.2">
      <c r="A68" s="192" t="s">
        <v>458</v>
      </c>
      <c r="B68" s="183" t="s">
        <v>459</v>
      </c>
      <c r="C68" s="147">
        <v>1000</v>
      </c>
      <c r="D68" s="147">
        <f t="shared" si="31"/>
        <v>100</v>
      </c>
      <c r="E68" s="148">
        <v>115</v>
      </c>
      <c r="F68" s="148">
        <v>63</v>
      </c>
      <c r="G68" s="148">
        <v>17</v>
      </c>
      <c r="H68" s="157">
        <v>140</v>
      </c>
      <c r="I68" s="147">
        <f t="shared" si="18"/>
        <v>1435</v>
      </c>
      <c r="J68" s="162">
        <v>1</v>
      </c>
      <c r="K68" s="159">
        <v>2</v>
      </c>
      <c r="L68" s="154">
        <f t="shared" si="19"/>
        <v>2870</v>
      </c>
      <c r="M68" s="162">
        <v>1</v>
      </c>
      <c r="N68" s="159">
        <v>2</v>
      </c>
      <c r="O68" s="154">
        <f t="shared" si="32"/>
        <v>2870</v>
      </c>
      <c r="P68" s="162">
        <v>1</v>
      </c>
      <c r="Q68" s="159">
        <v>2</v>
      </c>
      <c r="R68" s="154">
        <f t="shared" si="20"/>
        <v>2870</v>
      </c>
      <c r="S68" s="162">
        <v>1</v>
      </c>
      <c r="T68" s="159">
        <v>2</v>
      </c>
      <c r="U68" s="154">
        <f t="shared" si="21"/>
        <v>2870</v>
      </c>
      <c r="V68" s="162">
        <v>1</v>
      </c>
      <c r="W68" s="159">
        <v>2</v>
      </c>
      <c r="X68" s="154">
        <f t="shared" si="22"/>
        <v>2870</v>
      </c>
      <c r="Y68" s="162">
        <v>1</v>
      </c>
      <c r="Z68" s="159">
        <v>2</v>
      </c>
      <c r="AA68" s="154">
        <f t="shared" si="23"/>
        <v>2870</v>
      </c>
      <c r="AB68" s="162">
        <v>1</v>
      </c>
      <c r="AC68" s="159">
        <v>2</v>
      </c>
      <c r="AD68" s="154">
        <f t="shared" si="24"/>
        <v>2870</v>
      </c>
      <c r="AE68" s="162">
        <v>1</v>
      </c>
      <c r="AF68" s="159">
        <v>2</v>
      </c>
      <c r="AG68" s="154">
        <f t="shared" si="25"/>
        <v>2870</v>
      </c>
      <c r="AH68" s="162">
        <v>1</v>
      </c>
      <c r="AI68" s="159">
        <v>2</v>
      </c>
      <c r="AJ68" s="154">
        <f t="shared" si="33"/>
        <v>2870</v>
      </c>
      <c r="AK68" s="162">
        <v>1</v>
      </c>
      <c r="AL68" s="159">
        <v>2</v>
      </c>
      <c r="AM68" s="154">
        <f t="shared" si="26"/>
        <v>2870</v>
      </c>
      <c r="AN68" s="162">
        <v>1</v>
      </c>
      <c r="AO68" s="159">
        <v>2</v>
      </c>
      <c r="AP68" s="154">
        <f t="shared" si="27"/>
        <v>2870</v>
      </c>
      <c r="AQ68" s="162">
        <v>1</v>
      </c>
      <c r="AR68" s="159">
        <v>2</v>
      </c>
      <c r="AS68" s="154">
        <f t="shared" si="28"/>
        <v>2870</v>
      </c>
      <c r="AT68" s="162">
        <v>1</v>
      </c>
      <c r="AU68" s="159">
        <v>2</v>
      </c>
      <c r="AV68" s="154">
        <f t="shared" si="29"/>
        <v>2870</v>
      </c>
      <c r="AW68" s="162">
        <v>1</v>
      </c>
      <c r="AX68" s="159">
        <v>2</v>
      </c>
      <c r="AY68" s="154">
        <f t="shared" si="30"/>
        <v>2870</v>
      </c>
    </row>
    <row r="69" spans="1:51" s="125" customFormat="1" ht="13.2">
      <c r="A69" s="192" t="s">
        <v>33</v>
      </c>
      <c r="B69" s="183" t="s">
        <v>459</v>
      </c>
      <c r="C69" s="147">
        <v>1000</v>
      </c>
      <c r="D69" s="147">
        <f t="shared" si="31"/>
        <v>100</v>
      </c>
      <c r="E69" s="148">
        <v>115</v>
      </c>
      <c r="F69" s="148">
        <v>63</v>
      </c>
      <c r="G69" s="148">
        <v>17</v>
      </c>
      <c r="H69" s="157">
        <v>140</v>
      </c>
      <c r="I69" s="147">
        <f t="shared" si="18"/>
        <v>1435</v>
      </c>
      <c r="J69" s="162">
        <v>1</v>
      </c>
      <c r="K69" s="159">
        <v>1</v>
      </c>
      <c r="L69" s="154">
        <f t="shared" si="19"/>
        <v>1435</v>
      </c>
      <c r="M69" s="162">
        <v>1</v>
      </c>
      <c r="N69" s="159">
        <v>1</v>
      </c>
      <c r="O69" s="154">
        <f t="shared" si="32"/>
        <v>1435</v>
      </c>
      <c r="P69" s="162">
        <v>1</v>
      </c>
      <c r="Q69" s="159">
        <v>1</v>
      </c>
      <c r="R69" s="154">
        <f t="shared" si="20"/>
        <v>1435</v>
      </c>
      <c r="S69" s="162">
        <v>1</v>
      </c>
      <c r="T69" s="159">
        <v>1</v>
      </c>
      <c r="U69" s="154">
        <f t="shared" si="21"/>
        <v>1435</v>
      </c>
      <c r="V69" s="162">
        <v>1</v>
      </c>
      <c r="W69" s="159">
        <v>1</v>
      </c>
      <c r="X69" s="154">
        <f t="shared" si="22"/>
        <v>1435</v>
      </c>
      <c r="Y69" s="162">
        <v>1</v>
      </c>
      <c r="Z69" s="159">
        <v>1</v>
      </c>
      <c r="AA69" s="154">
        <f t="shared" si="23"/>
        <v>1435</v>
      </c>
      <c r="AB69" s="162">
        <v>1</v>
      </c>
      <c r="AC69" s="159">
        <v>1</v>
      </c>
      <c r="AD69" s="154">
        <f t="shared" si="24"/>
        <v>1435</v>
      </c>
      <c r="AE69" s="162">
        <v>1</v>
      </c>
      <c r="AF69" s="159">
        <v>1</v>
      </c>
      <c r="AG69" s="154">
        <f t="shared" si="25"/>
        <v>1435</v>
      </c>
      <c r="AH69" s="162">
        <v>1</v>
      </c>
      <c r="AI69" s="159">
        <v>1</v>
      </c>
      <c r="AJ69" s="154">
        <f t="shared" si="33"/>
        <v>1435</v>
      </c>
      <c r="AK69" s="162">
        <v>1</v>
      </c>
      <c r="AL69" s="159">
        <v>1</v>
      </c>
      <c r="AM69" s="154">
        <f t="shared" si="26"/>
        <v>1435</v>
      </c>
      <c r="AN69" s="162">
        <v>1</v>
      </c>
      <c r="AO69" s="159">
        <v>1</v>
      </c>
      <c r="AP69" s="154">
        <f t="shared" si="27"/>
        <v>1435</v>
      </c>
      <c r="AQ69" s="162">
        <v>1</v>
      </c>
      <c r="AR69" s="159">
        <v>1</v>
      </c>
      <c r="AS69" s="154">
        <f t="shared" si="28"/>
        <v>1435</v>
      </c>
      <c r="AT69" s="162">
        <v>1</v>
      </c>
      <c r="AU69" s="159">
        <v>1</v>
      </c>
      <c r="AV69" s="154">
        <f t="shared" si="29"/>
        <v>1435</v>
      </c>
      <c r="AW69" s="162">
        <v>1</v>
      </c>
      <c r="AX69" s="159">
        <v>1</v>
      </c>
      <c r="AY69" s="154">
        <f t="shared" si="30"/>
        <v>1435</v>
      </c>
    </row>
    <row r="70" spans="1:51" s="125" customFormat="1" ht="13.2">
      <c r="A70" s="182" t="s">
        <v>53</v>
      </c>
      <c r="B70" s="193" t="s">
        <v>459</v>
      </c>
      <c r="C70" s="147">
        <v>1500</v>
      </c>
      <c r="D70" s="147">
        <f>C70*0.1</f>
        <v>150</v>
      </c>
      <c r="E70" s="148">
        <v>115</v>
      </c>
      <c r="F70" s="148">
        <v>63</v>
      </c>
      <c r="G70" s="148">
        <v>17</v>
      </c>
      <c r="H70" s="157">
        <v>140</v>
      </c>
      <c r="I70" s="147">
        <f>SUM(C70:H70)</f>
        <v>1985</v>
      </c>
      <c r="J70" s="162">
        <v>1</v>
      </c>
      <c r="K70" s="159">
        <v>1</v>
      </c>
      <c r="L70" s="154">
        <f t="shared" si="19"/>
        <v>1985</v>
      </c>
      <c r="M70" s="162">
        <v>1</v>
      </c>
      <c r="N70" s="159">
        <v>1</v>
      </c>
      <c r="O70" s="154">
        <f>I70*M70*N70</f>
        <v>1985</v>
      </c>
      <c r="P70" s="162">
        <v>1</v>
      </c>
      <c r="Q70" s="159">
        <v>1</v>
      </c>
      <c r="R70" s="154">
        <f t="shared" si="20"/>
        <v>1985</v>
      </c>
      <c r="S70" s="162">
        <v>1</v>
      </c>
      <c r="T70" s="159">
        <v>1</v>
      </c>
      <c r="U70" s="154">
        <f t="shared" si="21"/>
        <v>1985</v>
      </c>
      <c r="V70" s="162">
        <v>1</v>
      </c>
      <c r="W70" s="159">
        <v>1</v>
      </c>
      <c r="X70" s="154">
        <f t="shared" si="22"/>
        <v>1985</v>
      </c>
      <c r="Y70" s="162">
        <v>1</v>
      </c>
      <c r="Z70" s="159">
        <v>1</v>
      </c>
      <c r="AA70" s="154">
        <f t="shared" si="23"/>
        <v>1985</v>
      </c>
      <c r="AB70" s="162">
        <v>1</v>
      </c>
      <c r="AC70" s="159">
        <v>1</v>
      </c>
      <c r="AD70" s="154">
        <f t="shared" si="24"/>
        <v>1985</v>
      </c>
      <c r="AE70" s="162">
        <v>1</v>
      </c>
      <c r="AF70" s="159">
        <v>1</v>
      </c>
      <c r="AG70" s="154">
        <f t="shared" si="25"/>
        <v>1985</v>
      </c>
      <c r="AH70" s="162">
        <v>1</v>
      </c>
      <c r="AI70" s="159">
        <v>1</v>
      </c>
      <c r="AJ70" s="154">
        <f>I70*AH70*AI70</f>
        <v>1985</v>
      </c>
      <c r="AK70" s="162">
        <v>1</v>
      </c>
      <c r="AL70" s="159">
        <v>1</v>
      </c>
      <c r="AM70" s="154">
        <f>I70*AK70*AL70</f>
        <v>1985</v>
      </c>
      <c r="AN70" s="162">
        <v>1</v>
      </c>
      <c r="AO70" s="159">
        <v>1</v>
      </c>
      <c r="AP70" s="154">
        <f>I70*AN70*AO70</f>
        <v>1985</v>
      </c>
      <c r="AQ70" s="162">
        <v>1</v>
      </c>
      <c r="AR70" s="159">
        <v>1</v>
      </c>
      <c r="AS70" s="154">
        <f>I70*AQ70*AR70</f>
        <v>1985</v>
      </c>
      <c r="AT70" s="162">
        <v>1</v>
      </c>
      <c r="AU70" s="159">
        <v>1</v>
      </c>
      <c r="AV70" s="154">
        <f>I70*AT70*AU70</f>
        <v>1985</v>
      </c>
      <c r="AW70" s="162">
        <v>1</v>
      </c>
      <c r="AX70" s="159">
        <v>1</v>
      </c>
      <c r="AY70" s="154">
        <f>I70*AW70*AX70</f>
        <v>1985</v>
      </c>
    </row>
    <row r="71" spans="1:51" s="125" customFormat="1" ht="13.2">
      <c r="A71" s="192" t="s">
        <v>460</v>
      </c>
      <c r="B71" s="183" t="s">
        <v>459</v>
      </c>
      <c r="C71" s="147">
        <v>600</v>
      </c>
      <c r="D71" s="147">
        <f>C71*0.1</f>
        <v>60</v>
      </c>
      <c r="E71" s="148">
        <v>115</v>
      </c>
      <c r="F71" s="148">
        <v>63</v>
      </c>
      <c r="G71" s="148">
        <v>17</v>
      </c>
      <c r="H71" s="157">
        <v>140</v>
      </c>
      <c r="I71" s="147">
        <f>SUM(C71:H71)</f>
        <v>995</v>
      </c>
      <c r="J71" s="162">
        <v>1</v>
      </c>
      <c r="K71" s="159">
        <v>1</v>
      </c>
      <c r="L71" s="154">
        <f t="shared" si="19"/>
        <v>995</v>
      </c>
      <c r="M71" s="162">
        <v>1</v>
      </c>
      <c r="N71" s="159">
        <v>1</v>
      </c>
      <c r="O71" s="154">
        <f>I71*M71*N71</f>
        <v>995</v>
      </c>
      <c r="P71" s="162">
        <v>1</v>
      </c>
      <c r="Q71" s="159">
        <v>1</v>
      </c>
      <c r="R71" s="154">
        <f t="shared" si="20"/>
        <v>995</v>
      </c>
      <c r="S71" s="162">
        <v>1</v>
      </c>
      <c r="T71" s="159">
        <v>1</v>
      </c>
      <c r="U71" s="154">
        <f t="shared" si="21"/>
        <v>995</v>
      </c>
      <c r="V71" s="162">
        <v>1</v>
      </c>
      <c r="W71" s="159">
        <v>1</v>
      </c>
      <c r="X71" s="154">
        <f t="shared" si="22"/>
        <v>995</v>
      </c>
      <c r="Y71" s="162">
        <v>1</v>
      </c>
      <c r="Z71" s="159">
        <v>1</v>
      </c>
      <c r="AA71" s="154">
        <f t="shared" si="23"/>
        <v>995</v>
      </c>
      <c r="AB71" s="162">
        <v>1</v>
      </c>
      <c r="AC71" s="159">
        <v>1</v>
      </c>
      <c r="AD71" s="154">
        <f t="shared" si="24"/>
        <v>995</v>
      </c>
      <c r="AE71" s="162">
        <v>1</v>
      </c>
      <c r="AF71" s="159">
        <v>1</v>
      </c>
      <c r="AG71" s="154">
        <f t="shared" si="25"/>
        <v>995</v>
      </c>
      <c r="AH71" s="162">
        <v>1</v>
      </c>
      <c r="AI71" s="159">
        <v>1</v>
      </c>
      <c r="AJ71" s="154">
        <f>I71*AH71*AI71</f>
        <v>995</v>
      </c>
      <c r="AK71" s="162">
        <v>1</v>
      </c>
      <c r="AL71" s="159">
        <v>1</v>
      </c>
      <c r="AM71" s="154">
        <f>I71*AK71*AL71</f>
        <v>995</v>
      </c>
      <c r="AN71" s="162">
        <v>1</v>
      </c>
      <c r="AO71" s="159">
        <v>1</v>
      </c>
      <c r="AP71" s="154">
        <f>I71*AN71*AO71</f>
        <v>995</v>
      </c>
      <c r="AQ71" s="162">
        <v>1</v>
      </c>
      <c r="AR71" s="159">
        <v>1</v>
      </c>
      <c r="AS71" s="154">
        <f>I71*AQ71*AR71</f>
        <v>995</v>
      </c>
      <c r="AT71" s="162">
        <v>1</v>
      </c>
      <c r="AU71" s="159">
        <v>1</v>
      </c>
      <c r="AV71" s="154">
        <f>I71*AT71*AU71</f>
        <v>995</v>
      </c>
      <c r="AW71" s="162">
        <v>1</v>
      </c>
      <c r="AX71" s="159">
        <v>1</v>
      </c>
      <c r="AY71" s="154">
        <f>I71*AW71*AX71</f>
        <v>995</v>
      </c>
    </row>
    <row r="72" spans="1:51" s="125" customFormat="1" ht="13.8" thickBot="1">
      <c r="A72" s="194" t="s">
        <v>57</v>
      </c>
      <c r="B72" s="193" t="s">
        <v>459</v>
      </c>
      <c r="C72" s="147">
        <v>600</v>
      </c>
      <c r="D72" s="147">
        <f>C72*0.1</f>
        <v>60</v>
      </c>
      <c r="E72" s="148">
        <v>115</v>
      </c>
      <c r="F72" s="148">
        <v>63</v>
      </c>
      <c r="G72" s="148">
        <v>17</v>
      </c>
      <c r="H72" s="157">
        <v>140</v>
      </c>
      <c r="I72" s="147">
        <f>SUM(C72:H72)</f>
        <v>995</v>
      </c>
      <c r="J72" s="162">
        <v>1</v>
      </c>
      <c r="K72" s="159">
        <v>3</v>
      </c>
      <c r="L72" s="154">
        <f t="shared" si="19"/>
        <v>2985</v>
      </c>
      <c r="M72" s="162">
        <v>1</v>
      </c>
      <c r="N72" s="159">
        <v>5</v>
      </c>
      <c r="O72" s="154">
        <f>I72*M72*N72</f>
        <v>4975</v>
      </c>
      <c r="P72" s="162">
        <v>1</v>
      </c>
      <c r="Q72" s="159">
        <v>5</v>
      </c>
      <c r="R72" s="154">
        <f t="shared" si="20"/>
        <v>4975</v>
      </c>
      <c r="S72" s="162">
        <v>1</v>
      </c>
      <c r="T72" s="159">
        <v>5</v>
      </c>
      <c r="U72" s="154">
        <f t="shared" si="21"/>
        <v>4975</v>
      </c>
      <c r="V72" s="162">
        <v>1</v>
      </c>
      <c r="W72" s="159">
        <v>5</v>
      </c>
      <c r="X72" s="154">
        <f t="shared" si="22"/>
        <v>4975</v>
      </c>
      <c r="Y72" s="162">
        <v>1</v>
      </c>
      <c r="Z72" s="159">
        <v>5</v>
      </c>
      <c r="AA72" s="154">
        <f t="shared" si="23"/>
        <v>4975</v>
      </c>
      <c r="AB72" s="162">
        <v>1</v>
      </c>
      <c r="AC72" s="159">
        <v>5</v>
      </c>
      <c r="AD72" s="154">
        <f t="shared" si="24"/>
        <v>4975</v>
      </c>
      <c r="AE72" s="162">
        <v>1</v>
      </c>
      <c r="AF72" s="159">
        <v>5</v>
      </c>
      <c r="AG72" s="154">
        <f t="shared" si="25"/>
        <v>4975</v>
      </c>
      <c r="AH72" s="162">
        <v>1</v>
      </c>
      <c r="AI72" s="159">
        <v>5</v>
      </c>
      <c r="AJ72" s="154">
        <f>I72*AH72*AI72</f>
        <v>4975</v>
      </c>
      <c r="AK72" s="162">
        <v>1</v>
      </c>
      <c r="AL72" s="159">
        <v>5</v>
      </c>
      <c r="AM72" s="154">
        <f>I72*AK72*AL72</f>
        <v>4975</v>
      </c>
      <c r="AN72" s="162">
        <v>1</v>
      </c>
      <c r="AO72" s="159">
        <v>5</v>
      </c>
      <c r="AP72" s="154">
        <f>I72*AN72*AO72</f>
        <v>4975</v>
      </c>
      <c r="AQ72" s="162">
        <v>1</v>
      </c>
      <c r="AR72" s="159">
        <v>5</v>
      </c>
      <c r="AS72" s="154">
        <f>I72*AQ72*AR72</f>
        <v>4975</v>
      </c>
      <c r="AT72" s="162">
        <v>1</v>
      </c>
      <c r="AU72" s="159">
        <v>5</v>
      </c>
      <c r="AV72" s="154">
        <f>I72*AT72*AU72</f>
        <v>4975</v>
      </c>
      <c r="AW72" s="162">
        <v>1</v>
      </c>
      <c r="AX72" s="159">
        <v>5</v>
      </c>
      <c r="AY72" s="154">
        <f>I72*AW72*AX72</f>
        <v>4975</v>
      </c>
    </row>
    <row r="73" spans="1:51" s="125" customFormat="1" ht="13.8" thickBot="1">
      <c r="A73" s="167" t="s">
        <v>63</v>
      </c>
      <c r="B73" s="127"/>
      <c r="C73" s="187"/>
      <c r="D73" s="187"/>
      <c r="E73" s="187"/>
      <c r="F73" s="187"/>
      <c r="G73" s="187"/>
      <c r="H73" s="187"/>
      <c r="I73" s="168">
        <f t="shared" ref="I73:T73" si="34">SUM(I70:I72)</f>
        <v>3975</v>
      </c>
      <c r="J73" s="170">
        <f t="shared" si="34"/>
        <v>3</v>
      </c>
      <c r="K73" s="170">
        <f t="shared" si="34"/>
        <v>5</v>
      </c>
      <c r="L73" s="171">
        <f>SUM(L62:L72)</f>
        <v>42530</v>
      </c>
      <c r="M73" s="170">
        <f t="shared" si="34"/>
        <v>3</v>
      </c>
      <c r="N73" s="170">
        <f t="shared" si="34"/>
        <v>7</v>
      </c>
      <c r="O73" s="171">
        <f t="shared" si="34"/>
        <v>7955</v>
      </c>
      <c r="P73" s="170">
        <f t="shared" si="34"/>
        <v>3</v>
      </c>
      <c r="Q73" s="170">
        <f t="shared" si="34"/>
        <v>7</v>
      </c>
      <c r="R73" s="171">
        <f t="shared" si="34"/>
        <v>7955</v>
      </c>
      <c r="S73" s="170">
        <f t="shared" si="34"/>
        <v>3</v>
      </c>
      <c r="T73" s="170">
        <f t="shared" si="34"/>
        <v>7</v>
      </c>
      <c r="U73" s="171">
        <f t="shared" ref="U73:AY73" si="35">SUM(U70:U72)</f>
        <v>7955</v>
      </c>
      <c r="V73" s="170">
        <f t="shared" si="35"/>
        <v>3</v>
      </c>
      <c r="W73" s="170">
        <f t="shared" si="35"/>
        <v>7</v>
      </c>
      <c r="X73" s="171">
        <f t="shared" si="35"/>
        <v>7955</v>
      </c>
      <c r="Y73" s="170">
        <f t="shared" si="35"/>
        <v>3</v>
      </c>
      <c r="Z73" s="170">
        <f t="shared" si="35"/>
        <v>7</v>
      </c>
      <c r="AA73" s="171">
        <f t="shared" si="35"/>
        <v>7955</v>
      </c>
      <c r="AB73" s="170">
        <f t="shared" si="35"/>
        <v>3</v>
      </c>
      <c r="AC73" s="170">
        <f t="shared" si="35"/>
        <v>7</v>
      </c>
      <c r="AD73" s="171">
        <f t="shared" si="35"/>
        <v>7955</v>
      </c>
      <c r="AE73" s="170">
        <f t="shared" si="35"/>
        <v>3</v>
      </c>
      <c r="AF73" s="170">
        <f t="shared" si="35"/>
        <v>7</v>
      </c>
      <c r="AG73" s="171">
        <f t="shared" si="35"/>
        <v>7955</v>
      </c>
      <c r="AH73" s="170">
        <f t="shared" si="35"/>
        <v>3</v>
      </c>
      <c r="AI73" s="170">
        <f t="shared" si="35"/>
        <v>7</v>
      </c>
      <c r="AJ73" s="171">
        <f t="shared" si="35"/>
        <v>7955</v>
      </c>
      <c r="AK73" s="170">
        <f t="shared" si="35"/>
        <v>3</v>
      </c>
      <c r="AL73" s="170">
        <f t="shared" si="35"/>
        <v>7</v>
      </c>
      <c r="AM73" s="171">
        <f t="shared" si="35"/>
        <v>7955</v>
      </c>
      <c r="AN73" s="170">
        <f t="shared" si="35"/>
        <v>3</v>
      </c>
      <c r="AO73" s="170">
        <f t="shared" si="35"/>
        <v>7</v>
      </c>
      <c r="AP73" s="171">
        <f t="shared" si="35"/>
        <v>7955</v>
      </c>
      <c r="AQ73" s="170">
        <f t="shared" si="35"/>
        <v>3</v>
      </c>
      <c r="AR73" s="170">
        <f t="shared" si="35"/>
        <v>7</v>
      </c>
      <c r="AS73" s="171">
        <f t="shared" si="35"/>
        <v>7955</v>
      </c>
      <c r="AT73" s="170">
        <f t="shared" si="35"/>
        <v>3</v>
      </c>
      <c r="AU73" s="170">
        <f t="shared" si="35"/>
        <v>7</v>
      </c>
      <c r="AV73" s="171">
        <f t="shared" si="35"/>
        <v>7955</v>
      </c>
      <c r="AW73" s="170">
        <f t="shared" si="35"/>
        <v>3</v>
      </c>
      <c r="AX73" s="170">
        <f t="shared" si="35"/>
        <v>7</v>
      </c>
      <c r="AY73" s="171">
        <f t="shared" si="35"/>
        <v>7955</v>
      </c>
    </row>
    <row r="122" spans="1:51" ht="15" thickBot="1"/>
    <row r="123" spans="1:51" s="125" customFormat="1" ht="39" customHeight="1" thickBot="1">
      <c r="A123" s="122"/>
      <c r="B123" s="123" t="s">
        <v>417</v>
      </c>
      <c r="C123" s="124"/>
      <c r="D123" s="124"/>
      <c r="E123" s="124"/>
      <c r="F123" s="124"/>
      <c r="G123" s="124"/>
      <c r="H123" s="124"/>
      <c r="I123" s="124"/>
      <c r="J123" s="874"/>
      <c r="K123" s="875"/>
      <c r="L123" s="875"/>
      <c r="M123" s="875"/>
      <c r="N123" s="875"/>
      <c r="O123" s="875"/>
      <c r="P123" s="875"/>
      <c r="Q123" s="875"/>
      <c r="R123" s="875"/>
      <c r="S123" s="875"/>
      <c r="T123" s="875"/>
      <c r="U123" s="875"/>
      <c r="V123" s="875"/>
      <c r="W123" s="875"/>
      <c r="X123" s="875"/>
      <c r="Y123" s="875"/>
      <c r="Z123" s="875"/>
      <c r="AA123" s="875"/>
      <c r="AB123" s="875"/>
      <c r="AC123" s="875"/>
      <c r="AD123" s="875"/>
      <c r="AE123" s="875"/>
      <c r="AF123" s="875"/>
      <c r="AG123" s="875"/>
      <c r="AH123" s="875"/>
      <c r="AI123" s="875"/>
      <c r="AJ123" s="875"/>
      <c r="AK123" s="875"/>
      <c r="AL123" s="875"/>
      <c r="AM123" s="875"/>
      <c r="AN123" s="875"/>
      <c r="AO123" s="875"/>
      <c r="AP123" s="875"/>
      <c r="AQ123" s="875"/>
      <c r="AR123" s="875"/>
      <c r="AS123" s="875"/>
      <c r="AT123" s="875"/>
      <c r="AU123" s="875"/>
      <c r="AV123" s="875"/>
      <c r="AW123" s="875"/>
      <c r="AX123" s="875"/>
      <c r="AY123" s="875"/>
    </row>
    <row r="124" spans="1:51" s="125" customFormat="1" ht="38.25" customHeight="1" thickBot="1">
      <c r="A124" s="126" t="s">
        <v>418</v>
      </c>
      <c r="B124" s="127"/>
      <c r="C124" s="128" t="s">
        <v>284</v>
      </c>
      <c r="D124" s="129" t="s">
        <v>419</v>
      </c>
      <c r="E124" s="130" t="s">
        <v>420</v>
      </c>
      <c r="F124" s="130" t="s">
        <v>421</v>
      </c>
      <c r="G124" s="130" t="s">
        <v>422</v>
      </c>
      <c r="H124" s="130" t="s">
        <v>423</v>
      </c>
      <c r="I124" s="130" t="s">
        <v>288</v>
      </c>
      <c r="J124" s="876" t="s">
        <v>424</v>
      </c>
      <c r="K124" s="877"/>
      <c r="L124" s="131" t="s">
        <v>425</v>
      </c>
      <c r="M124" s="878" t="s">
        <v>426</v>
      </c>
      <c r="N124" s="879"/>
      <c r="O124" s="131" t="s">
        <v>425</v>
      </c>
      <c r="P124" s="876" t="s">
        <v>427</v>
      </c>
      <c r="Q124" s="877"/>
      <c r="R124" s="131" t="s">
        <v>425</v>
      </c>
      <c r="S124" s="878" t="s">
        <v>428</v>
      </c>
      <c r="T124" s="879"/>
      <c r="U124" s="131" t="s">
        <v>425</v>
      </c>
      <c r="V124" s="876" t="s">
        <v>429</v>
      </c>
      <c r="W124" s="877"/>
      <c r="X124" s="131" t="s">
        <v>425</v>
      </c>
      <c r="Y124" s="878" t="s">
        <v>430</v>
      </c>
      <c r="Z124" s="879"/>
      <c r="AA124" s="131" t="s">
        <v>425</v>
      </c>
      <c r="AB124" s="876" t="s">
        <v>431</v>
      </c>
      <c r="AC124" s="877"/>
      <c r="AD124" s="131" t="s">
        <v>425</v>
      </c>
      <c r="AE124" s="878" t="s">
        <v>432</v>
      </c>
      <c r="AF124" s="879"/>
      <c r="AG124" s="131" t="s">
        <v>425</v>
      </c>
      <c r="AH124" s="876" t="s">
        <v>433</v>
      </c>
      <c r="AI124" s="877"/>
      <c r="AJ124" s="131" t="s">
        <v>425</v>
      </c>
      <c r="AK124" s="878" t="s">
        <v>434</v>
      </c>
      <c r="AL124" s="879"/>
      <c r="AM124" s="131" t="s">
        <v>425</v>
      </c>
      <c r="AN124" s="876" t="s">
        <v>435</v>
      </c>
      <c r="AO124" s="877"/>
      <c r="AP124" s="131" t="s">
        <v>425</v>
      </c>
      <c r="AQ124" s="878" t="s">
        <v>436</v>
      </c>
      <c r="AR124" s="879"/>
      <c r="AS124" s="131" t="s">
        <v>425</v>
      </c>
      <c r="AT124" s="876" t="s">
        <v>437</v>
      </c>
      <c r="AU124" s="877"/>
      <c r="AV124" s="131" t="s">
        <v>425</v>
      </c>
      <c r="AW124" s="878" t="s">
        <v>438</v>
      </c>
      <c r="AX124" s="879"/>
      <c r="AY124" s="131" t="s">
        <v>425</v>
      </c>
    </row>
    <row r="125" spans="1:51" s="125" customFormat="1" ht="27" thickBot="1">
      <c r="A125" s="132" t="s">
        <v>439</v>
      </c>
      <c r="B125" s="133" t="s">
        <v>440</v>
      </c>
      <c r="C125" s="134"/>
      <c r="D125" s="134"/>
      <c r="E125" s="134"/>
      <c r="F125" s="134"/>
      <c r="G125" s="134"/>
      <c r="H125" s="134"/>
      <c r="I125" s="134"/>
      <c r="J125" s="135" t="s">
        <v>441</v>
      </c>
      <c r="K125" s="136" t="s">
        <v>442</v>
      </c>
      <c r="L125" s="136"/>
      <c r="M125" s="136" t="s">
        <v>441</v>
      </c>
      <c r="N125" s="137" t="s">
        <v>442</v>
      </c>
      <c r="O125" s="136"/>
      <c r="P125" s="136" t="s">
        <v>441</v>
      </c>
      <c r="Q125" s="137" t="s">
        <v>442</v>
      </c>
      <c r="R125" s="136"/>
      <c r="S125" s="137" t="s">
        <v>441</v>
      </c>
      <c r="T125" s="137" t="s">
        <v>442</v>
      </c>
      <c r="U125" s="136"/>
      <c r="V125" s="135" t="s">
        <v>441</v>
      </c>
      <c r="W125" s="136" t="s">
        <v>442</v>
      </c>
      <c r="X125" s="136"/>
      <c r="Y125" s="136" t="s">
        <v>441</v>
      </c>
      <c r="Z125" s="137" t="s">
        <v>442</v>
      </c>
      <c r="AA125" s="136"/>
      <c r="AB125" s="136" t="s">
        <v>441</v>
      </c>
      <c r="AC125" s="137" t="s">
        <v>442</v>
      </c>
      <c r="AD125" s="136"/>
      <c r="AE125" s="137" t="s">
        <v>441</v>
      </c>
      <c r="AF125" s="137" t="s">
        <v>442</v>
      </c>
      <c r="AG125" s="136"/>
      <c r="AH125" s="135" t="s">
        <v>441</v>
      </c>
      <c r="AI125" s="136" t="s">
        <v>442</v>
      </c>
      <c r="AJ125" s="136"/>
      <c r="AK125" s="136" t="s">
        <v>441</v>
      </c>
      <c r="AL125" s="137" t="s">
        <v>442</v>
      </c>
      <c r="AM125" s="136"/>
      <c r="AN125" s="136" t="s">
        <v>441</v>
      </c>
      <c r="AO125" s="137" t="s">
        <v>442</v>
      </c>
      <c r="AP125" s="136"/>
      <c r="AQ125" s="137" t="s">
        <v>441</v>
      </c>
      <c r="AR125" s="137" t="s">
        <v>442</v>
      </c>
      <c r="AS125" s="136"/>
      <c r="AT125" s="135" t="s">
        <v>441</v>
      </c>
      <c r="AU125" s="136" t="s">
        <v>442</v>
      </c>
      <c r="AV125" s="136"/>
      <c r="AW125" s="136" t="s">
        <v>441</v>
      </c>
      <c r="AX125" s="137" t="s">
        <v>442</v>
      </c>
      <c r="AY125" s="136"/>
    </row>
    <row r="126" spans="1:51" s="125" customFormat="1" ht="13.8" thickBot="1">
      <c r="A126" s="173" t="s">
        <v>461</v>
      </c>
      <c r="B126" s="174"/>
      <c r="C126" s="175"/>
      <c r="D126" s="175"/>
      <c r="E126" s="175"/>
      <c r="F126" s="175"/>
      <c r="G126" s="175"/>
      <c r="H126" s="175"/>
      <c r="I126" s="176"/>
      <c r="J126" s="177"/>
      <c r="K126" s="178"/>
      <c r="L126" s="195"/>
      <c r="M126" s="180"/>
      <c r="N126" s="178"/>
      <c r="O126" s="195"/>
      <c r="P126" s="177"/>
      <c r="Q126" s="178"/>
      <c r="R126" s="195"/>
      <c r="S126" s="177"/>
      <c r="T126" s="178"/>
      <c r="U126" s="195"/>
      <c r="V126" s="177"/>
      <c r="W126" s="178"/>
      <c r="X126" s="195"/>
      <c r="Y126" s="180"/>
      <c r="Z126" s="178"/>
      <c r="AA126" s="195"/>
      <c r="AB126" s="177"/>
      <c r="AC126" s="178"/>
      <c r="AD126" s="195"/>
      <c r="AE126" s="177"/>
      <c r="AF126" s="178"/>
      <c r="AG126" s="195"/>
      <c r="AH126" s="177"/>
      <c r="AI126" s="178"/>
      <c r="AJ126" s="195"/>
      <c r="AK126" s="180"/>
      <c r="AL126" s="178"/>
      <c r="AM126" s="195"/>
      <c r="AN126" s="177"/>
      <c r="AO126" s="178"/>
      <c r="AP126" s="195"/>
      <c r="AQ126" s="177"/>
      <c r="AR126" s="178"/>
      <c r="AS126" s="195"/>
      <c r="AT126" s="177"/>
      <c r="AU126" s="178"/>
      <c r="AV126" s="195"/>
      <c r="AW126" s="180"/>
      <c r="AX126" s="178"/>
      <c r="AY126" s="195"/>
    </row>
    <row r="127" spans="1:51" s="125" customFormat="1" ht="30.75" customHeight="1">
      <c r="A127" s="196" t="s">
        <v>462</v>
      </c>
      <c r="B127" s="183" t="s">
        <v>463</v>
      </c>
      <c r="C127" s="147">
        <v>7000</v>
      </c>
      <c r="D127" s="147">
        <f t="shared" ref="D127:D145" si="36">C127*0.1</f>
        <v>700</v>
      </c>
      <c r="E127" s="148">
        <v>115</v>
      </c>
      <c r="F127" s="147">
        <v>63</v>
      </c>
      <c r="G127" s="197">
        <v>27</v>
      </c>
      <c r="H127" s="147">
        <v>280</v>
      </c>
      <c r="I127" s="147">
        <f t="shared" ref="I127:I145" si="37">SUM(C127:H127)</f>
        <v>8185</v>
      </c>
      <c r="J127" s="185">
        <v>1</v>
      </c>
      <c r="K127" s="198">
        <v>1</v>
      </c>
      <c r="L127" s="154">
        <f>I127*J127*K127</f>
        <v>8185</v>
      </c>
      <c r="M127" s="185">
        <v>1</v>
      </c>
      <c r="N127" s="198">
        <v>1</v>
      </c>
      <c r="O127" s="154">
        <f t="shared" ref="O127:O145" si="38">I127*M127*N127</f>
        <v>8185</v>
      </c>
      <c r="P127" s="185">
        <v>1</v>
      </c>
      <c r="Q127" s="198">
        <v>1</v>
      </c>
      <c r="R127" s="154">
        <f t="shared" ref="R127:R145" si="39">I127*P127*Q127</f>
        <v>8185</v>
      </c>
      <c r="S127" s="185">
        <v>1</v>
      </c>
      <c r="T127" s="198">
        <v>1</v>
      </c>
      <c r="U127" s="154">
        <f t="shared" ref="U127:U145" si="40">I127*S127*T127</f>
        <v>8185</v>
      </c>
      <c r="V127" s="185">
        <v>1</v>
      </c>
      <c r="W127" s="198">
        <v>1</v>
      </c>
      <c r="X127" s="154">
        <f t="shared" ref="X127:X145" si="41">I127*V127*W127</f>
        <v>8185</v>
      </c>
      <c r="Y127" s="185">
        <v>1</v>
      </c>
      <c r="Z127" s="198">
        <v>1</v>
      </c>
      <c r="AA127" s="154">
        <f t="shared" ref="AA127:AA145" si="42">I127*Y127*Z127</f>
        <v>8185</v>
      </c>
      <c r="AB127" s="185">
        <v>1</v>
      </c>
      <c r="AC127" s="198">
        <v>1</v>
      </c>
      <c r="AD127" s="154">
        <f t="shared" ref="AD127:AD145" si="43">I127*AB127*AC127</f>
        <v>8185</v>
      </c>
      <c r="AE127" s="185">
        <v>1</v>
      </c>
      <c r="AF127" s="198">
        <v>1</v>
      </c>
      <c r="AG127" s="154">
        <f t="shared" ref="AG127:AG145" si="44">I127*AE127*AF127</f>
        <v>8185</v>
      </c>
      <c r="AH127" s="185">
        <v>1</v>
      </c>
      <c r="AI127" s="198">
        <v>1</v>
      </c>
      <c r="AJ127" s="154">
        <f t="shared" ref="AJ127:AJ145" si="45">I127*AH127*AI127</f>
        <v>8185</v>
      </c>
      <c r="AK127" s="185">
        <v>1</v>
      </c>
      <c r="AL127" s="198">
        <v>1</v>
      </c>
      <c r="AM127" s="154">
        <f t="shared" ref="AM127:AM145" si="46">I127*AK127*AL127</f>
        <v>8185</v>
      </c>
      <c r="AN127" s="185">
        <v>1</v>
      </c>
      <c r="AO127" s="198">
        <v>1</v>
      </c>
      <c r="AP127" s="154">
        <f t="shared" ref="AP127:AP145" si="47">I127*AN127*AO127</f>
        <v>8185</v>
      </c>
      <c r="AQ127" s="185">
        <v>1</v>
      </c>
      <c r="AR127" s="198">
        <v>1</v>
      </c>
      <c r="AS127" s="154">
        <f t="shared" ref="AS127:AS145" si="48">I127*AQ127*AR127</f>
        <v>8185</v>
      </c>
      <c r="AT127" s="185">
        <v>1</v>
      </c>
      <c r="AU127" s="198">
        <v>1</v>
      </c>
      <c r="AV127" s="154">
        <f t="shared" ref="AV127:AV145" si="49">I127*AT127*AU127</f>
        <v>8185</v>
      </c>
      <c r="AW127" s="185">
        <v>1</v>
      </c>
      <c r="AX127" s="198">
        <v>1</v>
      </c>
      <c r="AY127" s="154">
        <f t="shared" ref="AY127:AY145" si="50">I127*AW127*AX127</f>
        <v>8185</v>
      </c>
    </row>
    <row r="128" spans="1:51" s="125" customFormat="1" ht="13.2">
      <c r="A128" s="199" t="s">
        <v>464</v>
      </c>
      <c r="B128" s="183" t="s">
        <v>459</v>
      </c>
      <c r="C128" s="147">
        <v>600</v>
      </c>
      <c r="D128" s="147">
        <f t="shared" si="36"/>
        <v>60</v>
      </c>
      <c r="E128" s="148">
        <v>115</v>
      </c>
      <c r="F128" s="147">
        <v>63</v>
      </c>
      <c r="G128" s="197">
        <v>17</v>
      </c>
      <c r="H128" s="147">
        <v>140</v>
      </c>
      <c r="I128" s="147">
        <f t="shared" si="37"/>
        <v>995</v>
      </c>
      <c r="J128" s="185">
        <v>1</v>
      </c>
      <c r="K128" s="198">
        <v>1</v>
      </c>
      <c r="L128" s="154">
        <f t="shared" ref="L128:L145" si="51">I128*J128*K128</f>
        <v>995</v>
      </c>
      <c r="M128" s="185">
        <v>1</v>
      </c>
      <c r="N128" s="198">
        <v>1</v>
      </c>
      <c r="O128" s="154">
        <f t="shared" si="38"/>
        <v>995</v>
      </c>
      <c r="P128" s="185">
        <v>1</v>
      </c>
      <c r="Q128" s="198">
        <v>1</v>
      </c>
      <c r="R128" s="154">
        <f t="shared" si="39"/>
        <v>995</v>
      </c>
      <c r="S128" s="185">
        <v>1</v>
      </c>
      <c r="T128" s="198">
        <v>1</v>
      </c>
      <c r="U128" s="154">
        <f t="shared" si="40"/>
        <v>995</v>
      </c>
      <c r="V128" s="185">
        <v>1</v>
      </c>
      <c r="W128" s="198">
        <v>1</v>
      </c>
      <c r="X128" s="154">
        <f t="shared" si="41"/>
        <v>995</v>
      </c>
      <c r="Y128" s="185">
        <v>1</v>
      </c>
      <c r="Z128" s="198">
        <v>1</v>
      </c>
      <c r="AA128" s="154">
        <f t="shared" si="42"/>
        <v>995</v>
      </c>
      <c r="AB128" s="185">
        <v>1</v>
      </c>
      <c r="AC128" s="198">
        <v>1</v>
      </c>
      <c r="AD128" s="154">
        <f t="shared" si="43"/>
        <v>995</v>
      </c>
      <c r="AE128" s="185">
        <v>1</v>
      </c>
      <c r="AF128" s="198">
        <v>1</v>
      </c>
      <c r="AG128" s="154">
        <f t="shared" si="44"/>
        <v>995</v>
      </c>
      <c r="AH128" s="185">
        <v>1</v>
      </c>
      <c r="AI128" s="198">
        <v>1</v>
      </c>
      <c r="AJ128" s="154">
        <f t="shared" si="45"/>
        <v>995</v>
      </c>
      <c r="AK128" s="185">
        <v>1</v>
      </c>
      <c r="AL128" s="198">
        <v>1</v>
      </c>
      <c r="AM128" s="154">
        <f t="shared" si="46"/>
        <v>995</v>
      </c>
      <c r="AN128" s="185">
        <v>1</v>
      </c>
      <c r="AO128" s="198">
        <v>1</v>
      </c>
      <c r="AP128" s="154">
        <f t="shared" si="47"/>
        <v>995</v>
      </c>
      <c r="AQ128" s="185">
        <v>1</v>
      </c>
      <c r="AR128" s="198">
        <v>1</v>
      </c>
      <c r="AS128" s="154">
        <f t="shared" si="48"/>
        <v>995</v>
      </c>
      <c r="AT128" s="185">
        <v>1</v>
      </c>
      <c r="AU128" s="198">
        <v>1</v>
      </c>
      <c r="AV128" s="154">
        <f t="shared" si="49"/>
        <v>995</v>
      </c>
      <c r="AW128" s="185">
        <v>1</v>
      </c>
      <c r="AX128" s="198">
        <v>1</v>
      </c>
      <c r="AY128" s="154">
        <f t="shared" si="50"/>
        <v>995</v>
      </c>
    </row>
    <row r="129" spans="1:51" s="125" customFormat="1" ht="13.2">
      <c r="A129" s="199" t="s">
        <v>68</v>
      </c>
      <c r="B129" s="183" t="s">
        <v>459</v>
      </c>
      <c r="C129" s="147">
        <v>600</v>
      </c>
      <c r="D129" s="147">
        <f t="shared" si="36"/>
        <v>60</v>
      </c>
      <c r="E129" s="148">
        <v>115</v>
      </c>
      <c r="F129" s="147">
        <v>63</v>
      </c>
      <c r="G129" s="197">
        <v>17</v>
      </c>
      <c r="H129" s="147">
        <v>140</v>
      </c>
      <c r="I129" s="147">
        <f t="shared" si="37"/>
        <v>995</v>
      </c>
      <c r="J129" s="185">
        <v>1</v>
      </c>
      <c r="K129" s="198">
        <v>1</v>
      </c>
      <c r="L129" s="154">
        <f t="shared" si="51"/>
        <v>995</v>
      </c>
      <c r="M129" s="185">
        <v>1</v>
      </c>
      <c r="N129" s="198">
        <v>1</v>
      </c>
      <c r="O129" s="154">
        <f t="shared" si="38"/>
        <v>995</v>
      </c>
      <c r="P129" s="185">
        <v>1</v>
      </c>
      <c r="Q129" s="198">
        <v>1</v>
      </c>
      <c r="R129" s="154">
        <f t="shared" si="39"/>
        <v>995</v>
      </c>
      <c r="S129" s="185">
        <v>1</v>
      </c>
      <c r="T129" s="198">
        <v>1</v>
      </c>
      <c r="U129" s="154">
        <f t="shared" si="40"/>
        <v>995</v>
      </c>
      <c r="V129" s="185">
        <v>1</v>
      </c>
      <c r="W129" s="198">
        <v>1</v>
      </c>
      <c r="X129" s="154">
        <f t="shared" si="41"/>
        <v>995</v>
      </c>
      <c r="Y129" s="185">
        <v>1</v>
      </c>
      <c r="Z129" s="198">
        <v>1</v>
      </c>
      <c r="AA129" s="154">
        <f t="shared" si="42"/>
        <v>995</v>
      </c>
      <c r="AB129" s="185">
        <v>1</v>
      </c>
      <c r="AC129" s="198">
        <v>1</v>
      </c>
      <c r="AD129" s="154">
        <f t="shared" si="43"/>
        <v>995</v>
      </c>
      <c r="AE129" s="185">
        <v>1</v>
      </c>
      <c r="AF129" s="198">
        <v>1</v>
      </c>
      <c r="AG129" s="154">
        <f t="shared" si="44"/>
        <v>995</v>
      </c>
      <c r="AH129" s="185">
        <v>1</v>
      </c>
      <c r="AI129" s="198">
        <v>1</v>
      </c>
      <c r="AJ129" s="154">
        <f t="shared" si="45"/>
        <v>995</v>
      </c>
      <c r="AK129" s="185">
        <v>1</v>
      </c>
      <c r="AL129" s="198">
        <v>1</v>
      </c>
      <c r="AM129" s="154">
        <f t="shared" si="46"/>
        <v>995</v>
      </c>
      <c r="AN129" s="185">
        <v>1</v>
      </c>
      <c r="AO129" s="198">
        <v>1</v>
      </c>
      <c r="AP129" s="154">
        <f t="shared" si="47"/>
        <v>995</v>
      </c>
      <c r="AQ129" s="185">
        <v>1</v>
      </c>
      <c r="AR129" s="198">
        <v>1</v>
      </c>
      <c r="AS129" s="154">
        <f t="shared" si="48"/>
        <v>995</v>
      </c>
      <c r="AT129" s="185">
        <v>1</v>
      </c>
      <c r="AU129" s="198">
        <v>1</v>
      </c>
      <c r="AV129" s="154">
        <f t="shared" si="49"/>
        <v>995</v>
      </c>
      <c r="AW129" s="185">
        <v>1</v>
      </c>
      <c r="AX129" s="198">
        <v>1</v>
      </c>
      <c r="AY129" s="154">
        <f t="shared" si="50"/>
        <v>995</v>
      </c>
    </row>
    <row r="130" spans="1:51" s="125" customFormat="1" ht="48" customHeight="1">
      <c r="A130" s="199" t="s">
        <v>465</v>
      </c>
      <c r="B130" s="183" t="s">
        <v>456</v>
      </c>
      <c r="C130" s="147">
        <v>3000</v>
      </c>
      <c r="D130" s="147">
        <f t="shared" si="36"/>
        <v>300</v>
      </c>
      <c r="E130" s="148">
        <v>115</v>
      </c>
      <c r="F130" s="147">
        <v>63</v>
      </c>
      <c r="G130" s="197">
        <v>27</v>
      </c>
      <c r="H130" s="147">
        <v>140</v>
      </c>
      <c r="I130" s="147">
        <f t="shared" si="37"/>
        <v>3645</v>
      </c>
      <c r="J130" s="185">
        <v>1</v>
      </c>
      <c r="K130" s="198">
        <v>1</v>
      </c>
      <c r="L130" s="154">
        <f t="shared" si="51"/>
        <v>3645</v>
      </c>
      <c r="M130" s="185">
        <v>1</v>
      </c>
      <c r="N130" s="198">
        <v>1</v>
      </c>
      <c r="O130" s="154">
        <f t="shared" si="38"/>
        <v>3645</v>
      </c>
      <c r="P130" s="185">
        <v>1</v>
      </c>
      <c r="Q130" s="198">
        <v>1</v>
      </c>
      <c r="R130" s="154">
        <f t="shared" si="39"/>
        <v>3645</v>
      </c>
      <c r="S130" s="185">
        <v>1</v>
      </c>
      <c r="T130" s="198">
        <v>1</v>
      </c>
      <c r="U130" s="154">
        <f t="shared" si="40"/>
        <v>3645</v>
      </c>
      <c r="V130" s="185">
        <v>1</v>
      </c>
      <c r="W130" s="198">
        <v>1</v>
      </c>
      <c r="X130" s="154">
        <f t="shared" si="41"/>
        <v>3645</v>
      </c>
      <c r="Y130" s="185">
        <v>1</v>
      </c>
      <c r="Z130" s="198">
        <v>1</v>
      </c>
      <c r="AA130" s="154">
        <f t="shared" si="42"/>
        <v>3645</v>
      </c>
      <c r="AB130" s="185">
        <v>1</v>
      </c>
      <c r="AC130" s="198">
        <v>1</v>
      </c>
      <c r="AD130" s="154">
        <f t="shared" si="43"/>
        <v>3645</v>
      </c>
      <c r="AE130" s="185">
        <v>1</v>
      </c>
      <c r="AF130" s="198">
        <v>1</v>
      </c>
      <c r="AG130" s="154">
        <f t="shared" si="44"/>
        <v>3645</v>
      </c>
      <c r="AH130" s="185">
        <v>1</v>
      </c>
      <c r="AI130" s="198">
        <v>1</v>
      </c>
      <c r="AJ130" s="154">
        <f t="shared" si="45"/>
        <v>3645</v>
      </c>
      <c r="AK130" s="185">
        <v>1</v>
      </c>
      <c r="AL130" s="198">
        <v>1</v>
      </c>
      <c r="AM130" s="154">
        <f t="shared" si="46"/>
        <v>3645</v>
      </c>
      <c r="AN130" s="185">
        <v>1</v>
      </c>
      <c r="AO130" s="198">
        <v>1</v>
      </c>
      <c r="AP130" s="154">
        <f t="shared" si="47"/>
        <v>3645</v>
      </c>
      <c r="AQ130" s="185">
        <v>1</v>
      </c>
      <c r="AR130" s="198">
        <v>1</v>
      </c>
      <c r="AS130" s="154">
        <f t="shared" si="48"/>
        <v>3645</v>
      </c>
      <c r="AT130" s="185">
        <v>1</v>
      </c>
      <c r="AU130" s="198">
        <v>1</v>
      </c>
      <c r="AV130" s="154">
        <f t="shared" si="49"/>
        <v>3645</v>
      </c>
      <c r="AW130" s="185">
        <v>1</v>
      </c>
      <c r="AX130" s="198">
        <v>1</v>
      </c>
      <c r="AY130" s="154">
        <f t="shared" si="50"/>
        <v>3645</v>
      </c>
    </row>
    <row r="131" spans="1:51" s="125" customFormat="1" ht="26.4">
      <c r="A131" s="199" t="s">
        <v>466</v>
      </c>
      <c r="B131" s="183" t="s">
        <v>456</v>
      </c>
      <c r="C131" s="147">
        <v>3000</v>
      </c>
      <c r="D131" s="147">
        <f t="shared" si="36"/>
        <v>300</v>
      </c>
      <c r="E131" s="148">
        <v>115</v>
      </c>
      <c r="F131" s="147">
        <v>63</v>
      </c>
      <c r="G131" s="197">
        <v>27</v>
      </c>
      <c r="H131" s="147">
        <v>140</v>
      </c>
      <c r="I131" s="147">
        <f t="shared" si="37"/>
        <v>3645</v>
      </c>
      <c r="J131" s="185">
        <v>1</v>
      </c>
      <c r="K131" s="198">
        <v>1</v>
      </c>
      <c r="L131" s="154">
        <f t="shared" si="51"/>
        <v>3645</v>
      </c>
      <c r="M131" s="185">
        <v>1</v>
      </c>
      <c r="N131" s="198">
        <v>1</v>
      </c>
      <c r="O131" s="154">
        <f t="shared" si="38"/>
        <v>3645</v>
      </c>
      <c r="P131" s="185">
        <v>1</v>
      </c>
      <c r="Q131" s="198">
        <v>1</v>
      </c>
      <c r="R131" s="154">
        <f t="shared" si="39"/>
        <v>3645</v>
      </c>
      <c r="S131" s="185">
        <v>1</v>
      </c>
      <c r="T131" s="198">
        <v>1</v>
      </c>
      <c r="U131" s="154">
        <f t="shared" si="40"/>
        <v>3645</v>
      </c>
      <c r="V131" s="185">
        <v>1</v>
      </c>
      <c r="W131" s="198">
        <v>1</v>
      </c>
      <c r="X131" s="154">
        <f t="shared" si="41"/>
        <v>3645</v>
      </c>
      <c r="Y131" s="185">
        <v>1</v>
      </c>
      <c r="Z131" s="198">
        <v>1</v>
      </c>
      <c r="AA131" s="154">
        <f t="shared" si="42"/>
        <v>3645</v>
      </c>
      <c r="AB131" s="185">
        <v>1</v>
      </c>
      <c r="AC131" s="198">
        <v>1</v>
      </c>
      <c r="AD131" s="154">
        <f t="shared" si="43"/>
        <v>3645</v>
      </c>
      <c r="AE131" s="185">
        <v>1</v>
      </c>
      <c r="AF131" s="198">
        <v>1</v>
      </c>
      <c r="AG131" s="154">
        <f t="shared" si="44"/>
        <v>3645</v>
      </c>
      <c r="AH131" s="185">
        <v>1</v>
      </c>
      <c r="AI131" s="198">
        <v>1</v>
      </c>
      <c r="AJ131" s="154">
        <f t="shared" si="45"/>
        <v>3645</v>
      </c>
      <c r="AK131" s="185">
        <v>1</v>
      </c>
      <c r="AL131" s="198">
        <v>1</v>
      </c>
      <c r="AM131" s="154">
        <f t="shared" si="46"/>
        <v>3645</v>
      </c>
      <c r="AN131" s="185">
        <v>1</v>
      </c>
      <c r="AO131" s="198">
        <v>1</v>
      </c>
      <c r="AP131" s="154">
        <f t="shared" si="47"/>
        <v>3645</v>
      </c>
      <c r="AQ131" s="185">
        <v>1</v>
      </c>
      <c r="AR131" s="198">
        <v>1</v>
      </c>
      <c r="AS131" s="154">
        <f t="shared" si="48"/>
        <v>3645</v>
      </c>
      <c r="AT131" s="185">
        <v>1</v>
      </c>
      <c r="AU131" s="198">
        <v>1</v>
      </c>
      <c r="AV131" s="154">
        <f t="shared" si="49"/>
        <v>3645</v>
      </c>
      <c r="AW131" s="185">
        <v>1</v>
      </c>
      <c r="AX131" s="198">
        <v>1</v>
      </c>
      <c r="AY131" s="154">
        <f t="shared" si="50"/>
        <v>3645</v>
      </c>
    </row>
    <row r="132" spans="1:51" s="125" customFormat="1" ht="13.2">
      <c r="A132" s="199" t="s">
        <v>467</v>
      </c>
      <c r="B132" s="183" t="s">
        <v>459</v>
      </c>
      <c r="C132" s="147">
        <v>1500</v>
      </c>
      <c r="D132" s="147">
        <f t="shared" si="36"/>
        <v>150</v>
      </c>
      <c r="E132" s="148">
        <v>115</v>
      </c>
      <c r="F132" s="147">
        <v>63</v>
      </c>
      <c r="G132" s="197">
        <v>27</v>
      </c>
      <c r="H132" s="147">
        <v>140</v>
      </c>
      <c r="I132" s="147">
        <f t="shared" si="37"/>
        <v>1995</v>
      </c>
      <c r="J132" s="185">
        <v>1</v>
      </c>
      <c r="K132" s="198">
        <v>1</v>
      </c>
      <c r="L132" s="154">
        <f t="shared" si="51"/>
        <v>1995</v>
      </c>
      <c r="M132" s="185">
        <v>1</v>
      </c>
      <c r="N132" s="198">
        <v>1</v>
      </c>
      <c r="O132" s="154">
        <f t="shared" si="38"/>
        <v>1995</v>
      </c>
      <c r="P132" s="185">
        <v>1</v>
      </c>
      <c r="Q132" s="198">
        <v>1</v>
      </c>
      <c r="R132" s="154">
        <f t="shared" si="39"/>
        <v>1995</v>
      </c>
      <c r="S132" s="185">
        <v>1</v>
      </c>
      <c r="T132" s="198">
        <v>1</v>
      </c>
      <c r="U132" s="154">
        <f t="shared" si="40"/>
        <v>1995</v>
      </c>
      <c r="V132" s="185">
        <v>1</v>
      </c>
      <c r="W132" s="198">
        <v>1</v>
      </c>
      <c r="X132" s="154">
        <f t="shared" si="41"/>
        <v>1995</v>
      </c>
      <c r="Y132" s="185">
        <v>1</v>
      </c>
      <c r="Z132" s="198">
        <v>1</v>
      </c>
      <c r="AA132" s="154">
        <f t="shared" si="42"/>
        <v>1995</v>
      </c>
      <c r="AB132" s="185">
        <v>1</v>
      </c>
      <c r="AC132" s="198">
        <v>1</v>
      </c>
      <c r="AD132" s="154">
        <f t="shared" si="43"/>
        <v>1995</v>
      </c>
      <c r="AE132" s="185">
        <v>1</v>
      </c>
      <c r="AF132" s="198">
        <v>1</v>
      </c>
      <c r="AG132" s="154">
        <f t="shared" si="44"/>
        <v>1995</v>
      </c>
      <c r="AH132" s="185">
        <v>1</v>
      </c>
      <c r="AI132" s="198">
        <v>1</v>
      </c>
      <c r="AJ132" s="154">
        <f t="shared" si="45"/>
        <v>1995</v>
      </c>
      <c r="AK132" s="185">
        <v>1</v>
      </c>
      <c r="AL132" s="198">
        <v>1</v>
      </c>
      <c r="AM132" s="154">
        <f t="shared" si="46"/>
        <v>1995</v>
      </c>
      <c r="AN132" s="185">
        <v>1</v>
      </c>
      <c r="AO132" s="198">
        <v>1</v>
      </c>
      <c r="AP132" s="154">
        <f t="shared" si="47"/>
        <v>1995</v>
      </c>
      <c r="AQ132" s="185">
        <v>1</v>
      </c>
      <c r="AR132" s="198">
        <v>1</v>
      </c>
      <c r="AS132" s="154">
        <f t="shared" si="48"/>
        <v>1995</v>
      </c>
      <c r="AT132" s="185">
        <v>1</v>
      </c>
      <c r="AU132" s="198">
        <v>1</v>
      </c>
      <c r="AV132" s="154">
        <f t="shared" si="49"/>
        <v>1995</v>
      </c>
      <c r="AW132" s="185">
        <v>1</v>
      </c>
      <c r="AX132" s="198">
        <v>1</v>
      </c>
      <c r="AY132" s="154">
        <f t="shared" si="50"/>
        <v>1995</v>
      </c>
    </row>
    <row r="133" spans="1:51" s="125" customFormat="1" ht="13.2">
      <c r="A133" s="155" t="s">
        <v>468</v>
      </c>
      <c r="B133" s="183" t="s">
        <v>459</v>
      </c>
      <c r="C133" s="147">
        <v>1000</v>
      </c>
      <c r="D133" s="147">
        <f t="shared" si="36"/>
        <v>100</v>
      </c>
      <c r="E133" s="148">
        <v>115</v>
      </c>
      <c r="F133" s="147">
        <v>63</v>
      </c>
      <c r="G133" s="197">
        <v>27</v>
      </c>
      <c r="H133" s="147">
        <v>140</v>
      </c>
      <c r="I133" s="147">
        <f t="shared" si="37"/>
        <v>1445</v>
      </c>
      <c r="J133" s="185">
        <v>1</v>
      </c>
      <c r="K133" s="198">
        <v>1</v>
      </c>
      <c r="L133" s="154">
        <f t="shared" si="51"/>
        <v>1445</v>
      </c>
      <c r="M133" s="185">
        <v>1</v>
      </c>
      <c r="N133" s="198">
        <v>1</v>
      </c>
      <c r="O133" s="154">
        <f t="shared" si="38"/>
        <v>1445</v>
      </c>
      <c r="P133" s="185">
        <v>1</v>
      </c>
      <c r="Q133" s="198">
        <v>1</v>
      </c>
      <c r="R133" s="154">
        <f t="shared" si="39"/>
        <v>1445</v>
      </c>
      <c r="S133" s="185">
        <v>1</v>
      </c>
      <c r="T133" s="198">
        <v>1</v>
      </c>
      <c r="U133" s="154">
        <f t="shared" si="40"/>
        <v>1445</v>
      </c>
      <c r="V133" s="185">
        <v>1</v>
      </c>
      <c r="W133" s="198">
        <v>1</v>
      </c>
      <c r="X133" s="154">
        <f t="shared" si="41"/>
        <v>1445</v>
      </c>
      <c r="Y133" s="185">
        <v>1</v>
      </c>
      <c r="Z133" s="198">
        <v>1</v>
      </c>
      <c r="AA133" s="154">
        <f t="shared" si="42"/>
        <v>1445</v>
      </c>
      <c r="AB133" s="185">
        <v>1</v>
      </c>
      <c r="AC133" s="198">
        <v>1</v>
      </c>
      <c r="AD133" s="154">
        <f t="shared" si="43"/>
        <v>1445</v>
      </c>
      <c r="AE133" s="185">
        <v>1</v>
      </c>
      <c r="AF133" s="198">
        <v>1</v>
      </c>
      <c r="AG133" s="154">
        <f t="shared" si="44"/>
        <v>1445</v>
      </c>
      <c r="AH133" s="185">
        <v>1</v>
      </c>
      <c r="AI133" s="198">
        <v>1</v>
      </c>
      <c r="AJ133" s="154">
        <f t="shared" si="45"/>
        <v>1445</v>
      </c>
      <c r="AK133" s="185">
        <v>1</v>
      </c>
      <c r="AL133" s="198">
        <v>1</v>
      </c>
      <c r="AM133" s="154">
        <f t="shared" si="46"/>
        <v>1445</v>
      </c>
      <c r="AN133" s="185">
        <v>1</v>
      </c>
      <c r="AO133" s="198">
        <v>1</v>
      </c>
      <c r="AP133" s="154">
        <f t="shared" si="47"/>
        <v>1445</v>
      </c>
      <c r="AQ133" s="185">
        <v>1</v>
      </c>
      <c r="AR133" s="198">
        <v>1</v>
      </c>
      <c r="AS133" s="154">
        <f t="shared" si="48"/>
        <v>1445</v>
      </c>
      <c r="AT133" s="185">
        <v>1</v>
      </c>
      <c r="AU133" s="198">
        <v>1</v>
      </c>
      <c r="AV133" s="154">
        <f t="shared" si="49"/>
        <v>1445</v>
      </c>
      <c r="AW133" s="185">
        <v>1</v>
      </c>
      <c r="AX133" s="198">
        <v>1</v>
      </c>
      <c r="AY133" s="154">
        <f t="shared" si="50"/>
        <v>1445</v>
      </c>
    </row>
    <row r="134" spans="1:51" s="125" customFormat="1" ht="13.2">
      <c r="A134" s="199" t="s">
        <v>469</v>
      </c>
      <c r="B134" s="183" t="s">
        <v>459</v>
      </c>
      <c r="C134" s="147">
        <v>900</v>
      </c>
      <c r="D134" s="147">
        <f t="shared" si="36"/>
        <v>90</v>
      </c>
      <c r="E134" s="148">
        <v>115</v>
      </c>
      <c r="F134" s="147">
        <v>63</v>
      </c>
      <c r="G134" s="197">
        <v>27</v>
      </c>
      <c r="H134" s="147">
        <v>140</v>
      </c>
      <c r="I134" s="147">
        <f t="shared" si="37"/>
        <v>1335</v>
      </c>
      <c r="J134" s="185">
        <v>1</v>
      </c>
      <c r="K134" s="198">
        <v>1</v>
      </c>
      <c r="L134" s="154">
        <f t="shared" si="51"/>
        <v>1335</v>
      </c>
      <c r="M134" s="185">
        <v>1</v>
      </c>
      <c r="N134" s="198">
        <v>1</v>
      </c>
      <c r="O134" s="154">
        <f t="shared" si="38"/>
        <v>1335</v>
      </c>
      <c r="P134" s="185">
        <v>1</v>
      </c>
      <c r="Q134" s="198">
        <v>1</v>
      </c>
      <c r="R134" s="154">
        <f t="shared" si="39"/>
        <v>1335</v>
      </c>
      <c r="S134" s="185">
        <v>1</v>
      </c>
      <c r="T134" s="198">
        <v>1</v>
      </c>
      <c r="U134" s="154">
        <f t="shared" si="40"/>
        <v>1335</v>
      </c>
      <c r="V134" s="185">
        <v>1</v>
      </c>
      <c r="W134" s="198">
        <v>1</v>
      </c>
      <c r="X134" s="154">
        <f t="shared" si="41"/>
        <v>1335</v>
      </c>
      <c r="Y134" s="185">
        <v>1</v>
      </c>
      <c r="Z134" s="198">
        <v>1</v>
      </c>
      <c r="AA134" s="154">
        <f t="shared" si="42"/>
        <v>1335</v>
      </c>
      <c r="AB134" s="185">
        <v>1</v>
      </c>
      <c r="AC134" s="198">
        <v>1</v>
      </c>
      <c r="AD134" s="154">
        <f t="shared" si="43"/>
        <v>1335</v>
      </c>
      <c r="AE134" s="185">
        <v>1</v>
      </c>
      <c r="AF134" s="198">
        <v>1</v>
      </c>
      <c r="AG134" s="154">
        <f t="shared" si="44"/>
        <v>1335</v>
      </c>
      <c r="AH134" s="185">
        <v>1</v>
      </c>
      <c r="AI134" s="198">
        <v>1</v>
      </c>
      <c r="AJ134" s="154">
        <f t="shared" si="45"/>
        <v>1335</v>
      </c>
      <c r="AK134" s="185">
        <v>1</v>
      </c>
      <c r="AL134" s="198">
        <v>1</v>
      </c>
      <c r="AM134" s="154">
        <f t="shared" si="46"/>
        <v>1335</v>
      </c>
      <c r="AN134" s="185">
        <v>1</v>
      </c>
      <c r="AO134" s="198">
        <v>1</v>
      </c>
      <c r="AP134" s="154">
        <f t="shared" si="47"/>
        <v>1335</v>
      </c>
      <c r="AQ134" s="185">
        <v>1</v>
      </c>
      <c r="AR134" s="198">
        <v>1</v>
      </c>
      <c r="AS134" s="154">
        <f t="shared" si="48"/>
        <v>1335</v>
      </c>
      <c r="AT134" s="185">
        <v>1</v>
      </c>
      <c r="AU134" s="198">
        <v>1</v>
      </c>
      <c r="AV134" s="154">
        <f t="shared" si="49"/>
        <v>1335</v>
      </c>
      <c r="AW134" s="185">
        <v>1</v>
      </c>
      <c r="AX134" s="198">
        <v>1</v>
      </c>
      <c r="AY134" s="154">
        <f t="shared" si="50"/>
        <v>1335</v>
      </c>
    </row>
    <row r="135" spans="1:51" s="125" customFormat="1" ht="13.2">
      <c r="A135" s="199" t="s">
        <v>73</v>
      </c>
      <c r="B135" s="183" t="s">
        <v>459</v>
      </c>
      <c r="C135" s="147">
        <v>900</v>
      </c>
      <c r="D135" s="147">
        <f t="shared" si="36"/>
        <v>90</v>
      </c>
      <c r="E135" s="148">
        <v>115</v>
      </c>
      <c r="F135" s="147">
        <v>63</v>
      </c>
      <c r="G135" s="197">
        <v>27</v>
      </c>
      <c r="H135" s="147">
        <v>140</v>
      </c>
      <c r="I135" s="147">
        <f t="shared" si="37"/>
        <v>1335</v>
      </c>
      <c r="J135" s="185">
        <v>1</v>
      </c>
      <c r="K135" s="198">
        <v>2</v>
      </c>
      <c r="L135" s="154">
        <f t="shared" si="51"/>
        <v>2670</v>
      </c>
      <c r="M135" s="185">
        <v>1</v>
      </c>
      <c r="N135" s="198">
        <v>2</v>
      </c>
      <c r="O135" s="154">
        <f t="shared" si="38"/>
        <v>2670</v>
      </c>
      <c r="P135" s="185">
        <v>1</v>
      </c>
      <c r="Q135" s="198">
        <v>2</v>
      </c>
      <c r="R135" s="154">
        <f t="shared" si="39"/>
        <v>2670</v>
      </c>
      <c r="S135" s="185">
        <v>1</v>
      </c>
      <c r="T135" s="198">
        <v>2</v>
      </c>
      <c r="U135" s="154">
        <f t="shared" si="40"/>
        <v>2670</v>
      </c>
      <c r="V135" s="185">
        <v>1</v>
      </c>
      <c r="W135" s="198">
        <v>2</v>
      </c>
      <c r="X135" s="154">
        <f t="shared" si="41"/>
        <v>2670</v>
      </c>
      <c r="Y135" s="185">
        <v>1</v>
      </c>
      <c r="Z135" s="198">
        <v>2</v>
      </c>
      <c r="AA135" s="154">
        <f t="shared" si="42"/>
        <v>2670</v>
      </c>
      <c r="AB135" s="185">
        <v>1</v>
      </c>
      <c r="AC135" s="198">
        <v>2</v>
      </c>
      <c r="AD135" s="154">
        <f t="shared" si="43"/>
        <v>2670</v>
      </c>
      <c r="AE135" s="185">
        <v>1</v>
      </c>
      <c r="AF135" s="198">
        <v>2</v>
      </c>
      <c r="AG135" s="154">
        <f t="shared" si="44"/>
        <v>2670</v>
      </c>
      <c r="AH135" s="185">
        <v>1</v>
      </c>
      <c r="AI135" s="198">
        <v>2</v>
      </c>
      <c r="AJ135" s="154">
        <f t="shared" si="45"/>
        <v>2670</v>
      </c>
      <c r="AK135" s="185">
        <v>1</v>
      </c>
      <c r="AL135" s="198">
        <v>2</v>
      </c>
      <c r="AM135" s="154">
        <f t="shared" si="46"/>
        <v>2670</v>
      </c>
      <c r="AN135" s="185">
        <v>1</v>
      </c>
      <c r="AO135" s="198">
        <v>2</v>
      </c>
      <c r="AP135" s="154">
        <f t="shared" si="47"/>
        <v>2670</v>
      </c>
      <c r="AQ135" s="185">
        <v>1</v>
      </c>
      <c r="AR135" s="198">
        <v>2</v>
      </c>
      <c r="AS135" s="154">
        <f t="shared" si="48"/>
        <v>2670</v>
      </c>
      <c r="AT135" s="185">
        <v>1</v>
      </c>
      <c r="AU135" s="198">
        <v>2</v>
      </c>
      <c r="AV135" s="154">
        <f t="shared" si="49"/>
        <v>2670</v>
      </c>
      <c r="AW135" s="185">
        <v>1</v>
      </c>
      <c r="AX135" s="198">
        <v>2</v>
      </c>
      <c r="AY135" s="154">
        <f t="shared" si="50"/>
        <v>2670</v>
      </c>
    </row>
    <row r="136" spans="1:51" s="125" customFormat="1" ht="13.2">
      <c r="A136" s="199" t="s">
        <v>470</v>
      </c>
      <c r="B136" s="183" t="s">
        <v>459</v>
      </c>
      <c r="C136" s="147">
        <v>900</v>
      </c>
      <c r="D136" s="147">
        <f t="shared" si="36"/>
        <v>90</v>
      </c>
      <c r="E136" s="148">
        <v>115</v>
      </c>
      <c r="F136" s="147">
        <v>63</v>
      </c>
      <c r="G136" s="197">
        <v>27</v>
      </c>
      <c r="H136" s="147">
        <v>140</v>
      </c>
      <c r="I136" s="147">
        <f t="shared" si="37"/>
        <v>1335</v>
      </c>
      <c r="J136" s="185">
        <v>1</v>
      </c>
      <c r="K136" s="198">
        <v>1</v>
      </c>
      <c r="L136" s="154">
        <f t="shared" si="51"/>
        <v>1335</v>
      </c>
      <c r="M136" s="185">
        <v>1</v>
      </c>
      <c r="N136" s="198">
        <v>1</v>
      </c>
      <c r="O136" s="154">
        <f t="shared" si="38"/>
        <v>1335</v>
      </c>
      <c r="P136" s="185">
        <v>1</v>
      </c>
      <c r="Q136" s="198">
        <v>1</v>
      </c>
      <c r="R136" s="154">
        <f t="shared" si="39"/>
        <v>1335</v>
      </c>
      <c r="S136" s="185">
        <v>1</v>
      </c>
      <c r="T136" s="198">
        <v>1</v>
      </c>
      <c r="U136" s="154">
        <f t="shared" si="40"/>
        <v>1335</v>
      </c>
      <c r="V136" s="185">
        <v>1</v>
      </c>
      <c r="W136" s="198">
        <v>1</v>
      </c>
      <c r="X136" s="154">
        <f t="shared" si="41"/>
        <v>1335</v>
      </c>
      <c r="Y136" s="185">
        <v>1</v>
      </c>
      <c r="Z136" s="198">
        <v>1</v>
      </c>
      <c r="AA136" s="154">
        <f t="shared" si="42"/>
        <v>1335</v>
      </c>
      <c r="AB136" s="185">
        <v>1</v>
      </c>
      <c r="AC136" s="198">
        <v>1</v>
      </c>
      <c r="AD136" s="154">
        <f t="shared" si="43"/>
        <v>1335</v>
      </c>
      <c r="AE136" s="185">
        <v>1</v>
      </c>
      <c r="AF136" s="198">
        <v>1</v>
      </c>
      <c r="AG136" s="154">
        <f t="shared" si="44"/>
        <v>1335</v>
      </c>
      <c r="AH136" s="185">
        <v>1</v>
      </c>
      <c r="AI136" s="198">
        <v>1</v>
      </c>
      <c r="AJ136" s="154">
        <f t="shared" si="45"/>
        <v>1335</v>
      </c>
      <c r="AK136" s="185">
        <v>1</v>
      </c>
      <c r="AL136" s="198">
        <v>1</v>
      </c>
      <c r="AM136" s="154">
        <f t="shared" si="46"/>
        <v>1335</v>
      </c>
      <c r="AN136" s="185">
        <v>1</v>
      </c>
      <c r="AO136" s="198">
        <v>1</v>
      </c>
      <c r="AP136" s="154">
        <f t="shared" si="47"/>
        <v>1335</v>
      </c>
      <c r="AQ136" s="185">
        <v>1</v>
      </c>
      <c r="AR136" s="198">
        <v>1</v>
      </c>
      <c r="AS136" s="154">
        <f t="shared" si="48"/>
        <v>1335</v>
      </c>
      <c r="AT136" s="185">
        <v>1</v>
      </c>
      <c r="AU136" s="198">
        <v>1</v>
      </c>
      <c r="AV136" s="154">
        <f t="shared" si="49"/>
        <v>1335</v>
      </c>
      <c r="AW136" s="185">
        <v>1</v>
      </c>
      <c r="AX136" s="198">
        <v>1</v>
      </c>
      <c r="AY136" s="154">
        <f t="shared" si="50"/>
        <v>1335</v>
      </c>
    </row>
    <row r="137" spans="1:51" s="125" customFormat="1" ht="32.25" customHeight="1">
      <c r="A137" s="199" t="s">
        <v>471</v>
      </c>
      <c r="B137" s="183" t="s">
        <v>456</v>
      </c>
      <c r="C137" s="147">
        <v>1500</v>
      </c>
      <c r="D137" s="147">
        <f t="shared" si="36"/>
        <v>150</v>
      </c>
      <c r="E137" s="148">
        <v>115</v>
      </c>
      <c r="F137" s="147">
        <v>63</v>
      </c>
      <c r="G137" s="197">
        <v>27</v>
      </c>
      <c r="H137" s="147">
        <v>140</v>
      </c>
      <c r="I137" s="147">
        <f t="shared" si="37"/>
        <v>1995</v>
      </c>
      <c r="J137" s="185">
        <v>1</v>
      </c>
      <c r="K137" s="198">
        <v>1</v>
      </c>
      <c r="L137" s="154">
        <f t="shared" si="51"/>
        <v>1995</v>
      </c>
      <c r="M137" s="185">
        <v>1</v>
      </c>
      <c r="N137" s="198">
        <v>1</v>
      </c>
      <c r="O137" s="154">
        <f t="shared" si="38"/>
        <v>1995</v>
      </c>
      <c r="P137" s="185">
        <v>1</v>
      </c>
      <c r="Q137" s="198">
        <v>1</v>
      </c>
      <c r="R137" s="154">
        <f t="shared" si="39"/>
        <v>1995</v>
      </c>
      <c r="S137" s="185">
        <v>1</v>
      </c>
      <c r="T137" s="198">
        <v>1</v>
      </c>
      <c r="U137" s="154">
        <f t="shared" si="40"/>
        <v>1995</v>
      </c>
      <c r="V137" s="185">
        <v>1</v>
      </c>
      <c r="W137" s="198">
        <v>1</v>
      </c>
      <c r="X137" s="154">
        <f t="shared" si="41"/>
        <v>1995</v>
      </c>
      <c r="Y137" s="185">
        <v>1</v>
      </c>
      <c r="Z137" s="198">
        <v>1</v>
      </c>
      <c r="AA137" s="154">
        <f t="shared" si="42"/>
        <v>1995</v>
      </c>
      <c r="AB137" s="185">
        <v>1</v>
      </c>
      <c r="AC137" s="198">
        <v>1</v>
      </c>
      <c r="AD137" s="154">
        <f t="shared" si="43"/>
        <v>1995</v>
      </c>
      <c r="AE137" s="185">
        <v>1</v>
      </c>
      <c r="AF137" s="198">
        <v>1</v>
      </c>
      <c r="AG137" s="154">
        <f t="shared" si="44"/>
        <v>1995</v>
      </c>
      <c r="AH137" s="185">
        <v>1</v>
      </c>
      <c r="AI137" s="198">
        <v>1</v>
      </c>
      <c r="AJ137" s="154">
        <f t="shared" si="45"/>
        <v>1995</v>
      </c>
      <c r="AK137" s="185">
        <v>1</v>
      </c>
      <c r="AL137" s="198">
        <v>1</v>
      </c>
      <c r="AM137" s="154">
        <f t="shared" si="46"/>
        <v>1995</v>
      </c>
      <c r="AN137" s="185">
        <v>1</v>
      </c>
      <c r="AO137" s="198">
        <v>1</v>
      </c>
      <c r="AP137" s="154">
        <f t="shared" si="47"/>
        <v>1995</v>
      </c>
      <c r="AQ137" s="185">
        <v>1</v>
      </c>
      <c r="AR137" s="198">
        <v>1</v>
      </c>
      <c r="AS137" s="154">
        <f t="shared" si="48"/>
        <v>1995</v>
      </c>
      <c r="AT137" s="185">
        <v>1</v>
      </c>
      <c r="AU137" s="198">
        <v>1</v>
      </c>
      <c r="AV137" s="154">
        <f t="shared" si="49"/>
        <v>1995</v>
      </c>
      <c r="AW137" s="185">
        <v>1</v>
      </c>
      <c r="AX137" s="198">
        <v>1</v>
      </c>
      <c r="AY137" s="154">
        <f t="shared" si="50"/>
        <v>1995</v>
      </c>
    </row>
    <row r="138" spans="1:51" s="125" customFormat="1" ht="48" customHeight="1">
      <c r="A138" s="199" t="s">
        <v>472</v>
      </c>
      <c r="B138" s="183" t="s">
        <v>456</v>
      </c>
      <c r="C138" s="147">
        <v>3000</v>
      </c>
      <c r="D138" s="147">
        <f t="shared" si="36"/>
        <v>300</v>
      </c>
      <c r="E138" s="148">
        <v>115</v>
      </c>
      <c r="F138" s="147">
        <v>63</v>
      </c>
      <c r="G138" s="197">
        <v>27</v>
      </c>
      <c r="H138" s="147">
        <v>140</v>
      </c>
      <c r="I138" s="147">
        <f t="shared" si="37"/>
        <v>3645</v>
      </c>
      <c r="J138" s="185">
        <v>1</v>
      </c>
      <c r="K138" s="198">
        <v>1</v>
      </c>
      <c r="L138" s="154">
        <f t="shared" si="51"/>
        <v>3645</v>
      </c>
      <c r="M138" s="185">
        <v>1</v>
      </c>
      <c r="N138" s="198">
        <v>1</v>
      </c>
      <c r="O138" s="154">
        <f t="shared" si="38"/>
        <v>3645</v>
      </c>
      <c r="P138" s="185">
        <v>1</v>
      </c>
      <c r="Q138" s="198">
        <v>1</v>
      </c>
      <c r="R138" s="154">
        <f t="shared" si="39"/>
        <v>3645</v>
      </c>
      <c r="S138" s="185">
        <v>1</v>
      </c>
      <c r="T138" s="198">
        <v>1</v>
      </c>
      <c r="U138" s="154">
        <f t="shared" si="40"/>
        <v>3645</v>
      </c>
      <c r="V138" s="185">
        <v>1</v>
      </c>
      <c r="W138" s="198">
        <v>1</v>
      </c>
      <c r="X138" s="154">
        <f t="shared" si="41"/>
        <v>3645</v>
      </c>
      <c r="Y138" s="185">
        <v>1</v>
      </c>
      <c r="Z138" s="198">
        <v>1</v>
      </c>
      <c r="AA138" s="154">
        <f t="shared" si="42"/>
        <v>3645</v>
      </c>
      <c r="AB138" s="185">
        <v>1</v>
      </c>
      <c r="AC138" s="198">
        <v>1</v>
      </c>
      <c r="AD138" s="154">
        <f t="shared" si="43"/>
        <v>3645</v>
      </c>
      <c r="AE138" s="185">
        <v>1</v>
      </c>
      <c r="AF138" s="198">
        <v>1</v>
      </c>
      <c r="AG138" s="154">
        <f t="shared" si="44"/>
        <v>3645</v>
      </c>
      <c r="AH138" s="185">
        <v>1</v>
      </c>
      <c r="AI138" s="198">
        <v>1</v>
      </c>
      <c r="AJ138" s="154">
        <f t="shared" si="45"/>
        <v>3645</v>
      </c>
      <c r="AK138" s="185">
        <v>1</v>
      </c>
      <c r="AL138" s="198">
        <v>1</v>
      </c>
      <c r="AM138" s="154">
        <f t="shared" si="46"/>
        <v>3645</v>
      </c>
      <c r="AN138" s="185">
        <v>1</v>
      </c>
      <c r="AO138" s="198">
        <v>1</v>
      </c>
      <c r="AP138" s="154">
        <f t="shared" si="47"/>
        <v>3645</v>
      </c>
      <c r="AQ138" s="185">
        <v>1</v>
      </c>
      <c r="AR138" s="198">
        <v>1</v>
      </c>
      <c r="AS138" s="154">
        <f t="shared" si="48"/>
        <v>3645</v>
      </c>
      <c r="AT138" s="185">
        <v>1</v>
      </c>
      <c r="AU138" s="198">
        <v>1</v>
      </c>
      <c r="AV138" s="154">
        <f t="shared" si="49"/>
        <v>3645</v>
      </c>
      <c r="AW138" s="185">
        <v>1</v>
      </c>
      <c r="AX138" s="198">
        <v>1</v>
      </c>
      <c r="AY138" s="154">
        <f t="shared" si="50"/>
        <v>3645</v>
      </c>
    </row>
    <row r="139" spans="1:51" s="125" customFormat="1" ht="26.4">
      <c r="A139" s="199" t="s">
        <v>89</v>
      </c>
      <c r="B139" s="183" t="s">
        <v>459</v>
      </c>
      <c r="C139" s="147">
        <v>2000</v>
      </c>
      <c r="D139" s="147">
        <f t="shared" si="36"/>
        <v>200</v>
      </c>
      <c r="E139" s="148">
        <v>115</v>
      </c>
      <c r="F139" s="147">
        <v>63</v>
      </c>
      <c r="G139" s="197">
        <v>27</v>
      </c>
      <c r="H139" s="147">
        <v>140</v>
      </c>
      <c r="I139" s="147">
        <f t="shared" si="37"/>
        <v>2545</v>
      </c>
      <c r="J139" s="185">
        <v>1</v>
      </c>
      <c r="K139" s="198">
        <v>1</v>
      </c>
      <c r="L139" s="154">
        <f t="shared" si="51"/>
        <v>2545</v>
      </c>
      <c r="M139" s="185">
        <v>1</v>
      </c>
      <c r="N139" s="198">
        <v>1</v>
      </c>
      <c r="O139" s="154">
        <f t="shared" si="38"/>
        <v>2545</v>
      </c>
      <c r="P139" s="185">
        <v>1</v>
      </c>
      <c r="Q139" s="198">
        <v>1</v>
      </c>
      <c r="R139" s="154">
        <f t="shared" si="39"/>
        <v>2545</v>
      </c>
      <c r="S139" s="185">
        <v>1</v>
      </c>
      <c r="T139" s="198">
        <v>1</v>
      </c>
      <c r="U139" s="154">
        <f t="shared" si="40"/>
        <v>2545</v>
      </c>
      <c r="V139" s="185">
        <v>1</v>
      </c>
      <c r="W139" s="198">
        <v>1</v>
      </c>
      <c r="X139" s="154">
        <f t="shared" si="41"/>
        <v>2545</v>
      </c>
      <c r="Y139" s="185">
        <v>1</v>
      </c>
      <c r="Z139" s="198">
        <v>1</v>
      </c>
      <c r="AA139" s="154">
        <f t="shared" si="42"/>
        <v>2545</v>
      </c>
      <c r="AB139" s="185">
        <v>1</v>
      </c>
      <c r="AC139" s="198">
        <v>1</v>
      </c>
      <c r="AD139" s="154">
        <f t="shared" si="43"/>
        <v>2545</v>
      </c>
      <c r="AE139" s="185">
        <v>1</v>
      </c>
      <c r="AF139" s="198">
        <v>1</v>
      </c>
      <c r="AG139" s="154">
        <f t="shared" si="44"/>
        <v>2545</v>
      </c>
      <c r="AH139" s="185">
        <v>1</v>
      </c>
      <c r="AI139" s="198">
        <v>1</v>
      </c>
      <c r="AJ139" s="154">
        <f t="shared" si="45"/>
        <v>2545</v>
      </c>
      <c r="AK139" s="185">
        <v>1</v>
      </c>
      <c r="AL139" s="198">
        <v>1</v>
      </c>
      <c r="AM139" s="154">
        <f t="shared" si="46"/>
        <v>2545</v>
      </c>
      <c r="AN139" s="185">
        <v>1</v>
      </c>
      <c r="AO139" s="198">
        <v>1</v>
      </c>
      <c r="AP139" s="154">
        <f t="shared" si="47"/>
        <v>2545</v>
      </c>
      <c r="AQ139" s="185">
        <v>1</v>
      </c>
      <c r="AR139" s="198">
        <v>1</v>
      </c>
      <c r="AS139" s="154">
        <f t="shared" si="48"/>
        <v>2545</v>
      </c>
      <c r="AT139" s="185">
        <v>1</v>
      </c>
      <c r="AU139" s="198">
        <v>1</v>
      </c>
      <c r="AV139" s="154">
        <f t="shared" si="49"/>
        <v>2545</v>
      </c>
      <c r="AW139" s="185">
        <v>1</v>
      </c>
      <c r="AX139" s="198">
        <v>1</v>
      </c>
      <c r="AY139" s="154">
        <f t="shared" si="50"/>
        <v>2545</v>
      </c>
    </row>
    <row r="140" spans="1:51" s="125" customFormat="1" ht="13.2">
      <c r="A140" s="199" t="s">
        <v>473</v>
      </c>
      <c r="B140" s="183" t="s">
        <v>459</v>
      </c>
      <c r="C140" s="147">
        <v>900</v>
      </c>
      <c r="D140" s="147">
        <f t="shared" si="36"/>
        <v>90</v>
      </c>
      <c r="E140" s="148">
        <v>115</v>
      </c>
      <c r="F140" s="147">
        <v>63</v>
      </c>
      <c r="G140" s="197">
        <v>27</v>
      </c>
      <c r="H140" s="147">
        <v>140</v>
      </c>
      <c r="I140" s="147">
        <f t="shared" si="37"/>
        <v>1335</v>
      </c>
      <c r="J140" s="185">
        <v>1</v>
      </c>
      <c r="K140" s="198">
        <v>1</v>
      </c>
      <c r="L140" s="154">
        <f t="shared" si="51"/>
        <v>1335</v>
      </c>
      <c r="M140" s="185">
        <v>1</v>
      </c>
      <c r="N140" s="198">
        <v>1</v>
      </c>
      <c r="O140" s="154">
        <f t="shared" si="38"/>
        <v>1335</v>
      </c>
      <c r="P140" s="185">
        <v>1</v>
      </c>
      <c r="Q140" s="198">
        <v>1</v>
      </c>
      <c r="R140" s="154">
        <f t="shared" si="39"/>
        <v>1335</v>
      </c>
      <c r="S140" s="185">
        <v>1</v>
      </c>
      <c r="T140" s="198">
        <v>1</v>
      </c>
      <c r="U140" s="154">
        <f t="shared" si="40"/>
        <v>1335</v>
      </c>
      <c r="V140" s="185">
        <v>1</v>
      </c>
      <c r="W140" s="198">
        <v>1</v>
      </c>
      <c r="X140" s="154">
        <f t="shared" si="41"/>
        <v>1335</v>
      </c>
      <c r="Y140" s="185">
        <v>1</v>
      </c>
      <c r="Z140" s="198">
        <v>1</v>
      </c>
      <c r="AA140" s="154">
        <f t="shared" si="42"/>
        <v>1335</v>
      </c>
      <c r="AB140" s="185">
        <v>1</v>
      </c>
      <c r="AC140" s="198">
        <v>1</v>
      </c>
      <c r="AD140" s="154">
        <f t="shared" si="43"/>
        <v>1335</v>
      </c>
      <c r="AE140" s="185">
        <v>1</v>
      </c>
      <c r="AF140" s="198">
        <v>1</v>
      </c>
      <c r="AG140" s="154">
        <f t="shared" si="44"/>
        <v>1335</v>
      </c>
      <c r="AH140" s="185">
        <v>1</v>
      </c>
      <c r="AI140" s="198">
        <v>1</v>
      </c>
      <c r="AJ140" s="154">
        <f t="shared" si="45"/>
        <v>1335</v>
      </c>
      <c r="AK140" s="185">
        <v>1</v>
      </c>
      <c r="AL140" s="198">
        <v>1</v>
      </c>
      <c r="AM140" s="154">
        <f t="shared" si="46"/>
        <v>1335</v>
      </c>
      <c r="AN140" s="185">
        <v>1</v>
      </c>
      <c r="AO140" s="198">
        <v>1</v>
      </c>
      <c r="AP140" s="154">
        <f t="shared" si="47"/>
        <v>1335</v>
      </c>
      <c r="AQ140" s="185">
        <v>1</v>
      </c>
      <c r="AR140" s="198">
        <v>1</v>
      </c>
      <c r="AS140" s="154">
        <f t="shared" si="48"/>
        <v>1335</v>
      </c>
      <c r="AT140" s="185">
        <v>1</v>
      </c>
      <c r="AU140" s="198">
        <v>1</v>
      </c>
      <c r="AV140" s="154">
        <f t="shared" si="49"/>
        <v>1335</v>
      </c>
      <c r="AW140" s="185">
        <v>1</v>
      </c>
      <c r="AX140" s="198">
        <v>1</v>
      </c>
      <c r="AY140" s="154">
        <f t="shared" si="50"/>
        <v>1335</v>
      </c>
    </row>
    <row r="141" spans="1:51" s="125" customFormat="1" ht="48" customHeight="1">
      <c r="A141" s="199" t="s">
        <v>474</v>
      </c>
      <c r="B141" s="183" t="s">
        <v>456</v>
      </c>
      <c r="C141" s="147">
        <v>3000</v>
      </c>
      <c r="D141" s="147">
        <f t="shared" si="36"/>
        <v>300</v>
      </c>
      <c r="E141" s="148">
        <v>115</v>
      </c>
      <c r="F141" s="147">
        <v>63</v>
      </c>
      <c r="G141" s="197">
        <v>27</v>
      </c>
      <c r="H141" s="147">
        <v>140</v>
      </c>
      <c r="I141" s="147">
        <f t="shared" si="37"/>
        <v>3645</v>
      </c>
      <c r="J141" s="185">
        <v>1</v>
      </c>
      <c r="K141" s="198">
        <v>1</v>
      </c>
      <c r="L141" s="154">
        <f t="shared" si="51"/>
        <v>3645</v>
      </c>
      <c r="M141" s="185">
        <v>1</v>
      </c>
      <c r="N141" s="198">
        <v>1</v>
      </c>
      <c r="O141" s="154">
        <f t="shared" si="38"/>
        <v>3645</v>
      </c>
      <c r="P141" s="185">
        <v>1</v>
      </c>
      <c r="Q141" s="198">
        <v>1</v>
      </c>
      <c r="R141" s="154">
        <f t="shared" si="39"/>
        <v>3645</v>
      </c>
      <c r="S141" s="185">
        <v>1</v>
      </c>
      <c r="T141" s="198">
        <v>1</v>
      </c>
      <c r="U141" s="154">
        <f t="shared" si="40"/>
        <v>3645</v>
      </c>
      <c r="V141" s="185">
        <v>1</v>
      </c>
      <c r="W141" s="198">
        <v>1</v>
      </c>
      <c r="X141" s="154">
        <f t="shared" si="41"/>
        <v>3645</v>
      </c>
      <c r="Y141" s="185">
        <v>1</v>
      </c>
      <c r="Z141" s="198">
        <v>1</v>
      </c>
      <c r="AA141" s="154">
        <f t="shared" si="42"/>
        <v>3645</v>
      </c>
      <c r="AB141" s="185">
        <v>1</v>
      </c>
      <c r="AC141" s="198">
        <v>1</v>
      </c>
      <c r="AD141" s="154">
        <f t="shared" si="43"/>
        <v>3645</v>
      </c>
      <c r="AE141" s="185">
        <v>1</v>
      </c>
      <c r="AF141" s="198">
        <v>1</v>
      </c>
      <c r="AG141" s="154">
        <f t="shared" si="44"/>
        <v>3645</v>
      </c>
      <c r="AH141" s="185">
        <v>1</v>
      </c>
      <c r="AI141" s="198">
        <v>1</v>
      </c>
      <c r="AJ141" s="154">
        <f t="shared" si="45"/>
        <v>3645</v>
      </c>
      <c r="AK141" s="185">
        <v>1</v>
      </c>
      <c r="AL141" s="198">
        <v>1</v>
      </c>
      <c r="AM141" s="154">
        <f t="shared" si="46"/>
        <v>3645</v>
      </c>
      <c r="AN141" s="185">
        <v>1</v>
      </c>
      <c r="AO141" s="198">
        <v>1</v>
      </c>
      <c r="AP141" s="154">
        <f t="shared" si="47"/>
        <v>3645</v>
      </c>
      <c r="AQ141" s="185">
        <v>1</v>
      </c>
      <c r="AR141" s="198">
        <v>1</v>
      </c>
      <c r="AS141" s="154">
        <f t="shared" si="48"/>
        <v>3645</v>
      </c>
      <c r="AT141" s="185">
        <v>1</v>
      </c>
      <c r="AU141" s="198">
        <v>1</v>
      </c>
      <c r="AV141" s="154">
        <f t="shared" si="49"/>
        <v>3645</v>
      </c>
      <c r="AW141" s="185">
        <v>1</v>
      </c>
      <c r="AX141" s="198">
        <v>1</v>
      </c>
      <c r="AY141" s="154">
        <f t="shared" si="50"/>
        <v>3645</v>
      </c>
    </row>
    <row r="142" spans="1:51" s="125" customFormat="1" ht="13.2">
      <c r="A142" s="199" t="s">
        <v>475</v>
      </c>
      <c r="B142" s="183" t="s">
        <v>459</v>
      </c>
      <c r="C142" s="147">
        <v>900</v>
      </c>
      <c r="D142" s="147">
        <f t="shared" si="36"/>
        <v>90</v>
      </c>
      <c r="E142" s="148">
        <v>115</v>
      </c>
      <c r="F142" s="147">
        <v>63</v>
      </c>
      <c r="G142" s="197">
        <v>27</v>
      </c>
      <c r="H142" s="147">
        <v>140</v>
      </c>
      <c r="I142" s="147">
        <f t="shared" si="37"/>
        <v>1335</v>
      </c>
      <c r="J142" s="185">
        <v>1</v>
      </c>
      <c r="K142" s="198">
        <v>1</v>
      </c>
      <c r="L142" s="154">
        <f t="shared" si="51"/>
        <v>1335</v>
      </c>
      <c r="M142" s="185">
        <v>1</v>
      </c>
      <c r="N142" s="198">
        <v>1</v>
      </c>
      <c r="O142" s="154">
        <f t="shared" si="38"/>
        <v>1335</v>
      </c>
      <c r="P142" s="185">
        <v>1</v>
      </c>
      <c r="Q142" s="198">
        <v>1</v>
      </c>
      <c r="R142" s="154">
        <f t="shared" si="39"/>
        <v>1335</v>
      </c>
      <c r="S142" s="185">
        <v>1</v>
      </c>
      <c r="T142" s="198">
        <v>1</v>
      </c>
      <c r="U142" s="154">
        <f t="shared" si="40"/>
        <v>1335</v>
      </c>
      <c r="V142" s="185">
        <v>1</v>
      </c>
      <c r="W142" s="198">
        <v>1</v>
      </c>
      <c r="X142" s="154">
        <f t="shared" si="41"/>
        <v>1335</v>
      </c>
      <c r="Y142" s="185">
        <v>1</v>
      </c>
      <c r="Z142" s="198">
        <v>1</v>
      </c>
      <c r="AA142" s="154">
        <f t="shared" si="42"/>
        <v>1335</v>
      </c>
      <c r="AB142" s="185">
        <v>1</v>
      </c>
      <c r="AC142" s="198">
        <v>1</v>
      </c>
      <c r="AD142" s="154">
        <f t="shared" si="43"/>
        <v>1335</v>
      </c>
      <c r="AE142" s="185">
        <v>1</v>
      </c>
      <c r="AF142" s="198">
        <v>1</v>
      </c>
      <c r="AG142" s="154">
        <f t="shared" si="44"/>
        <v>1335</v>
      </c>
      <c r="AH142" s="185">
        <v>1</v>
      </c>
      <c r="AI142" s="198">
        <v>1</v>
      </c>
      <c r="AJ142" s="154">
        <f t="shared" si="45"/>
        <v>1335</v>
      </c>
      <c r="AK142" s="185">
        <v>1</v>
      </c>
      <c r="AL142" s="198">
        <v>1</v>
      </c>
      <c r="AM142" s="154">
        <f t="shared" si="46"/>
        <v>1335</v>
      </c>
      <c r="AN142" s="185">
        <v>1</v>
      </c>
      <c r="AO142" s="198">
        <v>1</v>
      </c>
      <c r="AP142" s="154">
        <f t="shared" si="47"/>
        <v>1335</v>
      </c>
      <c r="AQ142" s="185">
        <v>1</v>
      </c>
      <c r="AR142" s="198">
        <v>1</v>
      </c>
      <c r="AS142" s="154">
        <f t="shared" si="48"/>
        <v>1335</v>
      </c>
      <c r="AT142" s="185">
        <v>1</v>
      </c>
      <c r="AU142" s="198">
        <v>1</v>
      </c>
      <c r="AV142" s="154">
        <f t="shared" si="49"/>
        <v>1335</v>
      </c>
      <c r="AW142" s="185">
        <v>1</v>
      </c>
      <c r="AX142" s="198">
        <v>1</v>
      </c>
      <c r="AY142" s="154">
        <f t="shared" si="50"/>
        <v>1335</v>
      </c>
    </row>
    <row r="143" spans="1:51" s="125" customFormat="1" ht="13.2">
      <c r="A143" s="199" t="s">
        <v>476</v>
      </c>
      <c r="B143" s="183" t="s">
        <v>459</v>
      </c>
      <c r="C143" s="147">
        <v>900</v>
      </c>
      <c r="D143" s="147">
        <f t="shared" si="36"/>
        <v>90</v>
      </c>
      <c r="E143" s="148">
        <v>115</v>
      </c>
      <c r="F143" s="147">
        <v>63</v>
      </c>
      <c r="G143" s="197">
        <v>27</v>
      </c>
      <c r="H143" s="147">
        <v>140</v>
      </c>
      <c r="I143" s="147">
        <f t="shared" si="37"/>
        <v>1335</v>
      </c>
      <c r="J143" s="185">
        <v>1</v>
      </c>
      <c r="K143" s="198">
        <v>1</v>
      </c>
      <c r="L143" s="154">
        <f t="shared" si="51"/>
        <v>1335</v>
      </c>
      <c r="M143" s="185">
        <v>1</v>
      </c>
      <c r="N143" s="198">
        <v>1</v>
      </c>
      <c r="O143" s="154">
        <f t="shared" si="38"/>
        <v>1335</v>
      </c>
      <c r="P143" s="185">
        <v>1</v>
      </c>
      <c r="Q143" s="198">
        <v>1</v>
      </c>
      <c r="R143" s="154">
        <f t="shared" si="39"/>
        <v>1335</v>
      </c>
      <c r="S143" s="185">
        <v>1</v>
      </c>
      <c r="T143" s="198">
        <v>1</v>
      </c>
      <c r="U143" s="154">
        <f t="shared" si="40"/>
        <v>1335</v>
      </c>
      <c r="V143" s="185">
        <v>1</v>
      </c>
      <c r="W143" s="198">
        <v>1</v>
      </c>
      <c r="X143" s="154">
        <f t="shared" si="41"/>
        <v>1335</v>
      </c>
      <c r="Y143" s="185">
        <v>1</v>
      </c>
      <c r="Z143" s="198">
        <v>1</v>
      </c>
      <c r="AA143" s="154">
        <f t="shared" si="42"/>
        <v>1335</v>
      </c>
      <c r="AB143" s="185">
        <v>1</v>
      </c>
      <c r="AC143" s="198">
        <v>1</v>
      </c>
      <c r="AD143" s="154">
        <f t="shared" si="43"/>
        <v>1335</v>
      </c>
      <c r="AE143" s="185">
        <v>1</v>
      </c>
      <c r="AF143" s="198">
        <v>1</v>
      </c>
      <c r="AG143" s="154">
        <f t="shared" si="44"/>
        <v>1335</v>
      </c>
      <c r="AH143" s="185">
        <v>1</v>
      </c>
      <c r="AI143" s="198">
        <v>1</v>
      </c>
      <c r="AJ143" s="154">
        <f t="shared" si="45"/>
        <v>1335</v>
      </c>
      <c r="AK143" s="185">
        <v>1</v>
      </c>
      <c r="AL143" s="198">
        <v>1</v>
      </c>
      <c r="AM143" s="154">
        <f t="shared" si="46"/>
        <v>1335</v>
      </c>
      <c r="AN143" s="185">
        <v>1</v>
      </c>
      <c r="AO143" s="198">
        <v>1</v>
      </c>
      <c r="AP143" s="154">
        <f t="shared" si="47"/>
        <v>1335</v>
      </c>
      <c r="AQ143" s="185">
        <v>1</v>
      </c>
      <c r="AR143" s="198">
        <v>1</v>
      </c>
      <c r="AS143" s="154">
        <f t="shared" si="48"/>
        <v>1335</v>
      </c>
      <c r="AT143" s="185">
        <v>1</v>
      </c>
      <c r="AU143" s="198">
        <v>1</v>
      </c>
      <c r="AV143" s="154">
        <f t="shared" si="49"/>
        <v>1335</v>
      </c>
      <c r="AW143" s="185">
        <v>1</v>
      </c>
      <c r="AX143" s="198">
        <v>1</v>
      </c>
      <c r="AY143" s="154">
        <f t="shared" si="50"/>
        <v>1335</v>
      </c>
    </row>
    <row r="144" spans="1:51" s="125" customFormat="1" ht="13.2">
      <c r="A144" s="199" t="s">
        <v>477</v>
      </c>
      <c r="B144" s="183" t="s">
        <v>459</v>
      </c>
      <c r="C144" s="147">
        <v>900</v>
      </c>
      <c r="D144" s="147">
        <f t="shared" si="36"/>
        <v>90</v>
      </c>
      <c r="E144" s="148">
        <v>115</v>
      </c>
      <c r="F144" s="147">
        <v>63</v>
      </c>
      <c r="G144" s="197">
        <v>27</v>
      </c>
      <c r="H144" s="147">
        <v>140</v>
      </c>
      <c r="I144" s="147">
        <f t="shared" si="37"/>
        <v>1335</v>
      </c>
      <c r="J144" s="185">
        <v>1</v>
      </c>
      <c r="K144" s="198">
        <v>1</v>
      </c>
      <c r="L144" s="154">
        <f t="shared" si="51"/>
        <v>1335</v>
      </c>
      <c r="M144" s="185">
        <v>1</v>
      </c>
      <c r="N144" s="198">
        <v>1</v>
      </c>
      <c r="O144" s="154">
        <f t="shared" si="38"/>
        <v>1335</v>
      </c>
      <c r="P144" s="185">
        <v>1</v>
      </c>
      <c r="Q144" s="198">
        <v>1</v>
      </c>
      <c r="R144" s="154">
        <f t="shared" si="39"/>
        <v>1335</v>
      </c>
      <c r="S144" s="185">
        <v>1</v>
      </c>
      <c r="T144" s="198">
        <v>1</v>
      </c>
      <c r="U144" s="154">
        <f t="shared" si="40"/>
        <v>1335</v>
      </c>
      <c r="V144" s="185">
        <v>1</v>
      </c>
      <c r="W144" s="198">
        <v>1</v>
      </c>
      <c r="X144" s="154">
        <f t="shared" si="41"/>
        <v>1335</v>
      </c>
      <c r="Y144" s="185">
        <v>1</v>
      </c>
      <c r="Z144" s="198">
        <v>1</v>
      </c>
      <c r="AA144" s="154">
        <f t="shared" si="42"/>
        <v>1335</v>
      </c>
      <c r="AB144" s="185">
        <v>1</v>
      </c>
      <c r="AC144" s="198">
        <v>1</v>
      </c>
      <c r="AD144" s="154">
        <f t="shared" si="43"/>
        <v>1335</v>
      </c>
      <c r="AE144" s="185">
        <v>1</v>
      </c>
      <c r="AF144" s="198">
        <v>1</v>
      </c>
      <c r="AG144" s="154">
        <f t="shared" si="44"/>
        <v>1335</v>
      </c>
      <c r="AH144" s="185">
        <v>1</v>
      </c>
      <c r="AI144" s="198">
        <v>1</v>
      </c>
      <c r="AJ144" s="154">
        <f t="shared" si="45"/>
        <v>1335</v>
      </c>
      <c r="AK144" s="185">
        <v>1</v>
      </c>
      <c r="AL144" s="198">
        <v>1</v>
      </c>
      <c r="AM144" s="154">
        <f t="shared" si="46"/>
        <v>1335</v>
      </c>
      <c r="AN144" s="185">
        <v>1</v>
      </c>
      <c r="AO144" s="198">
        <v>1</v>
      </c>
      <c r="AP144" s="154">
        <f t="shared" si="47"/>
        <v>1335</v>
      </c>
      <c r="AQ144" s="185">
        <v>1</v>
      </c>
      <c r="AR144" s="198">
        <v>1</v>
      </c>
      <c r="AS144" s="154">
        <f t="shared" si="48"/>
        <v>1335</v>
      </c>
      <c r="AT144" s="185">
        <v>1</v>
      </c>
      <c r="AU144" s="198">
        <v>1</v>
      </c>
      <c r="AV144" s="154">
        <f t="shared" si="49"/>
        <v>1335</v>
      </c>
      <c r="AW144" s="185">
        <v>1</v>
      </c>
      <c r="AX144" s="198">
        <v>1</v>
      </c>
      <c r="AY144" s="154">
        <f t="shared" si="50"/>
        <v>1335</v>
      </c>
    </row>
    <row r="145" spans="1:51" s="125" customFormat="1" ht="13.8" thickBot="1">
      <c r="A145" s="199" t="s">
        <v>106</v>
      </c>
      <c r="B145" s="183" t="s">
        <v>459</v>
      </c>
      <c r="C145" s="147">
        <v>900</v>
      </c>
      <c r="D145" s="147">
        <f t="shared" si="36"/>
        <v>90</v>
      </c>
      <c r="E145" s="148">
        <v>115</v>
      </c>
      <c r="F145" s="147">
        <v>63</v>
      </c>
      <c r="G145" s="197">
        <v>27</v>
      </c>
      <c r="H145" s="147">
        <v>140</v>
      </c>
      <c r="I145" s="147">
        <f t="shared" si="37"/>
        <v>1335</v>
      </c>
      <c r="J145" s="185">
        <v>1</v>
      </c>
      <c r="K145" s="198">
        <v>1</v>
      </c>
      <c r="L145" s="154">
        <f t="shared" si="51"/>
        <v>1335</v>
      </c>
      <c r="M145" s="185">
        <v>1</v>
      </c>
      <c r="N145" s="198">
        <v>1</v>
      </c>
      <c r="O145" s="154">
        <f t="shared" si="38"/>
        <v>1335</v>
      </c>
      <c r="P145" s="185">
        <v>1</v>
      </c>
      <c r="Q145" s="198">
        <v>1</v>
      </c>
      <c r="R145" s="154">
        <f t="shared" si="39"/>
        <v>1335</v>
      </c>
      <c r="S145" s="185">
        <v>1</v>
      </c>
      <c r="T145" s="198">
        <v>1</v>
      </c>
      <c r="U145" s="154">
        <f t="shared" si="40"/>
        <v>1335</v>
      </c>
      <c r="V145" s="185">
        <v>1</v>
      </c>
      <c r="W145" s="198">
        <v>1</v>
      </c>
      <c r="X145" s="154">
        <f t="shared" si="41"/>
        <v>1335</v>
      </c>
      <c r="Y145" s="185">
        <v>1</v>
      </c>
      <c r="Z145" s="198">
        <v>1</v>
      </c>
      <c r="AA145" s="154">
        <f t="shared" si="42"/>
        <v>1335</v>
      </c>
      <c r="AB145" s="185">
        <v>1</v>
      </c>
      <c r="AC145" s="198">
        <v>1</v>
      </c>
      <c r="AD145" s="154">
        <f t="shared" si="43"/>
        <v>1335</v>
      </c>
      <c r="AE145" s="185">
        <v>1</v>
      </c>
      <c r="AF145" s="198">
        <v>1</v>
      </c>
      <c r="AG145" s="154">
        <f t="shared" si="44"/>
        <v>1335</v>
      </c>
      <c r="AH145" s="185">
        <v>1</v>
      </c>
      <c r="AI145" s="198">
        <v>1</v>
      </c>
      <c r="AJ145" s="154">
        <f t="shared" si="45"/>
        <v>1335</v>
      </c>
      <c r="AK145" s="185">
        <v>1</v>
      </c>
      <c r="AL145" s="198">
        <v>1</v>
      </c>
      <c r="AM145" s="154">
        <f t="shared" si="46"/>
        <v>1335</v>
      </c>
      <c r="AN145" s="185">
        <v>1</v>
      </c>
      <c r="AO145" s="198">
        <v>1</v>
      </c>
      <c r="AP145" s="154">
        <f t="shared" si="47"/>
        <v>1335</v>
      </c>
      <c r="AQ145" s="185">
        <v>1</v>
      </c>
      <c r="AR145" s="198">
        <v>1</v>
      </c>
      <c r="AS145" s="154">
        <f t="shared" si="48"/>
        <v>1335</v>
      </c>
      <c r="AT145" s="185">
        <v>1</v>
      </c>
      <c r="AU145" s="198">
        <v>1</v>
      </c>
      <c r="AV145" s="154">
        <f t="shared" si="49"/>
        <v>1335</v>
      </c>
      <c r="AW145" s="185">
        <v>1</v>
      </c>
      <c r="AX145" s="198">
        <v>1</v>
      </c>
      <c r="AY145" s="154">
        <f t="shared" si="50"/>
        <v>1335</v>
      </c>
    </row>
    <row r="146" spans="1:51" s="125" customFormat="1" ht="13.8" thickBot="1">
      <c r="A146" s="167" t="s">
        <v>63</v>
      </c>
      <c r="B146" s="127"/>
      <c r="C146" s="168"/>
      <c r="D146" s="168"/>
      <c r="E146" s="168"/>
      <c r="F146" s="168"/>
      <c r="G146" s="168"/>
      <c r="H146" s="168"/>
      <c r="I146" s="168">
        <f t="shared" ref="I146:AY146" si="52">SUM(I127:I145)</f>
        <v>43415</v>
      </c>
      <c r="J146" s="169">
        <f t="shared" si="52"/>
        <v>19</v>
      </c>
      <c r="K146" s="170">
        <f t="shared" si="52"/>
        <v>20</v>
      </c>
      <c r="L146" s="171">
        <f t="shared" si="52"/>
        <v>44750</v>
      </c>
      <c r="M146" s="172">
        <f t="shared" si="52"/>
        <v>19</v>
      </c>
      <c r="N146" s="170">
        <f t="shared" si="52"/>
        <v>20</v>
      </c>
      <c r="O146" s="171">
        <f t="shared" si="52"/>
        <v>44750</v>
      </c>
      <c r="P146" s="169">
        <f t="shared" si="52"/>
        <v>19</v>
      </c>
      <c r="Q146" s="170">
        <f t="shared" si="52"/>
        <v>20</v>
      </c>
      <c r="R146" s="171">
        <f t="shared" si="52"/>
        <v>44750</v>
      </c>
      <c r="S146" s="169">
        <f t="shared" si="52"/>
        <v>19</v>
      </c>
      <c r="T146" s="170">
        <f t="shared" si="52"/>
        <v>20</v>
      </c>
      <c r="U146" s="171">
        <f t="shared" si="52"/>
        <v>44750</v>
      </c>
      <c r="V146" s="169">
        <f t="shared" si="52"/>
        <v>19</v>
      </c>
      <c r="W146" s="170">
        <f t="shared" si="52"/>
        <v>20</v>
      </c>
      <c r="X146" s="171">
        <f t="shared" si="52"/>
        <v>44750</v>
      </c>
      <c r="Y146" s="169">
        <f t="shared" si="52"/>
        <v>19</v>
      </c>
      <c r="Z146" s="170">
        <f t="shared" si="52"/>
        <v>20</v>
      </c>
      <c r="AA146" s="171">
        <f t="shared" si="52"/>
        <v>44750</v>
      </c>
      <c r="AB146" s="169">
        <f t="shared" si="52"/>
        <v>19</v>
      </c>
      <c r="AC146" s="170">
        <f t="shared" si="52"/>
        <v>20</v>
      </c>
      <c r="AD146" s="171">
        <f t="shared" si="52"/>
        <v>44750</v>
      </c>
      <c r="AE146" s="169">
        <f t="shared" si="52"/>
        <v>19</v>
      </c>
      <c r="AF146" s="170">
        <f t="shared" si="52"/>
        <v>20</v>
      </c>
      <c r="AG146" s="171">
        <f t="shared" si="52"/>
        <v>44750</v>
      </c>
      <c r="AH146" s="169">
        <f t="shared" si="52"/>
        <v>19</v>
      </c>
      <c r="AI146" s="170">
        <f t="shared" si="52"/>
        <v>20</v>
      </c>
      <c r="AJ146" s="171">
        <f t="shared" si="52"/>
        <v>44750</v>
      </c>
      <c r="AK146" s="169">
        <f t="shared" si="52"/>
        <v>19</v>
      </c>
      <c r="AL146" s="170">
        <f t="shared" si="52"/>
        <v>20</v>
      </c>
      <c r="AM146" s="171">
        <f t="shared" si="52"/>
        <v>44750</v>
      </c>
      <c r="AN146" s="169">
        <f t="shared" si="52"/>
        <v>19</v>
      </c>
      <c r="AO146" s="170">
        <f t="shared" si="52"/>
        <v>20</v>
      </c>
      <c r="AP146" s="171">
        <f t="shared" si="52"/>
        <v>44750</v>
      </c>
      <c r="AQ146" s="169">
        <f t="shared" si="52"/>
        <v>19</v>
      </c>
      <c r="AR146" s="170">
        <f t="shared" si="52"/>
        <v>20</v>
      </c>
      <c r="AS146" s="171">
        <f t="shared" si="52"/>
        <v>44750</v>
      </c>
      <c r="AT146" s="169">
        <f t="shared" si="52"/>
        <v>19</v>
      </c>
      <c r="AU146" s="170">
        <f t="shared" si="52"/>
        <v>20</v>
      </c>
      <c r="AV146" s="171">
        <f t="shared" si="52"/>
        <v>44750</v>
      </c>
      <c r="AW146" s="169">
        <f t="shared" si="52"/>
        <v>19</v>
      </c>
      <c r="AX146" s="170">
        <f t="shared" si="52"/>
        <v>20</v>
      </c>
      <c r="AY146" s="171">
        <f t="shared" si="52"/>
        <v>44750</v>
      </c>
    </row>
    <row r="147" spans="1:51" s="125" customFormat="1" ht="13.8" thickBot="1">
      <c r="A147" s="173" t="s">
        <v>478</v>
      </c>
      <c r="B147" s="174"/>
      <c r="C147" s="175"/>
      <c r="D147" s="175"/>
      <c r="E147" s="175"/>
      <c r="F147" s="200"/>
      <c r="G147" s="200"/>
      <c r="H147" s="201"/>
      <c r="I147" s="176"/>
      <c r="J147" s="177"/>
      <c r="K147" s="178"/>
      <c r="L147" s="195"/>
      <c r="M147" s="180"/>
      <c r="N147" s="178"/>
      <c r="O147" s="195"/>
      <c r="P147" s="180"/>
      <c r="Q147" s="178"/>
      <c r="R147" s="195"/>
      <c r="S147" s="180"/>
      <c r="T147" s="178"/>
      <c r="U147" s="195"/>
      <c r="V147" s="180"/>
      <c r="W147" s="178"/>
      <c r="X147" s="195"/>
      <c r="Y147" s="180"/>
      <c r="Z147" s="178"/>
      <c r="AA147" s="195"/>
      <c r="AB147" s="180"/>
      <c r="AC147" s="178"/>
      <c r="AD147" s="195"/>
      <c r="AE147" s="180"/>
      <c r="AF147" s="178"/>
      <c r="AG147" s="195"/>
      <c r="AH147" s="180"/>
      <c r="AI147" s="178"/>
      <c r="AJ147" s="195"/>
      <c r="AK147" s="180"/>
      <c r="AL147" s="178"/>
      <c r="AM147" s="195"/>
      <c r="AN147" s="180"/>
      <c r="AO147" s="178"/>
      <c r="AP147" s="195"/>
      <c r="AQ147" s="180"/>
      <c r="AR147" s="178"/>
      <c r="AS147" s="195"/>
      <c r="AT147" s="180"/>
      <c r="AU147" s="178"/>
      <c r="AV147" s="195"/>
      <c r="AW147" s="180"/>
      <c r="AX147" s="178"/>
      <c r="AY147" s="195"/>
    </row>
    <row r="148" spans="1:51" s="125" customFormat="1" ht="13.2">
      <c r="A148" s="202" t="s">
        <v>479</v>
      </c>
      <c r="B148" s="183" t="s">
        <v>459</v>
      </c>
      <c r="C148" s="197">
        <v>1500</v>
      </c>
      <c r="D148" s="147">
        <f t="shared" ref="D148:D153" si="53">C148*0.1</f>
        <v>150</v>
      </c>
      <c r="E148" s="147">
        <v>115</v>
      </c>
      <c r="F148" s="197">
        <v>63</v>
      </c>
      <c r="G148" s="197">
        <v>27</v>
      </c>
      <c r="H148" s="147">
        <v>140</v>
      </c>
      <c r="I148" s="147">
        <f t="shared" ref="I148:I153" si="54">SUM(C148:H148)</f>
        <v>1995</v>
      </c>
      <c r="J148" s="203">
        <v>1</v>
      </c>
      <c r="K148" s="198">
        <v>1</v>
      </c>
      <c r="L148" s="154">
        <f t="shared" ref="L148:L153" si="55">I148*J148*K148</f>
        <v>1995</v>
      </c>
      <c r="M148" s="203">
        <v>1</v>
      </c>
      <c r="N148" s="198">
        <v>1</v>
      </c>
      <c r="O148" s="154">
        <f t="shared" ref="O148:O153" si="56">I148*M148*N148</f>
        <v>1995</v>
      </c>
      <c r="P148" s="203">
        <v>1</v>
      </c>
      <c r="Q148" s="198">
        <v>1</v>
      </c>
      <c r="R148" s="154">
        <f t="shared" ref="R148:R153" si="57">I148*P148*Q148</f>
        <v>1995</v>
      </c>
      <c r="S148" s="203">
        <v>1</v>
      </c>
      <c r="T148" s="198">
        <v>1</v>
      </c>
      <c r="U148" s="154">
        <f t="shared" ref="U148:U153" si="58">I148*S148*T148</f>
        <v>1995</v>
      </c>
      <c r="V148" s="203">
        <v>1</v>
      </c>
      <c r="W148" s="198">
        <v>1</v>
      </c>
      <c r="X148" s="154">
        <f t="shared" ref="X148:X153" si="59">I148*V148*W148</f>
        <v>1995</v>
      </c>
      <c r="Y148" s="203">
        <v>1</v>
      </c>
      <c r="Z148" s="198">
        <v>1</v>
      </c>
      <c r="AA148" s="154">
        <f t="shared" ref="AA148:AA153" si="60">I148*Y148*Z148</f>
        <v>1995</v>
      </c>
      <c r="AB148" s="203">
        <v>1</v>
      </c>
      <c r="AC148" s="198">
        <v>1</v>
      </c>
      <c r="AD148" s="154">
        <f t="shared" ref="AD148:AD153" si="61">I148*AB148*AC148</f>
        <v>1995</v>
      </c>
      <c r="AE148" s="203">
        <v>1</v>
      </c>
      <c r="AF148" s="198">
        <v>1</v>
      </c>
      <c r="AG148" s="154">
        <f t="shared" ref="AG148:AG153" si="62">I148*AE148*AF148</f>
        <v>1995</v>
      </c>
      <c r="AH148" s="203">
        <v>1</v>
      </c>
      <c r="AI148" s="198">
        <v>1</v>
      </c>
      <c r="AJ148" s="154">
        <f t="shared" ref="AJ148:AJ153" si="63">I148*AH148*AI148</f>
        <v>1995</v>
      </c>
      <c r="AK148" s="203">
        <v>1</v>
      </c>
      <c r="AL148" s="198">
        <v>1</v>
      </c>
      <c r="AM148" s="154">
        <f t="shared" ref="AM148:AM153" si="64">I148*AK148*AL148</f>
        <v>1995</v>
      </c>
      <c r="AN148" s="203">
        <v>1</v>
      </c>
      <c r="AO148" s="198">
        <v>1</v>
      </c>
      <c r="AP148" s="154">
        <f t="shared" ref="AP148:AP153" si="65">I148*AN148*AO148</f>
        <v>1995</v>
      </c>
      <c r="AQ148" s="203">
        <v>1</v>
      </c>
      <c r="AR148" s="198">
        <v>1</v>
      </c>
      <c r="AS148" s="154">
        <f t="shared" ref="AS148:AS153" si="66">I148*AQ148*AR148</f>
        <v>1995</v>
      </c>
      <c r="AT148" s="203">
        <v>1</v>
      </c>
      <c r="AU148" s="198">
        <v>1</v>
      </c>
      <c r="AV148" s="154">
        <f t="shared" ref="AV148:AV153" si="67">I148*AT148*AU148</f>
        <v>1995</v>
      </c>
      <c r="AW148" s="203">
        <v>1</v>
      </c>
      <c r="AX148" s="198">
        <v>1</v>
      </c>
      <c r="AY148" s="154">
        <f t="shared" ref="AY148:AY153" si="68">I148*AW148*AX148</f>
        <v>1995</v>
      </c>
    </row>
    <row r="149" spans="1:51" s="125" customFormat="1" ht="13.2">
      <c r="A149" s="202" t="s">
        <v>480</v>
      </c>
      <c r="B149" s="183" t="s">
        <v>459</v>
      </c>
      <c r="C149" s="197">
        <v>800</v>
      </c>
      <c r="D149" s="147">
        <f t="shared" si="53"/>
        <v>80</v>
      </c>
      <c r="E149" s="147">
        <v>115</v>
      </c>
      <c r="F149" s="197">
        <v>63</v>
      </c>
      <c r="G149" s="197">
        <v>27</v>
      </c>
      <c r="H149" s="147">
        <v>140</v>
      </c>
      <c r="I149" s="147">
        <f t="shared" si="54"/>
        <v>1225</v>
      </c>
      <c r="J149" s="204">
        <v>1</v>
      </c>
      <c r="K149" s="198">
        <v>1</v>
      </c>
      <c r="L149" s="154">
        <f t="shared" si="55"/>
        <v>1225</v>
      </c>
      <c r="M149" s="204">
        <v>1</v>
      </c>
      <c r="N149" s="198">
        <v>1</v>
      </c>
      <c r="O149" s="154">
        <f t="shared" si="56"/>
        <v>1225</v>
      </c>
      <c r="P149" s="204">
        <v>1</v>
      </c>
      <c r="Q149" s="198">
        <v>1</v>
      </c>
      <c r="R149" s="154">
        <f t="shared" si="57"/>
        <v>1225</v>
      </c>
      <c r="S149" s="204">
        <v>1</v>
      </c>
      <c r="T149" s="198">
        <v>1</v>
      </c>
      <c r="U149" s="154">
        <f t="shared" si="58"/>
        <v>1225</v>
      </c>
      <c r="V149" s="204">
        <v>1</v>
      </c>
      <c r="W149" s="198">
        <v>1</v>
      </c>
      <c r="X149" s="154">
        <f t="shared" si="59"/>
        <v>1225</v>
      </c>
      <c r="Y149" s="204">
        <v>1</v>
      </c>
      <c r="Z149" s="198">
        <v>1</v>
      </c>
      <c r="AA149" s="154">
        <f t="shared" si="60"/>
        <v>1225</v>
      </c>
      <c r="AB149" s="204">
        <v>1</v>
      </c>
      <c r="AC149" s="198">
        <v>1</v>
      </c>
      <c r="AD149" s="154">
        <f t="shared" si="61"/>
        <v>1225</v>
      </c>
      <c r="AE149" s="204">
        <v>1</v>
      </c>
      <c r="AF149" s="198">
        <v>1</v>
      </c>
      <c r="AG149" s="154">
        <f t="shared" si="62"/>
        <v>1225</v>
      </c>
      <c r="AH149" s="204">
        <v>1</v>
      </c>
      <c r="AI149" s="198">
        <v>1</v>
      </c>
      <c r="AJ149" s="154">
        <f t="shared" si="63"/>
        <v>1225</v>
      </c>
      <c r="AK149" s="204">
        <v>1</v>
      </c>
      <c r="AL149" s="198">
        <v>1</v>
      </c>
      <c r="AM149" s="154">
        <f t="shared" si="64"/>
        <v>1225</v>
      </c>
      <c r="AN149" s="204">
        <v>1</v>
      </c>
      <c r="AO149" s="198">
        <v>1</v>
      </c>
      <c r="AP149" s="154">
        <f t="shared" si="65"/>
        <v>1225</v>
      </c>
      <c r="AQ149" s="204">
        <v>1</v>
      </c>
      <c r="AR149" s="198">
        <v>1</v>
      </c>
      <c r="AS149" s="154">
        <f t="shared" si="66"/>
        <v>1225</v>
      </c>
      <c r="AT149" s="204">
        <v>1</v>
      </c>
      <c r="AU149" s="198">
        <v>1</v>
      </c>
      <c r="AV149" s="154">
        <f t="shared" si="67"/>
        <v>1225</v>
      </c>
      <c r="AW149" s="204">
        <v>1</v>
      </c>
      <c r="AX149" s="198">
        <v>1</v>
      </c>
      <c r="AY149" s="154">
        <f t="shared" si="68"/>
        <v>1225</v>
      </c>
    </row>
    <row r="150" spans="1:51" s="125" customFormat="1" ht="13.8" thickBot="1">
      <c r="A150" s="205" t="s">
        <v>481</v>
      </c>
      <c r="B150" s="183" t="s">
        <v>27</v>
      </c>
      <c r="C150" s="147">
        <v>600</v>
      </c>
      <c r="D150" s="147">
        <f t="shared" si="53"/>
        <v>60</v>
      </c>
      <c r="E150" s="147">
        <v>115</v>
      </c>
      <c r="F150" s="197">
        <v>63</v>
      </c>
      <c r="G150" s="197">
        <v>17</v>
      </c>
      <c r="H150" s="147">
        <v>140</v>
      </c>
      <c r="I150" s="147">
        <f t="shared" si="54"/>
        <v>995</v>
      </c>
      <c r="J150" s="204">
        <v>1</v>
      </c>
      <c r="K150" s="198">
        <v>1</v>
      </c>
      <c r="L150" s="154">
        <f t="shared" si="55"/>
        <v>995</v>
      </c>
      <c r="M150" s="204">
        <v>1</v>
      </c>
      <c r="N150" s="198">
        <v>1</v>
      </c>
      <c r="O150" s="154">
        <f t="shared" si="56"/>
        <v>995</v>
      </c>
      <c r="P150" s="204">
        <v>1</v>
      </c>
      <c r="Q150" s="198">
        <v>1</v>
      </c>
      <c r="R150" s="154">
        <f t="shared" si="57"/>
        <v>995</v>
      </c>
      <c r="S150" s="204">
        <v>1</v>
      </c>
      <c r="T150" s="198">
        <v>1</v>
      </c>
      <c r="U150" s="154">
        <f t="shared" si="58"/>
        <v>995</v>
      </c>
      <c r="V150" s="204">
        <v>1</v>
      </c>
      <c r="W150" s="198">
        <v>1</v>
      </c>
      <c r="X150" s="154">
        <f t="shared" si="59"/>
        <v>995</v>
      </c>
      <c r="Y150" s="204">
        <v>1</v>
      </c>
      <c r="Z150" s="198">
        <v>1</v>
      </c>
      <c r="AA150" s="154">
        <f t="shared" si="60"/>
        <v>995</v>
      </c>
      <c r="AB150" s="204">
        <v>1</v>
      </c>
      <c r="AC150" s="198">
        <v>1</v>
      </c>
      <c r="AD150" s="154">
        <f t="shared" si="61"/>
        <v>995</v>
      </c>
      <c r="AE150" s="204">
        <v>1</v>
      </c>
      <c r="AF150" s="198">
        <v>1</v>
      </c>
      <c r="AG150" s="154">
        <f t="shared" si="62"/>
        <v>995</v>
      </c>
      <c r="AH150" s="204">
        <v>1</v>
      </c>
      <c r="AI150" s="198">
        <v>1</v>
      </c>
      <c r="AJ150" s="154">
        <f t="shared" si="63"/>
        <v>995</v>
      </c>
      <c r="AK150" s="204">
        <v>1</v>
      </c>
      <c r="AL150" s="198">
        <v>1</v>
      </c>
      <c r="AM150" s="154">
        <f t="shared" si="64"/>
        <v>995</v>
      </c>
      <c r="AN150" s="204">
        <v>1</v>
      </c>
      <c r="AO150" s="198">
        <v>1</v>
      </c>
      <c r="AP150" s="154">
        <f t="shared" si="65"/>
        <v>995</v>
      </c>
      <c r="AQ150" s="204">
        <v>1</v>
      </c>
      <c r="AR150" s="198">
        <v>1</v>
      </c>
      <c r="AS150" s="154">
        <f t="shared" si="66"/>
        <v>995</v>
      </c>
      <c r="AT150" s="204">
        <v>1</v>
      </c>
      <c r="AU150" s="198">
        <v>1</v>
      </c>
      <c r="AV150" s="154">
        <f t="shared" si="67"/>
        <v>995</v>
      </c>
      <c r="AW150" s="204">
        <v>1</v>
      </c>
      <c r="AX150" s="198">
        <v>1</v>
      </c>
      <c r="AY150" s="154">
        <f t="shared" si="68"/>
        <v>995</v>
      </c>
    </row>
    <row r="151" spans="1:51" s="125" customFormat="1" ht="13.2">
      <c r="A151" s="202" t="s">
        <v>129</v>
      </c>
      <c r="B151" s="183" t="s">
        <v>27</v>
      </c>
      <c r="C151" s="147">
        <v>600</v>
      </c>
      <c r="D151" s="147">
        <f t="shared" si="53"/>
        <v>60</v>
      </c>
      <c r="E151" s="147">
        <v>115</v>
      </c>
      <c r="F151" s="197">
        <v>63</v>
      </c>
      <c r="G151" s="197">
        <v>17</v>
      </c>
      <c r="H151" s="147">
        <v>140</v>
      </c>
      <c r="I151" s="147">
        <f t="shared" si="54"/>
        <v>995</v>
      </c>
      <c r="J151" s="185">
        <v>1</v>
      </c>
      <c r="K151" s="198">
        <v>3</v>
      </c>
      <c r="L151" s="154">
        <f t="shared" si="55"/>
        <v>2985</v>
      </c>
      <c r="M151" s="185">
        <v>1</v>
      </c>
      <c r="N151" s="198">
        <v>3</v>
      </c>
      <c r="O151" s="154">
        <f t="shared" si="56"/>
        <v>2985</v>
      </c>
      <c r="P151" s="185">
        <v>1</v>
      </c>
      <c r="Q151" s="198">
        <v>3</v>
      </c>
      <c r="R151" s="154">
        <f t="shared" si="57"/>
        <v>2985</v>
      </c>
      <c r="S151" s="185">
        <v>1</v>
      </c>
      <c r="T151" s="198">
        <v>3</v>
      </c>
      <c r="U151" s="154">
        <f t="shared" si="58"/>
        <v>2985</v>
      </c>
      <c r="V151" s="185">
        <v>1</v>
      </c>
      <c r="W151" s="198">
        <v>3</v>
      </c>
      <c r="X151" s="154">
        <f t="shared" si="59"/>
        <v>2985</v>
      </c>
      <c r="Y151" s="185">
        <v>1</v>
      </c>
      <c r="Z151" s="198">
        <v>3</v>
      </c>
      <c r="AA151" s="154">
        <f t="shared" si="60"/>
        <v>2985</v>
      </c>
      <c r="AB151" s="185">
        <v>1</v>
      </c>
      <c r="AC151" s="198">
        <v>3</v>
      </c>
      <c r="AD151" s="154">
        <f t="shared" si="61"/>
        <v>2985</v>
      </c>
      <c r="AE151" s="185">
        <v>1</v>
      </c>
      <c r="AF151" s="198">
        <v>3</v>
      </c>
      <c r="AG151" s="154">
        <f t="shared" si="62"/>
        <v>2985</v>
      </c>
      <c r="AH151" s="185">
        <v>1</v>
      </c>
      <c r="AI151" s="198">
        <v>3</v>
      </c>
      <c r="AJ151" s="154">
        <f t="shared" si="63"/>
        <v>2985</v>
      </c>
      <c r="AK151" s="185">
        <v>1</v>
      </c>
      <c r="AL151" s="198">
        <v>3</v>
      </c>
      <c r="AM151" s="154">
        <f t="shared" si="64"/>
        <v>2985</v>
      </c>
      <c r="AN151" s="185">
        <v>1</v>
      </c>
      <c r="AO151" s="198">
        <v>3</v>
      </c>
      <c r="AP151" s="154">
        <f t="shared" si="65"/>
        <v>2985</v>
      </c>
      <c r="AQ151" s="185">
        <v>1</v>
      </c>
      <c r="AR151" s="198">
        <v>3</v>
      </c>
      <c r="AS151" s="154">
        <f t="shared" si="66"/>
        <v>2985</v>
      </c>
      <c r="AT151" s="185">
        <v>1</v>
      </c>
      <c r="AU151" s="198">
        <v>3</v>
      </c>
      <c r="AV151" s="154">
        <f t="shared" si="67"/>
        <v>2985</v>
      </c>
      <c r="AW151" s="185">
        <v>1</v>
      </c>
      <c r="AX151" s="198">
        <v>3</v>
      </c>
      <c r="AY151" s="154">
        <f t="shared" si="68"/>
        <v>2985</v>
      </c>
    </row>
    <row r="152" spans="1:51" s="125" customFormat="1" ht="13.2">
      <c r="A152" s="202" t="s">
        <v>482</v>
      </c>
      <c r="B152" s="183" t="s">
        <v>27</v>
      </c>
      <c r="C152" s="147">
        <v>600</v>
      </c>
      <c r="D152" s="147">
        <f t="shared" si="53"/>
        <v>60</v>
      </c>
      <c r="E152" s="147">
        <v>115</v>
      </c>
      <c r="F152" s="197">
        <v>63</v>
      </c>
      <c r="G152" s="197">
        <v>17</v>
      </c>
      <c r="H152" s="147">
        <v>140</v>
      </c>
      <c r="I152" s="147">
        <f t="shared" si="54"/>
        <v>995</v>
      </c>
      <c r="J152" s="185">
        <v>1</v>
      </c>
      <c r="K152" s="198">
        <v>1</v>
      </c>
      <c r="L152" s="154">
        <f t="shared" si="55"/>
        <v>995</v>
      </c>
      <c r="M152" s="185">
        <v>1</v>
      </c>
      <c r="N152" s="198">
        <v>1</v>
      </c>
      <c r="O152" s="154">
        <f t="shared" si="56"/>
        <v>995</v>
      </c>
      <c r="P152" s="185">
        <v>1</v>
      </c>
      <c r="Q152" s="198">
        <v>1</v>
      </c>
      <c r="R152" s="154">
        <f t="shared" si="57"/>
        <v>995</v>
      </c>
      <c r="S152" s="185">
        <v>1</v>
      </c>
      <c r="T152" s="198">
        <v>1</v>
      </c>
      <c r="U152" s="154">
        <f t="shared" si="58"/>
        <v>995</v>
      </c>
      <c r="V152" s="185">
        <v>1</v>
      </c>
      <c r="W152" s="198">
        <v>1</v>
      </c>
      <c r="X152" s="154">
        <f t="shared" si="59"/>
        <v>995</v>
      </c>
      <c r="Y152" s="185">
        <v>1</v>
      </c>
      <c r="Z152" s="198">
        <v>1</v>
      </c>
      <c r="AA152" s="154">
        <f t="shared" si="60"/>
        <v>995</v>
      </c>
      <c r="AB152" s="185">
        <v>1</v>
      </c>
      <c r="AC152" s="198">
        <v>1</v>
      </c>
      <c r="AD152" s="154">
        <f t="shared" si="61"/>
        <v>995</v>
      </c>
      <c r="AE152" s="185">
        <v>1</v>
      </c>
      <c r="AF152" s="198">
        <v>1</v>
      </c>
      <c r="AG152" s="154">
        <f t="shared" si="62"/>
        <v>995</v>
      </c>
      <c r="AH152" s="185">
        <v>1</v>
      </c>
      <c r="AI152" s="198">
        <v>1</v>
      </c>
      <c r="AJ152" s="154">
        <f t="shared" si="63"/>
        <v>995</v>
      </c>
      <c r="AK152" s="185">
        <v>1</v>
      </c>
      <c r="AL152" s="198">
        <v>1</v>
      </c>
      <c r="AM152" s="154">
        <f t="shared" si="64"/>
        <v>995</v>
      </c>
      <c r="AN152" s="185">
        <v>1</v>
      </c>
      <c r="AO152" s="198">
        <v>1</v>
      </c>
      <c r="AP152" s="154">
        <f t="shared" si="65"/>
        <v>995</v>
      </c>
      <c r="AQ152" s="185">
        <v>1</v>
      </c>
      <c r="AR152" s="198">
        <v>1</v>
      </c>
      <c r="AS152" s="154">
        <f t="shared" si="66"/>
        <v>995</v>
      </c>
      <c r="AT152" s="185">
        <v>1</v>
      </c>
      <c r="AU152" s="198">
        <v>1</v>
      </c>
      <c r="AV152" s="154">
        <f t="shared" si="67"/>
        <v>995</v>
      </c>
      <c r="AW152" s="185">
        <v>1</v>
      </c>
      <c r="AX152" s="198">
        <v>1</v>
      </c>
      <c r="AY152" s="154">
        <f t="shared" si="68"/>
        <v>995</v>
      </c>
    </row>
    <row r="153" spans="1:51" s="125" customFormat="1" ht="13.8" thickBot="1">
      <c r="A153" s="205" t="s">
        <v>483</v>
      </c>
      <c r="B153" s="183" t="s">
        <v>27</v>
      </c>
      <c r="C153" s="147">
        <v>600</v>
      </c>
      <c r="D153" s="147">
        <f t="shared" si="53"/>
        <v>60</v>
      </c>
      <c r="E153" s="147">
        <v>115</v>
      </c>
      <c r="F153" s="197">
        <v>63</v>
      </c>
      <c r="G153" s="197">
        <v>17</v>
      </c>
      <c r="H153" s="147">
        <v>140</v>
      </c>
      <c r="I153" s="147">
        <f t="shared" si="54"/>
        <v>995</v>
      </c>
      <c r="J153" s="204">
        <v>1</v>
      </c>
      <c r="K153" s="198">
        <v>1</v>
      </c>
      <c r="L153" s="154">
        <f t="shared" si="55"/>
        <v>995</v>
      </c>
      <c r="M153" s="204">
        <v>1</v>
      </c>
      <c r="N153" s="198">
        <v>1</v>
      </c>
      <c r="O153" s="154">
        <f t="shared" si="56"/>
        <v>995</v>
      </c>
      <c r="P153" s="204">
        <v>1</v>
      </c>
      <c r="Q153" s="198">
        <v>1</v>
      </c>
      <c r="R153" s="154">
        <f t="shared" si="57"/>
        <v>995</v>
      </c>
      <c r="S153" s="204">
        <v>1</v>
      </c>
      <c r="T153" s="198">
        <v>1</v>
      </c>
      <c r="U153" s="154">
        <f t="shared" si="58"/>
        <v>995</v>
      </c>
      <c r="V153" s="204">
        <v>1</v>
      </c>
      <c r="W153" s="198">
        <v>1</v>
      </c>
      <c r="X153" s="154">
        <f t="shared" si="59"/>
        <v>995</v>
      </c>
      <c r="Y153" s="204">
        <v>1</v>
      </c>
      <c r="Z153" s="198">
        <v>1</v>
      </c>
      <c r="AA153" s="154">
        <f t="shared" si="60"/>
        <v>995</v>
      </c>
      <c r="AB153" s="204">
        <v>1</v>
      </c>
      <c r="AC153" s="198">
        <v>1</v>
      </c>
      <c r="AD153" s="154">
        <f t="shared" si="61"/>
        <v>995</v>
      </c>
      <c r="AE153" s="204">
        <v>1</v>
      </c>
      <c r="AF153" s="198">
        <v>1</v>
      </c>
      <c r="AG153" s="154">
        <f t="shared" si="62"/>
        <v>995</v>
      </c>
      <c r="AH153" s="204">
        <v>1</v>
      </c>
      <c r="AI153" s="198">
        <v>1</v>
      </c>
      <c r="AJ153" s="154">
        <f t="shared" si="63"/>
        <v>995</v>
      </c>
      <c r="AK153" s="204">
        <v>1</v>
      </c>
      <c r="AL153" s="198">
        <v>1</v>
      </c>
      <c r="AM153" s="154">
        <f t="shared" si="64"/>
        <v>995</v>
      </c>
      <c r="AN153" s="204">
        <v>1</v>
      </c>
      <c r="AO153" s="198">
        <v>1</v>
      </c>
      <c r="AP153" s="154">
        <f t="shared" si="65"/>
        <v>995</v>
      </c>
      <c r="AQ153" s="204">
        <v>1</v>
      </c>
      <c r="AR153" s="198">
        <v>1</v>
      </c>
      <c r="AS153" s="154">
        <f t="shared" si="66"/>
        <v>995</v>
      </c>
      <c r="AT153" s="204">
        <v>1</v>
      </c>
      <c r="AU153" s="198">
        <v>1</v>
      </c>
      <c r="AV153" s="154">
        <f t="shared" si="67"/>
        <v>995</v>
      </c>
      <c r="AW153" s="204">
        <v>1</v>
      </c>
      <c r="AX153" s="198">
        <v>1</v>
      </c>
      <c r="AY153" s="154">
        <f t="shared" si="68"/>
        <v>995</v>
      </c>
    </row>
    <row r="154" spans="1:51" s="125" customFormat="1" ht="13.8" thickBot="1">
      <c r="A154" s="167" t="s">
        <v>63</v>
      </c>
      <c r="B154" s="127"/>
      <c r="C154" s="187"/>
      <c r="D154" s="187"/>
      <c r="E154" s="187"/>
      <c r="F154" s="187"/>
      <c r="G154" s="187"/>
      <c r="H154" s="187"/>
      <c r="I154" s="171">
        <f t="shared" ref="I154:AY154" si="69">SUM(I148:I153)</f>
        <v>7200</v>
      </c>
      <c r="J154" s="188">
        <f t="shared" si="69"/>
        <v>6</v>
      </c>
      <c r="K154" s="189">
        <f t="shared" si="69"/>
        <v>8</v>
      </c>
      <c r="L154" s="171">
        <f t="shared" si="69"/>
        <v>9190</v>
      </c>
      <c r="M154" s="188">
        <f t="shared" si="69"/>
        <v>6</v>
      </c>
      <c r="N154" s="189">
        <f t="shared" si="69"/>
        <v>8</v>
      </c>
      <c r="O154" s="171">
        <f t="shared" si="69"/>
        <v>9190</v>
      </c>
      <c r="P154" s="188">
        <f t="shared" si="69"/>
        <v>6</v>
      </c>
      <c r="Q154" s="189">
        <f t="shared" si="69"/>
        <v>8</v>
      </c>
      <c r="R154" s="171">
        <f t="shared" si="69"/>
        <v>9190</v>
      </c>
      <c r="S154" s="188">
        <f t="shared" si="69"/>
        <v>6</v>
      </c>
      <c r="T154" s="189">
        <f t="shared" si="69"/>
        <v>8</v>
      </c>
      <c r="U154" s="171">
        <f t="shared" si="69"/>
        <v>9190</v>
      </c>
      <c r="V154" s="188">
        <f t="shared" si="69"/>
        <v>6</v>
      </c>
      <c r="W154" s="189">
        <f t="shared" si="69"/>
        <v>8</v>
      </c>
      <c r="X154" s="171">
        <f t="shared" si="69"/>
        <v>9190</v>
      </c>
      <c r="Y154" s="188">
        <f t="shared" si="69"/>
        <v>6</v>
      </c>
      <c r="Z154" s="189">
        <f t="shared" si="69"/>
        <v>8</v>
      </c>
      <c r="AA154" s="171">
        <f t="shared" si="69"/>
        <v>9190</v>
      </c>
      <c r="AB154" s="188">
        <f t="shared" si="69"/>
        <v>6</v>
      </c>
      <c r="AC154" s="189">
        <f t="shared" si="69"/>
        <v>8</v>
      </c>
      <c r="AD154" s="171">
        <f t="shared" si="69"/>
        <v>9190</v>
      </c>
      <c r="AE154" s="188">
        <f t="shared" si="69"/>
        <v>6</v>
      </c>
      <c r="AF154" s="189">
        <f t="shared" si="69"/>
        <v>8</v>
      </c>
      <c r="AG154" s="171">
        <f t="shared" si="69"/>
        <v>9190</v>
      </c>
      <c r="AH154" s="188">
        <f t="shared" si="69"/>
        <v>6</v>
      </c>
      <c r="AI154" s="189">
        <f t="shared" si="69"/>
        <v>8</v>
      </c>
      <c r="AJ154" s="171">
        <f t="shared" si="69"/>
        <v>9190</v>
      </c>
      <c r="AK154" s="188">
        <f t="shared" si="69"/>
        <v>6</v>
      </c>
      <c r="AL154" s="189">
        <f t="shared" si="69"/>
        <v>8</v>
      </c>
      <c r="AM154" s="171">
        <f t="shared" si="69"/>
        <v>9190</v>
      </c>
      <c r="AN154" s="188">
        <f t="shared" si="69"/>
        <v>6</v>
      </c>
      <c r="AO154" s="189">
        <f t="shared" si="69"/>
        <v>8</v>
      </c>
      <c r="AP154" s="171">
        <f t="shared" si="69"/>
        <v>9190</v>
      </c>
      <c r="AQ154" s="188">
        <f t="shared" si="69"/>
        <v>6</v>
      </c>
      <c r="AR154" s="189">
        <f t="shared" si="69"/>
        <v>8</v>
      </c>
      <c r="AS154" s="171">
        <f t="shared" si="69"/>
        <v>9190</v>
      </c>
      <c r="AT154" s="188">
        <f t="shared" si="69"/>
        <v>6</v>
      </c>
      <c r="AU154" s="189">
        <f t="shared" si="69"/>
        <v>8</v>
      </c>
      <c r="AV154" s="171">
        <f t="shared" si="69"/>
        <v>9190</v>
      </c>
      <c r="AW154" s="188">
        <f t="shared" si="69"/>
        <v>6</v>
      </c>
      <c r="AX154" s="189">
        <f t="shared" si="69"/>
        <v>8</v>
      </c>
      <c r="AY154" s="171">
        <f t="shared" si="69"/>
        <v>9190</v>
      </c>
    </row>
    <row r="155" spans="1:51" s="125" customFormat="1" ht="13.8" thickBot="1">
      <c r="A155" s="173" t="s">
        <v>484</v>
      </c>
      <c r="B155" s="174"/>
      <c r="C155" s="175"/>
      <c r="D155" s="175"/>
      <c r="E155" s="175"/>
      <c r="F155" s="175"/>
      <c r="G155" s="175"/>
      <c r="H155" s="175"/>
      <c r="I155" s="176"/>
      <c r="J155" s="177"/>
      <c r="K155" s="178"/>
      <c r="L155" s="195"/>
      <c r="M155" s="180"/>
      <c r="N155" s="178"/>
      <c r="O155" s="195"/>
      <c r="P155" s="180"/>
      <c r="Q155" s="178"/>
      <c r="R155" s="195"/>
      <c r="S155" s="180"/>
      <c r="T155" s="178"/>
      <c r="U155" s="195"/>
      <c r="V155" s="180"/>
      <c r="W155" s="178"/>
      <c r="X155" s="195"/>
      <c r="Y155" s="180"/>
      <c r="Z155" s="178"/>
      <c r="AA155" s="195"/>
      <c r="AB155" s="180"/>
      <c r="AC155" s="178"/>
      <c r="AD155" s="195"/>
      <c r="AE155" s="180"/>
      <c r="AF155" s="178"/>
      <c r="AG155" s="195"/>
      <c r="AH155" s="180"/>
      <c r="AI155" s="178"/>
      <c r="AJ155" s="195"/>
      <c r="AK155" s="180"/>
      <c r="AL155" s="178"/>
      <c r="AM155" s="195"/>
      <c r="AN155" s="180"/>
      <c r="AO155" s="178"/>
      <c r="AP155" s="195"/>
      <c r="AQ155" s="180"/>
      <c r="AR155" s="178"/>
      <c r="AS155" s="195"/>
      <c r="AT155" s="180"/>
      <c r="AU155" s="178"/>
      <c r="AV155" s="195"/>
      <c r="AW155" s="180"/>
      <c r="AX155" s="178"/>
      <c r="AY155" s="195"/>
    </row>
    <row r="156" spans="1:51" s="125" customFormat="1" ht="13.2">
      <c r="A156" s="202" t="s">
        <v>485</v>
      </c>
      <c r="B156" s="183" t="s">
        <v>459</v>
      </c>
      <c r="C156" s="197">
        <v>600</v>
      </c>
      <c r="D156" s="147">
        <f>C156*0.1</f>
        <v>60</v>
      </c>
      <c r="E156" s="147">
        <v>115</v>
      </c>
      <c r="F156" s="197">
        <v>63</v>
      </c>
      <c r="G156" s="197">
        <v>27</v>
      </c>
      <c r="H156" s="147">
        <v>140</v>
      </c>
      <c r="I156" s="147">
        <f>SUM(C156:H156)</f>
        <v>1005</v>
      </c>
      <c r="J156" s="203">
        <v>1</v>
      </c>
      <c r="K156" s="198">
        <v>1</v>
      </c>
      <c r="L156" s="154">
        <f>I156*J156*K156</f>
        <v>1005</v>
      </c>
      <c r="M156" s="203">
        <v>1</v>
      </c>
      <c r="N156" s="198">
        <v>1</v>
      </c>
      <c r="O156" s="154">
        <f>I156*M156*N156</f>
        <v>1005</v>
      </c>
      <c r="P156" s="203">
        <v>1</v>
      </c>
      <c r="Q156" s="198">
        <v>1</v>
      </c>
      <c r="R156" s="154">
        <f>I156*P156*Q156</f>
        <v>1005</v>
      </c>
      <c r="S156" s="203">
        <v>1</v>
      </c>
      <c r="T156" s="198">
        <v>1</v>
      </c>
      <c r="U156" s="154">
        <f>I156*S156*T156</f>
        <v>1005</v>
      </c>
      <c r="V156" s="203">
        <v>1</v>
      </c>
      <c r="W156" s="198">
        <v>1</v>
      </c>
      <c r="X156" s="154">
        <f>I156*V156*W156</f>
        <v>1005</v>
      </c>
      <c r="Y156" s="203">
        <v>1</v>
      </c>
      <c r="Z156" s="198">
        <v>1</v>
      </c>
      <c r="AA156" s="154">
        <f>I156*Y156*Z156</f>
        <v>1005</v>
      </c>
      <c r="AB156" s="203">
        <v>1</v>
      </c>
      <c r="AC156" s="198">
        <v>1</v>
      </c>
      <c r="AD156" s="154">
        <f>I156*AB156*AC156</f>
        <v>1005</v>
      </c>
      <c r="AE156" s="203">
        <v>1</v>
      </c>
      <c r="AF156" s="198">
        <v>1</v>
      </c>
      <c r="AG156" s="154">
        <f>I156*AE156*AF156</f>
        <v>1005</v>
      </c>
      <c r="AH156" s="203">
        <v>1</v>
      </c>
      <c r="AI156" s="198">
        <v>1</v>
      </c>
      <c r="AJ156" s="154">
        <f>I156*AH156*AI156</f>
        <v>1005</v>
      </c>
      <c r="AK156" s="203">
        <v>1</v>
      </c>
      <c r="AL156" s="198">
        <v>1</v>
      </c>
      <c r="AM156" s="154">
        <f>I156*AK156*AL156</f>
        <v>1005</v>
      </c>
      <c r="AN156" s="203">
        <v>1</v>
      </c>
      <c r="AO156" s="198">
        <v>1</v>
      </c>
      <c r="AP156" s="154">
        <f>I156*AN156*AO156</f>
        <v>1005</v>
      </c>
      <c r="AQ156" s="203">
        <v>1</v>
      </c>
      <c r="AR156" s="198">
        <v>1</v>
      </c>
      <c r="AS156" s="154">
        <f>I156*AQ156*AR156</f>
        <v>1005</v>
      </c>
      <c r="AT156" s="203">
        <v>1</v>
      </c>
      <c r="AU156" s="198">
        <v>1</v>
      </c>
      <c r="AV156" s="154">
        <f>I156*AT156*AU156</f>
        <v>1005</v>
      </c>
      <c r="AW156" s="203">
        <v>1</v>
      </c>
      <c r="AX156" s="198">
        <v>1</v>
      </c>
      <c r="AY156" s="154">
        <f>I156*AW156*AX156</f>
        <v>1005</v>
      </c>
    </row>
    <row r="157" spans="1:51" s="125" customFormat="1" ht="13.8" thickBot="1">
      <c r="A157" s="202" t="s">
        <v>486</v>
      </c>
      <c r="B157" s="183" t="s">
        <v>27</v>
      </c>
      <c r="C157" s="147">
        <v>550</v>
      </c>
      <c r="D157" s="147">
        <f>C157*0.1</f>
        <v>55</v>
      </c>
      <c r="E157" s="147">
        <v>115</v>
      </c>
      <c r="F157" s="147">
        <v>63</v>
      </c>
      <c r="G157" s="197">
        <v>17</v>
      </c>
      <c r="H157" s="147">
        <v>140</v>
      </c>
      <c r="I157" s="147">
        <f>SUM(C157:H157)</f>
        <v>940</v>
      </c>
      <c r="J157" s="185">
        <v>1</v>
      </c>
      <c r="K157" s="198">
        <v>4</v>
      </c>
      <c r="L157" s="154">
        <f>I157*J157*K157</f>
        <v>3760</v>
      </c>
      <c r="M157" s="185">
        <v>1</v>
      </c>
      <c r="N157" s="198">
        <v>4</v>
      </c>
      <c r="O157" s="154">
        <f>I157*M157*N157</f>
        <v>3760</v>
      </c>
      <c r="P157" s="185">
        <v>1</v>
      </c>
      <c r="Q157" s="198">
        <v>4</v>
      </c>
      <c r="R157" s="154">
        <f>I157*P157*Q157</f>
        <v>3760</v>
      </c>
      <c r="S157" s="185">
        <v>1</v>
      </c>
      <c r="T157" s="198">
        <v>4</v>
      </c>
      <c r="U157" s="154">
        <f>I157*S157*T157</f>
        <v>3760</v>
      </c>
      <c r="V157" s="185">
        <v>1</v>
      </c>
      <c r="W157" s="198">
        <v>4</v>
      </c>
      <c r="X157" s="154">
        <f>I157*V157*W157</f>
        <v>3760</v>
      </c>
      <c r="Y157" s="185">
        <v>1</v>
      </c>
      <c r="Z157" s="198">
        <v>4</v>
      </c>
      <c r="AA157" s="154">
        <f>I157*Y157*Z157</f>
        <v>3760</v>
      </c>
      <c r="AB157" s="185">
        <v>1</v>
      </c>
      <c r="AC157" s="198">
        <v>4</v>
      </c>
      <c r="AD157" s="154">
        <f>I157*AB157*AC157</f>
        <v>3760</v>
      </c>
      <c r="AE157" s="185">
        <v>1</v>
      </c>
      <c r="AF157" s="198">
        <v>4</v>
      </c>
      <c r="AG157" s="154">
        <f>I157*AE157*AF157</f>
        <v>3760</v>
      </c>
      <c r="AH157" s="185">
        <v>1</v>
      </c>
      <c r="AI157" s="198">
        <v>4</v>
      </c>
      <c r="AJ157" s="154">
        <f>I157*AH157*AI157</f>
        <v>3760</v>
      </c>
      <c r="AK157" s="185">
        <v>1</v>
      </c>
      <c r="AL157" s="198">
        <v>4</v>
      </c>
      <c r="AM157" s="154">
        <f>I157*AK157*AL157</f>
        <v>3760</v>
      </c>
      <c r="AN157" s="185">
        <v>1</v>
      </c>
      <c r="AO157" s="198">
        <v>4</v>
      </c>
      <c r="AP157" s="154">
        <f>I157*AN157*AO157</f>
        <v>3760</v>
      </c>
      <c r="AQ157" s="185">
        <v>1</v>
      </c>
      <c r="AR157" s="198">
        <v>4</v>
      </c>
      <c r="AS157" s="154">
        <f>I157*AQ157*AR157</f>
        <v>3760</v>
      </c>
      <c r="AT157" s="185">
        <v>1</v>
      </c>
      <c r="AU157" s="198">
        <v>4</v>
      </c>
      <c r="AV157" s="154">
        <f>I157*AT157*AU157</f>
        <v>3760</v>
      </c>
      <c r="AW157" s="185">
        <v>1</v>
      </c>
      <c r="AX157" s="198">
        <v>4</v>
      </c>
      <c r="AY157" s="154">
        <f>I157*AW157*AX157</f>
        <v>3760</v>
      </c>
    </row>
    <row r="158" spans="1:51" s="125" customFormat="1" ht="13.8" thickBot="1">
      <c r="A158" s="167" t="s">
        <v>63</v>
      </c>
      <c r="B158" s="127"/>
      <c r="C158" s="187"/>
      <c r="D158" s="187"/>
      <c r="E158" s="187"/>
      <c r="F158" s="187"/>
      <c r="G158" s="187"/>
      <c r="H158" s="187"/>
      <c r="I158" s="171">
        <f t="shared" ref="I158:AY158" si="70">SUM(I156:I157)</f>
        <v>1945</v>
      </c>
      <c r="J158" s="188">
        <f t="shared" si="70"/>
        <v>2</v>
      </c>
      <c r="K158" s="189">
        <f t="shared" si="70"/>
        <v>5</v>
      </c>
      <c r="L158" s="171">
        <f t="shared" si="70"/>
        <v>4765</v>
      </c>
      <c r="M158" s="188">
        <f t="shared" si="70"/>
        <v>2</v>
      </c>
      <c r="N158" s="189">
        <f t="shared" si="70"/>
        <v>5</v>
      </c>
      <c r="O158" s="171">
        <f t="shared" si="70"/>
        <v>4765</v>
      </c>
      <c r="P158" s="188">
        <f t="shared" si="70"/>
        <v>2</v>
      </c>
      <c r="Q158" s="189">
        <f t="shared" si="70"/>
        <v>5</v>
      </c>
      <c r="R158" s="171">
        <f t="shared" si="70"/>
        <v>4765</v>
      </c>
      <c r="S158" s="188">
        <f t="shared" si="70"/>
        <v>2</v>
      </c>
      <c r="T158" s="189">
        <f t="shared" si="70"/>
        <v>5</v>
      </c>
      <c r="U158" s="171">
        <f t="shared" si="70"/>
        <v>4765</v>
      </c>
      <c r="V158" s="188">
        <f t="shared" si="70"/>
        <v>2</v>
      </c>
      <c r="W158" s="189">
        <f t="shared" si="70"/>
        <v>5</v>
      </c>
      <c r="X158" s="171">
        <f t="shared" si="70"/>
        <v>4765</v>
      </c>
      <c r="Y158" s="188">
        <f t="shared" si="70"/>
        <v>2</v>
      </c>
      <c r="Z158" s="189">
        <f t="shared" si="70"/>
        <v>5</v>
      </c>
      <c r="AA158" s="171">
        <f t="shared" si="70"/>
        <v>4765</v>
      </c>
      <c r="AB158" s="188">
        <f t="shared" si="70"/>
        <v>2</v>
      </c>
      <c r="AC158" s="189">
        <f t="shared" si="70"/>
        <v>5</v>
      </c>
      <c r="AD158" s="171">
        <f t="shared" si="70"/>
        <v>4765</v>
      </c>
      <c r="AE158" s="188">
        <f t="shared" si="70"/>
        <v>2</v>
      </c>
      <c r="AF158" s="189">
        <f t="shared" si="70"/>
        <v>5</v>
      </c>
      <c r="AG158" s="171">
        <f t="shared" si="70"/>
        <v>4765</v>
      </c>
      <c r="AH158" s="188">
        <f t="shared" si="70"/>
        <v>2</v>
      </c>
      <c r="AI158" s="189">
        <f t="shared" si="70"/>
        <v>5</v>
      </c>
      <c r="AJ158" s="171">
        <f t="shared" si="70"/>
        <v>4765</v>
      </c>
      <c r="AK158" s="188">
        <f t="shared" si="70"/>
        <v>2</v>
      </c>
      <c r="AL158" s="189">
        <f t="shared" si="70"/>
        <v>5</v>
      </c>
      <c r="AM158" s="171">
        <f t="shared" si="70"/>
        <v>4765</v>
      </c>
      <c r="AN158" s="188">
        <f t="shared" si="70"/>
        <v>2</v>
      </c>
      <c r="AO158" s="189">
        <f t="shared" si="70"/>
        <v>5</v>
      </c>
      <c r="AP158" s="171">
        <f t="shared" si="70"/>
        <v>4765</v>
      </c>
      <c r="AQ158" s="188">
        <f t="shared" si="70"/>
        <v>2</v>
      </c>
      <c r="AR158" s="189">
        <f t="shared" si="70"/>
        <v>5</v>
      </c>
      <c r="AS158" s="171">
        <f t="shared" si="70"/>
        <v>4765</v>
      </c>
      <c r="AT158" s="188">
        <f t="shared" si="70"/>
        <v>2</v>
      </c>
      <c r="AU158" s="189">
        <f t="shared" si="70"/>
        <v>5</v>
      </c>
      <c r="AV158" s="171">
        <f t="shared" si="70"/>
        <v>4765</v>
      </c>
      <c r="AW158" s="188">
        <f t="shared" si="70"/>
        <v>2</v>
      </c>
      <c r="AX158" s="189">
        <f t="shared" si="70"/>
        <v>5</v>
      </c>
      <c r="AY158" s="171">
        <f t="shared" si="70"/>
        <v>4765</v>
      </c>
    </row>
    <row r="159" spans="1:51" s="125" customFormat="1" ht="13.8" thickBot="1">
      <c r="A159" s="173" t="s">
        <v>487</v>
      </c>
      <c r="B159" s="174"/>
      <c r="C159" s="175"/>
      <c r="D159" s="175"/>
      <c r="E159" s="175"/>
      <c r="F159" s="175"/>
      <c r="G159" s="175"/>
      <c r="H159" s="175"/>
      <c r="I159" s="176"/>
      <c r="J159" s="177"/>
      <c r="K159" s="178"/>
      <c r="L159" s="195"/>
      <c r="M159" s="180"/>
      <c r="N159" s="178"/>
      <c r="O159" s="195"/>
      <c r="P159" s="180"/>
      <c r="Q159" s="178"/>
      <c r="R159" s="195"/>
      <c r="S159" s="180"/>
      <c r="T159" s="178"/>
      <c r="U159" s="195"/>
      <c r="V159" s="180"/>
      <c r="W159" s="178"/>
      <c r="X159" s="195"/>
      <c r="Y159" s="180"/>
      <c r="Z159" s="178"/>
      <c r="AA159" s="195"/>
      <c r="AB159" s="180"/>
      <c r="AC159" s="178"/>
      <c r="AD159" s="195"/>
      <c r="AE159" s="180"/>
      <c r="AF159" s="178"/>
      <c r="AG159" s="195"/>
      <c r="AH159" s="180"/>
      <c r="AI159" s="178"/>
      <c r="AJ159" s="195"/>
      <c r="AK159" s="180"/>
      <c r="AL159" s="178"/>
      <c r="AM159" s="195"/>
      <c r="AN159" s="180"/>
      <c r="AO159" s="178"/>
      <c r="AP159" s="195"/>
      <c r="AQ159" s="180"/>
      <c r="AR159" s="178"/>
      <c r="AS159" s="195"/>
      <c r="AT159" s="180"/>
      <c r="AU159" s="178"/>
      <c r="AV159" s="195"/>
      <c r="AW159" s="180"/>
      <c r="AX159" s="178"/>
      <c r="AY159" s="195"/>
    </row>
    <row r="160" spans="1:51" s="125" customFormat="1" ht="13.2">
      <c r="A160" s="202" t="s">
        <v>195</v>
      </c>
      <c r="B160" s="183" t="s">
        <v>456</v>
      </c>
      <c r="C160" s="147">
        <v>1000</v>
      </c>
      <c r="D160" s="147">
        <f>C160*0.1</f>
        <v>100</v>
      </c>
      <c r="E160" s="147">
        <v>115</v>
      </c>
      <c r="F160" s="147">
        <v>63</v>
      </c>
      <c r="G160" s="147">
        <v>27</v>
      </c>
      <c r="H160" s="147">
        <v>140</v>
      </c>
      <c r="I160" s="147">
        <f>SUM(C160:H160)</f>
        <v>1445</v>
      </c>
      <c r="J160" s="185">
        <v>1</v>
      </c>
      <c r="K160" s="198">
        <v>1</v>
      </c>
      <c r="L160" s="154">
        <f>I160*J160*K160</f>
        <v>1445</v>
      </c>
      <c r="M160" s="185">
        <v>1</v>
      </c>
      <c r="N160" s="198">
        <v>1</v>
      </c>
      <c r="O160" s="154">
        <f>I160*M160*N160</f>
        <v>1445</v>
      </c>
      <c r="P160" s="185">
        <v>1</v>
      </c>
      <c r="Q160" s="198">
        <v>1</v>
      </c>
      <c r="R160" s="154">
        <f>I160*P160*Q160</f>
        <v>1445</v>
      </c>
      <c r="S160" s="185">
        <v>1</v>
      </c>
      <c r="T160" s="198">
        <v>1</v>
      </c>
      <c r="U160" s="154">
        <f>I160*S160*T160</f>
        <v>1445</v>
      </c>
      <c r="V160" s="185">
        <v>1</v>
      </c>
      <c r="W160" s="198">
        <v>1</v>
      </c>
      <c r="X160" s="154">
        <f>I160*V160*W160</f>
        <v>1445</v>
      </c>
      <c r="Y160" s="185">
        <v>1</v>
      </c>
      <c r="Z160" s="198">
        <v>1</v>
      </c>
      <c r="AA160" s="154">
        <f>I160*Y160*Z160</f>
        <v>1445</v>
      </c>
      <c r="AB160" s="185">
        <v>1</v>
      </c>
      <c r="AC160" s="198">
        <v>1</v>
      </c>
      <c r="AD160" s="154">
        <f>I160*AB160*AC160</f>
        <v>1445</v>
      </c>
      <c r="AE160" s="185">
        <v>1</v>
      </c>
      <c r="AF160" s="198">
        <v>1</v>
      </c>
      <c r="AG160" s="154">
        <f>I160*AE160*AF160</f>
        <v>1445</v>
      </c>
      <c r="AH160" s="185">
        <v>1</v>
      </c>
      <c r="AI160" s="198">
        <v>1</v>
      </c>
      <c r="AJ160" s="154">
        <f>I160*AH160*AI160</f>
        <v>1445</v>
      </c>
      <c r="AK160" s="185">
        <v>1</v>
      </c>
      <c r="AL160" s="198">
        <v>1</v>
      </c>
      <c r="AM160" s="154">
        <f>I160*AK160*AL160</f>
        <v>1445</v>
      </c>
      <c r="AN160" s="185">
        <v>1</v>
      </c>
      <c r="AO160" s="198">
        <v>1</v>
      </c>
      <c r="AP160" s="154">
        <f>I160*AN160*AO160</f>
        <v>1445</v>
      </c>
      <c r="AQ160" s="185">
        <v>1</v>
      </c>
      <c r="AR160" s="198">
        <v>1</v>
      </c>
      <c r="AS160" s="154">
        <f>I160*AQ160*AR160</f>
        <v>1445</v>
      </c>
      <c r="AT160" s="185">
        <v>1</v>
      </c>
      <c r="AU160" s="198">
        <v>1</v>
      </c>
      <c r="AV160" s="154">
        <f>I160*AT160*AU160</f>
        <v>1445</v>
      </c>
      <c r="AW160" s="185">
        <v>1</v>
      </c>
      <c r="AX160" s="198">
        <v>1</v>
      </c>
      <c r="AY160" s="154">
        <f>I160*AW160*AX160</f>
        <v>1445</v>
      </c>
    </row>
    <row r="161" spans="1:51" s="125" customFormat="1" ht="13.2">
      <c r="A161" s="202" t="s">
        <v>488</v>
      </c>
      <c r="B161" s="183" t="s">
        <v>456</v>
      </c>
      <c r="C161" s="147">
        <v>600</v>
      </c>
      <c r="D161" s="147">
        <f>C161*0.1</f>
        <v>60</v>
      </c>
      <c r="E161" s="147">
        <v>115</v>
      </c>
      <c r="F161" s="147">
        <v>63</v>
      </c>
      <c r="G161" s="197">
        <v>17</v>
      </c>
      <c r="H161" s="147">
        <v>140</v>
      </c>
      <c r="I161" s="147">
        <f>SUM(C161:H161)</f>
        <v>995</v>
      </c>
      <c r="J161" s="204">
        <v>1</v>
      </c>
      <c r="K161" s="198">
        <v>4</v>
      </c>
      <c r="L161" s="154">
        <f>I161*J161*K161</f>
        <v>3980</v>
      </c>
      <c r="M161" s="204">
        <v>1</v>
      </c>
      <c r="N161" s="198">
        <v>4</v>
      </c>
      <c r="O161" s="154">
        <f>I161*M161*N161</f>
        <v>3980</v>
      </c>
      <c r="P161" s="204">
        <v>1</v>
      </c>
      <c r="Q161" s="198">
        <v>4</v>
      </c>
      <c r="R161" s="154">
        <f>I161*P161*Q161</f>
        <v>3980</v>
      </c>
      <c r="S161" s="204">
        <v>1</v>
      </c>
      <c r="T161" s="198">
        <v>4</v>
      </c>
      <c r="U161" s="154">
        <f>I161*S161*T161</f>
        <v>3980</v>
      </c>
      <c r="V161" s="204">
        <v>1</v>
      </c>
      <c r="W161" s="198">
        <v>4</v>
      </c>
      <c r="X161" s="154">
        <f>I161*V161*W161</f>
        <v>3980</v>
      </c>
      <c r="Y161" s="204">
        <v>1</v>
      </c>
      <c r="Z161" s="198">
        <v>4</v>
      </c>
      <c r="AA161" s="154">
        <f>I161*Y161*Z161</f>
        <v>3980</v>
      </c>
      <c r="AB161" s="204">
        <v>1</v>
      </c>
      <c r="AC161" s="198">
        <v>4</v>
      </c>
      <c r="AD161" s="154">
        <f>I161*AB161*AC161</f>
        <v>3980</v>
      </c>
      <c r="AE161" s="204">
        <v>1</v>
      </c>
      <c r="AF161" s="198">
        <v>4</v>
      </c>
      <c r="AG161" s="154">
        <f>I161*AE161*AF161</f>
        <v>3980</v>
      </c>
      <c r="AH161" s="204">
        <v>1</v>
      </c>
      <c r="AI161" s="198">
        <v>4</v>
      </c>
      <c r="AJ161" s="154">
        <f>I161*AH161*AI161</f>
        <v>3980</v>
      </c>
      <c r="AK161" s="204">
        <v>1</v>
      </c>
      <c r="AL161" s="198">
        <v>4</v>
      </c>
      <c r="AM161" s="154">
        <f>I161*AK161*AL161</f>
        <v>3980</v>
      </c>
      <c r="AN161" s="204">
        <v>1</v>
      </c>
      <c r="AO161" s="198">
        <v>4</v>
      </c>
      <c r="AP161" s="154">
        <f>I161*AN161*AO161</f>
        <v>3980</v>
      </c>
      <c r="AQ161" s="204">
        <v>1</v>
      </c>
      <c r="AR161" s="198">
        <v>4</v>
      </c>
      <c r="AS161" s="154">
        <f>I161*AQ161*AR161</f>
        <v>3980</v>
      </c>
      <c r="AT161" s="204">
        <v>1</v>
      </c>
      <c r="AU161" s="198">
        <v>4</v>
      </c>
      <c r="AV161" s="154">
        <f>I161*AT161*AU161</f>
        <v>3980</v>
      </c>
      <c r="AW161" s="204">
        <v>1</v>
      </c>
      <c r="AX161" s="198">
        <v>4</v>
      </c>
      <c r="AY161" s="154">
        <f>I161*AW161*AX161</f>
        <v>3980</v>
      </c>
    </row>
    <row r="162" spans="1:51" s="125" customFormat="1" ht="13.8" thickBot="1">
      <c r="A162" s="202" t="s">
        <v>201</v>
      </c>
      <c r="B162" s="183" t="s">
        <v>456</v>
      </c>
      <c r="C162" s="147">
        <v>600</v>
      </c>
      <c r="D162" s="147">
        <f>C162*0.1</f>
        <v>60</v>
      </c>
      <c r="E162" s="147">
        <v>115</v>
      </c>
      <c r="F162" s="147">
        <v>63</v>
      </c>
      <c r="G162" s="197">
        <v>17</v>
      </c>
      <c r="H162" s="147">
        <v>140</v>
      </c>
      <c r="I162" s="147">
        <f>SUM(C162:H162)</f>
        <v>995</v>
      </c>
      <c r="J162" s="185">
        <v>1</v>
      </c>
      <c r="K162" s="198">
        <v>12</v>
      </c>
      <c r="L162" s="154">
        <f>I162*J162*K162</f>
        <v>11940</v>
      </c>
      <c r="M162" s="185">
        <v>1</v>
      </c>
      <c r="N162" s="198">
        <v>12</v>
      </c>
      <c r="O162" s="154">
        <f>I162*M162*N162</f>
        <v>11940</v>
      </c>
      <c r="P162" s="185">
        <v>1</v>
      </c>
      <c r="Q162" s="198">
        <v>12</v>
      </c>
      <c r="R162" s="154">
        <f>I162*P162*Q162</f>
        <v>11940</v>
      </c>
      <c r="S162" s="185">
        <v>1</v>
      </c>
      <c r="T162" s="198">
        <v>12</v>
      </c>
      <c r="U162" s="154">
        <f>I162*S162*T162</f>
        <v>11940</v>
      </c>
      <c r="V162" s="185">
        <v>1</v>
      </c>
      <c r="W162" s="198">
        <v>12</v>
      </c>
      <c r="X162" s="154">
        <f>I162*V162*W162</f>
        <v>11940</v>
      </c>
      <c r="Y162" s="185">
        <v>1</v>
      </c>
      <c r="Z162" s="198">
        <v>12</v>
      </c>
      <c r="AA162" s="154">
        <f>I162*Y162*Z162</f>
        <v>11940</v>
      </c>
      <c r="AB162" s="185">
        <v>1</v>
      </c>
      <c r="AC162" s="198">
        <v>12</v>
      </c>
      <c r="AD162" s="154">
        <f>I162*AB162*AC162</f>
        <v>11940</v>
      </c>
      <c r="AE162" s="185">
        <v>1</v>
      </c>
      <c r="AF162" s="198">
        <v>12</v>
      </c>
      <c r="AG162" s="154">
        <f>I162*AE162*AF162</f>
        <v>11940</v>
      </c>
      <c r="AH162" s="185">
        <v>1</v>
      </c>
      <c r="AI162" s="198">
        <v>12</v>
      </c>
      <c r="AJ162" s="154">
        <f>I162*AH162*AI162</f>
        <v>11940</v>
      </c>
      <c r="AK162" s="185">
        <v>1</v>
      </c>
      <c r="AL162" s="198">
        <v>12</v>
      </c>
      <c r="AM162" s="154">
        <f>I162*AK162*AL162</f>
        <v>11940</v>
      </c>
      <c r="AN162" s="185">
        <v>1</v>
      </c>
      <c r="AO162" s="198">
        <v>12</v>
      </c>
      <c r="AP162" s="154">
        <f>I162*AN162*AO162</f>
        <v>11940</v>
      </c>
      <c r="AQ162" s="185">
        <v>1</v>
      </c>
      <c r="AR162" s="198">
        <v>12</v>
      </c>
      <c r="AS162" s="154">
        <f>I162*AQ162*AR162</f>
        <v>11940</v>
      </c>
      <c r="AT162" s="185">
        <v>1</v>
      </c>
      <c r="AU162" s="198">
        <v>12</v>
      </c>
      <c r="AV162" s="154">
        <f>I162*AT162*AU162</f>
        <v>11940</v>
      </c>
      <c r="AW162" s="185">
        <v>1</v>
      </c>
      <c r="AX162" s="198">
        <v>12</v>
      </c>
      <c r="AY162" s="154">
        <f>I162*AW162*AX162</f>
        <v>11940</v>
      </c>
    </row>
    <row r="163" spans="1:51" s="125" customFormat="1" ht="13.8" thickBot="1">
      <c r="A163" s="167" t="s">
        <v>63</v>
      </c>
      <c r="B163" s="127"/>
      <c r="C163" s="187"/>
      <c r="D163" s="187"/>
      <c r="E163" s="187"/>
      <c r="F163" s="187"/>
      <c r="G163" s="187"/>
      <c r="H163" s="187"/>
      <c r="I163" s="171">
        <f t="shared" ref="I163:AY163" si="71">SUM(I160:I162)</f>
        <v>3435</v>
      </c>
      <c r="J163" s="188">
        <f t="shared" si="71"/>
        <v>3</v>
      </c>
      <c r="K163" s="189">
        <f t="shared" si="71"/>
        <v>17</v>
      </c>
      <c r="L163" s="171">
        <f t="shared" si="71"/>
        <v>17365</v>
      </c>
      <c r="M163" s="188">
        <f t="shared" si="71"/>
        <v>3</v>
      </c>
      <c r="N163" s="189">
        <f t="shared" si="71"/>
        <v>17</v>
      </c>
      <c r="O163" s="171">
        <f t="shared" si="71"/>
        <v>17365</v>
      </c>
      <c r="P163" s="188">
        <f t="shared" si="71"/>
        <v>3</v>
      </c>
      <c r="Q163" s="189">
        <f t="shared" si="71"/>
        <v>17</v>
      </c>
      <c r="R163" s="171">
        <f t="shared" si="71"/>
        <v>17365</v>
      </c>
      <c r="S163" s="188">
        <f t="shared" si="71"/>
        <v>3</v>
      </c>
      <c r="T163" s="189">
        <f t="shared" si="71"/>
        <v>17</v>
      </c>
      <c r="U163" s="171">
        <f t="shared" si="71"/>
        <v>17365</v>
      </c>
      <c r="V163" s="188">
        <f t="shared" si="71"/>
        <v>3</v>
      </c>
      <c r="W163" s="189">
        <f t="shared" si="71"/>
        <v>17</v>
      </c>
      <c r="X163" s="171">
        <f t="shared" si="71"/>
        <v>17365</v>
      </c>
      <c r="Y163" s="188">
        <f t="shared" si="71"/>
        <v>3</v>
      </c>
      <c r="Z163" s="189">
        <f t="shared" si="71"/>
        <v>17</v>
      </c>
      <c r="AA163" s="171">
        <f t="shared" si="71"/>
        <v>17365</v>
      </c>
      <c r="AB163" s="188">
        <f t="shared" si="71"/>
        <v>3</v>
      </c>
      <c r="AC163" s="189">
        <f t="shared" si="71"/>
        <v>17</v>
      </c>
      <c r="AD163" s="171">
        <f t="shared" si="71"/>
        <v>17365</v>
      </c>
      <c r="AE163" s="188">
        <f t="shared" si="71"/>
        <v>3</v>
      </c>
      <c r="AF163" s="189">
        <f t="shared" si="71"/>
        <v>17</v>
      </c>
      <c r="AG163" s="171">
        <f t="shared" si="71"/>
        <v>17365</v>
      </c>
      <c r="AH163" s="188">
        <f t="shared" si="71"/>
        <v>3</v>
      </c>
      <c r="AI163" s="189">
        <f t="shared" si="71"/>
        <v>17</v>
      </c>
      <c r="AJ163" s="171">
        <f t="shared" si="71"/>
        <v>17365</v>
      </c>
      <c r="AK163" s="188">
        <f t="shared" si="71"/>
        <v>3</v>
      </c>
      <c r="AL163" s="189">
        <f t="shared" si="71"/>
        <v>17</v>
      </c>
      <c r="AM163" s="171">
        <f t="shared" si="71"/>
        <v>17365</v>
      </c>
      <c r="AN163" s="188">
        <f t="shared" si="71"/>
        <v>3</v>
      </c>
      <c r="AO163" s="189">
        <f t="shared" si="71"/>
        <v>17</v>
      </c>
      <c r="AP163" s="171">
        <f t="shared" si="71"/>
        <v>17365</v>
      </c>
      <c r="AQ163" s="188">
        <f t="shared" si="71"/>
        <v>3</v>
      </c>
      <c r="AR163" s="189">
        <f t="shared" si="71"/>
        <v>17</v>
      </c>
      <c r="AS163" s="171">
        <f t="shared" si="71"/>
        <v>17365</v>
      </c>
      <c r="AT163" s="188">
        <f t="shared" si="71"/>
        <v>3</v>
      </c>
      <c r="AU163" s="189">
        <f t="shared" si="71"/>
        <v>17</v>
      </c>
      <c r="AV163" s="171">
        <f t="shared" si="71"/>
        <v>17365</v>
      </c>
      <c r="AW163" s="188">
        <f t="shared" si="71"/>
        <v>3</v>
      </c>
      <c r="AX163" s="189">
        <f t="shared" si="71"/>
        <v>17</v>
      </c>
      <c r="AY163" s="171">
        <f t="shared" si="71"/>
        <v>17365</v>
      </c>
    </row>
    <row r="164" spans="1:51" s="125" customFormat="1" ht="13.8" thickBot="1">
      <c r="A164" s="173" t="s">
        <v>489</v>
      </c>
      <c r="B164" s="174"/>
      <c r="C164" s="175"/>
      <c r="D164" s="175"/>
      <c r="E164" s="175"/>
      <c r="F164" s="175"/>
      <c r="G164" s="175"/>
      <c r="H164" s="175"/>
      <c r="I164" s="176"/>
      <c r="J164" s="177"/>
      <c r="K164" s="178"/>
      <c r="L164" s="195"/>
      <c r="M164" s="180"/>
      <c r="N164" s="178"/>
      <c r="O164" s="195"/>
      <c r="P164" s="180"/>
      <c r="Q164" s="178"/>
      <c r="R164" s="195"/>
      <c r="S164" s="180"/>
      <c r="T164" s="178"/>
      <c r="U164" s="195"/>
      <c r="V164" s="180"/>
      <c r="W164" s="178"/>
      <c r="X164" s="195"/>
      <c r="Y164" s="180"/>
      <c r="Z164" s="178"/>
      <c r="AA164" s="195"/>
      <c r="AB164" s="180"/>
      <c r="AC164" s="178"/>
      <c r="AD164" s="195"/>
      <c r="AE164" s="180"/>
      <c r="AF164" s="178"/>
      <c r="AG164" s="195"/>
      <c r="AH164" s="180"/>
      <c r="AI164" s="178"/>
      <c r="AJ164" s="195"/>
      <c r="AK164" s="180"/>
      <c r="AL164" s="178"/>
      <c r="AM164" s="195"/>
      <c r="AN164" s="180"/>
      <c r="AO164" s="178"/>
      <c r="AP164" s="195"/>
      <c r="AQ164" s="180"/>
      <c r="AR164" s="178"/>
      <c r="AS164" s="195"/>
      <c r="AT164" s="180"/>
      <c r="AU164" s="178"/>
      <c r="AV164" s="195"/>
      <c r="AW164" s="180"/>
      <c r="AX164" s="178"/>
      <c r="AY164" s="195"/>
    </row>
    <row r="165" spans="1:51" s="125" customFormat="1" ht="13.2">
      <c r="A165" s="202" t="s">
        <v>195</v>
      </c>
      <c r="B165" s="183" t="s">
        <v>456</v>
      </c>
      <c r="C165" s="147">
        <v>1000</v>
      </c>
      <c r="D165" s="147">
        <f>C165*0.1</f>
        <v>100</v>
      </c>
      <c r="E165" s="147">
        <v>115</v>
      </c>
      <c r="F165" s="147">
        <v>63</v>
      </c>
      <c r="G165" s="147">
        <v>27</v>
      </c>
      <c r="H165" s="147">
        <v>140</v>
      </c>
      <c r="I165" s="147">
        <f>SUM(C165:H165)</f>
        <v>1445</v>
      </c>
      <c r="J165" s="185">
        <v>1</v>
      </c>
      <c r="K165" s="198">
        <v>1</v>
      </c>
      <c r="L165" s="154">
        <f>I165*J165*K165</f>
        <v>1445</v>
      </c>
      <c r="M165" s="185">
        <v>1</v>
      </c>
      <c r="N165" s="198">
        <v>1</v>
      </c>
      <c r="O165" s="154">
        <f>I165*M165*N165</f>
        <v>1445</v>
      </c>
      <c r="P165" s="185">
        <v>1</v>
      </c>
      <c r="Q165" s="198">
        <v>1</v>
      </c>
      <c r="R165" s="154">
        <f>I165*P165*Q165</f>
        <v>1445</v>
      </c>
      <c r="S165" s="185">
        <v>1</v>
      </c>
      <c r="T165" s="198">
        <v>1</v>
      </c>
      <c r="U165" s="154">
        <f>I165*S165*T165</f>
        <v>1445</v>
      </c>
      <c r="V165" s="185">
        <v>1</v>
      </c>
      <c r="W165" s="198">
        <v>1</v>
      </c>
      <c r="X165" s="154">
        <f>I165*V165*W165</f>
        <v>1445</v>
      </c>
      <c r="Y165" s="185">
        <v>1</v>
      </c>
      <c r="Z165" s="198">
        <v>1</v>
      </c>
      <c r="AA165" s="154">
        <f>I165*Y165*Z165</f>
        <v>1445</v>
      </c>
      <c r="AB165" s="185">
        <v>1</v>
      </c>
      <c r="AC165" s="198">
        <v>1</v>
      </c>
      <c r="AD165" s="154">
        <f>I165*AB165*AC165</f>
        <v>1445</v>
      </c>
      <c r="AE165" s="185">
        <v>1</v>
      </c>
      <c r="AF165" s="198">
        <v>1</v>
      </c>
      <c r="AG165" s="154">
        <f>I165*AE165*AF165</f>
        <v>1445</v>
      </c>
      <c r="AH165" s="185">
        <v>1</v>
      </c>
      <c r="AI165" s="198">
        <v>1</v>
      </c>
      <c r="AJ165" s="154">
        <f>I165*AH165*AI165</f>
        <v>1445</v>
      </c>
      <c r="AK165" s="185">
        <v>1</v>
      </c>
      <c r="AL165" s="198">
        <v>1</v>
      </c>
      <c r="AM165" s="154">
        <f>I165*AK165*AL165</f>
        <v>1445</v>
      </c>
      <c r="AN165" s="185">
        <v>1</v>
      </c>
      <c r="AO165" s="198">
        <v>1</v>
      </c>
      <c r="AP165" s="154">
        <f>I165*AN165*AO165</f>
        <v>1445</v>
      </c>
      <c r="AQ165" s="185">
        <v>1</v>
      </c>
      <c r="AR165" s="198">
        <v>1</v>
      </c>
      <c r="AS165" s="154">
        <f>I165*AQ165*AR165</f>
        <v>1445</v>
      </c>
      <c r="AT165" s="185">
        <v>1</v>
      </c>
      <c r="AU165" s="198">
        <v>1</v>
      </c>
      <c r="AV165" s="154">
        <f>I165*AT165*AU165</f>
        <v>1445</v>
      </c>
      <c r="AW165" s="185">
        <v>1</v>
      </c>
      <c r="AX165" s="198">
        <v>1</v>
      </c>
      <c r="AY165" s="154">
        <f>I165*AW165*AX165</f>
        <v>1445</v>
      </c>
    </row>
    <row r="166" spans="1:51" s="125" customFormat="1" ht="13.2">
      <c r="A166" s="202" t="s">
        <v>201</v>
      </c>
      <c r="B166" s="183" t="s">
        <v>456</v>
      </c>
      <c r="C166" s="147">
        <v>600</v>
      </c>
      <c r="D166" s="147">
        <f>C166*0.1</f>
        <v>60</v>
      </c>
      <c r="E166" s="147">
        <v>115</v>
      </c>
      <c r="F166" s="147">
        <v>63</v>
      </c>
      <c r="G166" s="197">
        <v>17</v>
      </c>
      <c r="H166" s="147">
        <v>140</v>
      </c>
      <c r="I166" s="147">
        <f>SUM(C166:H166)</f>
        <v>995</v>
      </c>
      <c r="J166" s="185">
        <v>1</v>
      </c>
      <c r="K166" s="198">
        <v>6</v>
      </c>
      <c r="L166" s="154">
        <f>I166*J166*K166</f>
        <v>5970</v>
      </c>
      <c r="M166" s="185">
        <v>1</v>
      </c>
      <c r="N166" s="198">
        <v>6</v>
      </c>
      <c r="O166" s="154">
        <f>I166*M166*N166</f>
        <v>5970</v>
      </c>
      <c r="P166" s="185">
        <v>1</v>
      </c>
      <c r="Q166" s="198">
        <v>6</v>
      </c>
      <c r="R166" s="154">
        <f>I166*P166*Q166</f>
        <v>5970</v>
      </c>
      <c r="S166" s="185">
        <v>1</v>
      </c>
      <c r="T166" s="198">
        <v>6</v>
      </c>
      <c r="U166" s="154">
        <f>I166*S166*T166</f>
        <v>5970</v>
      </c>
      <c r="V166" s="185">
        <v>1</v>
      </c>
      <c r="W166" s="198">
        <v>6</v>
      </c>
      <c r="X166" s="154">
        <f>I166*V166*W166</f>
        <v>5970</v>
      </c>
      <c r="Y166" s="185">
        <v>1</v>
      </c>
      <c r="Z166" s="198">
        <v>6</v>
      </c>
      <c r="AA166" s="154">
        <f>I166*Y166*Z166</f>
        <v>5970</v>
      </c>
      <c r="AB166" s="185">
        <v>1</v>
      </c>
      <c r="AC166" s="198">
        <v>6</v>
      </c>
      <c r="AD166" s="154">
        <f>I166*AB166*AC166</f>
        <v>5970</v>
      </c>
      <c r="AE166" s="185">
        <v>1</v>
      </c>
      <c r="AF166" s="198">
        <v>6</v>
      </c>
      <c r="AG166" s="154">
        <f>I166*AE166*AF166</f>
        <v>5970</v>
      </c>
      <c r="AH166" s="185">
        <v>1</v>
      </c>
      <c r="AI166" s="198">
        <v>6</v>
      </c>
      <c r="AJ166" s="154">
        <f>I166*AH166*AI166</f>
        <v>5970</v>
      </c>
      <c r="AK166" s="185">
        <v>1</v>
      </c>
      <c r="AL166" s="198">
        <v>6</v>
      </c>
      <c r="AM166" s="154">
        <f>I166*AK166*AL166</f>
        <v>5970</v>
      </c>
      <c r="AN166" s="185">
        <v>1</v>
      </c>
      <c r="AO166" s="198">
        <v>6</v>
      </c>
      <c r="AP166" s="154">
        <f>I166*AN166*AO166</f>
        <v>5970</v>
      </c>
      <c r="AQ166" s="185">
        <v>1</v>
      </c>
      <c r="AR166" s="198">
        <v>6</v>
      </c>
      <c r="AS166" s="154">
        <f>I166*AQ166*AR166</f>
        <v>5970</v>
      </c>
      <c r="AT166" s="185">
        <v>1</v>
      </c>
      <c r="AU166" s="198">
        <v>6</v>
      </c>
      <c r="AV166" s="154">
        <f>I166*AT166*AU166</f>
        <v>5970</v>
      </c>
      <c r="AW166" s="185">
        <v>1</v>
      </c>
      <c r="AX166" s="198">
        <v>6</v>
      </c>
      <c r="AY166" s="154">
        <f>I166*AW166*AX166</f>
        <v>5970</v>
      </c>
    </row>
    <row r="167" spans="1:51" s="125" customFormat="1" ht="13.8" thickBot="1">
      <c r="A167" s="202" t="s">
        <v>127</v>
      </c>
      <c r="B167" s="183" t="s">
        <v>456</v>
      </c>
      <c r="C167" s="147">
        <v>600</v>
      </c>
      <c r="D167" s="147">
        <f>C167*0.1</f>
        <v>60</v>
      </c>
      <c r="E167" s="147">
        <v>115</v>
      </c>
      <c r="F167" s="147">
        <v>63</v>
      </c>
      <c r="G167" s="197">
        <v>17</v>
      </c>
      <c r="H167" s="147">
        <v>140</v>
      </c>
      <c r="I167" s="147">
        <f>SUM(C167:H167)</f>
        <v>995</v>
      </c>
      <c r="J167" s="185">
        <v>1</v>
      </c>
      <c r="K167" s="198">
        <v>1</v>
      </c>
      <c r="L167" s="154">
        <f>I167*J167*K167</f>
        <v>995</v>
      </c>
      <c r="M167" s="185">
        <v>1</v>
      </c>
      <c r="N167" s="198">
        <v>1</v>
      </c>
      <c r="O167" s="154">
        <f>I167*M167*N167</f>
        <v>995</v>
      </c>
      <c r="P167" s="185">
        <v>1</v>
      </c>
      <c r="Q167" s="198">
        <v>1</v>
      </c>
      <c r="R167" s="154">
        <f>I167*P167*Q167</f>
        <v>995</v>
      </c>
      <c r="S167" s="185">
        <v>1</v>
      </c>
      <c r="T167" s="198">
        <v>1</v>
      </c>
      <c r="U167" s="154">
        <f>I167*S167*T167</f>
        <v>995</v>
      </c>
      <c r="V167" s="185">
        <v>1</v>
      </c>
      <c r="W167" s="198">
        <v>1</v>
      </c>
      <c r="X167" s="154">
        <f>I167*V167*W167</f>
        <v>995</v>
      </c>
      <c r="Y167" s="185">
        <v>1</v>
      </c>
      <c r="Z167" s="198">
        <v>1</v>
      </c>
      <c r="AA167" s="154">
        <f>I167*Y167*Z167</f>
        <v>995</v>
      </c>
      <c r="AB167" s="185">
        <v>1</v>
      </c>
      <c r="AC167" s="198">
        <v>1</v>
      </c>
      <c r="AD167" s="154">
        <f>I167*AB167*AC167</f>
        <v>995</v>
      </c>
      <c r="AE167" s="185">
        <v>1</v>
      </c>
      <c r="AF167" s="198">
        <v>1</v>
      </c>
      <c r="AG167" s="154">
        <f>I167*AE167*AF167</f>
        <v>995</v>
      </c>
      <c r="AH167" s="185">
        <v>1</v>
      </c>
      <c r="AI167" s="198">
        <v>1</v>
      </c>
      <c r="AJ167" s="154">
        <f>I167*AH167*AI167</f>
        <v>995</v>
      </c>
      <c r="AK167" s="185">
        <v>1</v>
      </c>
      <c r="AL167" s="198">
        <v>1</v>
      </c>
      <c r="AM167" s="154">
        <f>I167*AK167*AL167</f>
        <v>995</v>
      </c>
      <c r="AN167" s="185">
        <v>1</v>
      </c>
      <c r="AO167" s="198">
        <v>1</v>
      </c>
      <c r="AP167" s="154">
        <f>I167*AN167*AO167</f>
        <v>995</v>
      </c>
      <c r="AQ167" s="185">
        <v>1</v>
      </c>
      <c r="AR167" s="198">
        <v>1</v>
      </c>
      <c r="AS167" s="154">
        <f>I167*AQ167*AR167</f>
        <v>995</v>
      </c>
      <c r="AT167" s="185">
        <v>1</v>
      </c>
      <c r="AU167" s="198">
        <v>1</v>
      </c>
      <c r="AV167" s="154">
        <f>I167*AT167*AU167</f>
        <v>995</v>
      </c>
      <c r="AW167" s="185">
        <v>1</v>
      </c>
      <c r="AX167" s="198">
        <v>1</v>
      </c>
      <c r="AY167" s="154">
        <f>I167*AW167*AX167</f>
        <v>995</v>
      </c>
    </row>
    <row r="168" spans="1:51" s="125" customFormat="1" ht="13.8" thickBot="1">
      <c r="A168" s="167" t="s">
        <v>63</v>
      </c>
      <c r="B168" s="127"/>
      <c r="C168" s="187"/>
      <c r="D168" s="187"/>
      <c r="E168" s="187"/>
      <c r="F168" s="187"/>
      <c r="G168" s="187"/>
      <c r="H168" s="187"/>
      <c r="I168" s="171">
        <f t="shared" ref="I168:AY168" si="72">SUM(I165:I167)</f>
        <v>3435</v>
      </c>
      <c r="J168" s="188">
        <f t="shared" si="72"/>
        <v>3</v>
      </c>
      <c r="K168" s="189">
        <f t="shared" si="72"/>
        <v>8</v>
      </c>
      <c r="L168" s="171">
        <f t="shared" si="72"/>
        <v>8410</v>
      </c>
      <c r="M168" s="188">
        <f t="shared" si="72"/>
        <v>3</v>
      </c>
      <c r="N168" s="189">
        <f t="shared" si="72"/>
        <v>8</v>
      </c>
      <c r="O168" s="171">
        <f t="shared" si="72"/>
        <v>8410</v>
      </c>
      <c r="P168" s="188">
        <f t="shared" si="72"/>
        <v>3</v>
      </c>
      <c r="Q168" s="189">
        <f t="shared" si="72"/>
        <v>8</v>
      </c>
      <c r="R168" s="171">
        <f t="shared" si="72"/>
        <v>8410</v>
      </c>
      <c r="S168" s="188">
        <f t="shared" si="72"/>
        <v>3</v>
      </c>
      <c r="T168" s="189">
        <f t="shared" si="72"/>
        <v>8</v>
      </c>
      <c r="U168" s="171">
        <f t="shared" si="72"/>
        <v>8410</v>
      </c>
      <c r="V168" s="188">
        <f t="shared" si="72"/>
        <v>3</v>
      </c>
      <c r="W168" s="189">
        <f t="shared" si="72"/>
        <v>8</v>
      </c>
      <c r="X168" s="171">
        <f t="shared" si="72"/>
        <v>8410</v>
      </c>
      <c r="Y168" s="188">
        <f t="shared" si="72"/>
        <v>3</v>
      </c>
      <c r="Z168" s="189">
        <f t="shared" si="72"/>
        <v>8</v>
      </c>
      <c r="AA168" s="171">
        <f t="shared" si="72"/>
        <v>8410</v>
      </c>
      <c r="AB168" s="188">
        <f t="shared" si="72"/>
        <v>3</v>
      </c>
      <c r="AC168" s="189">
        <f t="shared" si="72"/>
        <v>8</v>
      </c>
      <c r="AD168" s="171">
        <f t="shared" si="72"/>
        <v>8410</v>
      </c>
      <c r="AE168" s="188">
        <f t="shared" si="72"/>
        <v>3</v>
      </c>
      <c r="AF168" s="189">
        <f t="shared" si="72"/>
        <v>8</v>
      </c>
      <c r="AG168" s="171">
        <f t="shared" si="72"/>
        <v>8410</v>
      </c>
      <c r="AH168" s="188">
        <f t="shared" si="72"/>
        <v>3</v>
      </c>
      <c r="AI168" s="189">
        <f t="shared" si="72"/>
        <v>8</v>
      </c>
      <c r="AJ168" s="171">
        <f t="shared" si="72"/>
        <v>8410</v>
      </c>
      <c r="AK168" s="188">
        <f t="shared" si="72"/>
        <v>3</v>
      </c>
      <c r="AL168" s="189">
        <f t="shared" si="72"/>
        <v>8</v>
      </c>
      <c r="AM168" s="171">
        <f t="shared" si="72"/>
        <v>8410</v>
      </c>
      <c r="AN168" s="188">
        <f t="shared" si="72"/>
        <v>3</v>
      </c>
      <c r="AO168" s="189">
        <f t="shared" si="72"/>
        <v>8</v>
      </c>
      <c r="AP168" s="171">
        <f t="shared" si="72"/>
        <v>8410</v>
      </c>
      <c r="AQ168" s="188">
        <f t="shared" si="72"/>
        <v>3</v>
      </c>
      <c r="AR168" s="189">
        <f t="shared" si="72"/>
        <v>8</v>
      </c>
      <c r="AS168" s="171">
        <f t="shared" si="72"/>
        <v>8410</v>
      </c>
      <c r="AT168" s="188">
        <f t="shared" si="72"/>
        <v>3</v>
      </c>
      <c r="AU168" s="189">
        <f t="shared" si="72"/>
        <v>8</v>
      </c>
      <c r="AV168" s="171">
        <f t="shared" si="72"/>
        <v>8410</v>
      </c>
      <c r="AW168" s="188">
        <f t="shared" si="72"/>
        <v>3</v>
      </c>
      <c r="AX168" s="189">
        <f t="shared" si="72"/>
        <v>8</v>
      </c>
      <c r="AY168" s="171">
        <f t="shared" si="72"/>
        <v>8410</v>
      </c>
    </row>
    <row r="169" spans="1:51" s="125" customFormat="1" ht="13.8" thickBot="1">
      <c r="A169" s="173" t="s">
        <v>490</v>
      </c>
      <c r="B169" s="174"/>
      <c r="C169" s="175"/>
      <c r="D169" s="175"/>
      <c r="E169" s="175"/>
      <c r="F169" s="175"/>
      <c r="G169" s="175"/>
      <c r="H169" s="175"/>
      <c r="I169" s="176"/>
      <c r="J169" s="177"/>
      <c r="K169" s="178"/>
      <c r="L169" s="195"/>
      <c r="M169" s="180"/>
      <c r="N169" s="178"/>
      <c r="O169" s="195"/>
      <c r="P169" s="180"/>
      <c r="Q169" s="178"/>
      <c r="R169" s="195"/>
      <c r="S169" s="180"/>
      <c r="T169" s="178"/>
      <c r="U169" s="195"/>
      <c r="V169" s="180"/>
      <c r="W169" s="178"/>
      <c r="X169" s="195"/>
      <c r="Y169" s="180"/>
      <c r="Z169" s="178"/>
      <c r="AA169" s="195"/>
      <c r="AB169" s="180"/>
      <c r="AC169" s="178"/>
      <c r="AD169" s="195"/>
      <c r="AE169" s="180"/>
      <c r="AF169" s="178"/>
      <c r="AG169" s="195"/>
      <c r="AH169" s="180"/>
      <c r="AI169" s="178"/>
      <c r="AJ169" s="195"/>
      <c r="AK169" s="180"/>
      <c r="AL169" s="178"/>
      <c r="AM169" s="195"/>
      <c r="AN169" s="180"/>
      <c r="AO169" s="178"/>
      <c r="AP169" s="195"/>
      <c r="AQ169" s="180"/>
      <c r="AR169" s="178"/>
      <c r="AS169" s="195"/>
      <c r="AT169" s="180"/>
      <c r="AU169" s="178"/>
      <c r="AV169" s="195"/>
      <c r="AW169" s="180"/>
      <c r="AX169" s="178"/>
      <c r="AY169" s="195"/>
    </row>
    <row r="170" spans="1:51" s="125" customFormat="1" ht="13.2">
      <c r="A170" s="202" t="s">
        <v>491</v>
      </c>
      <c r="B170" s="183" t="s">
        <v>459</v>
      </c>
      <c r="C170" s="197">
        <v>1000</v>
      </c>
      <c r="D170" s="147">
        <f>C170*0.1</f>
        <v>100</v>
      </c>
      <c r="E170" s="147">
        <v>115</v>
      </c>
      <c r="F170" s="147">
        <v>63</v>
      </c>
      <c r="G170" s="206">
        <v>27</v>
      </c>
      <c r="H170" s="207">
        <v>140</v>
      </c>
      <c r="I170" s="147">
        <f>SUM(C170:H170)</f>
        <v>1445</v>
      </c>
      <c r="J170" s="203">
        <v>1</v>
      </c>
      <c r="K170" s="198">
        <v>1</v>
      </c>
      <c r="L170" s="154">
        <f>I170*J170*K170</f>
        <v>1445</v>
      </c>
      <c r="M170" s="203">
        <v>1</v>
      </c>
      <c r="N170" s="198">
        <v>1</v>
      </c>
      <c r="O170" s="154">
        <f>I170*M170*N170</f>
        <v>1445</v>
      </c>
      <c r="P170" s="203">
        <v>1</v>
      </c>
      <c r="Q170" s="198">
        <v>1</v>
      </c>
      <c r="R170" s="154">
        <f>I170*P170*Q170</f>
        <v>1445</v>
      </c>
      <c r="S170" s="203">
        <v>1</v>
      </c>
      <c r="T170" s="198">
        <v>1</v>
      </c>
      <c r="U170" s="154">
        <f>I170*S170*T170</f>
        <v>1445</v>
      </c>
      <c r="V170" s="203">
        <v>1</v>
      </c>
      <c r="W170" s="198">
        <v>1</v>
      </c>
      <c r="X170" s="154">
        <f>I170*V170*W170</f>
        <v>1445</v>
      </c>
      <c r="Y170" s="203">
        <v>1</v>
      </c>
      <c r="Z170" s="198">
        <v>1</v>
      </c>
      <c r="AA170" s="154">
        <f>I170*Y170*Z170</f>
        <v>1445</v>
      </c>
      <c r="AB170" s="203">
        <v>1</v>
      </c>
      <c r="AC170" s="198">
        <v>1</v>
      </c>
      <c r="AD170" s="154">
        <f>I170*AB170*AC170</f>
        <v>1445</v>
      </c>
      <c r="AE170" s="203">
        <v>1</v>
      </c>
      <c r="AF170" s="198">
        <v>1</v>
      </c>
      <c r="AG170" s="154">
        <f>I170*AE170*AF170</f>
        <v>1445</v>
      </c>
      <c r="AH170" s="203">
        <v>1</v>
      </c>
      <c r="AI170" s="198">
        <v>1</v>
      </c>
      <c r="AJ170" s="154">
        <f>I170*AH170*AI170</f>
        <v>1445</v>
      </c>
      <c r="AK170" s="203">
        <v>1</v>
      </c>
      <c r="AL170" s="198">
        <v>1</v>
      </c>
      <c r="AM170" s="154">
        <f>I170*AK170*AL170</f>
        <v>1445</v>
      </c>
      <c r="AN170" s="203">
        <v>1</v>
      </c>
      <c r="AO170" s="198">
        <v>1</v>
      </c>
      <c r="AP170" s="154">
        <f>I170*AN170*AO170</f>
        <v>1445</v>
      </c>
      <c r="AQ170" s="203">
        <v>1</v>
      </c>
      <c r="AR170" s="198">
        <v>1</v>
      </c>
      <c r="AS170" s="154">
        <f>I170*AQ170*AR170</f>
        <v>1445</v>
      </c>
      <c r="AT170" s="203">
        <v>1</v>
      </c>
      <c r="AU170" s="198">
        <v>1</v>
      </c>
      <c r="AV170" s="154">
        <f>I170*AT170*AU170</f>
        <v>1445</v>
      </c>
      <c r="AW170" s="203">
        <v>1</v>
      </c>
      <c r="AX170" s="198">
        <v>1</v>
      </c>
      <c r="AY170" s="154">
        <f>I170*AW170*AX170</f>
        <v>1445</v>
      </c>
    </row>
    <row r="171" spans="1:51" s="125" customFormat="1" ht="13.2">
      <c r="A171" s="199" t="s">
        <v>492</v>
      </c>
      <c r="B171" s="183" t="s">
        <v>459</v>
      </c>
      <c r="C171" s="147">
        <v>600</v>
      </c>
      <c r="D171" s="147">
        <f>C171*0.1</f>
        <v>60</v>
      </c>
      <c r="E171" s="147">
        <v>115</v>
      </c>
      <c r="F171" s="147">
        <v>63</v>
      </c>
      <c r="G171" s="197">
        <v>17</v>
      </c>
      <c r="H171" s="207">
        <v>140</v>
      </c>
      <c r="I171" s="147">
        <f>SUM(C171:H171)</f>
        <v>995</v>
      </c>
      <c r="J171" s="185">
        <v>1</v>
      </c>
      <c r="K171" s="198">
        <v>1</v>
      </c>
      <c r="L171" s="154">
        <f>I171*J171*K171</f>
        <v>995</v>
      </c>
      <c r="M171" s="185">
        <v>1</v>
      </c>
      <c r="N171" s="198">
        <v>1</v>
      </c>
      <c r="O171" s="154">
        <f>I171*M171*N171</f>
        <v>995</v>
      </c>
      <c r="P171" s="185">
        <v>1</v>
      </c>
      <c r="Q171" s="198">
        <v>1</v>
      </c>
      <c r="R171" s="154">
        <f>I171*P171*Q171</f>
        <v>995</v>
      </c>
      <c r="S171" s="185">
        <v>1</v>
      </c>
      <c r="T171" s="198">
        <v>1</v>
      </c>
      <c r="U171" s="154">
        <f>I171*S171*T171</f>
        <v>995</v>
      </c>
      <c r="V171" s="185">
        <v>1</v>
      </c>
      <c r="W171" s="198">
        <v>1</v>
      </c>
      <c r="X171" s="154">
        <f>I171*V171*W171</f>
        <v>995</v>
      </c>
      <c r="Y171" s="185">
        <v>1</v>
      </c>
      <c r="Z171" s="198">
        <v>1</v>
      </c>
      <c r="AA171" s="154">
        <f>I171*Y171*Z171</f>
        <v>995</v>
      </c>
      <c r="AB171" s="185">
        <v>1</v>
      </c>
      <c r="AC171" s="198">
        <v>1</v>
      </c>
      <c r="AD171" s="154">
        <f>I171*AB171*AC171</f>
        <v>995</v>
      </c>
      <c r="AE171" s="185">
        <v>1</v>
      </c>
      <c r="AF171" s="198">
        <v>1</v>
      </c>
      <c r="AG171" s="154">
        <f>I171*AE171*AF171</f>
        <v>995</v>
      </c>
      <c r="AH171" s="185">
        <v>1</v>
      </c>
      <c r="AI171" s="198">
        <v>1</v>
      </c>
      <c r="AJ171" s="154">
        <f>I171*AH171*AI171</f>
        <v>995</v>
      </c>
      <c r="AK171" s="185">
        <v>1</v>
      </c>
      <c r="AL171" s="198">
        <v>1</v>
      </c>
      <c r="AM171" s="154">
        <f>I171*AK171*AL171</f>
        <v>995</v>
      </c>
      <c r="AN171" s="185">
        <v>1</v>
      </c>
      <c r="AO171" s="198">
        <v>1</v>
      </c>
      <c r="AP171" s="154">
        <f>I171*AN171*AO171</f>
        <v>995</v>
      </c>
      <c r="AQ171" s="185">
        <v>1</v>
      </c>
      <c r="AR171" s="198">
        <v>1</v>
      </c>
      <c r="AS171" s="154">
        <f>I171*AQ171*AR171</f>
        <v>995</v>
      </c>
      <c r="AT171" s="185">
        <v>1</v>
      </c>
      <c r="AU171" s="198">
        <v>1</v>
      </c>
      <c r="AV171" s="154">
        <f>I171*AT171*AU171</f>
        <v>995</v>
      </c>
      <c r="AW171" s="185">
        <v>1</v>
      </c>
      <c r="AX171" s="198">
        <v>1</v>
      </c>
      <c r="AY171" s="154">
        <f>I171*AW171*AX171</f>
        <v>995</v>
      </c>
    </row>
    <row r="172" spans="1:51" s="125" customFormat="1" ht="13.2">
      <c r="A172" s="202" t="s">
        <v>493</v>
      </c>
      <c r="B172" s="183" t="s">
        <v>27</v>
      </c>
      <c r="C172" s="147">
        <v>900</v>
      </c>
      <c r="D172" s="147">
        <f>C172*0.1</f>
        <v>90</v>
      </c>
      <c r="E172" s="147">
        <v>115</v>
      </c>
      <c r="F172" s="147">
        <v>63</v>
      </c>
      <c r="G172" s="197">
        <v>17</v>
      </c>
      <c r="H172" s="207">
        <v>140</v>
      </c>
      <c r="I172" s="147">
        <f>SUM(C172:H172)</f>
        <v>1325</v>
      </c>
      <c r="J172" s="185">
        <v>1</v>
      </c>
      <c r="K172" s="198">
        <v>1</v>
      </c>
      <c r="L172" s="154">
        <f>I172*J172*K172</f>
        <v>1325</v>
      </c>
      <c r="M172" s="185">
        <v>1</v>
      </c>
      <c r="N172" s="198">
        <v>1</v>
      </c>
      <c r="O172" s="154">
        <f>I172*M172*N172</f>
        <v>1325</v>
      </c>
      <c r="P172" s="185">
        <v>1</v>
      </c>
      <c r="Q172" s="198">
        <v>1</v>
      </c>
      <c r="R172" s="154">
        <f>I172*P172*Q172</f>
        <v>1325</v>
      </c>
      <c r="S172" s="185">
        <v>1</v>
      </c>
      <c r="T172" s="198">
        <v>1</v>
      </c>
      <c r="U172" s="154">
        <f>I172*S172*T172</f>
        <v>1325</v>
      </c>
      <c r="V172" s="185">
        <v>1</v>
      </c>
      <c r="W172" s="198">
        <v>1</v>
      </c>
      <c r="X172" s="154">
        <f>I172*V172*W172</f>
        <v>1325</v>
      </c>
      <c r="Y172" s="185">
        <v>1</v>
      </c>
      <c r="Z172" s="198">
        <v>1</v>
      </c>
      <c r="AA172" s="154">
        <f>I172*Y172*Z172</f>
        <v>1325</v>
      </c>
      <c r="AB172" s="185">
        <v>1</v>
      </c>
      <c r="AC172" s="198">
        <v>1</v>
      </c>
      <c r="AD172" s="154">
        <f>I172*AB172*AC172</f>
        <v>1325</v>
      </c>
      <c r="AE172" s="185">
        <v>1</v>
      </c>
      <c r="AF172" s="198">
        <v>1</v>
      </c>
      <c r="AG172" s="154">
        <f>I172*AE172*AF172</f>
        <v>1325</v>
      </c>
      <c r="AH172" s="185">
        <v>1</v>
      </c>
      <c r="AI172" s="198">
        <v>1</v>
      </c>
      <c r="AJ172" s="154">
        <f>I172*AH172*AI172</f>
        <v>1325</v>
      </c>
      <c r="AK172" s="185">
        <v>1</v>
      </c>
      <c r="AL172" s="198">
        <v>1</v>
      </c>
      <c r="AM172" s="154">
        <f>I172*AK172*AL172</f>
        <v>1325</v>
      </c>
      <c r="AN172" s="185">
        <v>1</v>
      </c>
      <c r="AO172" s="198">
        <v>1</v>
      </c>
      <c r="AP172" s="154">
        <f>I172*AN172*AO172</f>
        <v>1325</v>
      </c>
      <c r="AQ172" s="185">
        <v>1</v>
      </c>
      <c r="AR172" s="198">
        <v>1</v>
      </c>
      <c r="AS172" s="154">
        <f>I172*AQ172*AR172</f>
        <v>1325</v>
      </c>
      <c r="AT172" s="185">
        <v>1</v>
      </c>
      <c r="AU172" s="198">
        <v>1</v>
      </c>
      <c r="AV172" s="154">
        <f>I172*AT172*AU172</f>
        <v>1325</v>
      </c>
      <c r="AW172" s="185">
        <v>1</v>
      </c>
      <c r="AX172" s="198">
        <v>1</v>
      </c>
      <c r="AY172" s="154">
        <f>I172*AW172*AX172</f>
        <v>1325</v>
      </c>
    </row>
    <row r="173" spans="1:51" s="125" customFormat="1" ht="13.2">
      <c r="A173" s="202" t="s">
        <v>494</v>
      </c>
      <c r="B173" s="183" t="s">
        <v>27</v>
      </c>
      <c r="C173" s="147">
        <v>600</v>
      </c>
      <c r="D173" s="147">
        <f>C173*0.1</f>
        <v>60</v>
      </c>
      <c r="E173" s="147">
        <v>115</v>
      </c>
      <c r="F173" s="147">
        <v>63</v>
      </c>
      <c r="G173" s="197">
        <v>17</v>
      </c>
      <c r="H173" s="207">
        <v>140</v>
      </c>
      <c r="I173" s="147">
        <f>SUM(C173:H173)</f>
        <v>995</v>
      </c>
      <c r="J173" s="185">
        <v>1</v>
      </c>
      <c r="K173" s="198">
        <v>4</v>
      </c>
      <c r="L173" s="154">
        <f>I173*J173*K173</f>
        <v>3980</v>
      </c>
      <c r="M173" s="185">
        <v>1</v>
      </c>
      <c r="N173" s="198">
        <v>4</v>
      </c>
      <c r="O173" s="154">
        <f>I173*M173*N173</f>
        <v>3980</v>
      </c>
      <c r="P173" s="185">
        <v>1</v>
      </c>
      <c r="Q173" s="198">
        <v>4</v>
      </c>
      <c r="R173" s="154">
        <f>I173*P173*Q173</f>
        <v>3980</v>
      </c>
      <c r="S173" s="185">
        <v>1</v>
      </c>
      <c r="T173" s="198">
        <v>4</v>
      </c>
      <c r="U173" s="154">
        <f>I173*S173*T173</f>
        <v>3980</v>
      </c>
      <c r="V173" s="185">
        <v>1</v>
      </c>
      <c r="W173" s="198">
        <v>4</v>
      </c>
      <c r="X173" s="154">
        <f>I173*V173*W173</f>
        <v>3980</v>
      </c>
      <c r="Y173" s="185">
        <v>1</v>
      </c>
      <c r="Z173" s="198">
        <v>4</v>
      </c>
      <c r="AA173" s="154">
        <f>I173*Y173*Z173</f>
        <v>3980</v>
      </c>
      <c r="AB173" s="185">
        <v>1</v>
      </c>
      <c r="AC173" s="198">
        <v>4</v>
      </c>
      <c r="AD173" s="154">
        <f>I173*AB173*AC173</f>
        <v>3980</v>
      </c>
      <c r="AE173" s="185">
        <v>1</v>
      </c>
      <c r="AF173" s="198">
        <v>4</v>
      </c>
      <c r="AG173" s="154">
        <f>I173*AE173*AF173</f>
        <v>3980</v>
      </c>
      <c r="AH173" s="185">
        <v>1</v>
      </c>
      <c r="AI173" s="198">
        <v>4</v>
      </c>
      <c r="AJ173" s="154">
        <f>I173*AH173*AI173</f>
        <v>3980</v>
      </c>
      <c r="AK173" s="185">
        <v>1</v>
      </c>
      <c r="AL173" s="198">
        <v>4</v>
      </c>
      <c r="AM173" s="154">
        <f>I173*AK173*AL173</f>
        <v>3980</v>
      </c>
      <c r="AN173" s="185">
        <v>1</v>
      </c>
      <c r="AO173" s="198">
        <v>4</v>
      </c>
      <c r="AP173" s="154">
        <f>I173*AN173*AO173</f>
        <v>3980</v>
      </c>
      <c r="AQ173" s="185">
        <v>1</v>
      </c>
      <c r="AR173" s="198">
        <v>4</v>
      </c>
      <c r="AS173" s="154">
        <f>I173*AQ173*AR173</f>
        <v>3980</v>
      </c>
      <c r="AT173" s="185">
        <v>1</v>
      </c>
      <c r="AU173" s="198">
        <v>4</v>
      </c>
      <c r="AV173" s="154">
        <f>I173*AT173*AU173</f>
        <v>3980</v>
      </c>
      <c r="AW173" s="185">
        <v>1</v>
      </c>
      <c r="AX173" s="198">
        <v>4</v>
      </c>
      <c r="AY173" s="154">
        <f>I173*AW173*AX173</f>
        <v>3980</v>
      </c>
    </row>
    <row r="174" spans="1:51" s="125" customFormat="1" ht="13.8" thickBot="1">
      <c r="A174" s="202" t="s">
        <v>495</v>
      </c>
      <c r="B174" s="183" t="s">
        <v>27</v>
      </c>
      <c r="C174" s="147">
        <v>600</v>
      </c>
      <c r="D174" s="147">
        <f>C174*0.1</f>
        <v>60</v>
      </c>
      <c r="E174" s="147">
        <v>115</v>
      </c>
      <c r="F174" s="147">
        <v>63</v>
      </c>
      <c r="G174" s="197">
        <v>17</v>
      </c>
      <c r="H174" s="207">
        <v>140</v>
      </c>
      <c r="I174" s="147">
        <f>SUM(C174:H174)</f>
        <v>995</v>
      </c>
      <c r="J174" s="204">
        <v>1</v>
      </c>
      <c r="K174" s="198">
        <v>6</v>
      </c>
      <c r="L174" s="154">
        <f>I174*J174*K174</f>
        <v>5970</v>
      </c>
      <c r="M174" s="204">
        <v>1</v>
      </c>
      <c r="N174" s="198">
        <v>6</v>
      </c>
      <c r="O174" s="154">
        <f>I174*M174*N174</f>
        <v>5970</v>
      </c>
      <c r="P174" s="204">
        <v>1</v>
      </c>
      <c r="Q174" s="198">
        <v>6</v>
      </c>
      <c r="R174" s="154">
        <f>I174*P174*Q174</f>
        <v>5970</v>
      </c>
      <c r="S174" s="204">
        <v>1</v>
      </c>
      <c r="T174" s="198">
        <v>6</v>
      </c>
      <c r="U174" s="154">
        <f>I174*S174*T174</f>
        <v>5970</v>
      </c>
      <c r="V174" s="204">
        <v>1</v>
      </c>
      <c r="W174" s="198">
        <v>6</v>
      </c>
      <c r="X174" s="154">
        <f>I174*V174*W174</f>
        <v>5970</v>
      </c>
      <c r="Y174" s="204">
        <v>1</v>
      </c>
      <c r="Z174" s="198">
        <v>6</v>
      </c>
      <c r="AA174" s="154">
        <f>I174*Y174*Z174</f>
        <v>5970</v>
      </c>
      <c r="AB174" s="204">
        <v>1</v>
      </c>
      <c r="AC174" s="198">
        <v>6</v>
      </c>
      <c r="AD174" s="154">
        <f>I174*AB174*AC174</f>
        <v>5970</v>
      </c>
      <c r="AE174" s="204">
        <v>1</v>
      </c>
      <c r="AF174" s="198">
        <v>6</v>
      </c>
      <c r="AG174" s="154">
        <f>I174*AE174*AF174</f>
        <v>5970</v>
      </c>
      <c r="AH174" s="204">
        <v>1</v>
      </c>
      <c r="AI174" s="198">
        <v>6</v>
      </c>
      <c r="AJ174" s="154">
        <f>I174*AH174*AI174</f>
        <v>5970</v>
      </c>
      <c r="AK174" s="204">
        <v>1</v>
      </c>
      <c r="AL174" s="198">
        <v>6</v>
      </c>
      <c r="AM174" s="154">
        <f>I174*AK174*AL174</f>
        <v>5970</v>
      </c>
      <c r="AN174" s="204">
        <v>1</v>
      </c>
      <c r="AO174" s="198">
        <v>6</v>
      </c>
      <c r="AP174" s="154">
        <f>I174*AN174*AO174</f>
        <v>5970</v>
      </c>
      <c r="AQ174" s="204">
        <v>1</v>
      </c>
      <c r="AR174" s="198">
        <v>6</v>
      </c>
      <c r="AS174" s="154">
        <f>I174*AQ174*AR174</f>
        <v>5970</v>
      </c>
      <c r="AT174" s="204">
        <v>1</v>
      </c>
      <c r="AU174" s="198">
        <v>6</v>
      </c>
      <c r="AV174" s="154">
        <f>I174*AT174*AU174</f>
        <v>5970</v>
      </c>
      <c r="AW174" s="204">
        <v>1</v>
      </c>
      <c r="AX174" s="198">
        <v>6</v>
      </c>
      <c r="AY174" s="154">
        <f>I174*AW174*AX174</f>
        <v>5970</v>
      </c>
    </row>
    <row r="175" spans="1:51" s="125" customFormat="1" ht="13.8" thickBot="1">
      <c r="A175" s="167" t="s">
        <v>63</v>
      </c>
      <c r="B175" s="127"/>
      <c r="C175" s="187"/>
      <c r="D175" s="187"/>
      <c r="E175" s="187"/>
      <c r="F175" s="187"/>
      <c r="G175" s="187"/>
      <c r="H175" s="187"/>
      <c r="I175" s="171">
        <f t="shared" ref="I175:AY175" si="73">SUM(I170:I174)</f>
        <v>5755</v>
      </c>
      <c r="J175" s="188">
        <f t="shared" si="73"/>
        <v>5</v>
      </c>
      <c r="K175" s="189">
        <f t="shared" si="73"/>
        <v>13</v>
      </c>
      <c r="L175" s="171">
        <f t="shared" si="73"/>
        <v>13715</v>
      </c>
      <c r="M175" s="188">
        <f t="shared" si="73"/>
        <v>5</v>
      </c>
      <c r="N175" s="189">
        <f t="shared" si="73"/>
        <v>13</v>
      </c>
      <c r="O175" s="171">
        <f t="shared" si="73"/>
        <v>13715</v>
      </c>
      <c r="P175" s="188">
        <f t="shared" si="73"/>
        <v>5</v>
      </c>
      <c r="Q175" s="189">
        <f t="shared" si="73"/>
        <v>13</v>
      </c>
      <c r="R175" s="171">
        <f t="shared" si="73"/>
        <v>13715</v>
      </c>
      <c r="S175" s="188">
        <f t="shared" si="73"/>
        <v>5</v>
      </c>
      <c r="T175" s="189">
        <f t="shared" si="73"/>
        <v>13</v>
      </c>
      <c r="U175" s="171">
        <f t="shared" si="73"/>
        <v>13715</v>
      </c>
      <c r="V175" s="188">
        <f t="shared" si="73"/>
        <v>5</v>
      </c>
      <c r="W175" s="189">
        <f t="shared" si="73"/>
        <v>13</v>
      </c>
      <c r="X175" s="171">
        <f t="shared" si="73"/>
        <v>13715</v>
      </c>
      <c r="Y175" s="188">
        <f t="shared" si="73"/>
        <v>5</v>
      </c>
      <c r="Z175" s="189">
        <f t="shared" si="73"/>
        <v>13</v>
      </c>
      <c r="AA175" s="171">
        <f t="shared" si="73"/>
        <v>13715</v>
      </c>
      <c r="AB175" s="188">
        <f t="shared" si="73"/>
        <v>5</v>
      </c>
      <c r="AC175" s="189">
        <f t="shared" si="73"/>
        <v>13</v>
      </c>
      <c r="AD175" s="171">
        <f t="shared" si="73"/>
        <v>13715</v>
      </c>
      <c r="AE175" s="188">
        <f t="shared" si="73"/>
        <v>5</v>
      </c>
      <c r="AF175" s="189">
        <f t="shared" si="73"/>
        <v>13</v>
      </c>
      <c r="AG175" s="171">
        <f t="shared" si="73"/>
        <v>13715</v>
      </c>
      <c r="AH175" s="188">
        <f t="shared" si="73"/>
        <v>5</v>
      </c>
      <c r="AI175" s="189">
        <f t="shared" si="73"/>
        <v>13</v>
      </c>
      <c r="AJ175" s="171">
        <f t="shared" si="73"/>
        <v>13715</v>
      </c>
      <c r="AK175" s="188">
        <f t="shared" si="73"/>
        <v>5</v>
      </c>
      <c r="AL175" s="189">
        <f t="shared" si="73"/>
        <v>13</v>
      </c>
      <c r="AM175" s="171">
        <f t="shared" si="73"/>
        <v>13715</v>
      </c>
      <c r="AN175" s="188">
        <f t="shared" si="73"/>
        <v>5</v>
      </c>
      <c r="AO175" s="189">
        <f t="shared" si="73"/>
        <v>13</v>
      </c>
      <c r="AP175" s="171">
        <f t="shared" si="73"/>
        <v>13715</v>
      </c>
      <c r="AQ175" s="188">
        <f t="shared" si="73"/>
        <v>5</v>
      </c>
      <c r="AR175" s="189">
        <f t="shared" si="73"/>
        <v>13</v>
      </c>
      <c r="AS175" s="171">
        <f t="shared" si="73"/>
        <v>13715</v>
      </c>
      <c r="AT175" s="188">
        <f t="shared" si="73"/>
        <v>5</v>
      </c>
      <c r="AU175" s="189">
        <f t="shared" si="73"/>
        <v>13</v>
      </c>
      <c r="AV175" s="171">
        <f t="shared" si="73"/>
        <v>13715</v>
      </c>
      <c r="AW175" s="188">
        <f t="shared" si="73"/>
        <v>5</v>
      </c>
      <c r="AX175" s="189">
        <f t="shared" si="73"/>
        <v>13</v>
      </c>
      <c r="AY175" s="171">
        <f t="shared" si="73"/>
        <v>13715</v>
      </c>
    </row>
    <row r="176" spans="1:51" s="125" customFormat="1" ht="13.8" thickBot="1">
      <c r="A176" s="173" t="s">
        <v>496</v>
      </c>
      <c r="B176" s="174"/>
      <c r="C176" s="175"/>
      <c r="D176" s="175"/>
      <c r="E176" s="175"/>
      <c r="F176" s="175"/>
      <c r="G176" s="175"/>
      <c r="H176" s="175"/>
      <c r="I176" s="176"/>
      <c r="J176" s="177"/>
      <c r="K176" s="178"/>
      <c r="L176" s="195"/>
      <c r="M176" s="180"/>
      <c r="N176" s="178"/>
      <c r="O176" s="195"/>
      <c r="P176" s="177"/>
      <c r="Q176" s="178"/>
      <c r="R176" s="195"/>
      <c r="S176" s="177"/>
      <c r="T176" s="178"/>
      <c r="U176" s="195"/>
      <c r="V176" s="177"/>
      <c r="W176" s="178"/>
      <c r="X176" s="195"/>
      <c r="Y176" s="180"/>
      <c r="Z176" s="178"/>
      <c r="AA176" s="195"/>
      <c r="AB176" s="177"/>
      <c r="AC176" s="178"/>
      <c r="AD176" s="195"/>
      <c r="AE176" s="177"/>
      <c r="AF176" s="178"/>
      <c r="AG176" s="195"/>
      <c r="AH176" s="177"/>
      <c r="AI176" s="178"/>
      <c r="AJ176" s="195"/>
      <c r="AK176" s="180"/>
      <c r="AL176" s="178"/>
      <c r="AM176" s="195"/>
      <c r="AN176" s="177"/>
      <c r="AO176" s="178"/>
      <c r="AP176" s="195"/>
      <c r="AQ176" s="177"/>
      <c r="AR176" s="178"/>
      <c r="AS176" s="195"/>
      <c r="AT176" s="177"/>
      <c r="AU176" s="178"/>
      <c r="AV176" s="195"/>
      <c r="AW176" s="180"/>
      <c r="AX176" s="178"/>
      <c r="AY176" s="195"/>
    </row>
    <row r="177" spans="1:51" s="125" customFormat="1" ht="30.75" customHeight="1">
      <c r="A177" s="196" t="s">
        <v>497</v>
      </c>
      <c r="B177" s="183" t="s">
        <v>463</v>
      </c>
      <c r="C177" s="147">
        <v>5000</v>
      </c>
      <c r="D177" s="147">
        <f t="shared" ref="D177:D185" si="74">C177*0.1</f>
        <v>500</v>
      </c>
      <c r="E177" s="147">
        <v>115</v>
      </c>
      <c r="F177" s="147">
        <v>63</v>
      </c>
      <c r="G177" s="197">
        <v>27</v>
      </c>
      <c r="H177" s="147">
        <v>140</v>
      </c>
      <c r="I177" s="147">
        <f t="shared" ref="I177:I185" si="75">SUM(C177:H177)</f>
        <v>5845</v>
      </c>
      <c r="J177" s="185">
        <v>1</v>
      </c>
      <c r="K177" s="198">
        <v>1</v>
      </c>
      <c r="L177" s="154">
        <f t="shared" ref="L177:L185" si="76">I177*J177*K177</f>
        <v>5845</v>
      </c>
      <c r="M177" s="185">
        <v>1</v>
      </c>
      <c r="N177" s="198">
        <v>1</v>
      </c>
      <c r="O177" s="154">
        <f t="shared" ref="O177:O185" si="77">I177*M177*N177</f>
        <v>5845</v>
      </c>
      <c r="P177" s="185">
        <v>1</v>
      </c>
      <c r="Q177" s="198">
        <v>1</v>
      </c>
      <c r="R177" s="154">
        <f t="shared" ref="R177:R185" si="78">I177*P177*Q177</f>
        <v>5845</v>
      </c>
      <c r="S177" s="185">
        <v>1</v>
      </c>
      <c r="T177" s="198">
        <v>1</v>
      </c>
      <c r="U177" s="154">
        <f t="shared" ref="U177:U185" si="79">I177*S177*T177</f>
        <v>5845</v>
      </c>
      <c r="V177" s="185">
        <v>1</v>
      </c>
      <c r="W177" s="198">
        <v>1</v>
      </c>
      <c r="X177" s="154">
        <f t="shared" ref="X177:X185" si="80">I177*V177*W177</f>
        <v>5845</v>
      </c>
      <c r="Y177" s="185">
        <v>1</v>
      </c>
      <c r="Z177" s="198">
        <v>1</v>
      </c>
      <c r="AA177" s="154">
        <f t="shared" ref="AA177:AA185" si="81">I177*Y177*Z177</f>
        <v>5845</v>
      </c>
      <c r="AB177" s="185">
        <v>1</v>
      </c>
      <c r="AC177" s="198">
        <v>1</v>
      </c>
      <c r="AD177" s="154">
        <f t="shared" ref="AD177:AD185" si="82">I177*AB177*AC177</f>
        <v>5845</v>
      </c>
      <c r="AE177" s="185">
        <v>1</v>
      </c>
      <c r="AF177" s="198">
        <v>1</v>
      </c>
      <c r="AG177" s="154">
        <f t="shared" ref="AG177:AG185" si="83">I177*AE177*AF177</f>
        <v>5845</v>
      </c>
      <c r="AH177" s="185">
        <v>1</v>
      </c>
      <c r="AI177" s="198">
        <v>1</v>
      </c>
      <c r="AJ177" s="154">
        <f t="shared" ref="AJ177:AJ185" si="84">I177*AH177*AI177</f>
        <v>5845</v>
      </c>
      <c r="AK177" s="185">
        <v>1</v>
      </c>
      <c r="AL177" s="198">
        <v>1</v>
      </c>
      <c r="AM177" s="154">
        <f t="shared" ref="AM177:AM185" si="85">I177*AK177*AL177</f>
        <v>5845</v>
      </c>
      <c r="AN177" s="185">
        <v>1</v>
      </c>
      <c r="AO177" s="198">
        <v>1</v>
      </c>
      <c r="AP177" s="154">
        <f t="shared" ref="AP177:AP185" si="86">I177*AN177*AO177</f>
        <v>5845</v>
      </c>
      <c r="AQ177" s="185">
        <v>1</v>
      </c>
      <c r="AR177" s="198">
        <v>1</v>
      </c>
      <c r="AS177" s="154">
        <f t="shared" ref="AS177:AS185" si="87">I177*AQ177*AR177</f>
        <v>5845</v>
      </c>
      <c r="AT177" s="185">
        <v>1</v>
      </c>
      <c r="AU177" s="198">
        <v>1</v>
      </c>
      <c r="AV177" s="154">
        <f t="shared" ref="AV177:AV185" si="88">I177*AT177*AU177</f>
        <v>5845</v>
      </c>
      <c r="AW177" s="185">
        <v>1</v>
      </c>
      <c r="AX177" s="198">
        <v>1</v>
      </c>
      <c r="AY177" s="154">
        <f t="shared" ref="AY177:AY185" si="89">I177*AW177*AX177</f>
        <v>5845</v>
      </c>
    </row>
    <row r="178" spans="1:51" s="125" customFormat="1" ht="13.2">
      <c r="A178" s="199" t="s">
        <v>464</v>
      </c>
      <c r="B178" s="183" t="s">
        <v>459</v>
      </c>
      <c r="C178" s="147">
        <v>600</v>
      </c>
      <c r="D178" s="147">
        <f t="shared" si="74"/>
        <v>60</v>
      </c>
      <c r="E178" s="147">
        <v>115</v>
      </c>
      <c r="F178" s="147">
        <v>63</v>
      </c>
      <c r="G178" s="197">
        <v>17</v>
      </c>
      <c r="H178" s="147">
        <v>140</v>
      </c>
      <c r="I178" s="147">
        <f t="shared" si="75"/>
        <v>995</v>
      </c>
      <c r="J178" s="185">
        <v>1</v>
      </c>
      <c r="K178" s="198">
        <v>1</v>
      </c>
      <c r="L178" s="154">
        <f t="shared" si="76"/>
        <v>995</v>
      </c>
      <c r="M178" s="185">
        <v>1</v>
      </c>
      <c r="N178" s="198">
        <v>1</v>
      </c>
      <c r="O178" s="154">
        <f t="shared" si="77"/>
        <v>995</v>
      </c>
      <c r="P178" s="185">
        <v>1</v>
      </c>
      <c r="Q178" s="198">
        <v>1</v>
      </c>
      <c r="R178" s="154">
        <f t="shared" si="78"/>
        <v>995</v>
      </c>
      <c r="S178" s="185">
        <v>1</v>
      </c>
      <c r="T178" s="198">
        <v>1</v>
      </c>
      <c r="U178" s="154">
        <f t="shared" si="79"/>
        <v>995</v>
      </c>
      <c r="V178" s="185">
        <v>1</v>
      </c>
      <c r="W178" s="198">
        <v>1</v>
      </c>
      <c r="X178" s="154">
        <f t="shared" si="80"/>
        <v>995</v>
      </c>
      <c r="Y178" s="185">
        <v>1</v>
      </c>
      <c r="Z178" s="198">
        <v>1</v>
      </c>
      <c r="AA178" s="154">
        <f t="shared" si="81"/>
        <v>995</v>
      </c>
      <c r="AB178" s="185">
        <v>1</v>
      </c>
      <c r="AC178" s="198">
        <v>1</v>
      </c>
      <c r="AD178" s="154">
        <f t="shared" si="82"/>
        <v>995</v>
      </c>
      <c r="AE178" s="185">
        <v>1</v>
      </c>
      <c r="AF178" s="198">
        <v>1</v>
      </c>
      <c r="AG178" s="154">
        <f t="shared" si="83"/>
        <v>995</v>
      </c>
      <c r="AH178" s="185">
        <v>1</v>
      </c>
      <c r="AI178" s="198">
        <v>1</v>
      </c>
      <c r="AJ178" s="154">
        <f t="shared" si="84"/>
        <v>995</v>
      </c>
      <c r="AK178" s="185">
        <v>1</v>
      </c>
      <c r="AL178" s="198">
        <v>1</v>
      </c>
      <c r="AM178" s="154">
        <f t="shared" si="85"/>
        <v>995</v>
      </c>
      <c r="AN178" s="185">
        <v>1</v>
      </c>
      <c r="AO178" s="198">
        <v>1</v>
      </c>
      <c r="AP178" s="154">
        <f t="shared" si="86"/>
        <v>995</v>
      </c>
      <c r="AQ178" s="185">
        <v>1</v>
      </c>
      <c r="AR178" s="198">
        <v>1</v>
      </c>
      <c r="AS178" s="154">
        <f t="shared" si="87"/>
        <v>995</v>
      </c>
      <c r="AT178" s="185">
        <v>1</v>
      </c>
      <c r="AU178" s="198">
        <v>1</v>
      </c>
      <c r="AV178" s="154">
        <f t="shared" si="88"/>
        <v>995</v>
      </c>
      <c r="AW178" s="185">
        <v>1</v>
      </c>
      <c r="AX178" s="198">
        <v>1</v>
      </c>
      <c r="AY178" s="154">
        <f t="shared" si="89"/>
        <v>995</v>
      </c>
    </row>
    <row r="179" spans="1:51" s="125" customFormat="1" ht="48" customHeight="1">
      <c r="A179" s="199" t="s">
        <v>472</v>
      </c>
      <c r="B179" s="183" t="s">
        <v>456</v>
      </c>
      <c r="C179" s="147">
        <v>1500</v>
      </c>
      <c r="D179" s="147">
        <f t="shared" si="74"/>
        <v>150</v>
      </c>
      <c r="E179" s="147">
        <v>115</v>
      </c>
      <c r="F179" s="147">
        <v>63</v>
      </c>
      <c r="G179" s="197">
        <v>27</v>
      </c>
      <c r="H179" s="147">
        <v>140</v>
      </c>
      <c r="I179" s="147">
        <f t="shared" si="75"/>
        <v>1995</v>
      </c>
      <c r="J179" s="185">
        <v>1</v>
      </c>
      <c r="K179" s="198">
        <v>1</v>
      </c>
      <c r="L179" s="154">
        <f t="shared" si="76"/>
        <v>1995</v>
      </c>
      <c r="M179" s="185">
        <v>1</v>
      </c>
      <c r="N179" s="198">
        <v>1</v>
      </c>
      <c r="O179" s="154">
        <f t="shared" si="77"/>
        <v>1995</v>
      </c>
      <c r="P179" s="185">
        <v>1</v>
      </c>
      <c r="Q179" s="198">
        <v>1</v>
      </c>
      <c r="R179" s="154">
        <f t="shared" si="78"/>
        <v>1995</v>
      </c>
      <c r="S179" s="185">
        <v>1</v>
      </c>
      <c r="T179" s="198">
        <v>1</v>
      </c>
      <c r="U179" s="154">
        <f t="shared" si="79"/>
        <v>1995</v>
      </c>
      <c r="V179" s="185">
        <v>1</v>
      </c>
      <c r="W179" s="198">
        <v>1</v>
      </c>
      <c r="X179" s="154">
        <f t="shared" si="80"/>
        <v>1995</v>
      </c>
      <c r="Y179" s="185">
        <v>1</v>
      </c>
      <c r="Z179" s="198">
        <v>1</v>
      </c>
      <c r="AA179" s="154">
        <f t="shared" si="81"/>
        <v>1995</v>
      </c>
      <c r="AB179" s="185">
        <v>1</v>
      </c>
      <c r="AC179" s="198">
        <v>1</v>
      </c>
      <c r="AD179" s="154">
        <f t="shared" si="82"/>
        <v>1995</v>
      </c>
      <c r="AE179" s="185">
        <v>1</v>
      </c>
      <c r="AF179" s="198">
        <v>1</v>
      </c>
      <c r="AG179" s="154">
        <f t="shared" si="83"/>
        <v>1995</v>
      </c>
      <c r="AH179" s="185">
        <v>1</v>
      </c>
      <c r="AI179" s="198">
        <v>1</v>
      </c>
      <c r="AJ179" s="154">
        <f t="shared" si="84"/>
        <v>1995</v>
      </c>
      <c r="AK179" s="185">
        <v>1</v>
      </c>
      <c r="AL179" s="198">
        <v>1</v>
      </c>
      <c r="AM179" s="154">
        <f t="shared" si="85"/>
        <v>1995</v>
      </c>
      <c r="AN179" s="185">
        <v>1</v>
      </c>
      <c r="AO179" s="198">
        <v>1</v>
      </c>
      <c r="AP179" s="154">
        <f t="shared" si="86"/>
        <v>1995</v>
      </c>
      <c r="AQ179" s="185">
        <v>1</v>
      </c>
      <c r="AR179" s="198">
        <v>1</v>
      </c>
      <c r="AS179" s="154">
        <f t="shared" si="87"/>
        <v>1995</v>
      </c>
      <c r="AT179" s="185">
        <v>1</v>
      </c>
      <c r="AU179" s="198">
        <v>1</v>
      </c>
      <c r="AV179" s="154">
        <f t="shared" si="88"/>
        <v>1995</v>
      </c>
      <c r="AW179" s="185">
        <v>1</v>
      </c>
      <c r="AX179" s="198">
        <v>1</v>
      </c>
      <c r="AY179" s="154">
        <f t="shared" si="89"/>
        <v>1995</v>
      </c>
    </row>
    <row r="180" spans="1:51" s="125" customFormat="1" ht="13.2">
      <c r="A180" s="199" t="s">
        <v>498</v>
      </c>
      <c r="B180" s="183" t="s">
        <v>459</v>
      </c>
      <c r="C180" s="147">
        <v>1000</v>
      </c>
      <c r="D180" s="147">
        <f t="shared" si="74"/>
        <v>100</v>
      </c>
      <c r="E180" s="147">
        <v>115</v>
      </c>
      <c r="F180" s="147">
        <v>63</v>
      </c>
      <c r="G180" s="197">
        <v>27</v>
      </c>
      <c r="H180" s="147">
        <v>140</v>
      </c>
      <c r="I180" s="147">
        <f t="shared" si="75"/>
        <v>1445</v>
      </c>
      <c r="J180" s="185">
        <v>1</v>
      </c>
      <c r="K180" s="198">
        <v>3</v>
      </c>
      <c r="L180" s="154">
        <f t="shared" si="76"/>
        <v>4335</v>
      </c>
      <c r="M180" s="185">
        <v>1</v>
      </c>
      <c r="N180" s="198">
        <v>3</v>
      </c>
      <c r="O180" s="154">
        <f t="shared" si="77"/>
        <v>4335</v>
      </c>
      <c r="P180" s="185">
        <v>1</v>
      </c>
      <c r="Q180" s="198">
        <v>3</v>
      </c>
      <c r="R180" s="154">
        <f t="shared" si="78"/>
        <v>4335</v>
      </c>
      <c r="S180" s="185">
        <v>1</v>
      </c>
      <c r="T180" s="198">
        <v>3</v>
      </c>
      <c r="U180" s="154">
        <f t="shared" si="79"/>
        <v>4335</v>
      </c>
      <c r="V180" s="185">
        <v>1</v>
      </c>
      <c r="W180" s="198">
        <v>3</v>
      </c>
      <c r="X180" s="154">
        <f t="shared" si="80"/>
        <v>4335</v>
      </c>
      <c r="Y180" s="185">
        <v>1</v>
      </c>
      <c r="Z180" s="198">
        <v>3</v>
      </c>
      <c r="AA180" s="154">
        <f t="shared" si="81"/>
        <v>4335</v>
      </c>
      <c r="AB180" s="185">
        <v>1</v>
      </c>
      <c r="AC180" s="198">
        <v>3</v>
      </c>
      <c r="AD180" s="154">
        <f t="shared" si="82"/>
        <v>4335</v>
      </c>
      <c r="AE180" s="185">
        <v>1</v>
      </c>
      <c r="AF180" s="198">
        <v>3</v>
      </c>
      <c r="AG180" s="154">
        <f t="shared" si="83"/>
        <v>4335</v>
      </c>
      <c r="AH180" s="185">
        <v>1</v>
      </c>
      <c r="AI180" s="198">
        <v>3</v>
      </c>
      <c r="AJ180" s="154">
        <f t="shared" si="84"/>
        <v>4335</v>
      </c>
      <c r="AK180" s="185">
        <v>1</v>
      </c>
      <c r="AL180" s="198">
        <v>3</v>
      </c>
      <c r="AM180" s="154">
        <f t="shared" si="85"/>
        <v>4335</v>
      </c>
      <c r="AN180" s="185">
        <v>1</v>
      </c>
      <c r="AO180" s="198">
        <v>3</v>
      </c>
      <c r="AP180" s="154">
        <f t="shared" si="86"/>
        <v>4335</v>
      </c>
      <c r="AQ180" s="185">
        <v>1</v>
      </c>
      <c r="AR180" s="198">
        <v>3</v>
      </c>
      <c r="AS180" s="154">
        <f t="shared" si="87"/>
        <v>4335</v>
      </c>
      <c r="AT180" s="185">
        <v>1</v>
      </c>
      <c r="AU180" s="198">
        <v>3</v>
      </c>
      <c r="AV180" s="154">
        <f t="shared" si="88"/>
        <v>4335</v>
      </c>
      <c r="AW180" s="185">
        <v>1</v>
      </c>
      <c r="AX180" s="198">
        <v>3</v>
      </c>
      <c r="AY180" s="154">
        <f t="shared" si="89"/>
        <v>4335</v>
      </c>
    </row>
    <row r="181" spans="1:51" s="125" customFormat="1" ht="48" customHeight="1">
      <c r="A181" s="199" t="s">
        <v>499</v>
      </c>
      <c r="B181" s="183" t="s">
        <v>456</v>
      </c>
      <c r="C181" s="147">
        <v>1500</v>
      </c>
      <c r="D181" s="147">
        <f t="shared" si="74"/>
        <v>150</v>
      </c>
      <c r="E181" s="147">
        <v>115</v>
      </c>
      <c r="F181" s="147">
        <v>63</v>
      </c>
      <c r="G181" s="197">
        <v>27</v>
      </c>
      <c r="H181" s="147">
        <v>140</v>
      </c>
      <c r="I181" s="147">
        <f t="shared" si="75"/>
        <v>1995</v>
      </c>
      <c r="J181" s="185">
        <v>1</v>
      </c>
      <c r="K181" s="198">
        <v>1</v>
      </c>
      <c r="L181" s="154">
        <f t="shared" si="76"/>
        <v>1995</v>
      </c>
      <c r="M181" s="185">
        <v>1</v>
      </c>
      <c r="N181" s="198">
        <v>1</v>
      </c>
      <c r="O181" s="154">
        <f t="shared" si="77"/>
        <v>1995</v>
      </c>
      <c r="P181" s="185">
        <v>1</v>
      </c>
      <c r="Q181" s="198">
        <v>1</v>
      </c>
      <c r="R181" s="154">
        <f t="shared" si="78"/>
        <v>1995</v>
      </c>
      <c r="S181" s="185">
        <v>1</v>
      </c>
      <c r="T181" s="198">
        <v>1</v>
      </c>
      <c r="U181" s="154">
        <f t="shared" si="79"/>
        <v>1995</v>
      </c>
      <c r="V181" s="185">
        <v>1</v>
      </c>
      <c r="W181" s="198">
        <v>1</v>
      </c>
      <c r="X181" s="154">
        <f t="shared" si="80"/>
        <v>1995</v>
      </c>
      <c r="Y181" s="185">
        <v>1</v>
      </c>
      <c r="Z181" s="198">
        <v>1</v>
      </c>
      <c r="AA181" s="154">
        <f t="shared" si="81"/>
        <v>1995</v>
      </c>
      <c r="AB181" s="185">
        <v>1</v>
      </c>
      <c r="AC181" s="198">
        <v>1</v>
      </c>
      <c r="AD181" s="154">
        <f t="shared" si="82"/>
        <v>1995</v>
      </c>
      <c r="AE181" s="185">
        <v>1</v>
      </c>
      <c r="AF181" s="198">
        <v>1</v>
      </c>
      <c r="AG181" s="154">
        <f t="shared" si="83"/>
        <v>1995</v>
      </c>
      <c r="AH181" s="185">
        <v>1</v>
      </c>
      <c r="AI181" s="198">
        <v>1</v>
      </c>
      <c r="AJ181" s="154">
        <f t="shared" si="84"/>
        <v>1995</v>
      </c>
      <c r="AK181" s="185">
        <v>1</v>
      </c>
      <c r="AL181" s="198">
        <v>1</v>
      </c>
      <c r="AM181" s="154">
        <f t="shared" si="85"/>
        <v>1995</v>
      </c>
      <c r="AN181" s="185">
        <v>1</v>
      </c>
      <c r="AO181" s="198">
        <v>1</v>
      </c>
      <c r="AP181" s="154">
        <f t="shared" si="86"/>
        <v>1995</v>
      </c>
      <c r="AQ181" s="185">
        <v>1</v>
      </c>
      <c r="AR181" s="198">
        <v>1</v>
      </c>
      <c r="AS181" s="154">
        <f t="shared" si="87"/>
        <v>1995</v>
      </c>
      <c r="AT181" s="185">
        <v>1</v>
      </c>
      <c r="AU181" s="198">
        <v>1</v>
      </c>
      <c r="AV181" s="154">
        <f t="shared" si="88"/>
        <v>1995</v>
      </c>
      <c r="AW181" s="185">
        <v>1</v>
      </c>
      <c r="AX181" s="198">
        <v>1</v>
      </c>
      <c r="AY181" s="154">
        <f t="shared" si="89"/>
        <v>1995</v>
      </c>
    </row>
    <row r="182" spans="1:51" s="125" customFormat="1" ht="48" customHeight="1">
      <c r="A182" s="199" t="s">
        <v>465</v>
      </c>
      <c r="B182" s="183" t="s">
        <v>456</v>
      </c>
      <c r="C182" s="147">
        <v>1500</v>
      </c>
      <c r="D182" s="147">
        <f t="shared" si="74"/>
        <v>150</v>
      </c>
      <c r="E182" s="147">
        <v>115</v>
      </c>
      <c r="F182" s="147">
        <v>63</v>
      </c>
      <c r="G182" s="197">
        <v>27</v>
      </c>
      <c r="H182" s="147">
        <v>140</v>
      </c>
      <c r="I182" s="147">
        <f t="shared" si="75"/>
        <v>1995</v>
      </c>
      <c r="J182" s="185">
        <v>1</v>
      </c>
      <c r="K182" s="198">
        <v>1</v>
      </c>
      <c r="L182" s="154">
        <f t="shared" si="76"/>
        <v>1995</v>
      </c>
      <c r="M182" s="185">
        <v>1</v>
      </c>
      <c r="N182" s="198">
        <v>1</v>
      </c>
      <c r="O182" s="154">
        <f t="shared" si="77"/>
        <v>1995</v>
      </c>
      <c r="P182" s="185">
        <v>1</v>
      </c>
      <c r="Q182" s="198">
        <v>1</v>
      </c>
      <c r="R182" s="154">
        <f t="shared" si="78"/>
        <v>1995</v>
      </c>
      <c r="S182" s="185">
        <v>1</v>
      </c>
      <c r="T182" s="198">
        <v>1</v>
      </c>
      <c r="U182" s="154">
        <f t="shared" si="79"/>
        <v>1995</v>
      </c>
      <c r="V182" s="185">
        <v>1</v>
      </c>
      <c r="W182" s="198">
        <v>1</v>
      </c>
      <c r="X182" s="154">
        <f t="shared" si="80"/>
        <v>1995</v>
      </c>
      <c r="Y182" s="185">
        <v>1</v>
      </c>
      <c r="Z182" s="198">
        <v>1</v>
      </c>
      <c r="AA182" s="154">
        <f t="shared" si="81"/>
        <v>1995</v>
      </c>
      <c r="AB182" s="185">
        <v>1</v>
      </c>
      <c r="AC182" s="198">
        <v>1</v>
      </c>
      <c r="AD182" s="154">
        <f t="shared" si="82"/>
        <v>1995</v>
      </c>
      <c r="AE182" s="185">
        <v>1</v>
      </c>
      <c r="AF182" s="198">
        <v>1</v>
      </c>
      <c r="AG182" s="154">
        <f t="shared" si="83"/>
        <v>1995</v>
      </c>
      <c r="AH182" s="185">
        <v>1</v>
      </c>
      <c r="AI182" s="198">
        <v>1</v>
      </c>
      <c r="AJ182" s="154">
        <f t="shared" si="84"/>
        <v>1995</v>
      </c>
      <c r="AK182" s="185">
        <v>1</v>
      </c>
      <c r="AL182" s="198">
        <v>1</v>
      </c>
      <c r="AM182" s="154">
        <f t="shared" si="85"/>
        <v>1995</v>
      </c>
      <c r="AN182" s="185">
        <v>1</v>
      </c>
      <c r="AO182" s="198">
        <v>1</v>
      </c>
      <c r="AP182" s="154">
        <f t="shared" si="86"/>
        <v>1995</v>
      </c>
      <c r="AQ182" s="185">
        <v>1</v>
      </c>
      <c r="AR182" s="198">
        <v>1</v>
      </c>
      <c r="AS182" s="154">
        <f t="shared" si="87"/>
        <v>1995</v>
      </c>
      <c r="AT182" s="185">
        <v>1</v>
      </c>
      <c r="AU182" s="198">
        <v>1</v>
      </c>
      <c r="AV182" s="154">
        <f t="shared" si="88"/>
        <v>1995</v>
      </c>
      <c r="AW182" s="185">
        <v>1</v>
      </c>
      <c r="AX182" s="198">
        <v>1</v>
      </c>
      <c r="AY182" s="154">
        <f t="shared" si="89"/>
        <v>1995</v>
      </c>
    </row>
    <row r="183" spans="1:51" s="125" customFormat="1" ht="13.2">
      <c r="A183" s="199" t="s">
        <v>77</v>
      </c>
      <c r="B183" s="183" t="s">
        <v>456</v>
      </c>
      <c r="C183" s="147">
        <v>1500</v>
      </c>
      <c r="D183" s="147">
        <f t="shared" si="74"/>
        <v>150</v>
      </c>
      <c r="E183" s="147">
        <v>115</v>
      </c>
      <c r="F183" s="147">
        <v>63</v>
      </c>
      <c r="G183" s="197">
        <v>27</v>
      </c>
      <c r="H183" s="147">
        <v>140</v>
      </c>
      <c r="I183" s="147">
        <f t="shared" si="75"/>
        <v>1995</v>
      </c>
      <c r="J183" s="185">
        <v>1</v>
      </c>
      <c r="K183" s="198">
        <v>2</v>
      </c>
      <c r="L183" s="154">
        <f t="shared" si="76"/>
        <v>3990</v>
      </c>
      <c r="M183" s="185">
        <v>1</v>
      </c>
      <c r="N183" s="198">
        <v>2</v>
      </c>
      <c r="O183" s="154">
        <f t="shared" si="77"/>
        <v>3990</v>
      </c>
      <c r="P183" s="185">
        <v>1</v>
      </c>
      <c r="Q183" s="198">
        <v>2</v>
      </c>
      <c r="R183" s="154">
        <f t="shared" si="78"/>
        <v>3990</v>
      </c>
      <c r="S183" s="185">
        <v>1</v>
      </c>
      <c r="T183" s="198">
        <v>2</v>
      </c>
      <c r="U183" s="154">
        <f t="shared" si="79"/>
        <v>3990</v>
      </c>
      <c r="V183" s="185">
        <v>1</v>
      </c>
      <c r="W183" s="198">
        <v>2</v>
      </c>
      <c r="X183" s="154">
        <f t="shared" si="80"/>
        <v>3990</v>
      </c>
      <c r="Y183" s="185">
        <v>1</v>
      </c>
      <c r="Z183" s="198">
        <v>2</v>
      </c>
      <c r="AA183" s="154">
        <f t="shared" si="81"/>
        <v>3990</v>
      </c>
      <c r="AB183" s="185">
        <v>1</v>
      </c>
      <c r="AC183" s="198">
        <v>2</v>
      </c>
      <c r="AD183" s="154">
        <f t="shared" si="82"/>
        <v>3990</v>
      </c>
      <c r="AE183" s="185">
        <v>1</v>
      </c>
      <c r="AF183" s="198">
        <v>2</v>
      </c>
      <c r="AG183" s="154">
        <f t="shared" si="83"/>
        <v>3990</v>
      </c>
      <c r="AH183" s="185">
        <v>1</v>
      </c>
      <c r="AI183" s="198">
        <v>2</v>
      </c>
      <c r="AJ183" s="154">
        <f t="shared" si="84"/>
        <v>3990</v>
      </c>
      <c r="AK183" s="185">
        <v>1</v>
      </c>
      <c r="AL183" s="198">
        <v>2</v>
      </c>
      <c r="AM183" s="154">
        <f t="shared" si="85"/>
        <v>3990</v>
      </c>
      <c r="AN183" s="185">
        <v>1</v>
      </c>
      <c r="AO183" s="198">
        <v>2</v>
      </c>
      <c r="AP183" s="154">
        <f t="shared" si="86"/>
        <v>3990</v>
      </c>
      <c r="AQ183" s="185">
        <v>1</v>
      </c>
      <c r="AR183" s="198">
        <v>2</v>
      </c>
      <c r="AS183" s="154">
        <f t="shared" si="87"/>
        <v>3990</v>
      </c>
      <c r="AT183" s="185">
        <v>1</v>
      </c>
      <c r="AU183" s="198">
        <v>2</v>
      </c>
      <c r="AV183" s="154">
        <f t="shared" si="88"/>
        <v>3990</v>
      </c>
      <c r="AW183" s="185">
        <v>1</v>
      </c>
      <c r="AX183" s="198">
        <v>2</v>
      </c>
      <c r="AY183" s="154">
        <f t="shared" si="89"/>
        <v>3990</v>
      </c>
    </row>
    <row r="184" spans="1:51" s="125" customFormat="1" ht="26.4">
      <c r="A184" s="199" t="s">
        <v>500</v>
      </c>
      <c r="B184" s="183" t="s">
        <v>456</v>
      </c>
      <c r="C184" s="147">
        <v>1500</v>
      </c>
      <c r="D184" s="147">
        <f t="shared" si="74"/>
        <v>150</v>
      </c>
      <c r="E184" s="147">
        <v>115</v>
      </c>
      <c r="F184" s="147">
        <v>63</v>
      </c>
      <c r="G184" s="197">
        <v>27</v>
      </c>
      <c r="H184" s="147">
        <v>140</v>
      </c>
      <c r="I184" s="147">
        <f t="shared" si="75"/>
        <v>1995</v>
      </c>
      <c r="J184" s="185">
        <v>1</v>
      </c>
      <c r="K184" s="198">
        <v>2</v>
      </c>
      <c r="L184" s="154">
        <f t="shared" si="76"/>
        <v>3990</v>
      </c>
      <c r="M184" s="185">
        <v>1</v>
      </c>
      <c r="N184" s="198">
        <v>2</v>
      </c>
      <c r="O184" s="154">
        <f t="shared" si="77"/>
        <v>3990</v>
      </c>
      <c r="P184" s="185">
        <v>1</v>
      </c>
      <c r="Q184" s="198">
        <v>2</v>
      </c>
      <c r="R184" s="154">
        <f t="shared" si="78"/>
        <v>3990</v>
      </c>
      <c r="S184" s="185">
        <v>1</v>
      </c>
      <c r="T184" s="198">
        <v>2</v>
      </c>
      <c r="U184" s="154">
        <f t="shared" si="79"/>
        <v>3990</v>
      </c>
      <c r="V184" s="185">
        <v>1</v>
      </c>
      <c r="W184" s="198">
        <v>2</v>
      </c>
      <c r="X184" s="154">
        <f t="shared" si="80"/>
        <v>3990</v>
      </c>
      <c r="Y184" s="185">
        <v>1</v>
      </c>
      <c r="Z184" s="198">
        <v>2</v>
      </c>
      <c r="AA184" s="154">
        <f t="shared" si="81"/>
        <v>3990</v>
      </c>
      <c r="AB184" s="185">
        <v>1</v>
      </c>
      <c r="AC184" s="198">
        <v>2</v>
      </c>
      <c r="AD184" s="154">
        <f t="shared" si="82"/>
        <v>3990</v>
      </c>
      <c r="AE184" s="185">
        <v>1</v>
      </c>
      <c r="AF184" s="198">
        <v>2</v>
      </c>
      <c r="AG184" s="154">
        <f t="shared" si="83"/>
        <v>3990</v>
      </c>
      <c r="AH184" s="185">
        <v>1</v>
      </c>
      <c r="AI184" s="198">
        <v>2</v>
      </c>
      <c r="AJ184" s="154">
        <f t="shared" si="84"/>
        <v>3990</v>
      </c>
      <c r="AK184" s="185">
        <v>1</v>
      </c>
      <c r="AL184" s="198">
        <v>2</v>
      </c>
      <c r="AM184" s="154">
        <f t="shared" si="85"/>
        <v>3990</v>
      </c>
      <c r="AN184" s="185">
        <v>1</v>
      </c>
      <c r="AO184" s="198">
        <v>2</v>
      </c>
      <c r="AP184" s="154">
        <f t="shared" si="86"/>
        <v>3990</v>
      </c>
      <c r="AQ184" s="185">
        <v>1</v>
      </c>
      <c r="AR184" s="198">
        <v>2</v>
      </c>
      <c r="AS184" s="154">
        <f t="shared" si="87"/>
        <v>3990</v>
      </c>
      <c r="AT184" s="185">
        <v>1</v>
      </c>
      <c r="AU184" s="198">
        <v>2</v>
      </c>
      <c r="AV184" s="154">
        <f t="shared" si="88"/>
        <v>3990</v>
      </c>
      <c r="AW184" s="185">
        <v>1</v>
      </c>
      <c r="AX184" s="198">
        <v>2</v>
      </c>
      <c r="AY184" s="154">
        <f t="shared" si="89"/>
        <v>3990</v>
      </c>
    </row>
    <row r="185" spans="1:51" s="125" customFormat="1" ht="27" thickBot="1">
      <c r="A185" s="199" t="s">
        <v>501</v>
      </c>
      <c r="B185" s="183" t="s">
        <v>456</v>
      </c>
      <c r="C185" s="147">
        <v>1500</v>
      </c>
      <c r="D185" s="147">
        <f t="shared" si="74"/>
        <v>150</v>
      </c>
      <c r="E185" s="147">
        <v>115</v>
      </c>
      <c r="F185" s="147">
        <v>63</v>
      </c>
      <c r="G185" s="197">
        <v>27</v>
      </c>
      <c r="H185" s="147">
        <v>140</v>
      </c>
      <c r="I185" s="147">
        <f t="shared" si="75"/>
        <v>1995</v>
      </c>
      <c r="J185" s="185">
        <v>1</v>
      </c>
      <c r="K185" s="198">
        <v>2</v>
      </c>
      <c r="L185" s="154">
        <f t="shared" si="76"/>
        <v>3990</v>
      </c>
      <c r="M185" s="185">
        <v>1</v>
      </c>
      <c r="N185" s="198">
        <v>2</v>
      </c>
      <c r="O185" s="154">
        <f t="shared" si="77"/>
        <v>3990</v>
      </c>
      <c r="P185" s="185">
        <v>1</v>
      </c>
      <c r="Q185" s="198">
        <v>2</v>
      </c>
      <c r="R185" s="154">
        <f t="shared" si="78"/>
        <v>3990</v>
      </c>
      <c r="S185" s="185">
        <v>1</v>
      </c>
      <c r="T185" s="198">
        <v>2</v>
      </c>
      <c r="U185" s="154">
        <f t="shared" si="79"/>
        <v>3990</v>
      </c>
      <c r="V185" s="185">
        <v>1</v>
      </c>
      <c r="W185" s="198">
        <v>2</v>
      </c>
      <c r="X185" s="154">
        <f t="shared" si="80"/>
        <v>3990</v>
      </c>
      <c r="Y185" s="185">
        <v>1</v>
      </c>
      <c r="Z185" s="198">
        <v>2</v>
      </c>
      <c r="AA185" s="154">
        <f t="shared" si="81"/>
        <v>3990</v>
      </c>
      <c r="AB185" s="185">
        <v>1</v>
      </c>
      <c r="AC185" s="198">
        <v>2</v>
      </c>
      <c r="AD185" s="154">
        <f t="shared" si="82"/>
        <v>3990</v>
      </c>
      <c r="AE185" s="185">
        <v>1</v>
      </c>
      <c r="AF185" s="198">
        <v>2</v>
      </c>
      <c r="AG185" s="154">
        <f t="shared" si="83"/>
        <v>3990</v>
      </c>
      <c r="AH185" s="185">
        <v>1</v>
      </c>
      <c r="AI185" s="198">
        <v>2</v>
      </c>
      <c r="AJ185" s="154">
        <f t="shared" si="84"/>
        <v>3990</v>
      </c>
      <c r="AK185" s="185">
        <v>1</v>
      </c>
      <c r="AL185" s="198">
        <v>2</v>
      </c>
      <c r="AM185" s="154">
        <f t="shared" si="85"/>
        <v>3990</v>
      </c>
      <c r="AN185" s="185">
        <v>1</v>
      </c>
      <c r="AO185" s="198">
        <v>2</v>
      </c>
      <c r="AP185" s="154">
        <f t="shared" si="86"/>
        <v>3990</v>
      </c>
      <c r="AQ185" s="185">
        <v>1</v>
      </c>
      <c r="AR185" s="198">
        <v>2</v>
      </c>
      <c r="AS185" s="154">
        <f t="shared" si="87"/>
        <v>3990</v>
      </c>
      <c r="AT185" s="185">
        <v>1</v>
      </c>
      <c r="AU185" s="198">
        <v>2</v>
      </c>
      <c r="AV185" s="154">
        <f t="shared" si="88"/>
        <v>3990</v>
      </c>
      <c r="AW185" s="185">
        <v>1</v>
      </c>
      <c r="AX185" s="198">
        <v>2</v>
      </c>
      <c r="AY185" s="154">
        <f t="shared" si="89"/>
        <v>3990</v>
      </c>
    </row>
    <row r="186" spans="1:51" s="125" customFormat="1" ht="13.8" thickBot="1">
      <c r="A186" s="167" t="s">
        <v>63</v>
      </c>
      <c r="B186" s="127"/>
      <c r="C186" s="168"/>
      <c r="D186" s="168"/>
      <c r="E186" s="168"/>
      <c r="F186" s="168"/>
      <c r="G186" s="168"/>
      <c r="H186" s="168"/>
      <c r="I186" s="168">
        <f t="shared" ref="I186:AY186" si="90">SUM(I177:I185)</f>
        <v>20255</v>
      </c>
      <c r="J186" s="169">
        <f t="shared" si="90"/>
        <v>9</v>
      </c>
      <c r="K186" s="170">
        <f t="shared" si="90"/>
        <v>14</v>
      </c>
      <c r="L186" s="171">
        <f t="shared" si="90"/>
        <v>29130</v>
      </c>
      <c r="M186" s="172">
        <f t="shared" si="90"/>
        <v>9</v>
      </c>
      <c r="N186" s="170">
        <f t="shared" si="90"/>
        <v>14</v>
      </c>
      <c r="O186" s="171">
        <f t="shared" si="90"/>
        <v>29130</v>
      </c>
      <c r="P186" s="169">
        <f t="shared" si="90"/>
        <v>9</v>
      </c>
      <c r="Q186" s="170">
        <f t="shared" si="90"/>
        <v>14</v>
      </c>
      <c r="R186" s="171">
        <f t="shared" si="90"/>
        <v>29130</v>
      </c>
      <c r="S186" s="169">
        <f t="shared" si="90"/>
        <v>9</v>
      </c>
      <c r="T186" s="170">
        <f t="shared" si="90"/>
        <v>14</v>
      </c>
      <c r="U186" s="171">
        <f t="shared" si="90"/>
        <v>29130</v>
      </c>
      <c r="V186" s="169">
        <f t="shared" si="90"/>
        <v>9</v>
      </c>
      <c r="W186" s="170">
        <f t="shared" si="90"/>
        <v>14</v>
      </c>
      <c r="X186" s="171">
        <f t="shared" si="90"/>
        <v>29130</v>
      </c>
      <c r="Y186" s="169">
        <f t="shared" si="90"/>
        <v>9</v>
      </c>
      <c r="Z186" s="170">
        <f t="shared" si="90"/>
        <v>14</v>
      </c>
      <c r="AA186" s="171">
        <f t="shared" si="90"/>
        <v>29130</v>
      </c>
      <c r="AB186" s="169">
        <f t="shared" si="90"/>
        <v>9</v>
      </c>
      <c r="AC186" s="170">
        <f t="shared" si="90"/>
        <v>14</v>
      </c>
      <c r="AD186" s="171">
        <f t="shared" si="90"/>
        <v>29130</v>
      </c>
      <c r="AE186" s="169">
        <f t="shared" si="90"/>
        <v>9</v>
      </c>
      <c r="AF186" s="170">
        <f t="shared" si="90"/>
        <v>14</v>
      </c>
      <c r="AG186" s="171">
        <f t="shared" si="90"/>
        <v>29130</v>
      </c>
      <c r="AH186" s="169">
        <f t="shared" si="90"/>
        <v>9</v>
      </c>
      <c r="AI186" s="170">
        <f t="shared" si="90"/>
        <v>14</v>
      </c>
      <c r="AJ186" s="171">
        <f t="shared" si="90"/>
        <v>29130</v>
      </c>
      <c r="AK186" s="169">
        <f t="shared" si="90"/>
        <v>9</v>
      </c>
      <c r="AL186" s="170">
        <f t="shared" si="90"/>
        <v>14</v>
      </c>
      <c r="AM186" s="171">
        <f t="shared" si="90"/>
        <v>29130</v>
      </c>
      <c r="AN186" s="169">
        <f t="shared" si="90"/>
        <v>9</v>
      </c>
      <c r="AO186" s="170">
        <f t="shared" si="90"/>
        <v>14</v>
      </c>
      <c r="AP186" s="171">
        <f t="shared" si="90"/>
        <v>29130</v>
      </c>
      <c r="AQ186" s="169">
        <f t="shared" si="90"/>
        <v>9</v>
      </c>
      <c r="AR186" s="170">
        <f t="shared" si="90"/>
        <v>14</v>
      </c>
      <c r="AS186" s="171">
        <f t="shared" si="90"/>
        <v>29130</v>
      </c>
      <c r="AT186" s="169">
        <f t="shared" si="90"/>
        <v>9</v>
      </c>
      <c r="AU186" s="170">
        <f t="shared" si="90"/>
        <v>14</v>
      </c>
      <c r="AV186" s="171">
        <f t="shared" si="90"/>
        <v>29130</v>
      </c>
      <c r="AW186" s="169">
        <f t="shared" si="90"/>
        <v>9</v>
      </c>
      <c r="AX186" s="170">
        <f t="shared" si="90"/>
        <v>14</v>
      </c>
      <c r="AY186" s="171">
        <f t="shared" si="90"/>
        <v>29130</v>
      </c>
    </row>
    <row r="187" spans="1:51" s="125" customFormat="1" ht="13.8" thickBot="1">
      <c r="A187" s="173" t="s">
        <v>165</v>
      </c>
      <c r="B187" s="174"/>
      <c r="C187" s="175"/>
      <c r="D187" s="175"/>
      <c r="E187" s="175"/>
      <c r="F187" s="175"/>
      <c r="G187" s="175"/>
      <c r="H187" s="175"/>
      <c r="I187" s="176"/>
      <c r="J187" s="177"/>
      <c r="K187" s="178"/>
      <c r="L187" s="179"/>
      <c r="M187" s="180"/>
      <c r="N187" s="178"/>
      <c r="O187" s="181"/>
      <c r="P187" s="177"/>
      <c r="Q187" s="178"/>
      <c r="R187" s="181"/>
      <c r="S187" s="177"/>
      <c r="T187" s="178"/>
      <c r="U187" s="181"/>
      <c r="V187" s="177"/>
      <c r="W187" s="178"/>
      <c r="X187" s="181"/>
      <c r="Y187" s="180"/>
      <c r="Z187" s="178"/>
      <c r="AA187" s="181"/>
      <c r="AB187" s="177"/>
      <c r="AC187" s="178"/>
      <c r="AD187" s="181"/>
      <c r="AE187" s="177"/>
      <c r="AF187" s="178"/>
      <c r="AG187" s="181"/>
      <c r="AH187" s="177"/>
      <c r="AI187" s="178"/>
      <c r="AJ187" s="181"/>
      <c r="AK187" s="180"/>
      <c r="AL187" s="178"/>
      <c r="AM187" s="181"/>
      <c r="AN187" s="177"/>
      <c r="AO187" s="178"/>
      <c r="AP187" s="181"/>
      <c r="AQ187" s="177"/>
      <c r="AR187" s="178"/>
      <c r="AS187" s="181"/>
      <c r="AT187" s="177"/>
      <c r="AU187" s="178"/>
      <c r="AV187" s="181"/>
      <c r="AW187" s="180"/>
      <c r="AX187" s="178"/>
      <c r="AY187" s="181"/>
    </row>
    <row r="188" spans="1:51" s="125" customFormat="1" ht="13.2">
      <c r="A188" s="182" t="s">
        <v>448</v>
      </c>
      <c r="B188" s="183" t="s">
        <v>456</v>
      </c>
      <c r="C188" s="147">
        <v>2500</v>
      </c>
      <c r="D188" s="147">
        <f>C188*0.1</f>
        <v>250</v>
      </c>
      <c r="E188" s="147">
        <v>115</v>
      </c>
      <c r="F188" s="147">
        <v>63</v>
      </c>
      <c r="G188" s="147">
        <v>27</v>
      </c>
      <c r="H188" s="147">
        <v>140</v>
      </c>
      <c r="I188" s="147">
        <f>SUM(C188:H188)</f>
        <v>3095</v>
      </c>
      <c r="J188" s="162">
        <v>1</v>
      </c>
      <c r="K188" s="159">
        <v>1</v>
      </c>
      <c r="L188" s="154">
        <f>I188*J188*K188</f>
        <v>3095</v>
      </c>
      <c r="M188" s="162">
        <v>1</v>
      </c>
      <c r="N188" s="159">
        <v>1</v>
      </c>
      <c r="O188" s="154">
        <f>I188*M188*N188</f>
        <v>3095</v>
      </c>
      <c r="P188" s="162">
        <v>1</v>
      </c>
      <c r="Q188" s="159">
        <v>1</v>
      </c>
      <c r="R188" s="154">
        <f>I188*P188*Q188</f>
        <v>3095</v>
      </c>
      <c r="S188" s="162">
        <v>1</v>
      </c>
      <c r="T188" s="159">
        <v>1</v>
      </c>
      <c r="U188" s="154">
        <f>I188*S188*T188</f>
        <v>3095</v>
      </c>
      <c r="V188" s="162">
        <v>1</v>
      </c>
      <c r="W188" s="159">
        <v>1</v>
      </c>
      <c r="X188" s="154">
        <f>I188*V188*W188</f>
        <v>3095</v>
      </c>
      <c r="Y188" s="162">
        <v>1</v>
      </c>
      <c r="Z188" s="159">
        <v>1</v>
      </c>
      <c r="AA188" s="154">
        <f>I188*Y188*Z188</f>
        <v>3095</v>
      </c>
      <c r="AB188" s="162">
        <v>1</v>
      </c>
      <c r="AC188" s="159">
        <v>1</v>
      </c>
      <c r="AD188" s="154">
        <f>I188*AB188*AC188</f>
        <v>3095</v>
      </c>
      <c r="AE188" s="162">
        <v>1</v>
      </c>
      <c r="AF188" s="159">
        <v>1</v>
      </c>
      <c r="AG188" s="154">
        <f>I188*AE188*AF188</f>
        <v>3095</v>
      </c>
      <c r="AH188" s="162">
        <v>1</v>
      </c>
      <c r="AI188" s="159">
        <v>1</v>
      </c>
      <c r="AJ188" s="154">
        <f>I188*AH188*AI188</f>
        <v>3095</v>
      </c>
      <c r="AK188" s="162">
        <v>1</v>
      </c>
      <c r="AL188" s="159">
        <v>1</v>
      </c>
      <c r="AM188" s="154">
        <f>I188*AK188*AL188</f>
        <v>3095</v>
      </c>
      <c r="AN188" s="162">
        <v>1</v>
      </c>
      <c r="AO188" s="159">
        <v>1</v>
      </c>
      <c r="AP188" s="154">
        <f>I188*AN188*AO188</f>
        <v>3095</v>
      </c>
      <c r="AQ188" s="162">
        <v>1</v>
      </c>
      <c r="AR188" s="159">
        <v>1</v>
      </c>
      <c r="AS188" s="154">
        <f>I188*AQ188*AR188</f>
        <v>3095</v>
      </c>
      <c r="AT188" s="162">
        <v>1</v>
      </c>
      <c r="AU188" s="159">
        <v>1</v>
      </c>
      <c r="AV188" s="154">
        <f>I188*AT188*AU188</f>
        <v>3095</v>
      </c>
      <c r="AW188" s="162">
        <v>1</v>
      </c>
      <c r="AX188" s="159">
        <v>1</v>
      </c>
      <c r="AY188" s="154">
        <f>I188*AW188*AX188</f>
        <v>3095</v>
      </c>
    </row>
    <row r="189" spans="1:51" s="125" customFormat="1" ht="13.2">
      <c r="A189" s="192" t="s">
        <v>502</v>
      </c>
      <c r="B189" s="183" t="s">
        <v>459</v>
      </c>
      <c r="C189" s="147">
        <v>1000</v>
      </c>
      <c r="D189" s="147">
        <f>C189*0.1</f>
        <v>100</v>
      </c>
      <c r="E189" s="147">
        <v>115</v>
      </c>
      <c r="F189" s="147">
        <v>63</v>
      </c>
      <c r="G189" s="147">
        <v>17</v>
      </c>
      <c r="H189" s="147">
        <v>140</v>
      </c>
      <c r="I189" s="147">
        <f>SUM(C189:H189)</f>
        <v>1435</v>
      </c>
      <c r="J189" s="162">
        <v>1</v>
      </c>
      <c r="K189" s="159">
        <v>1</v>
      </c>
      <c r="L189" s="154">
        <f>I189*J189*K189</f>
        <v>1435</v>
      </c>
      <c r="M189" s="162">
        <v>1</v>
      </c>
      <c r="N189" s="159">
        <v>1</v>
      </c>
      <c r="O189" s="154">
        <f>I189*M189*N189</f>
        <v>1435</v>
      </c>
      <c r="P189" s="162">
        <v>1</v>
      </c>
      <c r="Q189" s="159">
        <v>1</v>
      </c>
      <c r="R189" s="154">
        <f>I189*P189*Q189</f>
        <v>1435</v>
      </c>
      <c r="S189" s="162">
        <v>1</v>
      </c>
      <c r="T189" s="159">
        <v>1</v>
      </c>
      <c r="U189" s="154">
        <f>I189*S189*T189</f>
        <v>1435</v>
      </c>
      <c r="V189" s="162">
        <v>1</v>
      </c>
      <c r="W189" s="159">
        <v>1</v>
      </c>
      <c r="X189" s="154">
        <f>I189*V189*W189</f>
        <v>1435</v>
      </c>
      <c r="Y189" s="162">
        <v>1</v>
      </c>
      <c r="Z189" s="159">
        <v>1</v>
      </c>
      <c r="AA189" s="154">
        <f>I189*Y189*Z189</f>
        <v>1435</v>
      </c>
      <c r="AB189" s="162">
        <v>1</v>
      </c>
      <c r="AC189" s="159">
        <v>1</v>
      </c>
      <c r="AD189" s="154">
        <f>I189*AB189*AC189</f>
        <v>1435</v>
      </c>
      <c r="AE189" s="162">
        <v>1</v>
      </c>
      <c r="AF189" s="159">
        <v>1</v>
      </c>
      <c r="AG189" s="154">
        <f>I189*AE189*AF189</f>
        <v>1435</v>
      </c>
      <c r="AH189" s="162">
        <v>1</v>
      </c>
      <c r="AI189" s="159">
        <v>1</v>
      </c>
      <c r="AJ189" s="154">
        <f>I189*AH189*AI189</f>
        <v>1435</v>
      </c>
      <c r="AK189" s="162">
        <v>1</v>
      </c>
      <c r="AL189" s="159">
        <v>1</v>
      </c>
      <c r="AM189" s="154">
        <f>I189*AK189*AL189</f>
        <v>1435</v>
      </c>
      <c r="AN189" s="162">
        <v>1</v>
      </c>
      <c r="AO189" s="159">
        <v>1</v>
      </c>
      <c r="AP189" s="154">
        <f>I189*AN189*AO189</f>
        <v>1435</v>
      </c>
      <c r="AQ189" s="162">
        <v>1</v>
      </c>
      <c r="AR189" s="159">
        <v>1</v>
      </c>
      <c r="AS189" s="154">
        <f>I189*AQ189*AR189</f>
        <v>1435</v>
      </c>
      <c r="AT189" s="162">
        <v>1</v>
      </c>
      <c r="AU189" s="159">
        <v>1</v>
      </c>
      <c r="AV189" s="154">
        <f>I189*AT189*AU189</f>
        <v>1435</v>
      </c>
      <c r="AW189" s="162">
        <v>1</v>
      </c>
      <c r="AX189" s="159">
        <v>1</v>
      </c>
      <c r="AY189" s="154">
        <f>I189*AW189*AX189</f>
        <v>1435</v>
      </c>
    </row>
    <row r="190" spans="1:51" s="125" customFormat="1" ht="13.2">
      <c r="A190" s="182" t="s">
        <v>503</v>
      </c>
      <c r="B190" s="183" t="s">
        <v>27</v>
      </c>
      <c r="C190" s="147">
        <v>900</v>
      </c>
      <c r="D190" s="147">
        <f>C190*0.1</f>
        <v>90</v>
      </c>
      <c r="E190" s="147">
        <v>115</v>
      </c>
      <c r="F190" s="147">
        <v>63</v>
      </c>
      <c r="G190" s="147">
        <v>17</v>
      </c>
      <c r="H190" s="147">
        <v>140</v>
      </c>
      <c r="I190" s="147">
        <f>SUM(C190:H190)</f>
        <v>1325</v>
      </c>
      <c r="J190" s="162">
        <v>1</v>
      </c>
      <c r="K190" s="159">
        <v>1</v>
      </c>
      <c r="L190" s="154">
        <f>I190*J190*K190</f>
        <v>1325</v>
      </c>
      <c r="M190" s="162">
        <v>1</v>
      </c>
      <c r="N190" s="159">
        <v>1</v>
      </c>
      <c r="O190" s="154">
        <f>I190*M190*N190</f>
        <v>1325</v>
      </c>
      <c r="P190" s="162">
        <v>1</v>
      </c>
      <c r="Q190" s="159">
        <v>1</v>
      </c>
      <c r="R190" s="154">
        <f>I190*P190*Q190</f>
        <v>1325</v>
      </c>
      <c r="S190" s="162">
        <v>1</v>
      </c>
      <c r="T190" s="159">
        <v>1</v>
      </c>
      <c r="U190" s="154">
        <f>I190*S190*T190</f>
        <v>1325</v>
      </c>
      <c r="V190" s="162">
        <v>1</v>
      </c>
      <c r="W190" s="159">
        <v>1</v>
      </c>
      <c r="X190" s="154">
        <f>I190*V190*W190</f>
        <v>1325</v>
      </c>
      <c r="Y190" s="162">
        <v>1</v>
      </c>
      <c r="Z190" s="159">
        <v>1</v>
      </c>
      <c r="AA190" s="154">
        <f>I190*Y190*Z190</f>
        <v>1325</v>
      </c>
      <c r="AB190" s="162">
        <v>1</v>
      </c>
      <c r="AC190" s="159">
        <v>1</v>
      </c>
      <c r="AD190" s="154">
        <f>I190*AB190*AC190</f>
        <v>1325</v>
      </c>
      <c r="AE190" s="162">
        <v>1</v>
      </c>
      <c r="AF190" s="159">
        <v>1</v>
      </c>
      <c r="AG190" s="154">
        <f>I190*AE190*AF190</f>
        <v>1325</v>
      </c>
      <c r="AH190" s="162">
        <v>1</v>
      </c>
      <c r="AI190" s="159">
        <v>1</v>
      </c>
      <c r="AJ190" s="154">
        <f>I190*AH190*AI190</f>
        <v>1325</v>
      </c>
      <c r="AK190" s="162">
        <v>1</v>
      </c>
      <c r="AL190" s="159">
        <v>1</v>
      </c>
      <c r="AM190" s="154">
        <f>I190*AK190*AL190</f>
        <v>1325</v>
      </c>
      <c r="AN190" s="162">
        <v>1</v>
      </c>
      <c r="AO190" s="159">
        <v>1</v>
      </c>
      <c r="AP190" s="154">
        <f>I190*AN190*AO190</f>
        <v>1325</v>
      </c>
      <c r="AQ190" s="162">
        <v>1</v>
      </c>
      <c r="AR190" s="159">
        <v>1</v>
      </c>
      <c r="AS190" s="154">
        <f>I190*AQ190*AR190</f>
        <v>1325</v>
      </c>
      <c r="AT190" s="162">
        <v>1</v>
      </c>
      <c r="AU190" s="159">
        <v>1</v>
      </c>
      <c r="AV190" s="154">
        <f>I190*AT190*AU190</f>
        <v>1325</v>
      </c>
      <c r="AW190" s="162">
        <v>1</v>
      </c>
      <c r="AX190" s="159">
        <v>1</v>
      </c>
      <c r="AY190" s="154">
        <f>I190*AW190*AX190</f>
        <v>1325</v>
      </c>
    </row>
    <row r="191" spans="1:51" s="125" customFormat="1" ht="13.2">
      <c r="A191" s="208" t="s">
        <v>504</v>
      </c>
      <c r="B191" s="183" t="s">
        <v>456</v>
      </c>
      <c r="C191" s="147">
        <v>900</v>
      </c>
      <c r="D191" s="147">
        <f>C191*0.1</f>
        <v>90</v>
      </c>
      <c r="E191" s="147">
        <v>115</v>
      </c>
      <c r="F191" s="147">
        <v>63</v>
      </c>
      <c r="G191" s="147">
        <v>27</v>
      </c>
      <c r="H191" s="147">
        <v>140</v>
      </c>
      <c r="I191" s="147">
        <f>SUM(C191:H191)</f>
        <v>1335</v>
      </c>
      <c r="J191" s="162">
        <v>1</v>
      </c>
      <c r="K191" s="159">
        <v>1</v>
      </c>
      <c r="L191" s="154">
        <f>I191*J191*K191</f>
        <v>1335</v>
      </c>
      <c r="M191" s="162">
        <v>1</v>
      </c>
      <c r="N191" s="159">
        <v>1</v>
      </c>
      <c r="O191" s="154">
        <f>I191*M191*N191</f>
        <v>1335</v>
      </c>
      <c r="P191" s="162">
        <v>1</v>
      </c>
      <c r="Q191" s="159">
        <v>1</v>
      </c>
      <c r="R191" s="154">
        <f>I191*P191*Q191</f>
        <v>1335</v>
      </c>
      <c r="S191" s="162">
        <v>1</v>
      </c>
      <c r="T191" s="159">
        <v>1</v>
      </c>
      <c r="U191" s="154">
        <f>I191*S191*T191</f>
        <v>1335</v>
      </c>
      <c r="V191" s="162">
        <v>1</v>
      </c>
      <c r="W191" s="159">
        <v>1</v>
      </c>
      <c r="X191" s="154">
        <f>I191*V191*W191</f>
        <v>1335</v>
      </c>
      <c r="Y191" s="162">
        <v>1</v>
      </c>
      <c r="Z191" s="159">
        <v>1</v>
      </c>
      <c r="AA191" s="154">
        <f>I191*Y191*Z191</f>
        <v>1335</v>
      </c>
      <c r="AB191" s="162">
        <v>1</v>
      </c>
      <c r="AC191" s="159">
        <v>1</v>
      </c>
      <c r="AD191" s="154">
        <f>I191*AB191*AC191</f>
        <v>1335</v>
      </c>
      <c r="AE191" s="162">
        <v>1</v>
      </c>
      <c r="AF191" s="159">
        <v>1</v>
      </c>
      <c r="AG191" s="154">
        <f>I191*AE191*AF191</f>
        <v>1335</v>
      </c>
      <c r="AH191" s="162">
        <v>1</v>
      </c>
      <c r="AI191" s="159">
        <v>1</v>
      </c>
      <c r="AJ191" s="154">
        <f>I191*AH191*AI191</f>
        <v>1335</v>
      </c>
      <c r="AK191" s="162">
        <v>1</v>
      </c>
      <c r="AL191" s="159">
        <v>1</v>
      </c>
      <c r="AM191" s="154">
        <f>I191*AK191*AL191</f>
        <v>1335</v>
      </c>
      <c r="AN191" s="162">
        <v>1</v>
      </c>
      <c r="AO191" s="159">
        <v>1</v>
      </c>
      <c r="AP191" s="154">
        <f>I191*AN191*AO191</f>
        <v>1335</v>
      </c>
      <c r="AQ191" s="162">
        <v>1</v>
      </c>
      <c r="AR191" s="159">
        <v>1</v>
      </c>
      <c r="AS191" s="154">
        <f>I191*AQ191*AR191</f>
        <v>1335</v>
      </c>
      <c r="AT191" s="162">
        <v>1</v>
      </c>
      <c r="AU191" s="159">
        <v>1</v>
      </c>
      <c r="AV191" s="154">
        <f>I191*AT191*AU191</f>
        <v>1335</v>
      </c>
      <c r="AW191" s="162">
        <v>1</v>
      </c>
      <c r="AX191" s="159">
        <v>1</v>
      </c>
      <c r="AY191" s="154">
        <f>I191*AW191*AX191</f>
        <v>1335</v>
      </c>
    </row>
    <row r="192" spans="1:51" s="125" customFormat="1" ht="13.8" thickBot="1">
      <c r="A192" s="208" t="s">
        <v>505</v>
      </c>
      <c r="B192" s="183" t="s">
        <v>459</v>
      </c>
      <c r="C192" s="147">
        <v>900</v>
      </c>
      <c r="D192" s="147">
        <f>C192*0.1</f>
        <v>90</v>
      </c>
      <c r="E192" s="147">
        <v>115</v>
      </c>
      <c r="F192" s="147">
        <v>63</v>
      </c>
      <c r="G192" s="147">
        <v>17</v>
      </c>
      <c r="H192" s="147">
        <v>140</v>
      </c>
      <c r="I192" s="147">
        <f>SUM(C192:H192)</f>
        <v>1325</v>
      </c>
      <c r="J192" s="162">
        <v>1</v>
      </c>
      <c r="K192" s="159">
        <v>1</v>
      </c>
      <c r="L192" s="154">
        <f>I192*J192*K192</f>
        <v>1325</v>
      </c>
      <c r="M192" s="162">
        <v>1</v>
      </c>
      <c r="N192" s="159">
        <v>1</v>
      </c>
      <c r="O192" s="154">
        <f>I192*M192*N192</f>
        <v>1325</v>
      </c>
      <c r="P192" s="162">
        <v>1</v>
      </c>
      <c r="Q192" s="159">
        <v>1</v>
      </c>
      <c r="R192" s="154">
        <f>I192*P192*Q192</f>
        <v>1325</v>
      </c>
      <c r="S192" s="162">
        <v>1</v>
      </c>
      <c r="T192" s="159">
        <v>1</v>
      </c>
      <c r="U192" s="154">
        <f>I192*S192*T192</f>
        <v>1325</v>
      </c>
      <c r="V192" s="162">
        <v>1</v>
      </c>
      <c r="W192" s="159">
        <v>1</v>
      </c>
      <c r="X192" s="154">
        <f>I192*V192*W192</f>
        <v>1325</v>
      </c>
      <c r="Y192" s="162">
        <v>1</v>
      </c>
      <c r="Z192" s="159">
        <v>1</v>
      </c>
      <c r="AA192" s="154">
        <f>I192*Y192*Z192</f>
        <v>1325</v>
      </c>
      <c r="AB192" s="162">
        <v>1</v>
      </c>
      <c r="AC192" s="159">
        <v>1</v>
      </c>
      <c r="AD192" s="154">
        <f>I192*AB192*AC192</f>
        <v>1325</v>
      </c>
      <c r="AE192" s="162">
        <v>1</v>
      </c>
      <c r="AF192" s="159">
        <v>1</v>
      </c>
      <c r="AG192" s="154">
        <f>I192*AE192*AF192</f>
        <v>1325</v>
      </c>
      <c r="AH192" s="162">
        <v>1</v>
      </c>
      <c r="AI192" s="159">
        <v>1</v>
      </c>
      <c r="AJ192" s="154">
        <f>I192*AH192*AI192</f>
        <v>1325</v>
      </c>
      <c r="AK192" s="162">
        <v>1</v>
      </c>
      <c r="AL192" s="159">
        <v>1</v>
      </c>
      <c r="AM192" s="154">
        <f>I192*AK192*AL192</f>
        <v>1325</v>
      </c>
      <c r="AN192" s="162">
        <v>1</v>
      </c>
      <c r="AO192" s="159">
        <v>1</v>
      </c>
      <c r="AP192" s="154">
        <f>I192*AN192*AO192</f>
        <v>1325</v>
      </c>
      <c r="AQ192" s="162">
        <v>1</v>
      </c>
      <c r="AR192" s="159">
        <v>1</v>
      </c>
      <c r="AS192" s="154">
        <f>I192*AQ192*AR192</f>
        <v>1325</v>
      </c>
      <c r="AT192" s="162">
        <v>1</v>
      </c>
      <c r="AU192" s="159">
        <v>1</v>
      </c>
      <c r="AV192" s="154">
        <f>I192*AT192*AU192</f>
        <v>1325</v>
      </c>
      <c r="AW192" s="162">
        <v>1</v>
      </c>
      <c r="AX192" s="159">
        <v>1</v>
      </c>
      <c r="AY192" s="154">
        <f>I192*AW192*AX192</f>
        <v>1325</v>
      </c>
    </row>
    <row r="193" spans="1:51" s="125" customFormat="1" ht="13.8" thickBot="1">
      <c r="A193" s="167" t="s">
        <v>63</v>
      </c>
      <c r="B193" s="127"/>
      <c r="C193" s="187"/>
      <c r="D193" s="187"/>
      <c r="E193" s="187"/>
      <c r="F193" s="187"/>
      <c r="G193" s="187"/>
      <c r="H193" s="187"/>
      <c r="I193" s="168">
        <f>SUM(I187:I192)</f>
        <v>8515</v>
      </c>
      <c r="J193" s="170">
        <f>SUM(J188:J192)</f>
        <v>5</v>
      </c>
      <c r="K193" s="170">
        <f>SUM(K188:K192)</f>
        <v>5</v>
      </c>
      <c r="L193" s="171">
        <f>SUM(L187:L192)</f>
        <v>8515</v>
      </c>
      <c r="M193" s="170">
        <f>SUM(M188:M192)</f>
        <v>5</v>
      </c>
      <c r="N193" s="170">
        <f>SUM(N188:N192)</f>
        <v>5</v>
      </c>
      <c r="O193" s="171">
        <f>SUM(O187:O192)</f>
        <v>8515</v>
      </c>
      <c r="P193" s="170">
        <f>SUM(P188:P192)</f>
        <v>5</v>
      </c>
      <c r="Q193" s="170">
        <f>SUM(Q188:Q192)</f>
        <v>5</v>
      </c>
      <c r="R193" s="171">
        <f>SUM(R187:R192)</f>
        <v>8515</v>
      </c>
      <c r="S193" s="170">
        <f>SUM(S188:S192)</f>
        <v>5</v>
      </c>
      <c r="T193" s="170">
        <f>SUM(T188:T192)</f>
        <v>5</v>
      </c>
      <c r="U193" s="171">
        <f>SUM(U187:U192)</f>
        <v>8515</v>
      </c>
      <c r="V193" s="188">
        <f>SUM(V188:V192)</f>
        <v>5</v>
      </c>
      <c r="W193" s="189">
        <f>SUM(W188:W192)</f>
        <v>5</v>
      </c>
      <c r="X193" s="171">
        <f>SUM(X187:X192)</f>
        <v>8515</v>
      </c>
      <c r="Y193" s="188">
        <f>SUM(Y188:Y192)</f>
        <v>5</v>
      </c>
      <c r="Z193" s="189">
        <f>SUM(Z188:Z192)</f>
        <v>5</v>
      </c>
      <c r="AA193" s="171">
        <f>SUM(AA187:AA192)</f>
        <v>8515</v>
      </c>
      <c r="AB193" s="188">
        <f>SUM(AB188:AB192)</f>
        <v>5</v>
      </c>
      <c r="AC193" s="189">
        <f>SUM(AC188:AC192)</f>
        <v>5</v>
      </c>
      <c r="AD193" s="171">
        <f>SUM(AD187:AD192)</f>
        <v>8515</v>
      </c>
      <c r="AE193" s="188">
        <f>SUM(AE188:AE192)</f>
        <v>5</v>
      </c>
      <c r="AF193" s="189">
        <f>SUM(AF188:AF192)</f>
        <v>5</v>
      </c>
      <c r="AG193" s="171">
        <f>SUM(AG187:AG192)</f>
        <v>8515</v>
      </c>
      <c r="AH193" s="188">
        <f>SUM(AH188:AH192)</f>
        <v>5</v>
      </c>
      <c r="AI193" s="189">
        <f>SUM(AI188:AI192)</f>
        <v>5</v>
      </c>
      <c r="AJ193" s="171">
        <f>SUM(AJ187:AJ192)</f>
        <v>8515</v>
      </c>
      <c r="AK193" s="188">
        <f>SUM(AK188:AK192)</f>
        <v>5</v>
      </c>
      <c r="AL193" s="189">
        <f>SUM(AL188:AL192)</f>
        <v>5</v>
      </c>
      <c r="AM193" s="171">
        <f>SUM(AM187:AM192)</f>
        <v>8515</v>
      </c>
      <c r="AN193" s="188">
        <f>SUM(AN188:AN192)</f>
        <v>5</v>
      </c>
      <c r="AO193" s="189">
        <f>SUM(AO188:AO192)</f>
        <v>5</v>
      </c>
      <c r="AP193" s="171">
        <f>SUM(AP187:AP192)</f>
        <v>8515</v>
      </c>
      <c r="AQ193" s="188">
        <f>SUM(AQ188:AQ192)</f>
        <v>5</v>
      </c>
      <c r="AR193" s="189">
        <f>SUM(AR188:AR192)</f>
        <v>5</v>
      </c>
      <c r="AS193" s="171">
        <f>SUM(AS187:AS192)</f>
        <v>8515</v>
      </c>
      <c r="AT193" s="188">
        <f>SUM(AT188:AT192)</f>
        <v>5</v>
      </c>
      <c r="AU193" s="189">
        <f>SUM(AU188:AU192)</f>
        <v>5</v>
      </c>
      <c r="AV193" s="171">
        <f>SUM(AV187:AV192)</f>
        <v>8515</v>
      </c>
      <c r="AW193" s="188">
        <f>SUM(AW188:AW192)</f>
        <v>5</v>
      </c>
      <c r="AX193" s="189">
        <f>SUM(AX188:AX192)</f>
        <v>5</v>
      </c>
      <c r="AY193" s="171">
        <f>SUM(AY187:AY192)</f>
        <v>8515</v>
      </c>
    </row>
    <row r="194" spans="1:51" s="125" customFormat="1" ht="13.8" thickBot="1">
      <c r="A194" s="173" t="s">
        <v>506</v>
      </c>
      <c r="B194" s="174"/>
      <c r="C194" s="175"/>
      <c r="D194" s="175"/>
      <c r="E194" s="175"/>
      <c r="F194" s="175"/>
      <c r="G194" s="175"/>
      <c r="H194" s="175"/>
      <c r="I194" s="176"/>
      <c r="J194" s="177"/>
      <c r="K194" s="178"/>
      <c r="L194" s="195"/>
      <c r="M194" s="180"/>
      <c r="N194" s="178"/>
      <c r="O194" s="195"/>
      <c r="P194" s="180"/>
      <c r="Q194" s="178"/>
      <c r="R194" s="195"/>
      <c r="S194" s="180"/>
      <c r="T194" s="178"/>
      <c r="U194" s="195"/>
      <c r="V194" s="180"/>
      <c r="W194" s="178"/>
      <c r="X194" s="195"/>
      <c r="Y194" s="180"/>
      <c r="Z194" s="178"/>
      <c r="AA194" s="195"/>
      <c r="AB194" s="180"/>
      <c r="AC194" s="178"/>
      <c r="AD194" s="195"/>
      <c r="AE194" s="180"/>
      <c r="AF194" s="178"/>
      <c r="AG194" s="195"/>
      <c r="AH194" s="180"/>
      <c r="AI194" s="178"/>
      <c r="AJ194" s="195"/>
      <c r="AK194" s="180"/>
      <c r="AL194" s="178"/>
      <c r="AM194" s="195"/>
      <c r="AN194" s="180"/>
      <c r="AO194" s="178"/>
      <c r="AP194" s="195"/>
      <c r="AQ194" s="180"/>
      <c r="AR194" s="178"/>
      <c r="AS194" s="195"/>
      <c r="AT194" s="180"/>
      <c r="AU194" s="178"/>
      <c r="AV194" s="195"/>
      <c r="AW194" s="180"/>
      <c r="AX194" s="178"/>
      <c r="AY194" s="195"/>
    </row>
    <row r="195" spans="1:51" s="125" customFormat="1" ht="13.2">
      <c r="A195" s="209" t="s">
        <v>449</v>
      </c>
      <c r="B195" s="183" t="s">
        <v>456</v>
      </c>
      <c r="C195" s="147">
        <v>3000</v>
      </c>
      <c r="D195" s="147">
        <f>C195*0.1</f>
        <v>300</v>
      </c>
      <c r="E195" s="147">
        <v>115</v>
      </c>
      <c r="F195" s="147">
        <v>63</v>
      </c>
      <c r="G195" s="197">
        <v>17</v>
      </c>
      <c r="H195" s="147">
        <v>140</v>
      </c>
      <c r="I195" s="147">
        <f>SUM(C195:H195)</f>
        <v>3635</v>
      </c>
      <c r="J195" s="185">
        <v>1</v>
      </c>
      <c r="K195" s="198">
        <v>1</v>
      </c>
      <c r="L195" s="154">
        <f>I195*J195*K195</f>
        <v>3635</v>
      </c>
      <c r="M195" s="185">
        <v>1</v>
      </c>
      <c r="N195" s="198">
        <v>1</v>
      </c>
      <c r="O195" s="154">
        <f>I195*M195*N195</f>
        <v>3635</v>
      </c>
      <c r="P195" s="185">
        <v>1</v>
      </c>
      <c r="Q195" s="198">
        <v>1</v>
      </c>
      <c r="R195" s="154">
        <f>I195*P195*Q195</f>
        <v>3635</v>
      </c>
      <c r="S195" s="185">
        <v>1</v>
      </c>
      <c r="T195" s="198">
        <v>1</v>
      </c>
      <c r="U195" s="154">
        <f>I195*S195*T195</f>
        <v>3635</v>
      </c>
      <c r="V195" s="185">
        <v>1</v>
      </c>
      <c r="W195" s="198">
        <v>1</v>
      </c>
      <c r="X195" s="154">
        <f>I195*V195*W195</f>
        <v>3635</v>
      </c>
      <c r="Y195" s="185">
        <v>1</v>
      </c>
      <c r="Z195" s="198">
        <v>1</v>
      </c>
      <c r="AA195" s="154">
        <f>I195*Y195*Z195</f>
        <v>3635</v>
      </c>
      <c r="AB195" s="185">
        <v>1</v>
      </c>
      <c r="AC195" s="198">
        <v>1</v>
      </c>
      <c r="AD195" s="154">
        <f>I195*AB195*AC195</f>
        <v>3635</v>
      </c>
      <c r="AE195" s="185">
        <v>1</v>
      </c>
      <c r="AF195" s="198">
        <v>1</v>
      </c>
      <c r="AG195" s="154">
        <f>I195*AE195*AF195</f>
        <v>3635</v>
      </c>
      <c r="AH195" s="185">
        <v>1</v>
      </c>
      <c r="AI195" s="198">
        <v>1</v>
      </c>
      <c r="AJ195" s="154">
        <f>I195*AH195*AI195</f>
        <v>3635</v>
      </c>
      <c r="AK195" s="185">
        <v>1</v>
      </c>
      <c r="AL195" s="198">
        <v>1</v>
      </c>
      <c r="AM195" s="154">
        <f>I195*AK195*AL195</f>
        <v>3635</v>
      </c>
      <c r="AN195" s="185">
        <v>1</v>
      </c>
      <c r="AO195" s="198">
        <v>1</v>
      </c>
      <c r="AP195" s="154">
        <f>I195*AN195*AO195</f>
        <v>3635</v>
      </c>
      <c r="AQ195" s="185">
        <v>1</v>
      </c>
      <c r="AR195" s="198">
        <v>1</v>
      </c>
      <c r="AS195" s="154">
        <f>I195*AQ195*AR195</f>
        <v>3635</v>
      </c>
      <c r="AT195" s="185">
        <v>1</v>
      </c>
      <c r="AU195" s="198">
        <v>1</v>
      </c>
      <c r="AV195" s="154">
        <f>I195*AT195*AU195</f>
        <v>3635</v>
      </c>
      <c r="AW195" s="185">
        <v>1</v>
      </c>
      <c r="AX195" s="198">
        <v>1</v>
      </c>
      <c r="AY195" s="154">
        <f>I195*AW195*AX195</f>
        <v>3635</v>
      </c>
    </row>
    <row r="196" spans="1:51" s="125" customFormat="1" ht="13.2">
      <c r="A196" s="202" t="s">
        <v>507</v>
      </c>
      <c r="B196" s="183" t="s">
        <v>459</v>
      </c>
      <c r="C196" s="197">
        <v>1500</v>
      </c>
      <c r="D196" s="147">
        <f>C196*0.1</f>
        <v>150</v>
      </c>
      <c r="E196" s="147">
        <v>115</v>
      </c>
      <c r="F196" s="147">
        <v>63</v>
      </c>
      <c r="G196" s="197">
        <v>17</v>
      </c>
      <c r="H196" s="147">
        <v>140</v>
      </c>
      <c r="I196" s="147">
        <f>SUM(C196:H196)</f>
        <v>1985</v>
      </c>
      <c r="J196" s="204">
        <v>1</v>
      </c>
      <c r="K196" s="198">
        <v>3</v>
      </c>
      <c r="L196" s="154">
        <f>I196*J196*K196</f>
        <v>5955</v>
      </c>
      <c r="M196" s="204">
        <v>1</v>
      </c>
      <c r="N196" s="198">
        <v>3</v>
      </c>
      <c r="O196" s="154">
        <f>I196*M196*N196</f>
        <v>5955</v>
      </c>
      <c r="P196" s="204">
        <v>1</v>
      </c>
      <c r="Q196" s="198">
        <v>3</v>
      </c>
      <c r="R196" s="154">
        <f>I196*P196*Q196</f>
        <v>5955</v>
      </c>
      <c r="S196" s="204">
        <v>1</v>
      </c>
      <c r="T196" s="198">
        <v>3</v>
      </c>
      <c r="U196" s="154">
        <f>I196*S196*T196</f>
        <v>5955</v>
      </c>
      <c r="V196" s="204">
        <v>1</v>
      </c>
      <c r="W196" s="198">
        <v>3</v>
      </c>
      <c r="X196" s="154">
        <f>I196*V196*W196</f>
        <v>5955</v>
      </c>
      <c r="Y196" s="204">
        <v>1</v>
      </c>
      <c r="Z196" s="198">
        <v>3</v>
      </c>
      <c r="AA196" s="154">
        <f>I196*Y196*Z196</f>
        <v>5955</v>
      </c>
      <c r="AB196" s="204">
        <v>1</v>
      </c>
      <c r="AC196" s="198">
        <v>3</v>
      </c>
      <c r="AD196" s="154">
        <f>I196*AB196*AC196</f>
        <v>5955</v>
      </c>
      <c r="AE196" s="204">
        <v>1</v>
      </c>
      <c r="AF196" s="198">
        <v>3</v>
      </c>
      <c r="AG196" s="154">
        <f>I196*AE196*AF196</f>
        <v>5955</v>
      </c>
      <c r="AH196" s="204">
        <v>1</v>
      </c>
      <c r="AI196" s="198">
        <v>3</v>
      </c>
      <c r="AJ196" s="154">
        <f>I196*AH196*AI196</f>
        <v>5955</v>
      </c>
      <c r="AK196" s="204">
        <v>1</v>
      </c>
      <c r="AL196" s="198">
        <v>3</v>
      </c>
      <c r="AM196" s="154">
        <f>I196*AK196*AL196</f>
        <v>5955</v>
      </c>
      <c r="AN196" s="204">
        <v>1</v>
      </c>
      <c r="AO196" s="198">
        <v>3</v>
      </c>
      <c r="AP196" s="154">
        <f>I196*AN196*AO196</f>
        <v>5955</v>
      </c>
      <c r="AQ196" s="204">
        <v>1</v>
      </c>
      <c r="AR196" s="198">
        <v>3</v>
      </c>
      <c r="AS196" s="154">
        <f>I196*AQ196*AR196</f>
        <v>5955</v>
      </c>
      <c r="AT196" s="204">
        <v>1</v>
      </c>
      <c r="AU196" s="198">
        <v>3</v>
      </c>
      <c r="AV196" s="154">
        <f>I196*AT196*AU196</f>
        <v>5955</v>
      </c>
      <c r="AW196" s="204">
        <v>1</v>
      </c>
      <c r="AX196" s="198">
        <v>3</v>
      </c>
      <c r="AY196" s="154">
        <f>I196*AW196*AX196</f>
        <v>5955</v>
      </c>
    </row>
    <row r="197" spans="1:51" s="125" customFormat="1" ht="13.2">
      <c r="A197" s="182" t="s">
        <v>492</v>
      </c>
      <c r="B197" s="183" t="s">
        <v>27</v>
      </c>
      <c r="C197" s="147">
        <v>600</v>
      </c>
      <c r="D197" s="147">
        <f>C197*0.1</f>
        <v>60</v>
      </c>
      <c r="E197" s="147">
        <v>115</v>
      </c>
      <c r="F197" s="147">
        <v>63</v>
      </c>
      <c r="G197" s="147">
        <v>17</v>
      </c>
      <c r="H197" s="147">
        <v>140</v>
      </c>
      <c r="I197" s="147">
        <f>SUM(C197:H197)</f>
        <v>995</v>
      </c>
      <c r="J197" s="162">
        <v>1</v>
      </c>
      <c r="K197" s="159">
        <v>1</v>
      </c>
      <c r="L197" s="154">
        <f>I197*J197*K197</f>
        <v>995</v>
      </c>
      <c r="M197" s="162">
        <v>1</v>
      </c>
      <c r="N197" s="159">
        <v>1</v>
      </c>
      <c r="O197" s="154">
        <f>I197*M197*N197</f>
        <v>995</v>
      </c>
      <c r="P197" s="162">
        <v>1</v>
      </c>
      <c r="Q197" s="159">
        <v>1</v>
      </c>
      <c r="R197" s="154">
        <f>I197*P197*Q197</f>
        <v>995</v>
      </c>
      <c r="S197" s="162">
        <v>1</v>
      </c>
      <c r="T197" s="159">
        <v>1</v>
      </c>
      <c r="U197" s="154">
        <f>I197*S197*T197</f>
        <v>995</v>
      </c>
      <c r="V197" s="162">
        <v>1</v>
      </c>
      <c r="W197" s="159">
        <v>1</v>
      </c>
      <c r="X197" s="154">
        <f>I197*V197*W197</f>
        <v>995</v>
      </c>
      <c r="Y197" s="162">
        <v>1</v>
      </c>
      <c r="Z197" s="159">
        <v>1</v>
      </c>
      <c r="AA197" s="154">
        <f>I197*Y197*Z197</f>
        <v>995</v>
      </c>
      <c r="AB197" s="162">
        <v>1</v>
      </c>
      <c r="AC197" s="159">
        <v>1</v>
      </c>
      <c r="AD197" s="154">
        <f>I197*AB197*AC197</f>
        <v>995</v>
      </c>
      <c r="AE197" s="162">
        <v>1</v>
      </c>
      <c r="AF197" s="159">
        <v>1</v>
      </c>
      <c r="AG197" s="154">
        <f>I197*AE197*AF197</f>
        <v>995</v>
      </c>
      <c r="AH197" s="162">
        <v>1</v>
      </c>
      <c r="AI197" s="159">
        <v>1</v>
      </c>
      <c r="AJ197" s="154">
        <f>I197*AH197*AI197</f>
        <v>995</v>
      </c>
      <c r="AK197" s="162">
        <v>1</v>
      </c>
      <c r="AL197" s="159">
        <v>1</v>
      </c>
      <c r="AM197" s="154">
        <f>I197*AK197*AL197</f>
        <v>995</v>
      </c>
      <c r="AN197" s="162">
        <v>1</v>
      </c>
      <c r="AO197" s="159">
        <v>1</v>
      </c>
      <c r="AP197" s="154">
        <f>I197*AN197*AO197</f>
        <v>995</v>
      </c>
      <c r="AQ197" s="162">
        <v>1</v>
      </c>
      <c r="AR197" s="159">
        <v>1</v>
      </c>
      <c r="AS197" s="154">
        <f>I197*AQ197*AR197</f>
        <v>995</v>
      </c>
      <c r="AT197" s="162">
        <v>1</v>
      </c>
      <c r="AU197" s="159">
        <v>1</v>
      </c>
      <c r="AV197" s="154">
        <f>I197*AT197*AU197</f>
        <v>995</v>
      </c>
      <c r="AW197" s="162">
        <v>1</v>
      </c>
      <c r="AX197" s="159">
        <v>1</v>
      </c>
      <c r="AY197" s="154">
        <f>I197*AW197*AX197</f>
        <v>995</v>
      </c>
    </row>
    <row r="198" spans="1:51" s="125" customFormat="1" ht="13.8" thickBot="1">
      <c r="A198" s="202" t="s">
        <v>508</v>
      </c>
      <c r="B198" s="183" t="s">
        <v>27</v>
      </c>
      <c r="C198" s="147">
        <v>600</v>
      </c>
      <c r="D198" s="147">
        <f>C198*0.1</f>
        <v>60</v>
      </c>
      <c r="E198" s="147">
        <v>115</v>
      </c>
      <c r="F198" s="147">
        <v>63</v>
      </c>
      <c r="G198" s="197">
        <v>17</v>
      </c>
      <c r="H198" s="147">
        <v>140</v>
      </c>
      <c r="I198" s="147">
        <f>SUM(C198:H198)</f>
        <v>995</v>
      </c>
      <c r="J198" s="185">
        <v>1</v>
      </c>
      <c r="K198" s="198">
        <v>24</v>
      </c>
      <c r="L198" s="154">
        <f>I198*J198*K198</f>
        <v>23880</v>
      </c>
      <c r="M198" s="185">
        <v>1</v>
      </c>
      <c r="N198" s="198">
        <v>24</v>
      </c>
      <c r="O198" s="154">
        <f>I198*M198*N198</f>
        <v>23880</v>
      </c>
      <c r="P198" s="185">
        <v>1</v>
      </c>
      <c r="Q198" s="198">
        <v>24</v>
      </c>
      <c r="R198" s="154">
        <f>I198*P198*Q198</f>
        <v>23880</v>
      </c>
      <c r="S198" s="185">
        <v>1</v>
      </c>
      <c r="T198" s="198">
        <v>24</v>
      </c>
      <c r="U198" s="154">
        <f>I198*S198*T198</f>
        <v>23880</v>
      </c>
      <c r="V198" s="185">
        <v>1</v>
      </c>
      <c r="W198" s="198">
        <v>24</v>
      </c>
      <c r="X198" s="154">
        <f>I198*V198*W198</f>
        <v>23880</v>
      </c>
      <c r="Y198" s="185">
        <v>1</v>
      </c>
      <c r="Z198" s="198">
        <v>24</v>
      </c>
      <c r="AA198" s="154">
        <f>I198*Y198*Z198</f>
        <v>23880</v>
      </c>
      <c r="AB198" s="185">
        <v>1</v>
      </c>
      <c r="AC198" s="198">
        <v>24</v>
      </c>
      <c r="AD198" s="154">
        <f>I198*AB198*AC198</f>
        <v>23880</v>
      </c>
      <c r="AE198" s="185">
        <v>1</v>
      </c>
      <c r="AF198" s="198">
        <v>24</v>
      </c>
      <c r="AG198" s="154">
        <f>I198*AE198*AF198</f>
        <v>23880</v>
      </c>
      <c r="AH198" s="185">
        <v>1</v>
      </c>
      <c r="AI198" s="198">
        <v>24</v>
      </c>
      <c r="AJ198" s="154">
        <f>I198*AH198*AI198</f>
        <v>23880</v>
      </c>
      <c r="AK198" s="185">
        <v>1</v>
      </c>
      <c r="AL198" s="198">
        <v>24</v>
      </c>
      <c r="AM198" s="154">
        <f>I198*AK198*AL198</f>
        <v>23880</v>
      </c>
      <c r="AN198" s="185">
        <v>1</v>
      </c>
      <c r="AO198" s="198">
        <v>24</v>
      </c>
      <c r="AP198" s="154">
        <f>I198*AN198*AO198</f>
        <v>23880</v>
      </c>
      <c r="AQ198" s="185">
        <v>1</v>
      </c>
      <c r="AR198" s="198">
        <v>24</v>
      </c>
      <c r="AS198" s="154">
        <f>I198*AQ198*AR198</f>
        <v>23880</v>
      </c>
      <c r="AT198" s="185">
        <v>1</v>
      </c>
      <c r="AU198" s="198">
        <v>24</v>
      </c>
      <c r="AV198" s="154">
        <f>I198*AT198*AU198</f>
        <v>23880</v>
      </c>
      <c r="AW198" s="185">
        <v>1</v>
      </c>
      <c r="AX198" s="198">
        <v>24</v>
      </c>
      <c r="AY198" s="154">
        <f>I198*AW198*AX198</f>
        <v>23880</v>
      </c>
    </row>
    <row r="199" spans="1:51" s="125" customFormat="1" ht="30.75" customHeight="1" thickBot="1">
      <c r="A199" s="167" t="s">
        <v>63</v>
      </c>
      <c r="B199" s="127"/>
      <c r="C199" s="880"/>
      <c r="D199" s="881"/>
      <c r="E199" s="881"/>
      <c r="F199" s="881"/>
      <c r="G199" s="881"/>
      <c r="H199" s="881"/>
      <c r="I199" s="168">
        <f t="shared" ref="I199:AY199" si="91">SUM(I195:I198)</f>
        <v>7610</v>
      </c>
      <c r="J199" s="169">
        <f t="shared" si="91"/>
        <v>4</v>
      </c>
      <c r="K199" s="170">
        <f t="shared" si="91"/>
        <v>29</v>
      </c>
      <c r="L199" s="171">
        <f t="shared" si="91"/>
        <v>34465</v>
      </c>
      <c r="M199" s="172">
        <f t="shared" si="91"/>
        <v>4</v>
      </c>
      <c r="N199" s="170">
        <f t="shared" si="91"/>
        <v>29</v>
      </c>
      <c r="O199" s="171">
        <f t="shared" si="91"/>
        <v>34465</v>
      </c>
      <c r="P199" s="169">
        <f t="shared" si="91"/>
        <v>4</v>
      </c>
      <c r="Q199" s="170">
        <f t="shared" si="91"/>
        <v>29</v>
      </c>
      <c r="R199" s="171">
        <f t="shared" si="91"/>
        <v>34465</v>
      </c>
      <c r="S199" s="169">
        <f t="shared" si="91"/>
        <v>4</v>
      </c>
      <c r="T199" s="170">
        <f t="shared" si="91"/>
        <v>29</v>
      </c>
      <c r="U199" s="171">
        <f t="shared" si="91"/>
        <v>34465</v>
      </c>
      <c r="V199" s="169">
        <f t="shared" si="91"/>
        <v>4</v>
      </c>
      <c r="W199" s="170">
        <f t="shared" si="91"/>
        <v>29</v>
      </c>
      <c r="X199" s="171">
        <f t="shared" si="91"/>
        <v>34465</v>
      </c>
      <c r="Y199" s="169">
        <f t="shared" si="91"/>
        <v>4</v>
      </c>
      <c r="Z199" s="170">
        <f t="shared" si="91"/>
        <v>29</v>
      </c>
      <c r="AA199" s="171">
        <f t="shared" si="91"/>
        <v>34465</v>
      </c>
      <c r="AB199" s="169">
        <f t="shared" si="91"/>
        <v>4</v>
      </c>
      <c r="AC199" s="170">
        <f t="shared" si="91"/>
        <v>29</v>
      </c>
      <c r="AD199" s="171">
        <f t="shared" si="91"/>
        <v>34465</v>
      </c>
      <c r="AE199" s="169">
        <f t="shared" si="91"/>
        <v>4</v>
      </c>
      <c r="AF199" s="170">
        <f t="shared" si="91"/>
        <v>29</v>
      </c>
      <c r="AG199" s="171">
        <f t="shared" si="91"/>
        <v>34465</v>
      </c>
      <c r="AH199" s="169">
        <f t="shared" si="91"/>
        <v>4</v>
      </c>
      <c r="AI199" s="170">
        <f t="shared" si="91"/>
        <v>29</v>
      </c>
      <c r="AJ199" s="171">
        <f t="shared" si="91"/>
        <v>34465</v>
      </c>
      <c r="AK199" s="169">
        <f t="shared" si="91"/>
        <v>4</v>
      </c>
      <c r="AL199" s="170">
        <f t="shared" si="91"/>
        <v>29</v>
      </c>
      <c r="AM199" s="171">
        <f t="shared" si="91"/>
        <v>34465</v>
      </c>
      <c r="AN199" s="169">
        <f t="shared" si="91"/>
        <v>4</v>
      </c>
      <c r="AO199" s="170">
        <f t="shared" si="91"/>
        <v>29</v>
      </c>
      <c r="AP199" s="171">
        <f t="shared" si="91"/>
        <v>34465</v>
      </c>
      <c r="AQ199" s="169">
        <f t="shared" si="91"/>
        <v>4</v>
      </c>
      <c r="AR199" s="170">
        <f t="shared" si="91"/>
        <v>29</v>
      </c>
      <c r="AS199" s="171">
        <f t="shared" si="91"/>
        <v>34465</v>
      </c>
      <c r="AT199" s="169">
        <f t="shared" si="91"/>
        <v>4</v>
      </c>
      <c r="AU199" s="170">
        <f t="shared" si="91"/>
        <v>29</v>
      </c>
      <c r="AV199" s="171">
        <f t="shared" si="91"/>
        <v>34465</v>
      </c>
      <c r="AW199" s="169">
        <f t="shared" si="91"/>
        <v>4</v>
      </c>
      <c r="AX199" s="170">
        <f t="shared" si="91"/>
        <v>29</v>
      </c>
      <c r="AY199" s="171">
        <f t="shared" si="91"/>
        <v>34465</v>
      </c>
    </row>
    <row r="200" spans="1:51" s="125" customFormat="1" ht="13.8" thickBot="1">
      <c r="A200" s="173" t="s">
        <v>295</v>
      </c>
      <c r="B200" s="210"/>
      <c r="C200" s="211"/>
      <c r="D200" s="211"/>
      <c r="E200" s="211"/>
      <c r="F200" s="211"/>
      <c r="G200" s="211"/>
      <c r="H200" s="211"/>
      <c r="I200" s="212"/>
      <c r="J200" s="177"/>
      <c r="K200" s="178"/>
      <c r="L200" s="195"/>
      <c r="M200" s="180"/>
      <c r="N200" s="178"/>
      <c r="O200" s="195"/>
      <c r="P200" s="177"/>
      <c r="Q200" s="178"/>
      <c r="R200" s="195"/>
      <c r="S200" s="177"/>
      <c r="T200" s="178"/>
      <c r="U200" s="195"/>
      <c r="V200" s="213"/>
      <c r="W200" s="178"/>
      <c r="X200" s="195"/>
      <c r="Y200" s="213"/>
      <c r="Z200" s="178"/>
      <c r="AA200" s="195"/>
      <c r="AB200" s="213"/>
      <c r="AC200" s="178"/>
      <c r="AD200" s="195"/>
      <c r="AE200" s="213"/>
      <c r="AF200" s="178"/>
      <c r="AG200" s="195"/>
      <c r="AH200" s="213"/>
      <c r="AI200" s="178"/>
      <c r="AJ200" s="195"/>
      <c r="AK200" s="213"/>
      <c r="AL200" s="178"/>
      <c r="AM200" s="195"/>
      <c r="AN200" s="213"/>
      <c r="AO200" s="178"/>
      <c r="AP200" s="195"/>
      <c r="AQ200" s="213"/>
      <c r="AR200" s="178"/>
      <c r="AS200" s="195"/>
      <c r="AT200" s="213"/>
      <c r="AU200" s="178"/>
      <c r="AV200" s="195"/>
      <c r="AW200" s="213"/>
      <c r="AX200" s="178"/>
      <c r="AY200" s="195"/>
    </row>
    <row r="201" spans="1:51" s="125" customFormat="1" ht="13.2">
      <c r="A201" s="214" t="s">
        <v>509</v>
      </c>
      <c r="B201" s="215" t="s">
        <v>463</v>
      </c>
      <c r="C201" s="147">
        <v>6000</v>
      </c>
      <c r="D201" s="147">
        <f t="shared" ref="D201:D211" si="92">C201*0.1</f>
        <v>600</v>
      </c>
      <c r="E201" s="147">
        <v>115</v>
      </c>
      <c r="F201" s="147">
        <v>63</v>
      </c>
      <c r="G201" s="147">
        <v>27</v>
      </c>
      <c r="H201" s="147">
        <v>280</v>
      </c>
      <c r="I201" s="147">
        <f t="shared" ref="I201:I211" si="93">SUM(C201:H201)</f>
        <v>7085</v>
      </c>
      <c r="J201" s="162">
        <v>1</v>
      </c>
      <c r="K201" s="159">
        <v>1</v>
      </c>
      <c r="L201" s="154">
        <f t="shared" ref="L201:L211" si="94">I201*J201*K201</f>
        <v>7085</v>
      </c>
      <c r="M201" s="162">
        <v>1</v>
      </c>
      <c r="N201" s="159">
        <v>1</v>
      </c>
      <c r="O201" s="154">
        <f t="shared" ref="O201:O211" si="95">I201*M201*N201</f>
        <v>7085</v>
      </c>
      <c r="P201" s="162">
        <v>1</v>
      </c>
      <c r="Q201" s="159">
        <v>1</v>
      </c>
      <c r="R201" s="154">
        <f t="shared" ref="R201:R211" si="96">I201*P201*Q201</f>
        <v>7085</v>
      </c>
      <c r="S201" s="162">
        <v>1</v>
      </c>
      <c r="T201" s="159">
        <v>1</v>
      </c>
      <c r="U201" s="154">
        <f t="shared" ref="U201:U211" si="97">I201*S201*T201</f>
        <v>7085</v>
      </c>
      <c r="V201" s="162">
        <v>1</v>
      </c>
      <c r="W201" s="159">
        <v>1</v>
      </c>
      <c r="X201" s="154">
        <f t="shared" ref="X201:X211" si="98">I201*V201*W201</f>
        <v>7085</v>
      </c>
      <c r="Y201" s="162">
        <v>1</v>
      </c>
      <c r="Z201" s="159">
        <v>1</v>
      </c>
      <c r="AA201" s="154">
        <f t="shared" ref="AA201:AA211" si="99">I201*Y201*Z201</f>
        <v>7085</v>
      </c>
      <c r="AB201" s="162">
        <v>1</v>
      </c>
      <c r="AC201" s="159">
        <v>1</v>
      </c>
      <c r="AD201" s="154">
        <f t="shared" ref="AD201:AD211" si="100">I201*AB201*AC201</f>
        <v>7085</v>
      </c>
      <c r="AE201" s="162">
        <v>1</v>
      </c>
      <c r="AF201" s="159">
        <v>1</v>
      </c>
      <c r="AG201" s="154">
        <f t="shared" ref="AG201:AG211" si="101">I201*AE201*AF201</f>
        <v>7085</v>
      </c>
      <c r="AH201" s="162">
        <v>1</v>
      </c>
      <c r="AI201" s="159">
        <v>1</v>
      </c>
      <c r="AJ201" s="154">
        <f t="shared" ref="AJ201:AJ211" si="102">I201*AH201*AI201</f>
        <v>7085</v>
      </c>
      <c r="AK201" s="162">
        <v>1</v>
      </c>
      <c r="AL201" s="159">
        <v>1</v>
      </c>
      <c r="AM201" s="154">
        <f t="shared" ref="AM201:AM211" si="103">I201*AK201*AL201</f>
        <v>7085</v>
      </c>
      <c r="AN201" s="162">
        <v>1</v>
      </c>
      <c r="AO201" s="159">
        <v>1</v>
      </c>
      <c r="AP201" s="154">
        <f t="shared" ref="AP201:AP211" si="104">I201*AN201*AO201</f>
        <v>7085</v>
      </c>
      <c r="AQ201" s="162">
        <v>1</v>
      </c>
      <c r="AR201" s="159">
        <v>1</v>
      </c>
      <c r="AS201" s="154">
        <f t="shared" ref="AS201:AS211" si="105">I201*AQ201*AR201</f>
        <v>7085</v>
      </c>
      <c r="AT201" s="162">
        <v>1</v>
      </c>
      <c r="AU201" s="159">
        <v>1</v>
      </c>
      <c r="AV201" s="154">
        <f t="shared" ref="AV201:AV211" si="106">I201*AT201*AU201</f>
        <v>7085</v>
      </c>
      <c r="AW201" s="162">
        <v>1</v>
      </c>
      <c r="AX201" s="159">
        <v>1</v>
      </c>
      <c r="AY201" s="154">
        <f t="shared" ref="AY201:AY211" si="107">I201*AW201*AX201</f>
        <v>7085</v>
      </c>
    </row>
    <row r="202" spans="1:51" s="125" customFormat="1" ht="13.2">
      <c r="A202" s="192" t="s">
        <v>216</v>
      </c>
      <c r="B202" s="183" t="s">
        <v>456</v>
      </c>
      <c r="C202" s="147">
        <v>3000</v>
      </c>
      <c r="D202" s="147">
        <f t="shared" si="92"/>
        <v>300</v>
      </c>
      <c r="E202" s="147">
        <v>115</v>
      </c>
      <c r="F202" s="147">
        <v>63</v>
      </c>
      <c r="G202" s="147">
        <v>27</v>
      </c>
      <c r="H202" s="147">
        <v>140</v>
      </c>
      <c r="I202" s="147">
        <f t="shared" si="93"/>
        <v>3645</v>
      </c>
      <c r="J202" s="162">
        <v>1</v>
      </c>
      <c r="K202" s="159">
        <v>1</v>
      </c>
      <c r="L202" s="154">
        <f t="shared" si="94"/>
        <v>3645</v>
      </c>
      <c r="M202" s="162">
        <v>1</v>
      </c>
      <c r="N202" s="159">
        <v>1</v>
      </c>
      <c r="O202" s="154">
        <f t="shared" si="95"/>
        <v>3645</v>
      </c>
      <c r="P202" s="162">
        <v>1</v>
      </c>
      <c r="Q202" s="159">
        <v>1</v>
      </c>
      <c r="R202" s="154">
        <f t="shared" si="96"/>
        <v>3645</v>
      </c>
      <c r="S202" s="162">
        <v>1</v>
      </c>
      <c r="T202" s="159">
        <v>1</v>
      </c>
      <c r="U202" s="154">
        <f t="shared" si="97"/>
        <v>3645</v>
      </c>
      <c r="V202" s="162">
        <v>1</v>
      </c>
      <c r="W202" s="159">
        <v>1</v>
      </c>
      <c r="X202" s="154">
        <f t="shared" si="98"/>
        <v>3645</v>
      </c>
      <c r="Y202" s="162">
        <v>1</v>
      </c>
      <c r="Z202" s="159">
        <v>1</v>
      </c>
      <c r="AA202" s="154">
        <f t="shared" si="99"/>
        <v>3645</v>
      </c>
      <c r="AB202" s="162">
        <v>1</v>
      </c>
      <c r="AC202" s="159">
        <v>1</v>
      </c>
      <c r="AD202" s="154">
        <f t="shared" si="100"/>
        <v>3645</v>
      </c>
      <c r="AE202" s="162">
        <v>1</v>
      </c>
      <c r="AF202" s="159">
        <v>1</v>
      </c>
      <c r="AG202" s="154">
        <f t="shared" si="101"/>
        <v>3645</v>
      </c>
      <c r="AH202" s="162">
        <v>1</v>
      </c>
      <c r="AI202" s="159">
        <v>1</v>
      </c>
      <c r="AJ202" s="154">
        <f t="shared" si="102"/>
        <v>3645</v>
      </c>
      <c r="AK202" s="162">
        <v>1</v>
      </c>
      <c r="AL202" s="159">
        <v>1</v>
      </c>
      <c r="AM202" s="154">
        <f t="shared" si="103"/>
        <v>3645</v>
      </c>
      <c r="AN202" s="162">
        <v>1</v>
      </c>
      <c r="AO202" s="159">
        <v>1</v>
      </c>
      <c r="AP202" s="154">
        <f t="shared" si="104"/>
        <v>3645</v>
      </c>
      <c r="AQ202" s="162">
        <v>1</v>
      </c>
      <c r="AR202" s="159">
        <v>1</v>
      </c>
      <c r="AS202" s="154">
        <f t="shared" si="105"/>
        <v>3645</v>
      </c>
      <c r="AT202" s="162">
        <v>1</v>
      </c>
      <c r="AU202" s="159">
        <v>1</v>
      </c>
      <c r="AV202" s="154">
        <f t="shared" si="106"/>
        <v>3645</v>
      </c>
      <c r="AW202" s="162">
        <v>1</v>
      </c>
      <c r="AX202" s="159">
        <v>1</v>
      </c>
      <c r="AY202" s="154">
        <f t="shared" si="107"/>
        <v>3645</v>
      </c>
    </row>
    <row r="203" spans="1:51" s="125" customFormat="1" ht="13.2">
      <c r="A203" s="192" t="s">
        <v>218</v>
      </c>
      <c r="B203" s="183" t="s">
        <v>456</v>
      </c>
      <c r="C203" s="147">
        <v>2000</v>
      </c>
      <c r="D203" s="147">
        <f t="shared" si="92"/>
        <v>200</v>
      </c>
      <c r="E203" s="147">
        <v>115</v>
      </c>
      <c r="F203" s="147">
        <v>63</v>
      </c>
      <c r="G203" s="147">
        <v>17</v>
      </c>
      <c r="H203" s="147">
        <v>140</v>
      </c>
      <c r="I203" s="147">
        <f t="shared" si="93"/>
        <v>2535</v>
      </c>
      <c r="J203" s="162">
        <v>1</v>
      </c>
      <c r="K203" s="159">
        <v>4</v>
      </c>
      <c r="L203" s="154">
        <f t="shared" si="94"/>
        <v>10140</v>
      </c>
      <c r="M203" s="162">
        <v>1</v>
      </c>
      <c r="N203" s="159">
        <v>4</v>
      </c>
      <c r="O203" s="154">
        <f t="shared" si="95"/>
        <v>10140</v>
      </c>
      <c r="P203" s="162">
        <v>1</v>
      </c>
      <c r="Q203" s="159">
        <v>4</v>
      </c>
      <c r="R203" s="154">
        <f t="shared" si="96"/>
        <v>10140</v>
      </c>
      <c r="S203" s="162">
        <v>1</v>
      </c>
      <c r="T203" s="159">
        <v>4</v>
      </c>
      <c r="U203" s="154">
        <f t="shared" si="97"/>
        <v>10140</v>
      </c>
      <c r="V203" s="162">
        <v>1</v>
      </c>
      <c r="W203" s="159">
        <v>4</v>
      </c>
      <c r="X203" s="154">
        <f t="shared" si="98"/>
        <v>10140</v>
      </c>
      <c r="Y203" s="162">
        <v>1</v>
      </c>
      <c r="Z203" s="159">
        <v>4</v>
      </c>
      <c r="AA203" s="154">
        <f t="shared" si="99"/>
        <v>10140</v>
      </c>
      <c r="AB203" s="162">
        <v>1</v>
      </c>
      <c r="AC203" s="159">
        <v>4</v>
      </c>
      <c r="AD203" s="154">
        <f t="shared" si="100"/>
        <v>10140</v>
      </c>
      <c r="AE203" s="162">
        <v>1</v>
      </c>
      <c r="AF203" s="159">
        <v>4</v>
      </c>
      <c r="AG203" s="154">
        <f t="shared" si="101"/>
        <v>10140</v>
      </c>
      <c r="AH203" s="162">
        <v>1</v>
      </c>
      <c r="AI203" s="159">
        <v>4</v>
      </c>
      <c r="AJ203" s="154">
        <f t="shared" si="102"/>
        <v>10140</v>
      </c>
      <c r="AK203" s="162">
        <v>1</v>
      </c>
      <c r="AL203" s="159">
        <v>4</v>
      </c>
      <c r="AM203" s="154">
        <f t="shared" si="103"/>
        <v>10140</v>
      </c>
      <c r="AN203" s="162">
        <v>1</v>
      </c>
      <c r="AO203" s="159">
        <v>4</v>
      </c>
      <c r="AP203" s="154">
        <f t="shared" si="104"/>
        <v>10140</v>
      </c>
      <c r="AQ203" s="162">
        <v>1</v>
      </c>
      <c r="AR203" s="159">
        <v>4</v>
      </c>
      <c r="AS203" s="154">
        <f t="shared" si="105"/>
        <v>10140</v>
      </c>
      <c r="AT203" s="162">
        <v>1</v>
      </c>
      <c r="AU203" s="159">
        <v>4</v>
      </c>
      <c r="AV203" s="154">
        <f t="shared" si="106"/>
        <v>10140</v>
      </c>
      <c r="AW203" s="162">
        <v>1</v>
      </c>
      <c r="AX203" s="159">
        <v>4</v>
      </c>
      <c r="AY203" s="154">
        <f t="shared" si="107"/>
        <v>10140</v>
      </c>
    </row>
    <row r="204" spans="1:51" s="125" customFormat="1" ht="13.2">
      <c r="A204" s="182" t="s">
        <v>221</v>
      </c>
      <c r="B204" s="183" t="s">
        <v>456</v>
      </c>
      <c r="C204" s="147">
        <v>1500</v>
      </c>
      <c r="D204" s="147">
        <f t="shared" si="92"/>
        <v>150</v>
      </c>
      <c r="E204" s="147">
        <v>115</v>
      </c>
      <c r="F204" s="147">
        <v>63</v>
      </c>
      <c r="G204" s="147">
        <v>17</v>
      </c>
      <c r="H204" s="147">
        <v>140</v>
      </c>
      <c r="I204" s="147">
        <f t="shared" si="93"/>
        <v>1985</v>
      </c>
      <c r="J204" s="162">
        <v>1</v>
      </c>
      <c r="K204" s="159">
        <v>3</v>
      </c>
      <c r="L204" s="154">
        <f t="shared" si="94"/>
        <v>5955</v>
      </c>
      <c r="M204" s="162">
        <v>1</v>
      </c>
      <c r="N204" s="159">
        <v>2</v>
      </c>
      <c r="O204" s="154">
        <f t="shared" si="95"/>
        <v>3970</v>
      </c>
      <c r="P204" s="162">
        <v>1</v>
      </c>
      <c r="Q204" s="159">
        <v>2</v>
      </c>
      <c r="R204" s="154">
        <f t="shared" si="96"/>
        <v>3970</v>
      </c>
      <c r="S204" s="162">
        <v>1</v>
      </c>
      <c r="T204" s="159">
        <v>2</v>
      </c>
      <c r="U204" s="154">
        <f t="shared" si="97"/>
        <v>3970</v>
      </c>
      <c r="V204" s="162">
        <v>1</v>
      </c>
      <c r="W204" s="159">
        <v>2</v>
      </c>
      <c r="X204" s="154">
        <f t="shared" si="98"/>
        <v>3970</v>
      </c>
      <c r="Y204" s="162">
        <v>1</v>
      </c>
      <c r="Z204" s="159">
        <v>2</v>
      </c>
      <c r="AA204" s="154">
        <f t="shared" si="99"/>
        <v>3970</v>
      </c>
      <c r="AB204" s="162">
        <v>1</v>
      </c>
      <c r="AC204" s="159">
        <v>2</v>
      </c>
      <c r="AD204" s="154">
        <f t="shared" si="100"/>
        <v>3970</v>
      </c>
      <c r="AE204" s="162">
        <v>1</v>
      </c>
      <c r="AF204" s="159">
        <v>2</v>
      </c>
      <c r="AG204" s="154">
        <f t="shared" si="101"/>
        <v>3970</v>
      </c>
      <c r="AH204" s="162">
        <v>1</v>
      </c>
      <c r="AI204" s="159">
        <v>2</v>
      </c>
      <c r="AJ204" s="154">
        <f t="shared" si="102"/>
        <v>3970</v>
      </c>
      <c r="AK204" s="162">
        <v>1</v>
      </c>
      <c r="AL204" s="159">
        <v>2</v>
      </c>
      <c r="AM204" s="154">
        <f t="shared" si="103"/>
        <v>3970</v>
      </c>
      <c r="AN204" s="162">
        <v>1</v>
      </c>
      <c r="AO204" s="159">
        <v>2</v>
      </c>
      <c r="AP204" s="154">
        <f t="shared" si="104"/>
        <v>3970</v>
      </c>
      <c r="AQ204" s="162">
        <v>1</v>
      </c>
      <c r="AR204" s="159">
        <v>2</v>
      </c>
      <c r="AS204" s="154">
        <f t="shared" si="105"/>
        <v>3970</v>
      </c>
      <c r="AT204" s="162">
        <v>1</v>
      </c>
      <c r="AU204" s="159">
        <v>2</v>
      </c>
      <c r="AV204" s="154">
        <f t="shared" si="106"/>
        <v>3970</v>
      </c>
      <c r="AW204" s="162">
        <v>1</v>
      </c>
      <c r="AX204" s="159">
        <v>2</v>
      </c>
      <c r="AY204" s="154">
        <f t="shared" si="107"/>
        <v>3970</v>
      </c>
    </row>
    <row r="205" spans="1:51" s="125" customFormat="1" ht="13.2">
      <c r="A205" s="182" t="s">
        <v>224</v>
      </c>
      <c r="B205" s="183" t="s">
        <v>456</v>
      </c>
      <c r="C205" s="147">
        <v>1500</v>
      </c>
      <c r="D205" s="147">
        <f t="shared" si="92"/>
        <v>150</v>
      </c>
      <c r="E205" s="147">
        <v>115</v>
      </c>
      <c r="F205" s="147">
        <v>63</v>
      </c>
      <c r="G205" s="147">
        <v>17</v>
      </c>
      <c r="H205" s="147">
        <v>140</v>
      </c>
      <c r="I205" s="147">
        <f t="shared" si="93"/>
        <v>1985</v>
      </c>
      <c r="J205" s="162">
        <v>1</v>
      </c>
      <c r="K205" s="159">
        <v>2</v>
      </c>
      <c r="L205" s="154">
        <f t="shared" si="94"/>
        <v>3970</v>
      </c>
      <c r="M205" s="162">
        <v>1</v>
      </c>
      <c r="N205" s="159">
        <v>2</v>
      </c>
      <c r="O205" s="154">
        <f t="shared" si="95"/>
        <v>3970</v>
      </c>
      <c r="P205" s="162">
        <v>1</v>
      </c>
      <c r="Q205" s="159">
        <v>2</v>
      </c>
      <c r="R205" s="154">
        <f t="shared" si="96"/>
        <v>3970</v>
      </c>
      <c r="S205" s="162">
        <v>1</v>
      </c>
      <c r="T205" s="159">
        <v>2</v>
      </c>
      <c r="U205" s="154">
        <f t="shared" si="97"/>
        <v>3970</v>
      </c>
      <c r="V205" s="162">
        <v>1</v>
      </c>
      <c r="W205" s="159">
        <v>2</v>
      </c>
      <c r="X205" s="154">
        <f t="shared" si="98"/>
        <v>3970</v>
      </c>
      <c r="Y205" s="162">
        <v>1</v>
      </c>
      <c r="Z205" s="159">
        <v>2</v>
      </c>
      <c r="AA205" s="154">
        <f t="shared" si="99"/>
        <v>3970</v>
      </c>
      <c r="AB205" s="162">
        <v>1</v>
      </c>
      <c r="AC205" s="159">
        <v>2</v>
      </c>
      <c r="AD205" s="154">
        <f t="shared" si="100"/>
        <v>3970</v>
      </c>
      <c r="AE205" s="162">
        <v>1</v>
      </c>
      <c r="AF205" s="159">
        <v>2</v>
      </c>
      <c r="AG205" s="154">
        <f t="shared" si="101"/>
        <v>3970</v>
      </c>
      <c r="AH205" s="162">
        <v>1</v>
      </c>
      <c r="AI205" s="159">
        <v>2</v>
      </c>
      <c r="AJ205" s="154">
        <f t="shared" si="102"/>
        <v>3970</v>
      </c>
      <c r="AK205" s="162">
        <v>1</v>
      </c>
      <c r="AL205" s="159">
        <v>2</v>
      </c>
      <c r="AM205" s="154">
        <f t="shared" si="103"/>
        <v>3970</v>
      </c>
      <c r="AN205" s="162">
        <v>1</v>
      </c>
      <c r="AO205" s="159">
        <v>2</v>
      </c>
      <c r="AP205" s="154">
        <f t="shared" si="104"/>
        <v>3970</v>
      </c>
      <c r="AQ205" s="162">
        <v>1</v>
      </c>
      <c r="AR205" s="159">
        <v>2</v>
      </c>
      <c r="AS205" s="154">
        <f t="shared" si="105"/>
        <v>3970</v>
      </c>
      <c r="AT205" s="162">
        <v>1</v>
      </c>
      <c r="AU205" s="159">
        <v>2</v>
      </c>
      <c r="AV205" s="154">
        <f t="shared" si="106"/>
        <v>3970</v>
      </c>
      <c r="AW205" s="162">
        <v>1</v>
      </c>
      <c r="AX205" s="159">
        <v>2</v>
      </c>
      <c r="AY205" s="154">
        <f t="shared" si="107"/>
        <v>3970</v>
      </c>
    </row>
    <row r="206" spans="1:51" s="125" customFormat="1" ht="13.2">
      <c r="A206" s="182" t="s">
        <v>510</v>
      </c>
      <c r="B206" s="183" t="s">
        <v>456</v>
      </c>
      <c r="C206" s="147">
        <v>1500</v>
      </c>
      <c r="D206" s="147">
        <f t="shared" si="92"/>
        <v>150</v>
      </c>
      <c r="E206" s="147">
        <v>115</v>
      </c>
      <c r="F206" s="147">
        <v>63</v>
      </c>
      <c r="G206" s="147">
        <v>17</v>
      </c>
      <c r="H206" s="147">
        <v>140</v>
      </c>
      <c r="I206" s="147">
        <f t="shared" si="93"/>
        <v>1985</v>
      </c>
      <c r="J206" s="162">
        <v>1</v>
      </c>
      <c r="K206" s="159">
        <v>1</v>
      </c>
      <c r="L206" s="154">
        <f t="shared" si="94"/>
        <v>1985</v>
      </c>
      <c r="M206" s="162">
        <v>1</v>
      </c>
      <c r="N206" s="159">
        <v>1</v>
      </c>
      <c r="O206" s="154">
        <f t="shared" si="95"/>
        <v>1985</v>
      </c>
      <c r="P206" s="162">
        <v>1</v>
      </c>
      <c r="Q206" s="159">
        <v>1</v>
      </c>
      <c r="R206" s="154">
        <f t="shared" si="96"/>
        <v>1985</v>
      </c>
      <c r="S206" s="162">
        <v>1</v>
      </c>
      <c r="T206" s="159">
        <v>1</v>
      </c>
      <c r="U206" s="154">
        <f t="shared" si="97"/>
        <v>1985</v>
      </c>
      <c r="V206" s="162">
        <v>1</v>
      </c>
      <c r="W206" s="159">
        <v>1</v>
      </c>
      <c r="X206" s="154">
        <f t="shared" si="98"/>
        <v>1985</v>
      </c>
      <c r="Y206" s="162">
        <v>1</v>
      </c>
      <c r="Z206" s="159">
        <v>1</v>
      </c>
      <c r="AA206" s="154">
        <f t="shared" si="99"/>
        <v>1985</v>
      </c>
      <c r="AB206" s="162">
        <v>1</v>
      </c>
      <c r="AC206" s="159">
        <v>1</v>
      </c>
      <c r="AD206" s="154">
        <f t="shared" si="100"/>
        <v>1985</v>
      </c>
      <c r="AE206" s="162">
        <v>1</v>
      </c>
      <c r="AF206" s="159">
        <v>1</v>
      </c>
      <c r="AG206" s="154">
        <f t="shared" si="101"/>
        <v>1985</v>
      </c>
      <c r="AH206" s="162">
        <v>1</v>
      </c>
      <c r="AI206" s="159">
        <v>1</v>
      </c>
      <c r="AJ206" s="154">
        <f t="shared" si="102"/>
        <v>1985</v>
      </c>
      <c r="AK206" s="162">
        <v>1</v>
      </c>
      <c r="AL206" s="159">
        <v>1</v>
      </c>
      <c r="AM206" s="154">
        <f t="shared" si="103"/>
        <v>1985</v>
      </c>
      <c r="AN206" s="162">
        <v>1</v>
      </c>
      <c r="AO206" s="159">
        <v>1</v>
      </c>
      <c r="AP206" s="154">
        <f t="shared" si="104"/>
        <v>1985</v>
      </c>
      <c r="AQ206" s="162">
        <v>1</v>
      </c>
      <c r="AR206" s="159">
        <v>1</v>
      </c>
      <c r="AS206" s="154">
        <f t="shared" si="105"/>
        <v>1985</v>
      </c>
      <c r="AT206" s="162">
        <v>1</v>
      </c>
      <c r="AU206" s="159">
        <v>1</v>
      </c>
      <c r="AV206" s="154">
        <f t="shared" si="106"/>
        <v>1985</v>
      </c>
      <c r="AW206" s="162">
        <v>1</v>
      </c>
      <c r="AX206" s="159">
        <v>1</v>
      </c>
      <c r="AY206" s="154">
        <f t="shared" si="107"/>
        <v>1985</v>
      </c>
    </row>
    <row r="207" spans="1:51" s="125" customFormat="1" ht="13.2">
      <c r="A207" s="182" t="s">
        <v>511</v>
      </c>
      <c r="B207" s="183" t="s">
        <v>456</v>
      </c>
      <c r="C207" s="147">
        <v>850</v>
      </c>
      <c r="D207" s="147">
        <f t="shared" si="92"/>
        <v>85</v>
      </c>
      <c r="E207" s="147">
        <v>115</v>
      </c>
      <c r="F207" s="147">
        <v>63</v>
      </c>
      <c r="G207" s="147">
        <v>17</v>
      </c>
      <c r="H207" s="147">
        <v>140</v>
      </c>
      <c r="I207" s="147">
        <f t="shared" si="93"/>
        <v>1270</v>
      </c>
      <c r="J207" s="162">
        <v>1</v>
      </c>
      <c r="K207" s="159">
        <v>10</v>
      </c>
      <c r="L207" s="154">
        <f t="shared" si="94"/>
        <v>12700</v>
      </c>
      <c r="M207" s="162">
        <v>1</v>
      </c>
      <c r="N207" s="159">
        <v>10</v>
      </c>
      <c r="O207" s="154">
        <f t="shared" si="95"/>
        <v>12700</v>
      </c>
      <c r="P207" s="162">
        <v>1</v>
      </c>
      <c r="Q207" s="159">
        <v>10</v>
      </c>
      <c r="R207" s="154">
        <f t="shared" si="96"/>
        <v>12700</v>
      </c>
      <c r="S207" s="162">
        <v>1</v>
      </c>
      <c r="T207" s="159">
        <v>10</v>
      </c>
      <c r="U207" s="154">
        <f t="shared" si="97"/>
        <v>12700</v>
      </c>
      <c r="V207" s="162">
        <v>1</v>
      </c>
      <c r="W207" s="159">
        <v>10</v>
      </c>
      <c r="X207" s="154">
        <f t="shared" si="98"/>
        <v>12700</v>
      </c>
      <c r="Y207" s="162">
        <v>1</v>
      </c>
      <c r="Z207" s="159">
        <v>10</v>
      </c>
      <c r="AA207" s="154">
        <f t="shared" si="99"/>
        <v>12700</v>
      </c>
      <c r="AB207" s="162">
        <v>1</v>
      </c>
      <c r="AC207" s="159">
        <v>10</v>
      </c>
      <c r="AD207" s="154">
        <f t="shared" si="100"/>
        <v>12700</v>
      </c>
      <c r="AE207" s="162">
        <v>1</v>
      </c>
      <c r="AF207" s="159">
        <v>10</v>
      </c>
      <c r="AG207" s="154">
        <f t="shared" si="101"/>
        <v>12700</v>
      </c>
      <c r="AH207" s="162">
        <v>1</v>
      </c>
      <c r="AI207" s="159">
        <v>10</v>
      </c>
      <c r="AJ207" s="154">
        <f t="shared" si="102"/>
        <v>12700</v>
      </c>
      <c r="AK207" s="162">
        <v>1</v>
      </c>
      <c r="AL207" s="159">
        <v>10</v>
      </c>
      <c r="AM207" s="154">
        <f t="shared" si="103"/>
        <v>12700</v>
      </c>
      <c r="AN207" s="162">
        <v>1</v>
      </c>
      <c r="AO207" s="159">
        <v>10</v>
      </c>
      <c r="AP207" s="154">
        <f t="shared" si="104"/>
        <v>12700</v>
      </c>
      <c r="AQ207" s="162">
        <v>1</v>
      </c>
      <c r="AR207" s="159">
        <v>10</v>
      </c>
      <c r="AS207" s="154">
        <f t="shared" si="105"/>
        <v>12700</v>
      </c>
      <c r="AT207" s="162">
        <v>1</v>
      </c>
      <c r="AU207" s="159">
        <v>10</v>
      </c>
      <c r="AV207" s="154">
        <f t="shared" si="106"/>
        <v>12700</v>
      </c>
      <c r="AW207" s="162">
        <v>1</v>
      </c>
      <c r="AX207" s="159">
        <v>10</v>
      </c>
      <c r="AY207" s="154">
        <f t="shared" si="107"/>
        <v>12700</v>
      </c>
    </row>
    <row r="208" spans="1:51" s="125" customFormat="1" ht="13.2">
      <c r="A208" s="182" t="s">
        <v>512</v>
      </c>
      <c r="B208" s="183" t="s">
        <v>456</v>
      </c>
      <c r="C208" s="147">
        <v>850</v>
      </c>
      <c r="D208" s="147">
        <f t="shared" si="92"/>
        <v>85</v>
      </c>
      <c r="E208" s="147">
        <v>115</v>
      </c>
      <c r="F208" s="147">
        <v>63</v>
      </c>
      <c r="G208" s="147">
        <v>17</v>
      </c>
      <c r="H208" s="147">
        <v>140</v>
      </c>
      <c r="I208" s="147">
        <f t="shared" si="93"/>
        <v>1270</v>
      </c>
      <c r="J208" s="162">
        <v>1</v>
      </c>
      <c r="K208" s="159">
        <v>1</v>
      </c>
      <c r="L208" s="154">
        <f t="shared" si="94"/>
        <v>1270</v>
      </c>
      <c r="M208" s="162">
        <v>1</v>
      </c>
      <c r="N208" s="159">
        <v>1</v>
      </c>
      <c r="O208" s="154">
        <f t="shared" si="95"/>
        <v>1270</v>
      </c>
      <c r="P208" s="162">
        <v>1</v>
      </c>
      <c r="Q208" s="159">
        <v>1</v>
      </c>
      <c r="R208" s="154">
        <f t="shared" si="96"/>
        <v>1270</v>
      </c>
      <c r="S208" s="162">
        <v>1</v>
      </c>
      <c r="T208" s="159">
        <v>1</v>
      </c>
      <c r="U208" s="154">
        <f t="shared" si="97"/>
        <v>1270</v>
      </c>
      <c r="V208" s="162">
        <v>1</v>
      </c>
      <c r="W208" s="159">
        <v>1</v>
      </c>
      <c r="X208" s="154">
        <f t="shared" si="98"/>
        <v>1270</v>
      </c>
      <c r="Y208" s="162">
        <v>1</v>
      </c>
      <c r="Z208" s="159">
        <v>1</v>
      </c>
      <c r="AA208" s="154">
        <f t="shared" si="99"/>
        <v>1270</v>
      </c>
      <c r="AB208" s="162">
        <v>1</v>
      </c>
      <c r="AC208" s="159">
        <v>1</v>
      </c>
      <c r="AD208" s="154">
        <f t="shared" si="100"/>
        <v>1270</v>
      </c>
      <c r="AE208" s="162">
        <v>1</v>
      </c>
      <c r="AF208" s="159">
        <v>1</v>
      </c>
      <c r="AG208" s="154">
        <f t="shared" si="101"/>
        <v>1270</v>
      </c>
      <c r="AH208" s="162">
        <v>1</v>
      </c>
      <c r="AI208" s="159">
        <v>1</v>
      </c>
      <c r="AJ208" s="154">
        <f t="shared" si="102"/>
        <v>1270</v>
      </c>
      <c r="AK208" s="162">
        <v>1</v>
      </c>
      <c r="AL208" s="159">
        <v>1</v>
      </c>
      <c r="AM208" s="154">
        <f t="shared" si="103"/>
        <v>1270</v>
      </c>
      <c r="AN208" s="162">
        <v>1</v>
      </c>
      <c r="AO208" s="159">
        <v>1</v>
      </c>
      <c r="AP208" s="154">
        <f t="shared" si="104"/>
        <v>1270</v>
      </c>
      <c r="AQ208" s="162">
        <v>1</v>
      </c>
      <c r="AR208" s="159">
        <v>1</v>
      </c>
      <c r="AS208" s="154">
        <f t="shared" si="105"/>
        <v>1270</v>
      </c>
      <c r="AT208" s="162">
        <v>1</v>
      </c>
      <c r="AU208" s="159">
        <v>1</v>
      </c>
      <c r="AV208" s="154">
        <f t="shared" si="106"/>
        <v>1270</v>
      </c>
      <c r="AW208" s="162">
        <v>1</v>
      </c>
      <c r="AX208" s="159">
        <v>1</v>
      </c>
      <c r="AY208" s="154">
        <f t="shared" si="107"/>
        <v>1270</v>
      </c>
    </row>
    <row r="209" spans="1:51" s="125" customFormat="1" ht="13.2">
      <c r="A209" s="202" t="s">
        <v>234</v>
      </c>
      <c r="B209" s="183" t="s">
        <v>456</v>
      </c>
      <c r="C209" s="147">
        <v>550</v>
      </c>
      <c r="D209" s="147">
        <f t="shared" si="92"/>
        <v>55</v>
      </c>
      <c r="E209" s="147">
        <v>115</v>
      </c>
      <c r="F209" s="147">
        <v>63</v>
      </c>
      <c r="G209" s="147">
        <v>17</v>
      </c>
      <c r="H209" s="147">
        <v>140</v>
      </c>
      <c r="I209" s="147">
        <f t="shared" si="93"/>
        <v>940</v>
      </c>
      <c r="J209" s="162">
        <v>1</v>
      </c>
      <c r="K209" s="159">
        <v>10</v>
      </c>
      <c r="L209" s="154">
        <f t="shared" si="94"/>
        <v>9400</v>
      </c>
      <c r="M209" s="162">
        <v>1</v>
      </c>
      <c r="N209" s="159">
        <v>1</v>
      </c>
      <c r="O209" s="154">
        <f t="shared" si="95"/>
        <v>940</v>
      </c>
      <c r="P209" s="162">
        <v>1</v>
      </c>
      <c r="Q209" s="159">
        <v>1</v>
      </c>
      <c r="R209" s="154">
        <f t="shared" si="96"/>
        <v>940</v>
      </c>
      <c r="S209" s="162">
        <v>1</v>
      </c>
      <c r="T209" s="159">
        <v>1</v>
      </c>
      <c r="U209" s="154">
        <f t="shared" si="97"/>
        <v>940</v>
      </c>
      <c r="V209" s="162">
        <v>1</v>
      </c>
      <c r="W209" s="159">
        <v>1</v>
      </c>
      <c r="X209" s="154">
        <f t="shared" si="98"/>
        <v>940</v>
      </c>
      <c r="Y209" s="162">
        <v>1</v>
      </c>
      <c r="Z209" s="159">
        <v>1</v>
      </c>
      <c r="AA209" s="154">
        <f t="shared" si="99"/>
        <v>940</v>
      </c>
      <c r="AB209" s="162">
        <v>1</v>
      </c>
      <c r="AC209" s="159">
        <v>1</v>
      </c>
      <c r="AD209" s="154">
        <f t="shared" si="100"/>
        <v>940</v>
      </c>
      <c r="AE209" s="162">
        <v>1</v>
      </c>
      <c r="AF209" s="159">
        <v>1</v>
      </c>
      <c r="AG209" s="154">
        <f t="shared" si="101"/>
        <v>940</v>
      </c>
      <c r="AH209" s="162">
        <v>1</v>
      </c>
      <c r="AI209" s="159">
        <v>1</v>
      </c>
      <c r="AJ209" s="154">
        <f t="shared" si="102"/>
        <v>940</v>
      </c>
      <c r="AK209" s="162">
        <v>1</v>
      </c>
      <c r="AL209" s="159">
        <v>1</v>
      </c>
      <c r="AM209" s="154">
        <f t="shared" si="103"/>
        <v>940</v>
      </c>
      <c r="AN209" s="162">
        <v>1</v>
      </c>
      <c r="AO209" s="159">
        <v>1</v>
      </c>
      <c r="AP209" s="154">
        <f t="shared" si="104"/>
        <v>940</v>
      </c>
      <c r="AQ209" s="162">
        <v>1</v>
      </c>
      <c r="AR209" s="159">
        <v>1</v>
      </c>
      <c r="AS209" s="154">
        <f t="shared" si="105"/>
        <v>940</v>
      </c>
      <c r="AT209" s="162">
        <v>1</v>
      </c>
      <c r="AU209" s="159">
        <v>1</v>
      </c>
      <c r="AV209" s="154">
        <f t="shared" si="106"/>
        <v>940</v>
      </c>
      <c r="AW209" s="162">
        <v>1</v>
      </c>
      <c r="AX209" s="159">
        <v>1</v>
      </c>
      <c r="AY209" s="154">
        <f t="shared" si="107"/>
        <v>940</v>
      </c>
    </row>
    <row r="210" spans="1:51" s="125" customFormat="1" ht="13.2">
      <c r="A210" s="202" t="s">
        <v>236</v>
      </c>
      <c r="B210" s="183" t="s">
        <v>456</v>
      </c>
      <c r="C210" s="147">
        <v>550</v>
      </c>
      <c r="D210" s="147">
        <f t="shared" si="92"/>
        <v>55</v>
      </c>
      <c r="E210" s="147">
        <v>115</v>
      </c>
      <c r="F210" s="147">
        <v>63</v>
      </c>
      <c r="G210" s="147">
        <v>17</v>
      </c>
      <c r="H210" s="147">
        <v>140</v>
      </c>
      <c r="I210" s="147">
        <f t="shared" si="93"/>
        <v>940</v>
      </c>
      <c r="J210" s="162">
        <v>1</v>
      </c>
      <c r="K210" s="159">
        <v>6</v>
      </c>
      <c r="L210" s="154">
        <f t="shared" si="94"/>
        <v>5640</v>
      </c>
      <c r="M210" s="162">
        <v>1</v>
      </c>
      <c r="N210" s="159">
        <v>2</v>
      </c>
      <c r="O210" s="154">
        <f t="shared" si="95"/>
        <v>1880</v>
      </c>
      <c r="P210" s="162">
        <v>1</v>
      </c>
      <c r="Q210" s="159">
        <v>2</v>
      </c>
      <c r="R210" s="154">
        <f t="shared" si="96"/>
        <v>1880</v>
      </c>
      <c r="S210" s="162">
        <v>1</v>
      </c>
      <c r="T210" s="159">
        <v>2</v>
      </c>
      <c r="U210" s="154">
        <f t="shared" si="97"/>
        <v>1880</v>
      </c>
      <c r="V210" s="162">
        <v>1</v>
      </c>
      <c r="W210" s="159">
        <v>2</v>
      </c>
      <c r="X210" s="154">
        <f t="shared" si="98"/>
        <v>1880</v>
      </c>
      <c r="Y210" s="162">
        <v>1</v>
      </c>
      <c r="Z210" s="159">
        <v>2</v>
      </c>
      <c r="AA210" s="154">
        <f t="shared" si="99"/>
        <v>1880</v>
      </c>
      <c r="AB210" s="162">
        <v>1</v>
      </c>
      <c r="AC210" s="159">
        <v>2</v>
      </c>
      <c r="AD210" s="154">
        <f t="shared" si="100"/>
        <v>1880</v>
      </c>
      <c r="AE210" s="162">
        <v>1</v>
      </c>
      <c r="AF210" s="159">
        <v>2</v>
      </c>
      <c r="AG210" s="154">
        <f t="shared" si="101"/>
        <v>1880</v>
      </c>
      <c r="AH210" s="162">
        <v>1</v>
      </c>
      <c r="AI210" s="159">
        <v>2</v>
      </c>
      <c r="AJ210" s="154">
        <f t="shared" si="102"/>
        <v>1880</v>
      </c>
      <c r="AK210" s="162">
        <v>1</v>
      </c>
      <c r="AL210" s="159">
        <v>2</v>
      </c>
      <c r="AM210" s="154">
        <f t="shared" si="103"/>
        <v>1880</v>
      </c>
      <c r="AN210" s="162">
        <v>1</v>
      </c>
      <c r="AO210" s="159">
        <v>2</v>
      </c>
      <c r="AP210" s="154">
        <f t="shared" si="104"/>
        <v>1880</v>
      </c>
      <c r="AQ210" s="162">
        <v>1</v>
      </c>
      <c r="AR210" s="159">
        <v>2</v>
      </c>
      <c r="AS210" s="154">
        <f t="shared" si="105"/>
        <v>1880</v>
      </c>
      <c r="AT210" s="162">
        <v>1</v>
      </c>
      <c r="AU210" s="159">
        <v>2</v>
      </c>
      <c r="AV210" s="154">
        <f t="shared" si="106"/>
        <v>1880</v>
      </c>
      <c r="AW210" s="162">
        <v>1</v>
      </c>
      <c r="AX210" s="159">
        <v>2</v>
      </c>
      <c r="AY210" s="154">
        <f t="shared" si="107"/>
        <v>1880</v>
      </c>
    </row>
    <row r="211" spans="1:51" s="125" customFormat="1" ht="13.8" thickBot="1">
      <c r="A211" s="216" t="s">
        <v>238</v>
      </c>
      <c r="B211" s="183" t="s">
        <v>456</v>
      </c>
      <c r="C211" s="147">
        <v>550</v>
      </c>
      <c r="D211" s="147">
        <f t="shared" si="92"/>
        <v>55</v>
      </c>
      <c r="E211" s="147">
        <v>115</v>
      </c>
      <c r="F211" s="147">
        <v>63</v>
      </c>
      <c r="G211" s="147">
        <v>17</v>
      </c>
      <c r="H211" s="147">
        <v>140</v>
      </c>
      <c r="I211" s="147">
        <f t="shared" si="93"/>
        <v>940</v>
      </c>
      <c r="J211" s="162">
        <v>1</v>
      </c>
      <c r="K211" s="159">
        <v>6</v>
      </c>
      <c r="L211" s="154">
        <f t="shared" si="94"/>
        <v>5640</v>
      </c>
      <c r="M211" s="162">
        <v>1</v>
      </c>
      <c r="N211" s="159">
        <v>2</v>
      </c>
      <c r="O211" s="154">
        <f t="shared" si="95"/>
        <v>1880</v>
      </c>
      <c r="P211" s="162">
        <v>1</v>
      </c>
      <c r="Q211" s="159">
        <v>2</v>
      </c>
      <c r="R211" s="154">
        <f t="shared" si="96"/>
        <v>1880</v>
      </c>
      <c r="S211" s="162">
        <v>1</v>
      </c>
      <c r="T211" s="159">
        <v>2</v>
      </c>
      <c r="U211" s="154">
        <f t="shared" si="97"/>
        <v>1880</v>
      </c>
      <c r="V211" s="162">
        <v>1</v>
      </c>
      <c r="W211" s="159">
        <v>2</v>
      </c>
      <c r="X211" s="154">
        <f t="shared" si="98"/>
        <v>1880</v>
      </c>
      <c r="Y211" s="162">
        <v>1</v>
      </c>
      <c r="Z211" s="159">
        <v>2</v>
      </c>
      <c r="AA211" s="154">
        <f t="shared" si="99"/>
        <v>1880</v>
      </c>
      <c r="AB211" s="162">
        <v>1</v>
      </c>
      <c r="AC211" s="159">
        <v>2</v>
      </c>
      <c r="AD211" s="154">
        <f t="shared" si="100"/>
        <v>1880</v>
      </c>
      <c r="AE211" s="162">
        <v>1</v>
      </c>
      <c r="AF211" s="159">
        <v>2</v>
      </c>
      <c r="AG211" s="154">
        <f t="shared" si="101"/>
        <v>1880</v>
      </c>
      <c r="AH211" s="162">
        <v>1</v>
      </c>
      <c r="AI211" s="159">
        <v>2</v>
      </c>
      <c r="AJ211" s="154">
        <f t="shared" si="102"/>
        <v>1880</v>
      </c>
      <c r="AK211" s="162">
        <v>1</v>
      </c>
      <c r="AL211" s="159">
        <v>2</v>
      </c>
      <c r="AM211" s="154">
        <f t="shared" si="103"/>
        <v>1880</v>
      </c>
      <c r="AN211" s="162">
        <v>1</v>
      </c>
      <c r="AO211" s="159">
        <v>2</v>
      </c>
      <c r="AP211" s="154">
        <f t="shared" si="104"/>
        <v>1880</v>
      </c>
      <c r="AQ211" s="162">
        <v>1</v>
      </c>
      <c r="AR211" s="159">
        <v>2</v>
      </c>
      <c r="AS211" s="154">
        <f t="shared" si="105"/>
        <v>1880</v>
      </c>
      <c r="AT211" s="162">
        <v>1</v>
      </c>
      <c r="AU211" s="159">
        <v>2</v>
      </c>
      <c r="AV211" s="154">
        <f t="shared" si="106"/>
        <v>1880</v>
      </c>
      <c r="AW211" s="162">
        <v>1</v>
      </c>
      <c r="AX211" s="159">
        <v>2</v>
      </c>
      <c r="AY211" s="154">
        <f t="shared" si="107"/>
        <v>1880</v>
      </c>
    </row>
    <row r="212" spans="1:51" s="125" customFormat="1" ht="13.8" thickBot="1">
      <c r="A212" s="217" t="s">
        <v>63</v>
      </c>
      <c r="B212" s="139"/>
      <c r="C212" s="187"/>
      <c r="D212" s="187"/>
      <c r="E212" s="187"/>
      <c r="F212" s="187"/>
      <c r="G212" s="187"/>
      <c r="H212" s="187"/>
      <c r="I212" s="171">
        <f t="shared" ref="I212:AY212" si="108">SUM(I201:I211)</f>
        <v>24580</v>
      </c>
      <c r="J212" s="142">
        <f t="shared" si="108"/>
        <v>11</v>
      </c>
      <c r="K212" s="218">
        <f t="shared" si="108"/>
        <v>45</v>
      </c>
      <c r="L212" s="171">
        <f t="shared" si="108"/>
        <v>67430</v>
      </c>
      <c r="M212" s="142">
        <f t="shared" si="108"/>
        <v>11</v>
      </c>
      <c r="N212" s="218">
        <f t="shared" si="108"/>
        <v>27</v>
      </c>
      <c r="O212" s="171">
        <f t="shared" si="108"/>
        <v>49465</v>
      </c>
      <c r="P212" s="142">
        <f t="shared" si="108"/>
        <v>11</v>
      </c>
      <c r="Q212" s="218">
        <f t="shared" si="108"/>
        <v>27</v>
      </c>
      <c r="R212" s="171">
        <f t="shared" si="108"/>
        <v>49465</v>
      </c>
      <c r="S212" s="142">
        <f t="shared" si="108"/>
        <v>11</v>
      </c>
      <c r="T212" s="218">
        <f t="shared" si="108"/>
        <v>27</v>
      </c>
      <c r="U212" s="171">
        <f t="shared" si="108"/>
        <v>49465</v>
      </c>
      <c r="V212" s="142">
        <f t="shared" si="108"/>
        <v>11</v>
      </c>
      <c r="W212" s="218">
        <f t="shared" si="108"/>
        <v>27</v>
      </c>
      <c r="X212" s="171">
        <f t="shared" si="108"/>
        <v>49465</v>
      </c>
      <c r="Y212" s="142">
        <f t="shared" si="108"/>
        <v>11</v>
      </c>
      <c r="Z212" s="218">
        <f t="shared" si="108"/>
        <v>27</v>
      </c>
      <c r="AA212" s="171">
        <f t="shared" si="108"/>
        <v>49465</v>
      </c>
      <c r="AB212" s="142">
        <f t="shared" si="108"/>
        <v>11</v>
      </c>
      <c r="AC212" s="218">
        <f t="shared" si="108"/>
        <v>27</v>
      </c>
      <c r="AD212" s="171">
        <f t="shared" si="108"/>
        <v>49465</v>
      </c>
      <c r="AE212" s="142">
        <f t="shared" si="108"/>
        <v>11</v>
      </c>
      <c r="AF212" s="218">
        <f t="shared" si="108"/>
        <v>27</v>
      </c>
      <c r="AG212" s="171">
        <f t="shared" si="108"/>
        <v>49465</v>
      </c>
      <c r="AH212" s="142">
        <f t="shared" si="108"/>
        <v>11</v>
      </c>
      <c r="AI212" s="218">
        <f t="shared" si="108"/>
        <v>27</v>
      </c>
      <c r="AJ212" s="171">
        <f t="shared" si="108"/>
        <v>49465</v>
      </c>
      <c r="AK212" s="142">
        <f t="shared" si="108"/>
        <v>11</v>
      </c>
      <c r="AL212" s="218">
        <f t="shared" si="108"/>
        <v>27</v>
      </c>
      <c r="AM212" s="171">
        <f t="shared" si="108"/>
        <v>49465</v>
      </c>
      <c r="AN212" s="142">
        <f t="shared" si="108"/>
        <v>11</v>
      </c>
      <c r="AO212" s="218">
        <f t="shared" si="108"/>
        <v>27</v>
      </c>
      <c r="AP212" s="171">
        <f t="shared" si="108"/>
        <v>49465</v>
      </c>
      <c r="AQ212" s="142">
        <f t="shared" si="108"/>
        <v>11</v>
      </c>
      <c r="AR212" s="218">
        <f t="shared" si="108"/>
        <v>27</v>
      </c>
      <c r="AS212" s="171">
        <f t="shared" si="108"/>
        <v>49465</v>
      </c>
      <c r="AT212" s="142">
        <f t="shared" si="108"/>
        <v>11</v>
      </c>
      <c r="AU212" s="218">
        <f t="shared" si="108"/>
        <v>27</v>
      </c>
      <c r="AV212" s="171">
        <f t="shared" si="108"/>
        <v>49465</v>
      </c>
      <c r="AW212" s="142">
        <f t="shared" si="108"/>
        <v>11</v>
      </c>
      <c r="AX212" s="218">
        <f t="shared" si="108"/>
        <v>27</v>
      </c>
      <c r="AY212" s="171">
        <f t="shared" si="108"/>
        <v>49465</v>
      </c>
    </row>
    <row r="213" spans="1:51" s="125" customFormat="1" ht="13.8" thickBot="1">
      <c r="A213" s="219" t="s">
        <v>513</v>
      </c>
      <c r="B213" s="220"/>
      <c r="C213" s="175"/>
      <c r="D213" s="175"/>
      <c r="E213" s="175"/>
      <c r="F213" s="175"/>
      <c r="G213" s="175"/>
      <c r="H213" s="175"/>
      <c r="I213" s="176"/>
      <c r="J213" s="221"/>
      <c r="K213" s="222"/>
      <c r="L213" s="195"/>
      <c r="M213" s="221"/>
      <c r="N213" s="222"/>
      <c r="O213" s="195"/>
      <c r="P213" s="221"/>
      <c r="Q213" s="222"/>
      <c r="R213" s="195"/>
      <c r="S213" s="221"/>
      <c r="T213" s="222"/>
      <c r="U213" s="195"/>
      <c r="V213" s="221"/>
      <c r="W213" s="222"/>
      <c r="X213" s="195"/>
      <c r="Y213" s="221"/>
      <c r="Z213" s="222"/>
      <c r="AA213" s="195"/>
      <c r="AB213" s="221"/>
      <c r="AC213" s="222"/>
      <c r="AD213" s="195"/>
      <c r="AE213" s="221"/>
      <c r="AF213" s="222"/>
      <c r="AG213" s="195"/>
      <c r="AH213" s="221"/>
      <c r="AI213" s="222"/>
      <c r="AJ213" s="195"/>
      <c r="AK213" s="221"/>
      <c r="AL213" s="222"/>
      <c r="AM213" s="195"/>
      <c r="AN213" s="221"/>
      <c r="AO213" s="222"/>
      <c r="AP213" s="195"/>
      <c r="AQ213" s="221"/>
      <c r="AR213" s="222"/>
      <c r="AS213" s="195"/>
      <c r="AT213" s="221"/>
      <c r="AU213" s="222"/>
      <c r="AV213" s="195"/>
      <c r="AW213" s="221"/>
      <c r="AX213" s="222"/>
      <c r="AY213" s="195"/>
    </row>
    <row r="214" spans="1:51" s="125" customFormat="1" ht="13.2">
      <c r="A214" s="202" t="s">
        <v>514</v>
      </c>
      <c r="B214" s="183" t="s">
        <v>459</v>
      </c>
      <c r="C214" s="147">
        <v>850</v>
      </c>
      <c r="D214" s="147">
        <f>C214*0.1</f>
        <v>85</v>
      </c>
      <c r="E214" s="147">
        <v>115</v>
      </c>
      <c r="F214" s="147">
        <v>63</v>
      </c>
      <c r="G214" s="147">
        <v>27</v>
      </c>
      <c r="H214" s="147">
        <v>140</v>
      </c>
      <c r="I214" s="147">
        <f>SUM(C214:H214)</f>
        <v>1280</v>
      </c>
      <c r="J214" s="162">
        <v>1</v>
      </c>
      <c r="K214" s="159">
        <v>2</v>
      </c>
      <c r="L214" s="154">
        <f>I214*J214*K214</f>
        <v>2560</v>
      </c>
      <c r="M214" s="162">
        <v>1</v>
      </c>
      <c r="N214" s="159">
        <v>2</v>
      </c>
      <c r="O214" s="154">
        <f>I214*M214*N214</f>
        <v>2560</v>
      </c>
      <c r="P214" s="162">
        <v>1</v>
      </c>
      <c r="Q214" s="159">
        <v>2</v>
      </c>
      <c r="R214" s="154">
        <f>I214*P214*Q214</f>
        <v>2560</v>
      </c>
      <c r="S214" s="162">
        <v>1</v>
      </c>
      <c r="T214" s="159">
        <v>2</v>
      </c>
      <c r="U214" s="154">
        <f>I214*S214*T214</f>
        <v>2560</v>
      </c>
      <c r="V214" s="162">
        <v>1</v>
      </c>
      <c r="W214" s="159">
        <v>2</v>
      </c>
      <c r="X214" s="154">
        <f>I214*V214*W214</f>
        <v>2560</v>
      </c>
      <c r="Y214" s="162">
        <v>1</v>
      </c>
      <c r="Z214" s="159">
        <v>2</v>
      </c>
      <c r="AA214" s="154">
        <f>I214*Y214*Z214</f>
        <v>2560</v>
      </c>
      <c r="AB214" s="162">
        <v>1</v>
      </c>
      <c r="AC214" s="159">
        <v>2</v>
      </c>
      <c r="AD214" s="154">
        <f>I214*AB214*AC214</f>
        <v>2560</v>
      </c>
      <c r="AE214" s="162">
        <v>1</v>
      </c>
      <c r="AF214" s="159">
        <v>2</v>
      </c>
      <c r="AG214" s="154">
        <f>I214*AE214*AF214</f>
        <v>2560</v>
      </c>
      <c r="AH214" s="162">
        <v>1</v>
      </c>
      <c r="AI214" s="159">
        <v>2</v>
      </c>
      <c r="AJ214" s="154">
        <f>I214*AH214*AI214</f>
        <v>2560</v>
      </c>
      <c r="AK214" s="162">
        <v>1</v>
      </c>
      <c r="AL214" s="159">
        <v>2</v>
      </c>
      <c r="AM214" s="154">
        <f>I214*AK214*AL214</f>
        <v>2560</v>
      </c>
      <c r="AN214" s="162">
        <v>1</v>
      </c>
      <c r="AO214" s="159">
        <v>2</v>
      </c>
      <c r="AP214" s="154">
        <f>I214*AN214*AO214</f>
        <v>2560</v>
      </c>
      <c r="AQ214" s="162">
        <v>1</v>
      </c>
      <c r="AR214" s="159">
        <v>2</v>
      </c>
      <c r="AS214" s="154">
        <f>I214*AQ214*AR214</f>
        <v>2560</v>
      </c>
      <c r="AT214" s="162">
        <v>1</v>
      </c>
      <c r="AU214" s="159">
        <v>2</v>
      </c>
      <c r="AV214" s="154">
        <f>I214*AT214*AU214</f>
        <v>2560</v>
      </c>
      <c r="AW214" s="162">
        <v>1</v>
      </c>
      <c r="AX214" s="159">
        <v>2</v>
      </c>
      <c r="AY214" s="154">
        <f>I214*AW214*AX214</f>
        <v>2560</v>
      </c>
    </row>
    <row r="215" spans="1:51" s="125" customFormat="1" ht="13.2">
      <c r="A215" s="202" t="s">
        <v>515</v>
      </c>
      <c r="B215" s="183" t="s">
        <v>459</v>
      </c>
      <c r="C215" s="147">
        <v>550</v>
      </c>
      <c r="D215" s="147">
        <f>C215*0.1</f>
        <v>55</v>
      </c>
      <c r="E215" s="147">
        <v>115</v>
      </c>
      <c r="F215" s="147">
        <v>63</v>
      </c>
      <c r="G215" s="147">
        <v>27</v>
      </c>
      <c r="H215" s="147">
        <v>140</v>
      </c>
      <c r="I215" s="147">
        <f>SUM(C215:H215)</f>
        <v>950</v>
      </c>
      <c r="J215" s="162">
        <v>1</v>
      </c>
      <c r="K215" s="159">
        <v>4</v>
      </c>
      <c r="L215" s="154">
        <f>I215*J215*K215</f>
        <v>3800</v>
      </c>
      <c r="M215" s="162">
        <v>1</v>
      </c>
      <c r="N215" s="159">
        <v>4</v>
      </c>
      <c r="O215" s="154">
        <f>I215*M215*N215</f>
        <v>3800</v>
      </c>
      <c r="P215" s="162">
        <v>1</v>
      </c>
      <c r="Q215" s="159">
        <v>4</v>
      </c>
      <c r="R215" s="154">
        <f>I215*P215*Q215</f>
        <v>3800</v>
      </c>
      <c r="S215" s="162">
        <v>1</v>
      </c>
      <c r="T215" s="159">
        <v>4</v>
      </c>
      <c r="U215" s="154">
        <f>I215*S215*T215</f>
        <v>3800</v>
      </c>
      <c r="V215" s="162">
        <v>1</v>
      </c>
      <c r="W215" s="159">
        <v>4</v>
      </c>
      <c r="X215" s="154">
        <f>I215*V215*W215</f>
        <v>3800</v>
      </c>
      <c r="Y215" s="162">
        <v>1</v>
      </c>
      <c r="Z215" s="159">
        <v>4</v>
      </c>
      <c r="AA215" s="154">
        <f>I215*Y215*Z215</f>
        <v>3800</v>
      </c>
      <c r="AB215" s="162">
        <v>1</v>
      </c>
      <c r="AC215" s="159">
        <v>4</v>
      </c>
      <c r="AD215" s="154">
        <f>I215*AB215*AC215</f>
        <v>3800</v>
      </c>
      <c r="AE215" s="162">
        <v>1</v>
      </c>
      <c r="AF215" s="159">
        <v>4</v>
      </c>
      <c r="AG215" s="154">
        <f>I215*AE215*AF215</f>
        <v>3800</v>
      </c>
      <c r="AH215" s="162">
        <v>1</v>
      </c>
      <c r="AI215" s="159">
        <v>4</v>
      </c>
      <c r="AJ215" s="154">
        <f>I215*AH215*AI215</f>
        <v>3800</v>
      </c>
      <c r="AK215" s="162">
        <v>1</v>
      </c>
      <c r="AL215" s="159">
        <v>4</v>
      </c>
      <c r="AM215" s="154">
        <f>I215*AK215*AL215</f>
        <v>3800</v>
      </c>
      <c r="AN215" s="162">
        <v>1</v>
      </c>
      <c r="AO215" s="159">
        <v>4</v>
      </c>
      <c r="AP215" s="154">
        <f>I215*AN215*AO215</f>
        <v>3800</v>
      </c>
      <c r="AQ215" s="162">
        <v>1</v>
      </c>
      <c r="AR215" s="159">
        <v>4</v>
      </c>
      <c r="AS215" s="154">
        <f>I215*AQ215*AR215</f>
        <v>3800</v>
      </c>
      <c r="AT215" s="162">
        <v>1</v>
      </c>
      <c r="AU215" s="159">
        <v>4</v>
      </c>
      <c r="AV215" s="154">
        <f>I215*AT215*AU215</f>
        <v>3800</v>
      </c>
      <c r="AW215" s="162">
        <v>1</v>
      </c>
      <c r="AX215" s="159">
        <v>4</v>
      </c>
      <c r="AY215" s="154">
        <f>I215*AW215*AX215</f>
        <v>3800</v>
      </c>
    </row>
    <row r="216" spans="1:51" s="125" customFormat="1" ht="13.8" thickBot="1">
      <c r="A216" s="205" t="s">
        <v>516</v>
      </c>
      <c r="B216" s="183" t="s">
        <v>27</v>
      </c>
      <c r="C216" s="147">
        <v>550</v>
      </c>
      <c r="D216" s="147">
        <f>C216*0.1</f>
        <v>55</v>
      </c>
      <c r="E216" s="147">
        <v>115</v>
      </c>
      <c r="F216" s="147">
        <v>63</v>
      </c>
      <c r="G216" s="147">
        <v>17</v>
      </c>
      <c r="H216" s="147">
        <v>140</v>
      </c>
      <c r="I216" s="147">
        <f>SUM(C216:H216)</f>
        <v>940</v>
      </c>
      <c r="J216" s="162">
        <v>1</v>
      </c>
      <c r="K216" s="159">
        <v>2</v>
      </c>
      <c r="L216" s="154">
        <f>I216*J216*K216</f>
        <v>1880</v>
      </c>
      <c r="M216" s="162">
        <v>1</v>
      </c>
      <c r="N216" s="159">
        <v>2</v>
      </c>
      <c r="O216" s="154">
        <f>I216*M216*N216</f>
        <v>1880</v>
      </c>
      <c r="P216" s="162">
        <v>1</v>
      </c>
      <c r="Q216" s="159">
        <v>2</v>
      </c>
      <c r="R216" s="154">
        <f>I216*P216*Q216</f>
        <v>1880</v>
      </c>
      <c r="S216" s="162">
        <v>1</v>
      </c>
      <c r="T216" s="159">
        <v>2</v>
      </c>
      <c r="U216" s="154">
        <f>I216*S216*T216</f>
        <v>1880</v>
      </c>
      <c r="V216" s="162">
        <v>1</v>
      </c>
      <c r="W216" s="159">
        <v>2</v>
      </c>
      <c r="X216" s="154">
        <f>I216*V216*W216</f>
        <v>1880</v>
      </c>
      <c r="Y216" s="162">
        <v>1</v>
      </c>
      <c r="Z216" s="159">
        <v>2</v>
      </c>
      <c r="AA216" s="154">
        <f>I216*Y216*Z216</f>
        <v>1880</v>
      </c>
      <c r="AB216" s="162">
        <v>1</v>
      </c>
      <c r="AC216" s="159">
        <v>2</v>
      </c>
      <c r="AD216" s="154">
        <f>I216*AB216*AC216</f>
        <v>1880</v>
      </c>
      <c r="AE216" s="162">
        <v>1</v>
      </c>
      <c r="AF216" s="159">
        <v>2</v>
      </c>
      <c r="AG216" s="154">
        <f>I216*AE216*AF216</f>
        <v>1880</v>
      </c>
      <c r="AH216" s="162">
        <v>1</v>
      </c>
      <c r="AI216" s="159">
        <v>2</v>
      </c>
      <c r="AJ216" s="154">
        <f>I216*AH216*AI216</f>
        <v>1880</v>
      </c>
      <c r="AK216" s="162">
        <v>1</v>
      </c>
      <c r="AL216" s="159">
        <v>2</v>
      </c>
      <c r="AM216" s="154">
        <f>I216*AK216*AL216</f>
        <v>1880</v>
      </c>
      <c r="AN216" s="162">
        <v>1</v>
      </c>
      <c r="AO216" s="159">
        <v>2</v>
      </c>
      <c r="AP216" s="154">
        <f>I216*AN216*AO216</f>
        <v>1880</v>
      </c>
      <c r="AQ216" s="162">
        <v>1</v>
      </c>
      <c r="AR216" s="159">
        <v>2</v>
      </c>
      <c r="AS216" s="154">
        <f>I216*AQ216*AR216</f>
        <v>1880</v>
      </c>
      <c r="AT216" s="162">
        <v>1</v>
      </c>
      <c r="AU216" s="159">
        <v>2</v>
      </c>
      <c r="AV216" s="154">
        <f>I216*AT216*AU216</f>
        <v>1880</v>
      </c>
      <c r="AW216" s="162">
        <v>1</v>
      </c>
      <c r="AX216" s="159">
        <v>2</v>
      </c>
      <c r="AY216" s="154">
        <f>I216*AW216*AX216</f>
        <v>1880</v>
      </c>
    </row>
    <row r="217" spans="1:51" s="125" customFormat="1" ht="13.8" thickBot="1">
      <c r="A217" s="167" t="s">
        <v>63</v>
      </c>
      <c r="B217" s="127"/>
      <c r="C217" s="187"/>
      <c r="D217" s="187"/>
      <c r="E217" s="187"/>
      <c r="F217" s="187"/>
      <c r="G217" s="187"/>
      <c r="H217" s="187"/>
      <c r="I217" s="171">
        <f t="shared" ref="I217:AY217" si="109">SUM(I214:I216)</f>
        <v>3170</v>
      </c>
      <c r="J217" s="142">
        <f t="shared" si="109"/>
        <v>3</v>
      </c>
      <c r="K217" s="218">
        <f t="shared" si="109"/>
        <v>8</v>
      </c>
      <c r="L217" s="171">
        <f t="shared" si="109"/>
        <v>8240</v>
      </c>
      <c r="M217" s="142">
        <f t="shared" si="109"/>
        <v>3</v>
      </c>
      <c r="N217" s="218">
        <f t="shared" si="109"/>
        <v>8</v>
      </c>
      <c r="O217" s="171">
        <f t="shared" si="109"/>
        <v>8240</v>
      </c>
      <c r="P217" s="142">
        <f t="shared" si="109"/>
        <v>3</v>
      </c>
      <c r="Q217" s="218">
        <f t="shared" si="109"/>
        <v>8</v>
      </c>
      <c r="R217" s="171">
        <f t="shared" si="109"/>
        <v>8240</v>
      </c>
      <c r="S217" s="142">
        <f t="shared" si="109"/>
        <v>3</v>
      </c>
      <c r="T217" s="218">
        <f t="shared" si="109"/>
        <v>8</v>
      </c>
      <c r="U217" s="171">
        <f t="shared" si="109"/>
        <v>8240</v>
      </c>
      <c r="V217" s="142">
        <f t="shared" si="109"/>
        <v>3</v>
      </c>
      <c r="W217" s="218">
        <f t="shared" si="109"/>
        <v>8</v>
      </c>
      <c r="X217" s="171">
        <f t="shared" si="109"/>
        <v>8240</v>
      </c>
      <c r="Y217" s="142">
        <f t="shared" si="109"/>
        <v>3</v>
      </c>
      <c r="Z217" s="218">
        <f t="shared" si="109"/>
        <v>8</v>
      </c>
      <c r="AA217" s="171">
        <f t="shared" si="109"/>
        <v>8240</v>
      </c>
      <c r="AB217" s="142">
        <f t="shared" si="109"/>
        <v>3</v>
      </c>
      <c r="AC217" s="218">
        <f t="shared" si="109"/>
        <v>8</v>
      </c>
      <c r="AD217" s="171">
        <f t="shared" si="109"/>
        <v>8240</v>
      </c>
      <c r="AE217" s="142">
        <f t="shared" si="109"/>
        <v>3</v>
      </c>
      <c r="AF217" s="218">
        <f t="shared" si="109"/>
        <v>8</v>
      </c>
      <c r="AG217" s="171">
        <f t="shared" si="109"/>
        <v>8240</v>
      </c>
      <c r="AH217" s="142">
        <f t="shared" si="109"/>
        <v>3</v>
      </c>
      <c r="AI217" s="218">
        <f t="shared" si="109"/>
        <v>8</v>
      </c>
      <c r="AJ217" s="171">
        <f t="shared" si="109"/>
        <v>8240</v>
      </c>
      <c r="AK217" s="142">
        <f t="shared" si="109"/>
        <v>3</v>
      </c>
      <c r="AL217" s="218">
        <f t="shared" si="109"/>
        <v>8</v>
      </c>
      <c r="AM217" s="171">
        <f t="shared" si="109"/>
        <v>8240</v>
      </c>
      <c r="AN217" s="142">
        <f t="shared" si="109"/>
        <v>3</v>
      </c>
      <c r="AO217" s="218">
        <f t="shared" si="109"/>
        <v>8</v>
      </c>
      <c r="AP217" s="171">
        <f t="shared" si="109"/>
        <v>8240</v>
      </c>
      <c r="AQ217" s="142">
        <f t="shared" si="109"/>
        <v>3</v>
      </c>
      <c r="AR217" s="218">
        <f t="shared" si="109"/>
        <v>8</v>
      </c>
      <c r="AS217" s="171">
        <f t="shared" si="109"/>
        <v>8240</v>
      </c>
      <c r="AT217" s="142">
        <f t="shared" si="109"/>
        <v>3</v>
      </c>
      <c r="AU217" s="218">
        <f t="shared" si="109"/>
        <v>8</v>
      </c>
      <c r="AV217" s="171">
        <f t="shared" si="109"/>
        <v>8240</v>
      </c>
      <c r="AW217" s="142">
        <f t="shared" si="109"/>
        <v>3</v>
      </c>
      <c r="AX217" s="218">
        <f t="shared" si="109"/>
        <v>8</v>
      </c>
      <c r="AY217" s="171">
        <f t="shared" si="109"/>
        <v>8240</v>
      </c>
    </row>
    <row r="218" spans="1:51" ht="15" thickBot="1"/>
    <row r="219" spans="1:51" s="125" customFormat="1" ht="13.8" thickBot="1">
      <c r="A219" s="167" t="s">
        <v>63</v>
      </c>
      <c r="B219" s="127"/>
      <c r="C219" s="187"/>
      <c r="D219" s="187"/>
      <c r="E219" s="187"/>
      <c r="F219" s="187"/>
      <c r="G219" s="187"/>
      <c r="H219" s="187"/>
      <c r="I219" s="171">
        <f t="shared" ref="I219:AY219" si="110">I212+I217</f>
        <v>27750</v>
      </c>
      <c r="J219" s="142">
        <f t="shared" si="110"/>
        <v>14</v>
      </c>
      <c r="K219" s="218">
        <f t="shared" si="110"/>
        <v>53</v>
      </c>
      <c r="L219" s="171">
        <f t="shared" si="110"/>
        <v>75670</v>
      </c>
      <c r="M219" s="142">
        <f t="shared" si="110"/>
        <v>14</v>
      </c>
      <c r="N219" s="218">
        <f t="shared" si="110"/>
        <v>35</v>
      </c>
      <c r="O219" s="171">
        <f t="shared" si="110"/>
        <v>57705</v>
      </c>
      <c r="P219" s="142">
        <f t="shared" si="110"/>
        <v>14</v>
      </c>
      <c r="Q219" s="218">
        <f t="shared" si="110"/>
        <v>35</v>
      </c>
      <c r="R219" s="171">
        <f t="shared" si="110"/>
        <v>57705</v>
      </c>
      <c r="S219" s="142">
        <f t="shared" si="110"/>
        <v>14</v>
      </c>
      <c r="T219" s="218">
        <f t="shared" si="110"/>
        <v>35</v>
      </c>
      <c r="U219" s="171">
        <f t="shared" si="110"/>
        <v>57705</v>
      </c>
      <c r="V219" s="142">
        <f t="shared" si="110"/>
        <v>14</v>
      </c>
      <c r="W219" s="218">
        <f t="shared" si="110"/>
        <v>35</v>
      </c>
      <c r="X219" s="171">
        <f t="shared" si="110"/>
        <v>57705</v>
      </c>
      <c r="Y219" s="142">
        <f t="shared" si="110"/>
        <v>14</v>
      </c>
      <c r="Z219" s="218">
        <f t="shared" si="110"/>
        <v>35</v>
      </c>
      <c r="AA219" s="171">
        <f t="shared" si="110"/>
        <v>57705</v>
      </c>
      <c r="AB219" s="142">
        <f t="shared" si="110"/>
        <v>14</v>
      </c>
      <c r="AC219" s="218">
        <f t="shared" si="110"/>
        <v>35</v>
      </c>
      <c r="AD219" s="171">
        <f t="shared" si="110"/>
        <v>57705</v>
      </c>
      <c r="AE219" s="142">
        <f t="shared" si="110"/>
        <v>14</v>
      </c>
      <c r="AF219" s="218">
        <f t="shared" si="110"/>
        <v>35</v>
      </c>
      <c r="AG219" s="171">
        <f t="shared" si="110"/>
        <v>57705</v>
      </c>
      <c r="AH219" s="142">
        <f t="shared" si="110"/>
        <v>14</v>
      </c>
      <c r="AI219" s="218">
        <f t="shared" si="110"/>
        <v>35</v>
      </c>
      <c r="AJ219" s="171">
        <f t="shared" si="110"/>
        <v>57705</v>
      </c>
      <c r="AK219" s="142">
        <f t="shared" si="110"/>
        <v>14</v>
      </c>
      <c r="AL219" s="218">
        <f t="shared" si="110"/>
        <v>35</v>
      </c>
      <c r="AM219" s="171">
        <f t="shared" si="110"/>
        <v>57705</v>
      </c>
      <c r="AN219" s="142">
        <f t="shared" si="110"/>
        <v>14</v>
      </c>
      <c r="AO219" s="218">
        <f t="shared" si="110"/>
        <v>35</v>
      </c>
      <c r="AP219" s="171">
        <f t="shared" si="110"/>
        <v>57705</v>
      </c>
      <c r="AQ219" s="142">
        <f t="shared" si="110"/>
        <v>14</v>
      </c>
      <c r="AR219" s="218">
        <f t="shared" si="110"/>
        <v>35</v>
      </c>
      <c r="AS219" s="171">
        <f t="shared" si="110"/>
        <v>57705</v>
      </c>
      <c r="AT219" s="142">
        <f t="shared" si="110"/>
        <v>14</v>
      </c>
      <c r="AU219" s="218">
        <f t="shared" si="110"/>
        <v>35</v>
      </c>
      <c r="AV219" s="171">
        <f t="shared" si="110"/>
        <v>57705</v>
      </c>
      <c r="AW219" s="142">
        <f t="shared" si="110"/>
        <v>14</v>
      </c>
      <c r="AX219" s="218">
        <f t="shared" si="110"/>
        <v>35</v>
      </c>
      <c r="AY219" s="171">
        <f t="shared" si="110"/>
        <v>57705</v>
      </c>
    </row>
    <row r="220" spans="1:51" s="125" customFormat="1" ht="13.8" thickBot="1">
      <c r="A220" s="173" t="s">
        <v>517</v>
      </c>
      <c r="B220" s="174"/>
      <c r="C220" s="175"/>
      <c r="D220" s="175"/>
      <c r="E220" s="175"/>
      <c r="F220" s="175"/>
      <c r="G220" s="175"/>
      <c r="H220" s="175"/>
      <c r="I220" s="176"/>
      <c r="J220" s="177"/>
      <c r="K220" s="178"/>
      <c r="L220" s="179"/>
      <c r="M220" s="180"/>
      <c r="N220" s="178"/>
      <c r="O220" s="181"/>
      <c r="P220" s="177"/>
      <c r="Q220" s="178"/>
      <c r="R220" s="181"/>
      <c r="S220" s="177"/>
      <c r="T220" s="178"/>
      <c r="U220" s="181"/>
      <c r="V220" s="177"/>
      <c r="W220" s="178"/>
      <c r="X220" s="181"/>
      <c r="Y220" s="180"/>
      <c r="Z220" s="178"/>
      <c r="AA220" s="181"/>
      <c r="AB220" s="177"/>
      <c r="AC220" s="178"/>
      <c r="AD220" s="181"/>
      <c r="AE220" s="177"/>
      <c r="AF220" s="178"/>
      <c r="AG220" s="181"/>
      <c r="AH220" s="177"/>
      <c r="AI220" s="178"/>
      <c r="AJ220" s="181"/>
      <c r="AK220" s="180"/>
      <c r="AL220" s="178"/>
      <c r="AM220" s="181"/>
      <c r="AN220" s="177"/>
      <c r="AO220" s="178"/>
      <c r="AP220" s="181"/>
      <c r="AQ220" s="177"/>
      <c r="AR220" s="178"/>
      <c r="AS220" s="181"/>
      <c r="AT220" s="177"/>
      <c r="AU220" s="178"/>
      <c r="AV220" s="181"/>
      <c r="AW220" s="180"/>
      <c r="AX220" s="178"/>
      <c r="AY220" s="181"/>
    </row>
    <row r="221" spans="1:51" s="125" customFormat="1" ht="13.2">
      <c r="A221" s="182" t="s">
        <v>518</v>
      </c>
      <c r="B221" s="183" t="s">
        <v>456</v>
      </c>
      <c r="C221" s="147">
        <v>4000</v>
      </c>
      <c r="D221" s="147">
        <f t="shared" ref="D221:D230" si="111">C221*0.1</f>
        <v>400</v>
      </c>
      <c r="E221" s="147">
        <v>115</v>
      </c>
      <c r="F221" s="147">
        <v>63</v>
      </c>
      <c r="G221" s="147">
        <v>27</v>
      </c>
      <c r="H221" s="147">
        <v>140</v>
      </c>
      <c r="I221" s="147">
        <f t="shared" ref="I221:I227" si="112">SUM(C221:H221)</f>
        <v>4745</v>
      </c>
      <c r="J221" s="162">
        <v>1</v>
      </c>
      <c r="K221" s="159">
        <v>1</v>
      </c>
      <c r="L221" s="154">
        <f t="shared" ref="L221:L230" si="113">I221*J221*K221</f>
        <v>4745</v>
      </c>
      <c r="M221" s="162">
        <v>1</v>
      </c>
      <c r="N221" s="159">
        <v>1</v>
      </c>
      <c r="O221" s="154">
        <f t="shared" ref="O221:O230" si="114">I221*M221*N221</f>
        <v>4745</v>
      </c>
      <c r="P221" s="162">
        <v>1</v>
      </c>
      <c r="Q221" s="159">
        <v>1</v>
      </c>
      <c r="R221" s="154">
        <f t="shared" ref="R221:R230" si="115">I221*P221*Q221</f>
        <v>4745</v>
      </c>
      <c r="S221" s="162">
        <v>1</v>
      </c>
      <c r="T221" s="159">
        <v>1</v>
      </c>
      <c r="U221" s="154">
        <f t="shared" ref="U221:U230" si="116">I221*S221*T221</f>
        <v>4745</v>
      </c>
      <c r="V221" s="162">
        <v>1</v>
      </c>
      <c r="W221" s="159">
        <v>1</v>
      </c>
      <c r="X221" s="154">
        <f t="shared" ref="X221:X230" si="117">I221*V221*W221</f>
        <v>4745</v>
      </c>
      <c r="Y221" s="162">
        <v>1</v>
      </c>
      <c r="Z221" s="159">
        <v>1</v>
      </c>
      <c r="AA221" s="154">
        <f t="shared" ref="AA221:AA230" si="118">I221*Y221*Z221</f>
        <v>4745</v>
      </c>
      <c r="AB221" s="162">
        <v>1</v>
      </c>
      <c r="AC221" s="159">
        <v>1</v>
      </c>
      <c r="AD221" s="154">
        <f t="shared" ref="AD221:AD230" si="119">I221*AB221*AC221</f>
        <v>4745</v>
      </c>
      <c r="AE221" s="162">
        <v>1</v>
      </c>
      <c r="AF221" s="159">
        <v>1</v>
      </c>
      <c r="AG221" s="154">
        <f t="shared" ref="AG221:AG230" si="120">I221*AE221*AF221</f>
        <v>4745</v>
      </c>
      <c r="AH221" s="162">
        <v>1</v>
      </c>
      <c r="AI221" s="159">
        <v>1</v>
      </c>
      <c r="AJ221" s="154">
        <f t="shared" ref="AJ221:AJ227" si="121">I221*AH221*AI221</f>
        <v>4745</v>
      </c>
      <c r="AK221" s="162">
        <v>1</v>
      </c>
      <c r="AL221" s="159">
        <v>1</v>
      </c>
      <c r="AM221" s="154">
        <f t="shared" ref="AM221:AM227" si="122">I221*AK221*AL221</f>
        <v>4745</v>
      </c>
      <c r="AN221" s="162">
        <v>1</v>
      </c>
      <c r="AO221" s="159">
        <v>1</v>
      </c>
      <c r="AP221" s="154">
        <f t="shared" ref="AP221:AP227" si="123">I221*AN221*AO221</f>
        <v>4745</v>
      </c>
      <c r="AQ221" s="162">
        <v>1</v>
      </c>
      <c r="AR221" s="159">
        <v>1</v>
      </c>
      <c r="AS221" s="154">
        <f t="shared" ref="AS221:AS227" si="124">I221*AQ221*AR221</f>
        <v>4745</v>
      </c>
      <c r="AT221" s="162">
        <v>1</v>
      </c>
      <c r="AU221" s="159">
        <v>1</v>
      </c>
      <c r="AV221" s="154">
        <f t="shared" ref="AV221:AV227" si="125">I221*AT221*AU221</f>
        <v>4745</v>
      </c>
      <c r="AW221" s="162">
        <v>1</v>
      </c>
      <c r="AX221" s="159">
        <v>1</v>
      </c>
      <c r="AY221" s="154">
        <f t="shared" ref="AY221:AY227" si="126">I221*AW221*AX221</f>
        <v>4745</v>
      </c>
    </row>
    <row r="222" spans="1:51" s="125" customFormat="1" ht="13.2">
      <c r="A222" s="192" t="s">
        <v>148</v>
      </c>
      <c r="B222" s="183" t="s">
        <v>456</v>
      </c>
      <c r="C222" s="147">
        <v>2000</v>
      </c>
      <c r="D222" s="147">
        <f t="shared" si="111"/>
        <v>200</v>
      </c>
      <c r="E222" s="147">
        <v>115</v>
      </c>
      <c r="F222" s="147">
        <v>63</v>
      </c>
      <c r="G222" s="147">
        <v>17</v>
      </c>
      <c r="H222" s="147">
        <v>140</v>
      </c>
      <c r="I222" s="147">
        <f t="shared" si="112"/>
        <v>2535</v>
      </c>
      <c r="J222" s="162">
        <v>1</v>
      </c>
      <c r="K222" s="159">
        <v>1</v>
      </c>
      <c r="L222" s="154">
        <f t="shared" si="113"/>
        <v>2535</v>
      </c>
      <c r="M222" s="162">
        <v>1</v>
      </c>
      <c r="N222" s="159">
        <v>1</v>
      </c>
      <c r="O222" s="154">
        <f t="shared" si="114"/>
        <v>2535</v>
      </c>
      <c r="P222" s="162">
        <v>1</v>
      </c>
      <c r="Q222" s="159">
        <v>1</v>
      </c>
      <c r="R222" s="154">
        <f t="shared" si="115"/>
        <v>2535</v>
      </c>
      <c r="S222" s="162">
        <v>1</v>
      </c>
      <c r="T222" s="159">
        <v>1</v>
      </c>
      <c r="U222" s="154">
        <f t="shared" si="116"/>
        <v>2535</v>
      </c>
      <c r="V222" s="162">
        <v>1</v>
      </c>
      <c r="W222" s="159">
        <v>1</v>
      </c>
      <c r="X222" s="154">
        <f t="shared" si="117"/>
        <v>2535</v>
      </c>
      <c r="Y222" s="162">
        <v>1</v>
      </c>
      <c r="Z222" s="159">
        <v>1</v>
      </c>
      <c r="AA222" s="154">
        <f t="shared" si="118"/>
        <v>2535</v>
      </c>
      <c r="AB222" s="162">
        <v>1</v>
      </c>
      <c r="AC222" s="159">
        <v>1</v>
      </c>
      <c r="AD222" s="154">
        <f t="shared" si="119"/>
        <v>2535</v>
      </c>
      <c r="AE222" s="162">
        <v>1</v>
      </c>
      <c r="AF222" s="159">
        <v>1</v>
      </c>
      <c r="AG222" s="154">
        <f t="shared" si="120"/>
        <v>2535</v>
      </c>
      <c r="AH222" s="162">
        <v>1</v>
      </c>
      <c r="AI222" s="159">
        <v>1</v>
      </c>
      <c r="AJ222" s="154">
        <f t="shared" si="121"/>
        <v>2535</v>
      </c>
      <c r="AK222" s="162">
        <v>1</v>
      </c>
      <c r="AL222" s="159">
        <v>1</v>
      </c>
      <c r="AM222" s="154">
        <f t="shared" si="122"/>
        <v>2535</v>
      </c>
      <c r="AN222" s="162">
        <v>1</v>
      </c>
      <c r="AO222" s="159">
        <v>1</v>
      </c>
      <c r="AP222" s="154">
        <f t="shared" si="123"/>
        <v>2535</v>
      </c>
      <c r="AQ222" s="162">
        <v>1</v>
      </c>
      <c r="AR222" s="159">
        <v>1</v>
      </c>
      <c r="AS222" s="154">
        <f t="shared" si="124"/>
        <v>2535</v>
      </c>
      <c r="AT222" s="162">
        <v>1</v>
      </c>
      <c r="AU222" s="159">
        <v>1</v>
      </c>
      <c r="AV222" s="154">
        <f t="shared" si="125"/>
        <v>2535</v>
      </c>
      <c r="AW222" s="162">
        <v>1</v>
      </c>
      <c r="AX222" s="159">
        <v>1</v>
      </c>
      <c r="AY222" s="154">
        <f t="shared" si="126"/>
        <v>2535</v>
      </c>
    </row>
    <row r="223" spans="1:51" s="125" customFormat="1" ht="13.2">
      <c r="A223" s="192" t="s">
        <v>519</v>
      </c>
      <c r="B223" s="183" t="s">
        <v>456</v>
      </c>
      <c r="C223" s="147">
        <v>900</v>
      </c>
      <c r="D223" s="147">
        <f t="shared" si="111"/>
        <v>90</v>
      </c>
      <c r="E223" s="147">
        <v>115</v>
      </c>
      <c r="F223" s="147">
        <v>63</v>
      </c>
      <c r="G223" s="147">
        <v>17</v>
      </c>
      <c r="H223" s="147">
        <v>140</v>
      </c>
      <c r="I223" s="147">
        <f t="shared" si="112"/>
        <v>1325</v>
      </c>
      <c r="J223" s="162">
        <v>1</v>
      </c>
      <c r="K223" s="159">
        <v>1</v>
      </c>
      <c r="L223" s="154">
        <f t="shared" si="113"/>
        <v>1325</v>
      </c>
      <c r="M223" s="162">
        <v>1</v>
      </c>
      <c r="N223" s="159">
        <v>1</v>
      </c>
      <c r="O223" s="154">
        <f t="shared" si="114"/>
        <v>1325</v>
      </c>
      <c r="P223" s="162">
        <v>1</v>
      </c>
      <c r="Q223" s="159">
        <v>1</v>
      </c>
      <c r="R223" s="154">
        <f t="shared" si="115"/>
        <v>1325</v>
      </c>
      <c r="S223" s="162">
        <v>1</v>
      </c>
      <c r="T223" s="159">
        <v>1</v>
      </c>
      <c r="U223" s="154">
        <f t="shared" si="116"/>
        <v>1325</v>
      </c>
      <c r="V223" s="162">
        <v>1</v>
      </c>
      <c r="W223" s="159">
        <v>1</v>
      </c>
      <c r="X223" s="154">
        <f t="shared" si="117"/>
        <v>1325</v>
      </c>
      <c r="Y223" s="162">
        <v>1</v>
      </c>
      <c r="Z223" s="159">
        <v>1</v>
      </c>
      <c r="AA223" s="154">
        <f t="shared" si="118"/>
        <v>1325</v>
      </c>
      <c r="AB223" s="162">
        <v>1</v>
      </c>
      <c r="AC223" s="159">
        <v>1</v>
      </c>
      <c r="AD223" s="154">
        <f t="shared" si="119"/>
        <v>1325</v>
      </c>
      <c r="AE223" s="162">
        <v>1</v>
      </c>
      <c r="AF223" s="159">
        <v>1</v>
      </c>
      <c r="AG223" s="154">
        <f t="shared" si="120"/>
        <v>1325</v>
      </c>
      <c r="AH223" s="162">
        <v>1</v>
      </c>
      <c r="AI223" s="159">
        <v>1</v>
      </c>
      <c r="AJ223" s="154">
        <f t="shared" si="121"/>
        <v>1325</v>
      </c>
      <c r="AK223" s="162">
        <v>1</v>
      </c>
      <c r="AL223" s="159">
        <v>1</v>
      </c>
      <c r="AM223" s="154">
        <f t="shared" si="122"/>
        <v>1325</v>
      </c>
      <c r="AN223" s="162">
        <v>1</v>
      </c>
      <c r="AO223" s="159">
        <v>1</v>
      </c>
      <c r="AP223" s="154">
        <f t="shared" si="123"/>
        <v>1325</v>
      </c>
      <c r="AQ223" s="162">
        <v>1</v>
      </c>
      <c r="AR223" s="159">
        <v>1</v>
      </c>
      <c r="AS223" s="154">
        <f t="shared" si="124"/>
        <v>1325</v>
      </c>
      <c r="AT223" s="162">
        <v>1</v>
      </c>
      <c r="AU223" s="159">
        <v>1</v>
      </c>
      <c r="AV223" s="154">
        <f t="shared" si="125"/>
        <v>1325</v>
      </c>
      <c r="AW223" s="162">
        <v>1</v>
      </c>
      <c r="AX223" s="159">
        <v>1</v>
      </c>
      <c r="AY223" s="154">
        <f t="shared" si="126"/>
        <v>1325</v>
      </c>
    </row>
    <row r="224" spans="1:51" s="125" customFormat="1" ht="13.2">
      <c r="A224" s="182" t="s">
        <v>520</v>
      </c>
      <c r="B224" s="183" t="s">
        <v>456</v>
      </c>
      <c r="C224" s="147">
        <v>1000</v>
      </c>
      <c r="D224" s="147">
        <f t="shared" si="111"/>
        <v>100</v>
      </c>
      <c r="E224" s="147">
        <v>115</v>
      </c>
      <c r="F224" s="147">
        <v>63</v>
      </c>
      <c r="G224" s="147">
        <v>17</v>
      </c>
      <c r="H224" s="147">
        <v>140</v>
      </c>
      <c r="I224" s="147">
        <f t="shared" si="112"/>
        <v>1435</v>
      </c>
      <c r="J224" s="162">
        <v>1</v>
      </c>
      <c r="K224" s="159">
        <v>1</v>
      </c>
      <c r="L224" s="154">
        <f t="shared" si="113"/>
        <v>1435</v>
      </c>
      <c r="M224" s="162">
        <v>1</v>
      </c>
      <c r="N224" s="159">
        <v>1</v>
      </c>
      <c r="O224" s="154">
        <f t="shared" si="114"/>
        <v>1435</v>
      </c>
      <c r="P224" s="162">
        <v>1</v>
      </c>
      <c r="Q224" s="159">
        <v>1</v>
      </c>
      <c r="R224" s="154">
        <f t="shared" si="115"/>
        <v>1435</v>
      </c>
      <c r="S224" s="162">
        <v>1</v>
      </c>
      <c r="T224" s="159">
        <v>1</v>
      </c>
      <c r="U224" s="154">
        <f t="shared" si="116"/>
        <v>1435</v>
      </c>
      <c r="V224" s="162">
        <v>1</v>
      </c>
      <c r="W224" s="159">
        <v>1</v>
      </c>
      <c r="X224" s="154">
        <f t="shared" si="117"/>
        <v>1435</v>
      </c>
      <c r="Y224" s="162">
        <v>1</v>
      </c>
      <c r="Z224" s="159">
        <v>1</v>
      </c>
      <c r="AA224" s="154">
        <f t="shared" si="118"/>
        <v>1435</v>
      </c>
      <c r="AB224" s="162">
        <v>1</v>
      </c>
      <c r="AC224" s="159">
        <v>1</v>
      </c>
      <c r="AD224" s="154">
        <f t="shared" si="119"/>
        <v>1435</v>
      </c>
      <c r="AE224" s="162">
        <v>1</v>
      </c>
      <c r="AF224" s="159">
        <v>1</v>
      </c>
      <c r="AG224" s="154">
        <f t="shared" si="120"/>
        <v>1435</v>
      </c>
      <c r="AH224" s="162">
        <v>1</v>
      </c>
      <c r="AI224" s="159">
        <v>1</v>
      </c>
      <c r="AJ224" s="154">
        <f t="shared" si="121"/>
        <v>1435</v>
      </c>
      <c r="AK224" s="162">
        <v>1</v>
      </c>
      <c r="AL224" s="159">
        <v>1</v>
      </c>
      <c r="AM224" s="154">
        <f t="shared" si="122"/>
        <v>1435</v>
      </c>
      <c r="AN224" s="162">
        <v>1</v>
      </c>
      <c r="AO224" s="159">
        <v>1</v>
      </c>
      <c r="AP224" s="154">
        <f t="shared" si="123"/>
        <v>1435</v>
      </c>
      <c r="AQ224" s="162">
        <v>1</v>
      </c>
      <c r="AR224" s="159">
        <v>1</v>
      </c>
      <c r="AS224" s="154">
        <f t="shared" si="124"/>
        <v>1435</v>
      </c>
      <c r="AT224" s="162">
        <v>1</v>
      </c>
      <c r="AU224" s="159">
        <v>1</v>
      </c>
      <c r="AV224" s="154">
        <f t="shared" si="125"/>
        <v>1435</v>
      </c>
      <c r="AW224" s="162">
        <v>1</v>
      </c>
      <c r="AX224" s="159">
        <v>1</v>
      </c>
      <c r="AY224" s="154">
        <f t="shared" si="126"/>
        <v>1435</v>
      </c>
    </row>
    <row r="225" spans="1:51" s="125" customFormat="1" ht="13.2">
      <c r="A225" s="208" t="s">
        <v>521</v>
      </c>
      <c r="B225" s="183" t="s">
        <v>456</v>
      </c>
      <c r="C225" s="147">
        <v>900</v>
      </c>
      <c r="D225" s="147">
        <f t="shared" si="111"/>
        <v>90</v>
      </c>
      <c r="E225" s="147">
        <v>115</v>
      </c>
      <c r="F225" s="147">
        <v>63</v>
      </c>
      <c r="G225" s="147">
        <v>27</v>
      </c>
      <c r="H225" s="147">
        <v>140</v>
      </c>
      <c r="I225" s="147">
        <f t="shared" si="112"/>
        <v>1335</v>
      </c>
      <c r="J225" s="162">
        <v>1</v>
      </c>
      <c r="K225" s="159">
        <v>1</v>
      </c>
      <c r="L225" s="154">
        <f t="shared" si="113"/>
        <v>1335</v>
      </c>
      <c r="M225" s="162">
        <v>1</v>
      </c>
      <c r="N225" s="159">
        <v>1</v>
      </c>
      <c r="O225" s="154">
        <f t="shared" si="114"/>
        <v>1335</v>
      </c>
      <c r="P225" s="162">
        <v>1</v>
      </c>
      <c r="Q225" s="159">
        <v>1</v>
      </c>
      <c r="R225" s="154">
        <f t="shared" si="115"/>
        <v>1335</v>
      </c>
      <c r="S225" s="162">
        <v>1</v>
      </c>
      <c r="T225" s="159">
        <v>1</v>
      </c>
      <c r="U225" s="154">
        <f t="shared" si="116"/>
        <v>1335</v>
      </c>
      <c r="V225" s="162">
        <v>1</v>
      </c>
      <c r="W225" s="159">
        <v>1</v>
      </c>
      <c r="X225" s="154">
        <f t="shared" si="117"/>
        <v>1335</v>
      </c>
      <c r="Y225" s="162">
        <v>1</v>
      </c>
      <c r="Z225" s="159">
        <v>1</v>
      </c>
      <c r="AA225" s="154">
        <f t="shared" si="118"/>
        <v>1335</v>
      </c>
      <c r="AB225" s="162">
        <v>1</v>
      </c>
      <c r="AC225" s="159">
        <v>1</v>
      </c>
      <c r="AD225" s="154">
        <f t="shared" si="119"/>
        <v>1335</v>
      </c>
      <c r="AE225" s="162">
        <v>1</v>
      </c>
      <c r="AF225" s="159">
        <v>1</v>
      </c>
      <c r="AG225" s="154">
        <f t="shared" si="120"/>
        <v>1335</v>
      </c>
      <c r="AH225" s="162">
        <v>1</v>
      </c>
      <c r="AI225" s="159">
        <v>1</v>
      </c>
      <c r="AJ225" s="154">
        <f t="shared" si="121"/>
        <v>1335</v>
      </c>
      <c r="AK225" s="162">
        <v>1</v>
      </c>
      <c r="AL225" s="159">
        <v>1</v>
      </c>
      <c r="AM225" s="154">
        <f t="shared" si="122"/>
        <v>1335</v>
      </c>
      <c r="AN225" s="162">
        <v>1</v>
      </c>
      <c r="AO225" s="159">
        <v>1</v>
      </c>
      <c r="AP225" s="154">
        <f t="shared" si="123"/>
        <v>1335</v>
      </c>
      <c r="AQ225" s="162">
        <v>1</v>
      </c>
      <c r="AR225" s="159">
        <v>1</v>
      </c>
      <c r="AS225" s="154">
        <f t="shared" si="124"/>
        <v>1335</v>
      </c>
      <c r="AT225" s="162">
        <v>1</v>
      </c>
      <c r="AU225" s="159">
        <v>1</v>
      </c>
      <c r="AV225" s="154">
        <f t="shared" si="125"/>
        <v>1335</v>
      </c>
      <c r="AW225" s="162">
        <v>1</v>
      </c>
      <c r="AX225" s="159">
        <v>1</v>
      </c>
      <c r="AY225" s="154">
        <f t="shared" si="126"/>
        <v>1335</v>
      </c>
    </row>
    <row r="226" spans="1:51" s="125" customFormat="1" ht="13.2">
      <c r="A226" s="208" t="s">
        <v>522</v>
      </c>
      <c r="B226" s="183" t="s">
        <v>456</v>
      </c>
      <c r="C226" s="147">
        <v>900</v>
      </c>
      <c r="D226" s="147">
        <f t="shared" si="111"/>
        <v>90</v>
      </c>
      <c r="E226" s="147">
        <v>115</v>
      </c>
      <c r="F226" s="147">
        <v>63</v>
      </c>
      <c r="G226" s="147">
        <v>17</v>
      </c>
      <c r="H226" s="147">
        <v>140</v>
      </c>
      <c r="I226" s="147">
        <f t="shared" si="112"/>
        <v>1325</v>
      </c>
      <c r="J226" s="162">
        <v>1</v>
      </c>
      <c r="K226" s="159">
        <v>1</v>
      </c>
      <c r="L226" s="154">
        <f t="shared" si="113"/>
        <v>1325</v>
      </c>
      <c r="M226" s="162">
        <v>1</v>
      </c>
      <c r="N226" s="159">
        <v>1</v>
      </c>
      <c r="O226" s="154">
        <f t="shared" si="114"/>
        <v>1325</v>
      </c>
      <c r="P226" s="162">
        <v>1</v>
      </c>
      <c r="Q226" s="159">
        <v>1</v>
      </c>
      <c r="R226" s="154">
        <f t="shared" si="115"/>
        <v>1325</v>
      </c>
      <c r="S226" s="162">
        <v>1</v>
      </c>
      <c r="T226" s="159">
        <v>1</v>
      </c>
      <c r="U226" s="154">
        <f t="shared" si="116"/>
        <v>1325</v>
      </c>
      <c r="V226" s="162">
        <v>1</v>
      </c>
      <c r="W226" s="159">
        <v>1</v>
      </c>
      <c r="X226" s="154">
        <f t="shared" si="117"/>
        <v>1325</v>
      </c>
      <c r="Y226" s="162">
        <v>1</v>
      </c>
      <c r="Z226" s="159">
        <v>1</v>
      </c>
      <c r="AA226" s="154">
        <f t="shared" si="118"/>
        <v>1325</v>
      </c>
      <c r="AB226" s="162">
        <v>1</v>
      </c>
      <c r="AC226" s="159">
        <v>1</v>
      </c>
      <c r="AD226" s="154">
        <f t="shared" si="119"/>
        <v>1325</v>
      </c>
      <c r="AE226" s="162">
        <v>1</v>
      </c>
      <c r="AF226" s="159">
        <v>1</v>
      </c>
      <c r="AG226" s="154">
        <f t="shared" si="120"/>
        <v>1325</v>
      </c>
      <c r="AH226" s="162">
        <v>1</v>
      </c>
      <c r="AI226" s="159">
        <v>1</v>
      </c>
      <c r="AJ226" s="154">
        <f t="shared" si="121"/>
        <v>1325</v>
      </c>
      <c r="AK226" s="162">
        <v>1</v>
      </c>
      <c r="AL226" s="159">
        <v>1</v>
      </c>
      <c r="AM226" s="154">
        <f t="shared" si="122"/>
        <v>1325</v>
      </c>
      <c r="AN226" s="162">
        <v>1</v>
      </c>
      <c r="AO226" s="159">
        <v>1</v>
      </c>
      <c r="AP226" s="154">
        <f t="shared" si="123"/>
        <v>1325</v>
      </c>
      <c r="AQ226" s="162">
        <v>1</v>
      </c>
      <c r="AR226" s="159">
        <v>1</v>
      </c>
      <c r="AS226" s="154">
        <f t="shared" si="124"/>
        <v>1325</v>
      </c>
      <c r="AT226" s="162">
        <v>1</v>
      </c>
      <c r="AU226" s="159">
        <v>1</v>
      </c>
      <c r="AV226" s="154">
        <f t="shared" si="125"/>
        <v>1325</v>
      </c>
      <c r="AW226" s="162">
        <v>1</v>
      </c>
      <c r="AX226" s="159">
        <v>1</v>
      </c>
      <c r="AY226" s="154">
        <f t="shared" si="126"/>
        <v>1325</v>
      </c>
    </row>
    <row r="227" spans="1:51" s="125" customFormat="1" ht="13.2">
      <c r="A227" s="223" t="s">
        <v>523</v>
      </c>
      <c r="B227" s="183" t="s">
        <v>456</v>
      </c>
      <c r="C227" s="147">
        <v>600</v>
      </c>
      <c r="D227" s="147">
        <f t="shared" si="111"/>
        <v>60</v>
      </c>
      <c r="E227" s="147">
        <v>115</v>
      </c>
      <c r="F227" s="147">
        <v>63</v>
      </c>
      <c r="G227" s="147">
        <v>17</v>
      </c>
      <c r="H227" s="147">
        <v>140</v>
      </c>
      <c r="I227" s="147">
        <f t="shared" si="112"/>
        <v>995</v>
      </c>
      <c r="J227" s="185">
        <v>1</v>
      </c>
      <c r="K227" s="198">
        <v>2</v>
      </c>
      <c r="L227" s="154">
        <f t="shared" si="113"/>
        <v>1990</v>
      </c>
      <c r="M227" s="185">
        <v>1</v>
      </c>
      <c r="N227" s="198">
        <v>2</v>
      </c>
      <c r="O227" s="154">
        <f t="shared" si="114"/>
        <v>1990</v>
      </c>
      <c r="P227" s="185">
        <v>1</v>
      </c>
      <c r="Q227" s="198">
        <v>2</v>
      </c>
      <c r="R227" s="154">
        <f t="shared" si="115"/>
        <v>1990</v>
      </c>
      <c r="S227" s="185">
        <v>1</v>
      </c>
      <c r="T227" s="198">
        <v>2</v>
      </c>
      <c r="U227" s="154">
        <f t="shared" si="116"/>
        <v>1990</v>
      </c>
      <c r="V227" s="185">
        <v>1</v>
      </c>
      <c r="W227" s="198">
        <v>2</v>
      </c>
      <c r="X227" s="154">
        <f t="shared" si="117"/>
        <v>1990</v>
      </c>
      <c r="Y227" s="185">
        <v>1</v>
      </c>
      <c r="Z227" s="198">
        <v>2</v>
      </c>
      <c r="AA227" s="154">
        <f t="shared" si="118"/>
        <v>1990</v>
      </c>
      <c r="AB227" s="185">
        <v>1</v>
      </c>
      <c r="AC227" s="198">
        <v>2</v>
      </c>
      <c r="AD227" s="154">
        <f t="shared" si="119"/>
        <v>1990</v>
      </c>
      <c r="AE227" s="185">
        <v>1</v>
      </c>
      <c r="AF227" s="198">
        <v>2</v>
      </c>
      <c r="AG227" s="154">
        <f t="shared" si="120"/>
        <v>1990</v>
      </c>
      <c r="AH227" s="185">
        <v>1</v>
      </c>
      <c r="AI227" s="198">
        <v>2</v>
      </c>
      <c r="AJ227" s="154">
        <f t="shared" si="121"/>
        <v>1990</v>
      </c>
      <c r="AK227" s="185">
        <v>1</v>
      </c>
      <c r="AL227" s="198">
        <v>2</v>
      </c>
      <c r="AM227" s="154">
        <f t="shared" si="122"/>
        <v>1990</v>
      </c>
      <c r="AN227" s="185">
        <v>1</v>
      </c>
      <c r="AO227" s="198">
        <v>2</v>
      </c>
      <c r="AP227" s="154">
        <f t="shared" si="123"/>
        <v>1990</v>
      </c>
      <c r="AQ227" s="185">
        <v>1</v>
      </c>
      <c r="AR227" s="198">
        <v>2</v>
      </c>
      <c r="AS227" s="154">
        <f t="shared" si="124"/>
        <v>1990</v>
      </c>
      <c r="AT227" s="185">
        <v>1</v>
      </c>
      <c r="AU227" s="198">
        <v>2</v>
      </c>
      <c r="AV227" s="154">
        <f t="shared" si="125"/>
        <v>1990</v>
      </c>
      <c r="AW227" s="185">
        <v>1</v>
      </c>
      <c r="AX227" s="198">
        <v>2</v>
      </c>
      <c r="AY227" s="154">
        <f t="shared" si="126"/>
        <v>1990</v>
      </c>
    </row>
    <row r="228" spans="1:51" s="125" customFormat="1" ht="13.2">
      <c r="A228" s="224" t="s">
        <v>524</v>
      </c>
      <c r="B228" s="183" t="s">
        <v>456</v>
      </c>
      <c r="C228" s="147">
        <v>600</v>
      </c>
      <c r="D228" s="147">
        <f t="shared" si="111"/>
        <v>60</v>
      </c>
      <c r="E228" s="147">
        <v>115</v>
      </c>
      <c r="F228" s="147">
        <v>63</v>
      </c>
      <c r="G228" s="197">
        <v>27</v>
      </c>
      <c r="H228" s="147">
        <v>140</v>
      </c>
      <c r="I228" s="147">
        <f>SUM(C228:H228)</f>
        <v>1005</v>
      </c>
      <c r="J228" s="185">
        <v>1</v>
      </c>
      <c r="K228" s="186">
        <v>2</v>
      </c>
      <c r="L228" s="154">
        <f t="shared" si="113"/>
        <v>2010</v>
      </c>
      <c r="M228" s="185">
        <v>1</v>
      </c>
      <c r="N228" s="186">
        <v>2</v>
      </c>
      <c r="O228" s="154">
        <f t="shared" si="114"/>
        <v>2010</v>
      </c>
      <c r="P228" s="185">
        <v>1</v>
      </c>
      <c r="Q228" s="186">
        <v>2</v>
      </c>
      <c r="R228" s="154">
        <f t="shared" si="115"/>
        <v>2010</v>
      </c>
      <c r="S228" s="185">
        <v>1</v>
      </c>
      <c r="T228" s="186">
        <v>2</v>
      </c>
      <c r="U228" s="154">
        <f t="shared" si="116"/>
        <v>2010</v>
      </c>
      <c r="V228" s="185">
        <v>1</v>
      </c>
      <c r="W228" s="186">
        <v>2</v>
      </c>
      <c r="X228" s="154">
        <f t="shared" si="117"/>
        <v>2010</v>
      </c>
      <c r="Y228" s="185">
        <v>1</v>
      </c>
      <c r="Z228" s="186">
        <v>2</v>
      </c>
      <c r="AA228" s="154">
        <f t="shared" si="118"/>
        <v>2010</v>
      </c>
      <c r="AB228" s="185">
        <v>1</v>
      </c>
      <c r="AC228" s="186">
        <v>2</v>
      </c>
      <c r="AD228" s="154">
        <f t="shared" si="119"/>
        <v>2010</v>
      </c>
      <c r="AE228" s="185">
        <v>1</v>
      </c>
      <c r="AF228" s="186">
        <v>2</v>
      </c>
      <c r="AG228" s="154">
        <f t="shared" si="120"/>
        <v>2010</v>
      </c>
      <c r="AH228" s="185">
        <v>1</v>
      </c>
      <c r="AI228" s="186">
        <v>2</v>
      </c>
      <c r="AJ228" s="154">
        <f>I228*AH228*AI228</f>
        <v>2010</v>
      </c>
      <c r="AK228" s="185">
        <v>1</v>
      </c>
      <c r="AL228" s="186">
        <v>2</v>
      </c>
      <c r="AM228" s="154">
        <f>I228*AK228*AL228</f>
        <v>2010</v>
      </c>
      <c r="AN228" s="185">
        <v>1</v>
      </c>
      <c r="AO228" s="186">
        <v>2</v>
      </c>
      <c r="AP228" s="154">
        <f>I228*AN228*AO228</f>
        <v>2010</v>
      </c>
      <c r="AQ228" s="185">
        <v>1</v>
      </c>
      <c r="AR228" s="186">
        <v>2</v>
      </c>
      <c r="AS228" s="154">
        <f>I228*AQ228*AR228</f>
        <v>2010</v>
      </c>
      <c r="AT228" s="185">
        <v>1</v>
      </c>
      <c r="AU228" s="186">
        <v>2</v>
      </c>
      <c r="AV228" s="154">
        <f>I228*AT228*AU228</f>
        <v>2010</v>
      </c>
      <c r="AW228" s="185">
        <v>1</v>
      </c>
      <c r="AX228" s="186">
        <v>2</v>
      </c>
      <c r="AY228" s="154">
        <f>I228*AW228*AX228</f>
        <v>2010</v>
      </c>
    </row>
    <row r="229" spans="1:51" s="125" customFormat="1" ht="13.2">
      <c r="A229" s="216" t="s">
        <v>525</v>
      </c>
      <c r="B229" s="183" t="s">
        <v>456</v>
      </c>
      <c r="C229" s="147">
        <v>600</v>
      </c>
      <c r="D229" s="147">
        <f t="shared" si="111"/>
        <v>60</v>
      </c>
      <c r="E229" s="147">
        <v>115</v>
      </c>
      <c r="F229" s="147">
        <v>63</v>
      </c>
      <c r="G229" s="197">
        <v>17</v>
      </c>
      <c r="H229" s="147">
        <v>140</v>
      </c>
      <c r="I229" s="147">
        <f>SUM(C229:H229)</f>
        <v>995</v>
      </c>
      <c r="J229" s="185">
        <v>1</v>
      </c>
      <c r="K229" s="186">
        <v>2</v>
      </c>
      <c r="L229" s="154">
        <f t="shared" si="113"/>
        <v>1990</v>
      </c>
      <c r="M229" s="185">
        <v>1</v>
      </c>
      <c r="N229" s="186">
        <v>2</v>
      </c>
      <c r="O229" s="154">
        <f t="shared" si="114"/>
        <v>1990</v>
      </c>
      <c r="P229" s="185">
        <v>1</v>
      </c>
      <c r="Q229" s="186">
        <v>2</v>
      </c>
      <c r="R229" s="154">
        <f t="shared" si="115"/>
        <v>1990</v>
      </c>
      <c r="S229" s="185">
        <v>1</v>
      </c>
      <c r="T229" s="186">
        <v>2</v>
      </c>
      <c r="U229" s="154">
        <f t="shared" si="116"/>
        <v>1990</v>
      </c>
      <c r="V229" s="185">
        <v>1</v>
      </c>
      <c r="W229" s="186">
        <v>2</v>
      </c>
      <c r="X229" s="154">
        <f t="shared" si="117"/>
        <v>1990</v>
      </c>
      <c r="Y229" s="185">
        <v>1</v>
      </c>
      <c r="Z229" s="186">
        <v>2</v>
      </c>
      <c r="AA229" s="154">
        <f t="shared" si="118"/>
        <v>1990</v>
      </c>
      <c r="AB229" s="185">
        <v>1</v>
      </c>
      <c r="AC229" s="186">
        <v>2</v>
      </c>
      <c r="AD229" s="154">
        <f t="shared" si="119"/>
        <v>1990</v>
      </c>
      <c r="AE229" s="185">
        <v>1</v>
      </c>
      <c r="AF229" s="186">
        <v>2</v>
      </c>
      <c r="AG229" s="154">
        <f t="shared" si="120"/>
        <v>1990</v>
      </c>
      <c r="AH229" s="185">
        <v>1</v>
      </c>
      <c r="AI229" s="186">
        <v>2</v>
      </c>
      <c r="AJ229" s="154">
        <f>I229*AH229*AI229</f>
        <v>1990</v>
      </c>
      <c r="AK229" s="185">
        <v>1</v>
      </c>
      <c r="AL229" s="186">
        <v>2</v>
      </c>
      <c r="AM229" s="154">
        <f>I229*AK229*AL229</f>
        <v>1990</v>
      </c>
      <c r="AN229" s="185">
        <v>1</v>
      </c>
      <c r="AO229" s="186">
        <v>2</v>
      </c>
      <c r="AP229" s="154">
        <f>I229*AN229*AO229</f>
        <v>1990</v>
      </c>
      <c r="AQ229" s="185">
        <v>1</v>
      </c>
      <c r="AR229" s="186">
        <v>2</v>
      </c>
      <c r="AS229" s="154">
        <f>I229*AQ229*AR229</f>
        <v>1990</v>
      </c>
      <c r="AT229" s="185">
        <v>1</v>
      </c>
      <c r="AU229" s="186">
        <v>2</v>
      </c>
      <c r="AV229" s="154">
        <f>I229*AT229*AU229</f>
        <v>1990</v>
      </c>
      <c r="AW229" s="185">
        <v>1</v>
      </c>
      <c r="AX229" s="186">
        <v>2</v>
      </c>
      <c r="AY229" s="154">
        <f>I229*AW229*AX229</f>
        <v>1990</v>
      </c>
    </row>
    <row r="230" spans="1:51" s="125" customFormat="1" ht="13.8" thickBot="1">
      <c r="A230" s="225" t="s">
        <v>526</v>
      </c>
      <c r="B230" s="183" t="s">
        <v>456</v>
      </c>
      <c r="C230" s="147">
        <v>600</v>
      </c>
      <c r="D230" s="147">
        <f t="shared" si="111"/>
        <v>60</v>
      </c>
      <c r="E230" s="147">
        <v>115</v>
      </c>
      <c r="F230" s="147">
        <v>63</v>
      </c>
      <c r="G230" s="197">
        <v>17</v>
      </c>
      <c r="H230" s="147">
        <v>140</v>
      </c>
      <c r="I230" s="147">
        <f>SUM(C230:H230)</f>
        <v>995</v>
      </c>
      <c r="J230" s="185">
        <v>1</v>
      </c>
      <c r="K230" s="186">
        <v>2</v>
      </c>
      <c r="L230" s="154">
        <f t="shared" si="113"/>
        <v>1990</v>
      </c>
      <c r="M230" s="185">
        <v>1</v>
      </c>
      <c r="N230" s="186">
        <v>2</v>
      </c>
      <c r="O230" s="154">
        <f t="shared" si="114"/>
        <v>1990</v>
      </c>
      <c r="P230" s="185">
        <v>1</v>
      </c>
      <c r="Q230" s="186">
        <v>2</v>
      </c>
      <c r="R230" s="154">
        <f t="shared" si="115"/>
        <v>1990</v>
      </c>
      <c r="S230" s="185">
        <v>1</v>
      </c>
      <c r="T230" s="186">
        <v>2</v>
      </c>
      <c r="U230" s="154">
        <f t="shared" si="116"/>
        <v>1990</v>
      </c>
      <c r="V230" s="185">
        <v>1</v>
      </c>
      <c r="W230" s="186">
        <v>2</v>
      </c>
      <c r="X230" s="154">
        <f t="shared" si="117"/>
        <v>1990</v>
      </c>
      <c r="Y230" s="185">
        <v>1</v>
      </c>
      <c r="Z230" s="186">
        <v>2</v>
      </c>
      <c r="AA230" s="154">
        <f t="shared" si="118"/>
        <v>1990</v>
      </c>
      <c r="AB230" s="185">
        <v>1</v>
      </c>
      <c r="AC230" s="186">
        <v>2</v>
      </c>
      <c r="AD230" s="154">
        <f t="shared" si="119"/>
        <v>1990</v>
      </c>
      <c r="AE230" s="185">
        <v>1</v>
      </c>
      <c r="AF230" s="186">
        <v>2</v>
      </c>
      <c r="AG230" s="154">
        <f t="shared" si="120"/>
        <v>1990</v>
      </c>
      <c r="AH230" s="185">
        <v>1</v>
      </c>
      <c r="AI230" s="186">
        <v>2</v>
      </c>
      <c r="AJ230" s="154">
        <f>I230*AH230*AI230</f>
        <v>1990</v>
      </c>
      <c r="AK230" s="185">
        <v>1</v>
      </c>
      <c r="AL230" s="186">
        <v>2</v>
      </c>
      <c r="AM230" s="154">
        <f>I230*AK230*AL230</f>
        <v>1990</v>
      </c>
      <c r="AN230" s="185">
        <v>1</v>
      </c>
      <c r="AO230" s="186">
        <v>2</v>
      </c>
      <c r="AP230" s="154">
        <f>I230*AN230*AO230</f>
        <v>1990</v>
      </c>
      <c r="AQ230" s="185">
        <v>1</v>
      </c>
      <c r="AR230" s="186">
        <v>2</v>
      </c>
      <c r="AS230" s="154">
        <f>I230*AQ230*AR230</f>
        <v>1990</v>
      </c>
      <c r="AT230" s="185">
        <v>1</v>
      </c>
      <c r="AU230" s="186">
        <v>2</v>
      </c>
      <c r="AV230" s="154">
        <f>I230*AT230*AU230</f>
        <v>1990</v>
      </c>
      <c r="AW230" s="185">
        <v>1</v>
      </c>
      <c r="AX230" s="186">
        <v>2</v>
      </c>
      <c r="AY230" s="154">
        <f>I230*AW230*AX230</f>
        <v>1990</v>
      </c>
    </row>
    <row r="231" spans="1:51" s="125" customFormat="1" ht="13.8" thickBot="1">
      <c r="A231" s="167" t="s">
        <v>63</v>
      </c>
      <c r="B231" s="127"/>
      <c r="C231" s="168"/>
      <c r="D231" s="168"/>
      <c r="E231" s="168"/>
      <c r="F231" s="168"/>
      <c r="G231" s="168"/>
      <c r="H231" s="168"/>
      <c r="I231" s="168">
        <f>SUM(I228:I230)</f>
        <v>2995</v>
      </c>
      <c r="J231" s="226">
        <f>SUM(J221:J230)</f>
        <v>10</v>
      </c>
      <c r="K231" s="170">
        <f>SUM(K221:K230)</f>
        <v>14</v>
      </c>
      <c r="L231" s="171">
        <f>SUM(L228:L230)</f>
        <v>5990</v>
      </c>
      <c r="M231" s="226">
        <f>SUM(M221:M230)</f>
        <v>10</v>
      </c>
      <c r="N231" s="170">
        <f>SUM(N221:N230)</f>
        <v>14</v>
      </c>
      <c r="O231" s="171">
        <f>SUM(O228:O230)</f>
        <v>5990</v>
      </c>
      <c r="P231" s="226">
        <f>SUM(P221:P230)</f>
        <v>10</v>
      </c>
      <c r="Q231" s="170">
        <f>SUM(Q221:Q230)</f>
        <v>14</v>
      </c>
      <c r="R231" s="171">
        <f>SUM(R228:R230)</f>
        <v>5990</v>
      </c>
      <c r="S231" s="226">
        <f>SUM(S221:S230)</f>
        <v>10</v>
      </c>
      <c r="T231" s="170">
        <f>SUM(T221:T230)</f>
        <v>14</v>
      </c>
      <c r="U231" s="171">
        <f>SUM(U228:U230)</f>
        <v>5990</v>
      </c>
      <c r="V231" s="226">
        <f>SUM(V221:V230)</f>
        <v>10</v>
      </c>
      <c r="W231" s="170">
        <f>SUM(W221:W230)</f>
        <v>14</v>
      </c>
      <c r="X231" s="171">
        <f>SUM(X228:X230)</f>
        <v>5990</v>
      </c>
      <c r="Y231" s="226">
        <f>SUM(Y221:Y230)</f>
        <v>10</v>
      </c>
      <c r="Z231" s="170">
        <f>SUM(Z221:Z230)</f>
        <v>14</v>
      </c>
      <c r="AA231" s="171">
        <f>SUM(AA228:AA230)</f>
        <v>5990</v>
      </c>
      <c r="AB231" s="226">
        <f>SUM(AB221:AB230)</f>
        <v>10</v>
      </c>
      <c r="AC231" s="170">
        <f>SUM(AC221:AC230)</f>
        <v>14</v>
      </c>
      <c r="AD231" s="171">
        <f>SUM(AD228:AD230)</f>
        <v>5990</v>
      </c>
      <c r="AE231" s="226">
        <f>SUM(AE221:AE230)</f>
        <v>10</v>
      </c>
      <c r="AF231" s="170">
        <f>SUM(AF221:AF230)</f>
        <v>14</v>
      </c>
      <c r="AG231" s="171">
        <f>SUM(AG228:AG230)</f>
        <v>5990</v>
      </c>
      <c r="AH231" s="226">
        <f>SUM(AH221:AH230)</f>
        <v>10</v>
      </c>
      <c r="AI231" s="170">
        <f>SUM(AI221:AI230)</f>
        <v>14</v>
      </c>
      <c r="AJ231" s="171">
        <f>SUM(AJ228:AJ230)</f>
        <v>5990</v>
      </c>
      <c r="AK231" s="226">
        <f>SUM(AK221:AK230)</f>
        <v>10</v>
      </c>
      <c r="AL231" s="170">
        <f>SUM(AL221:AL230)</f>
        <v>14</v>
      </c>
      <c r="AM231" s="171">
        <f>SUM(AM228:AM230)</f>
        <v>5990</v>
      </c>
      <c r="AN231" s="226">
        <f>SUM(AN221:AN230)</f>
        <v>10</v>
      </c>
      <c r="AO231" s="170">
        <f>SUM(AO221:AO230)</f>
        <v>14</v>
      </c>
      <c r="AP231" s="171">
        <f>SUM(AP228:AP230)</f>
        <v>5990</v>
      </c>
      <c r="AQ231" s="226">
        <f>SUM(AQ221:AQ230)</f>
        <v>10</v>
      </c>
      <c r="AR231" s="170">
        <f>SUM(AR221:AR230)</f>
        <v>14</v>
      </c>
      <c r="AS231" s="171">
        <f>SUM(AS228:AS230)</f>
        <v>5990</v>
      </c>
      <c r="AT231" s="226">
        <f>SUM(AT221:AT230)</f>
        <v>10</v>
      </c>
      <c r="AU231" s="170">
        <f>SUM(AU221:AU230)</f>
        <v>14</v>
      </c>
      <c r="AV231" s="171">
        <f>SUM(AV228:AV230)</f>
        <v>5990</v>
      </c>
      <c r="AW231" s="226">
        <f>SUM(AW221:AW230)</f>
        <v>10</v>
      </c>
      <c r="AX231" s="170">
        <f>SUM(AX221:AX230)</f>
        <v>14</v>
      </c>
      <c r="AY231" s="171">
        <f>SUM(AY228:AY230)</f>
        <v>5990</v>
      </c>
    </row>
    <row r="232" spans="1:51" s="125" customFormat="1" ht="13.8" thickBot="1">
      <c r="A232" s="173" t="s">
        <v>527</v>
      </c>
      <c r="B232" s="174"/>
      <c r="C232" s="175"/>
      <c r="D232" s="175"/>
      <c r="E232" s="175"/>
      <c r="F232" s="175"/>
      <c r="G232" s="175"/>
      <c r="H232" s="175"/>
      <c r="I232" s="176"/>
      <c r="J232" s="177"/>
      <c r="K232" s="178"/>
      <c r="L232" s="195"/>
      <c r="M232" s="180"/>
      <c r="N232" s="178"/>
      <c r="O232" s="195"/>
      <c r="P232" s="177"/>
      <c r="Q232" s="178"/>
      <c r="R232" s="195"/>
      <c r="S232" s="177"/>
      <c r="T232" s="178"/>
      <c r="U232" s="195"/>
      <c r="V232" s="177"/>
      <c r="W232" s="178"/>
      <c r="X232" s="195"/>
      <c r="Y232" s="180"/>
      <c r="Z232" s="178"/>
      <c r="AA232" s="195"/>
      <c r="AB232" s="177"/>
      <c r="AC232" s="178"/>
      <c r="AD232" s="195"/>
      <c r="AE232" s="177"/>
      <c r="AF232" s="178"/>
      <c r="AG232" s="195"/>
      <c r="AH232" s="177"/>
      <c r="AI232" s="178"/>
      <c r="AJ232" s="195"/>
      <c r="AK232" s="180"/>
      <c r="AL232" s="178"/>
      <c r="AM232" s="195"/>
      <c r="AN232" s="177"/>
      <c r="AO232" s="178"/>
      <c r="AP232" s="195"/>
      <c r="AQ232" s="177"/>
      <c r="AR232" s="178"/>
      <c r="AS232" s="195"/>
      <c r="AT232" s="177"/>
      <c r="AU232" s="178"/>
      <c r="AV232" s="195"/>
      <c r="AW232" s="180"/>
      <c r="AX232" s="178"/>
      <c r="AY232" s="195"/>
    </row>
    <row r="233" spans="1:51" s="125" customFormat="1" ht="13.8" thickBot="1">
      <c r="A233" s="227" t="s">
        <v>528</v>
      </c>
      <c r="B233" s="183" t="s">
        <v>456</v>
      </c>
      <c r="C233" s="156">
        <v>1400</v>
      </c>
      <c r="D233" s="147">
        <f>C233*0.1</f>
        <v>140</v>
      </c>
      <c r="E233" s="147">
        <v>115</v>
      </c>
      <c r="F233" s="147">
        <v>63</v>
      </c>
      <c r="G233" s="206">
        <v>17</v>
      </c>
      <c r="H233" s="207">
        <v>140</v>
      </c>
      <c r="I233" s="147">
        <f>SUM(C233:H233)</f>
        <v>1875</v>
      </c>
      <c r="J233" s="185">
        <v>1</v>
      </c>
      <c r="K233" s="198">
        <v>1</v>
      </c>
      <c r="L233" s="154">
        <f>I233*J233*K233</f>
        <v>1875</v>
      </c>
      <c r="M233" s="185">
        <v>1</v>
      </c>
      <c r="N233" s="198">
        <v>1</v>
      </c>
      <c r="O233" s="154">
        <f>I233*M233*N233</f>
        <v>1875</v>
      </c>
      <c r="P233" s="185">
        <v>1</v>
      </c>
      <c r="Q233" s="198">
        <v>1</v>
      </c>
      <c r="R233" s="154">
        <f>I233*P233*Q233</f>
        <v>1875</v>
      </c>
      <c r="S233" s="185">
        <v>1</v>
      </c>
      <c r="T233" s="198">
        <v>1</v>
      </c>
      <c r="U233" s="154">
        <f>I233*S233*T233</f>
        <v>1875</v>
      </c>
      <c r="V233" s="185">
        <v>1</v>
      </c>
      <c r="W233" s="198">
        <v>1</v>
      </c>
      <c r="X233" s="154">
        <f>I233*V233*W233</f>
        <v>1875</v>
      </c>
      <c r="Y233" s="185">
        <v>1</v>
      </c>
      <c r="Z233" s="198">
        <v>1</v>
      </c>
      <c r="AA233" s="154">
        <f>I233*Y233*Z233</f>
        <v>1875</v>
      </c>
      <c r="AB233" s="185">
        <v>1</v>
      </c>
      <c r="AC233" s="198">
        <v>1</v>
      </c>
      <c r="AD233" s="154">
        <f>I233*AB233*AC233</f>
        <v>1875</v>
      </c>
      <c r="AE233" s="185">
        <v>1</v>
      </c>
      <c r="AF233" s="198">
        <v>1</v>
      </c>
      <c r="AG233" s="154">
        <f>I233*AE233*AF233</f>
        <v>1875</v>
      </c>
      <c r="AH233" s="185">
        <v>1</v>
      </c>
      <c r="AI233" s="198">
        <v>1</v>
      </c>
      <c r="AJ233" s="154">
        <f>I233*AH233*AI233</f>
        <v>1875</v>
      </c>
      <c r="AK233" s="185">
        <v>1</v>
      </c>
      <c r="AL233" s="198">
        <v>1</v>
      </c>
      <c r="AM233" s="154">
        <f>I233*AK233*AL233</f>
        <v>1875</v>
      </c>
      <c r="AN233" s="185">
        <v>1</v>
      </c>
      <c r="AO233" s="198">
        <v>1</v>
      </c>
      <c r="AP233" s="154">
        <f>I233*AN233*AO233</f>
        <v>1875</v>
      </c>
      <c r="AQ233" s="185">
        <v>1</v>
      </c>
      <c r="AR233" s="198">
        <v>1</v>
      </c>
      <c r="AS233" s="154">
        <f>I233*AQ233*AR233</f>
        <v>1875</v>
      </c>
      <c r="AT233" s="185">
        <v>1</v>
      </c>
      <c r="AU233" s="198">
        <v>1</v>
      </c>
      <c r="AV233" s="154">
        <f>I233*AT233*AU233</f>
        <v>1875</v>
      </c>
      <c r="AW233" s="185">
        <v>1</v>
      </c>
      <c r="AX233" s="198">
        <v>1</v>
      </c>
      <c r="AY233" s="154">
        <f>I233*AW233*AX233</f>
        <v>1875</v>
      </c>
    </row>
    <row r="234" spans="1:51" s="125" customFormat="1" ht="13.8" thickBot="1">
      <c r="A234" s="227" t="s">
        <v>529</v>
      </c>
      <c r="B234" s="183" t="s">
        <v>456</v>
      </c>
      <c r="C234" s="156">
        <v>900</v>
      </c>
      <c r="D234" s="147">
        <f>C234*0.1</f>
        <v>90</v>
      </c>
      <c r="E234" s="147">
        <v>115</v>
      </c>
      <c r="F234" s="228">
        <v>63</v>
      </c>
      <c r="G234" s="197">
        <v>17</v>
      </c>
      <c r="H234" s="147">
        <v>140</v>
      </c>
      <c r="I234" s="147">
        <f>SUM(C234:H234)</f>
        <v>1325</v>
      </c>
      <c r="J234" s="185">
        <v>1</v>
      </c>
      <c r="K234" s="198">
        <v>2</v>
      </c>
      <c r="L234" s="154">
        <f>I234*J234*K234</f>
        <v>2650</v>
      </c>
      <c r="M234" s="185">
        <v>1</v>
      </c>
      <c r="N234" s="198">
        <v>2</v>
      </c>
      <c r="O234" s="154">
        <f>I234*M234*N234</f>
        <v>2650</v>
      </c>
      <c r="P234" s="185">
        <v>1</v>
      </c>
      <c r="Q234" s="198">
        <v>2</v>
      </c>
      <c r="R234" s="154">
        <f>I234*P234*Q234</f>
        <v>2650</v>
      </c>
      <c r="S234" s="185">
        <v>1</v>
      </c>
      <c r="T234" s="198">
        <v>2</v>
      </c>
      <c r="U234" s="154">
        <f>I234*S234*T234</f>
        <v>2650</v>
      </c>
      <c r="V234" s="185">
        <v>1</v>
      </c>
      <c r="W234" s="198">
        <v>2</v>
      </c>
      <c r="X234" s="154">
        <f>I234*V234*W234</f>
        <v>2650</v>
      </c>
      <c r="Y234" s="185">
        <v>1</v>
      </c>
      <c r="Z234" s="198">
        <v>2</v>
      </c>
      <c r="AA234" s="154">
        <f>I234*Y234*Z234</f>
        <v>2650</v>
      </c>
      <c r="AB234" s="185">
        <v>1</v>
      </c>
      <c r="AC234" s="198">
        <v>2</v>
      </c>
      <c r="AD234" s="154">
        <f>I234*AB234*AC234</f>
        <v>2650</v>
      </c>
      <c r="AE234" s="185">
        <v>1</v>
      </c>
      <c r="AF234" s="198">
        <v>2</v>
      </c>
      <c r="AG234" s="154">
        <f>I234*AE234*AF234</f>
        <v>2650</v>
      </c>
      <c r="AH234" s="185">
        <v>1</v>
      </c>
      <c r="AI234" s="198">
        <v>2</v>
      </c>
      <c r="AJ234" s="154">
        <f>I234*AH234*AI234</f>
        <v>2650</v>
      </c>
      <c r="AK234" s="185">
        <v>1</v>
      </c>
      <c r="AL234" s="198">
        <v>2</v>
      </c>
      <c r="AM234" s="154">
        <f>I234*AK234*AL234</f>
        <v>2650</v>
      </c>
      <c r="AN234" s="185">
        <v>1</v>
      </c>
      <c r="AO234" s="198">
        <v>2</v>
      </c>
      <c r="AP234" s="154">
        <f>I234*AN234*AO234</f>
        <v>2650</v>
      </c>
      <c r="AQ234" s="185">
        <v>1</v>
      </c>
      <c r="AR234" s="198">
        <v>2</v>
      </c>
      <c r="AS234" s="154">
        <f>I234*AQ234*AR234</f>
        <v>2650</v>
      </c>
      <c r="AT234" s="185">
        <v>1</v>
      </c>
      <c r="AU234" s="198">
        <v>2</v>
      </c>
      <c r="AV234" s="154">
        <f>I234*AT234*AU234</f>
        <v>2650</v>
      </c>
      <c r="AW234" s="185">
        <v>1</v>
      </c>
      <c r="AX234" s="198">
        <v>2</v>
      </c>
      <c r="AY234" s="154">
        <f>I234*AW234*AX234</f>
        <v>2650</v>
      </c>
    </row>
    <row r="235" spans="1:51" s="125" customFormat="1" ht="13.8" thickBot="1">
      <c r="A235" s="167" t="s">
        <v>63</v>
      </c>
      <c r="B235" s="127"/>
      <c r="C235" s="168"/>
      <c r="D235" s="168"/>
      <c r="E235" s="168"/>
      <c r="F235" s="168"/>
      <c r="G235" s="168"/>
      <c r="H235" s="168"/>
      <c r="I235" s="168">
        <f>SUM(I234:I234)</f>
        <v>1325</v>
      </c>
      <c r="J235" s="169">
        <f>SUM(J233:J234)</f>
        <v>2</v>
      </c>
      <c r="K235" s="170">
        <f>SUM(K233:K234)</f>
        <v>3</v>
      </c>
      <c r="L235" s="229">
        <f>SUM(L234:L234)</f>
        <v>2650</v>
      </c>
      <c r="M235" s="169">
        <f>SUM(M233:M234)</f>
        <v>2</v>
      </c>
      <c r="N235" s="170">
        <f>SUM(N233:N234)</f>
        <v>3</v>
      </c>
      <c r="O235" s="229">
        <f>SUM(O234:O234)</f>
        <v>2650</v>
      </c>
      <c r="P235" s="169">
        <f>SUM(P233:P234)</f>
        <v>2</v>
      </c>
      <c r="Q235" s="170">
        <f>SUM(Q233:Q234)</f>
        <v>3</v>
      </c>
      <c r="R235" s="229">
        <f>SUM(R234:R234)</f>
        <v>2650</v>
      </c>
      <c r="S235" s="169">
        <f>SUM(S233:S234)</f>
        <v>2</v>
      </c>
      <c r="T235" s="170">
        <f>SUM(T233:T234)</f>
        <v>3</v>
      </c>
      <c r="U235" s="229">
        <f>SUM(U234:U234)</f>
        <v>2650</v>
      </c>
      <c r="V235" s="169">
        <f>SUM(V233:V234)</f>
        <v>2</v>
      </c>
      <c r="W235" s="170">
        <f>SUM(W233:W234)</f>
        <v>3</v>
      </c>
      <c r="X235" s="229">
        <f>SUM(X234:X234)</f>
        <v>2650</v>
      </c>
      <c r="Y235" s="169">
        <f>SUM(Y233:Y234)</f>
        <v>2</v>
      </c>
      <c r="Z235" s="170">
        <f>SUM(Z233:Z234)</f>
        <v>3</v>
      </c>
      <c r="AA235" s="229">
        <f>SUM(AA234:AA234)</f>
        <v>2650</v>
      </c>
      <c r="AB235" s="169">
        <f>SUM(AB233:AB234)</f>
        <v>2</v>
      </c>
      <c r="AC235" s="170">
        <f>SUM(AC233:AC234)</f>
        <v>3</v>
      </c>
      <c r="AD235" s="229">
        <f>SUM(AD234:AD234)</f>
        <v>2650</v>
      </c>
      <c r="AE235" s="169">
        <f>SUM(AE233:AE234)</f>
        <v>2</v>
      </c>
      <c r="AF235" s="170">
        <f>SUM(AF233:AF234)</f>
        <v>3</v>
      </c>
      <c r="AG235" s="229">
        <f>SUM(AG234:AG234)</f>
        <v>2650</v>
      </c>
      <c r="AH235" s="169">
        <f>SUM(AH233:AH234)</f>
        <v>2</v>
      </c>
      <c r="AI235" s="170">
        <f>SUM(AI233:AI234)</f>
        <v>3</v>
      </c>
      <c r="AJ235" s="229">
        <f>SUM(AJ234:AJ234)</f>
        <v>2650</v>
      </c>
      <c r="AK235" s="169">
        <f>SUM(AK233:AK234)</f>
        <v>2</v>
      </c>
      <c r="AL235" s="170">
        <f>SUM(AL233:AL234)</f>
        <v>3</v>
      </c>
      <c r="AM235" s="229">
        <f>SUM(AM234:AM234)</f>
        <v>2650</v>
      </c>
      <c r="AN235" s="169">
        <f>SUM(AN233:AN234)</f>
        <v>2</v>
      </c>
      <c r="AO235" s="170">
        <f>SUM(AO233:AO234)</f>
        <v>3</v>
      </c>
      <c r="AP235" s="229">
        <f>SUM(AP234:AP234)</f>
        <v>2650</v>
      </c>
      <c r="AQ235" s="169">
        <f>SUM(AQ233:AQ234)</f>
        <v>2</v>
      </c>
      <c r="AR235" s="170">
        <f>SUM(AR233:AR234)</f>
        <v>3</v>
      </c>
      <c r="AS235" s="229">
        <f>SUM(AS234:AS234)</f>
        <v>2650</v>
      </c>
      <c r="AT235" s="169">
        <f>SUM(AT233:AT234)</f>
        <v>2</v>
      </c>
      <c r="AU235" s="170">
        <f>SUM(AU233:AU234)</f>
        <v>3</v>
      </c>
      <c r="AV235" s="229">
        <f>SUM(AV234:AV234)</f>
        <v>2650</v>
      </c>
      <c r="AW235" s="169">
        <f>SUM(AW233:AW234)</f>
        <v>2</v>
      </c>
      <c r="AX235" s="170">
        <f>SUM(AX233:AX234)</f>
        <v>3</v>
      </c>
      <c r="AY235" s="229">
        <f>SUM(AY234:AY234)</f>
        <v>2650</v>
      </c>
    </row>
    <row r="236" spans="1:51" s="125" customFormat="1" ht="13.8" thickBot="1">
      <c r="A236" s="173" t="s">
        <v>530</v>
      </c>
      <c r="B236" s="174"/>
      <c r="C236" s="175"/>
      <c r="D236" s="175"/>
      <c r="E236" s="175"/>
      <c r="F236" s="175"/>
      <c r="G236" s="175"/>
      <c r="H236" s="175"/>
      <c r="I236" s="176"/>
      <c r="J236" s="177"/>
      <c r="K236" s="178"/>
      <c r="L236" s="195"/>
      <c r="M236" s="180"/>
      <c r="N236" s="178"/>
      <c r="O236" s="195"/>
      <c r="P236" s="177"/>
      <c r="Q236" s="178"/>
      <c r="R236" s="195"/>
      <c r="S236" s="177"/>
      <c r="T236" s="178"/>
      <c r="U236" s="195"/>
      <c r="V236" s="177"/>
      <c r="W236" s="178"/>
      <c r="X236" s="195"/>
      <c r="Y236" s="180"/>
      <c r="Z236" s="178"/>
      <c r="AA236" s="195"/>
      <c r="AB236" s="177"/>
      <c r="AC236" s="178"/>
      <c r="AD236" s="195"/>
      <c r="AE236" s="177"/>
      <c r="AF236" s="178"/>
      <c r="AG236" s="195"/>
      <c r="AH236" s="177"/>
      <c r="AI236" s="178"/>
      <c r="AJ236" s="195"/>
      <c r="AK236" s="180"/>
      <c r="AL236" s="178"/>
      <c r="AM236" s="195"/>
      <c r="AN236" s="177"/>
      <c r="AO236" s="178"/>
      <c r="AP236" s="195"/>
      <c r="AQ236" s="177"/>
      <c r="AR236" s="178"/>
      <c r="AS236" s="195"/>
      <c r="AT236" s="177"/>
      <c r="AU236" s="178"/>
      <c r="AV236" s="195"/>
      <c r="AW236" s="180"/>
      <c r="AX236" s="178"/>
      <c r="AY236" s="195"/>
    </row>
    <row r="237" spans="1:51" s="125" customFormat="1" ht="13.2">
      <c r="A237" s="227" t="s">
        <v>531</v>
      </c>
      <c r="B237" s="230" t="s">
        <v>456</v>
      </c>
      <c r="C237" s="156">
        <v>1500</v>
      </c>
      <c r="D237" s="147">
        <f t="shared" ref="D237:D242" si="127">C237*0.1</f>
        <v>150</v>
      </c>
      <c r="E237" s="147">
        <v>115</v>
      </c>
      <c r="F237" s="228">
        <v>63</v>
      </c>
      <c r="G237" s="197">
        <v>17</v>
      </c>
      <c r="H237" s="147">
        <v>140</v>
      </c>
      <c r="I237" s="147">
        <f t="shared" ref="I237:I242" si="128">SUM(C237:H237)</f>
        <v>1985</v>
      </c>
      <c r="J237" s="185">
        <v>1</v>
      </c>
      <c r="K237" s="198">
        <v>1</v>
      </c>
      <c r="L237" s="154">
        <f t="shared" ref="L237:L242" si="129">I237*J237*K237</f>
        <v>1985</v>
      </c>
      <c r="M237" s="185">
        <v>1</v>
      </c>
      <c r="N237" s="198">
        <v>1</v>
      </c>
      <c r="O237" s="154">
        <f t="shared" ref="O237:O242" si="130">I237*M237*N237</f>
        <v>1985</v>
      </c>
      <c r="P237" s="185">
        <v>1</v>
      </c>
      <c r="Q237" s="198">
        <v>1</v>
      </c>
      <c r="R237" s="154">
        <f t="shared" ref="R237:R242" si="131">I237*P237*Q237</f>
        <v>1985</v>
      </c>
      <c r="S237" s="185">
        <v>1</v>
      </c>
      <c r="T237" s="198">
        <v>1</v>
      </c>
      <c r="U237" s="154">
        <f t="shared" ref="U237:U242" si="132">I237*S237*T237</f>
        <v>1985</v>
      </c>
      <c r="V237" s="185">
        <v>1</v>
      </c>
      <c r="W237" s="198">
        <v>1</v>
      </c>
      <c r="X237" s="154">
        <f t="shared" ref="X237:X242" si="133">I237*V237*W237</f>
        <v>1985</v>
      </c>
      <c r="Y237" s="185">
        <v>1</v>
      </c>
      <c r="Z237" s="198">
        <v>1</v>
      </c>
      <c r="AA237" s="154">
        <f t="shared" ref="AA237:AA242" si="134">I237*Y237*Z237</f>
        <v>1985</v>
      </c>
      <c r="AB237" s="185">
        <v>1</v>
      </c>
      <c r="AC237" s="198">
        <v>1</v>
      </c>
      <c r="AD237" s="154">
        <f t="shared" ref="AD237:AD242" si="135">I237*AB237*AC237</f>
        <v>1985</v>
      </c>
      <c r="AE237" s="185">
        <v>1</v>
      </c>
      <c r="AF237" s="198">
        <v>1</v>
      </c>
      <c r="AG237" s="154">
        <f t="shared" ref="AG237:AG242" si="136">I237*AE237*AF237</f>
        <v>1985</v>
      </c>
      <c r="AH237" s="185">
        <v>1</v>
      </c>
      <c r="AI237" s="198">
        <v>1</v>
      </c>
      <c r="AJ237" s="154">
        <f t="shared" ref="AJ237:AJ242" si="137">I237*AH237*AI237</f>
        <v>1985</v>
      </c>
      <c r="AK237" s="185">
        <v>1</v>
      </c>
      <c r="AL237" s="198">
        <v>1</v>
      </c>
      <c r="AM237" s="154">
        <f t="shared" ref="AM237:AM242" si="138">I237*AK237*AL237</f>
        <v>1985</v>
      </c>
      <c r="AN237" s="185">
        <v>1</v>
      </c>
      <c r="AO237" s="198">
        <v>1</v>
      </c>
      <c r="AP237" s="154">
        <f t="shared" ref="AP237:AP242" si="139">I237*AN237*AO237</f>
        <v>1985</v>
      </c>
      <c r="AQ237" s="185">
        <v>1</v>
      </c>
      <c r="AR237" s="198">
        <v>1</v>
      </c>
      <c r="AS237" s="154">
        <f t="shared" ref="AS237:AS242" si="140">I237*AQ237*AR237</f>
        <v>1985</v>
      </c>
      <c r="AT237" s="185">
        <v>1</v>
      </c>
      <c r="AU237" s="198">
        <v>1</v>
      </c>
      <c r="AV237" s="154">
        <f t="shared" ref="AV237:AV242" si="141">I237*AT237*AU237</f>
        <v>1985</v>
      </c>
      <c r="AW237" s="185">
        <v>1</v>
      </c>
      <c r="AX237" s="198">
        <v>1</v>
      </c>
      <c r="AY237" s="154">
        <f t="shared" ref="AY237:AY242" si="142">I237*AW237*AX237</f>
        <v>1985</v>
      </c>
    </row>
    <row r="238" spans="1:51" s="125" customFormat="1" ht="13.2">
      <c r="A238" s="224" t="s">
        <v>532</v>
      </c>
      <c r="B238" s="230" t="s">
        <v>456</v>
      </c>
      <c r="C238" s="228">
        <v>1000</v>
      </c>
      <c r="D238" s="228">
        <f t="shared" si="127"/>
        <v>100</v>
      </c>
      <c r="E238" s="147">
        <v>115</v>
      </c>
      <c r="F238" s="228">
        <v>63</v>
      </c>
      <c r="G238" s="228">
        <v>27</v>
      </c>
      <c r="H238" s="147">
        <v>140</v>
      </c>
      <c r="I238" s="147">
        <f t="shared" si="128"/>
        <v>1445</v>
      </c>
      <c r="J238" s="204">
        <v>1</v>
      </c>
      <c r="K238" s="231">
        <v>1</v>
      </c>
      <c r="L238" s="154">
        <f t="shared" si="129"/>
        <v>1445</v>
      </c>
      <c r="M238" s="204">
        <v>1</v>
      </c>
      <c r="N238" s="231">
        <v>1</v>
      </c>
      <c r="O238" s="154">
        <f t="shared" si="130"/>
        <v>1445</v>
      </c>
      <c r="P238" s="204">
        <v>1</v>
      </c>
      <c r="Q238" s="231">
        <v>1</v>
      </c>
      <c r="R238" s="154">
        <f t="shared" si="131"/>
        <v>1445</v>
      </c>
      <c r="S238" s="204">
        <v>1</v>
      </c>
      <c r="T238" s="231">
        <v>1</v>
      </c>
      <c r="U238" s="154">
        <f t="shared" si="132"/>
        <v>1445</v>
      </c>
      <c r="V238" s="204">
        <v>1</v>
      </c>
      <c r="W238" s="231">
        <v>1</v>
      </c>
      <c r="X238" s="154">
        <f t="shared" si="133"/>
        <v>1445</v>
      </c>
      <c r="Y238" s="204">
        <v>1</v>
      </c>
      <c r="Z238" s="231">
        <v>1</v>
      </c>
      <c r="AA238" s="154">
        <f t="shared" si="134"/>
        <v>1445</v>
      </c>
      <c r="AB238" s="204">
        <v>1</v>
      </c>
      <c r="AC238" s="231">
        <v>1</v>
      </c>
      <c r="AD238" s="154">
        <f t="shared" si="135"/>
        <v>1445</v>
      </c>
      <c r="AE238" s="204">
        <v>1</v>
      </c>
      <c r="AF238" s="231">
        <v>1</v>
      </c>
      <c r="AG238" s="154">
        <f t="shared" si="136"/>
        <v>1445</v>
      </c>
      <c r="AH238" s="204">
        <v>1</v>
      </c>
      <c r="AI238" s="231">
        <v>1</v>
      </c>
      <c r="AJ238" s="154">
        <f t="shared" si="137"/>
        <v>1445</v>
      </c>
      <c r="AK238" s="204">
        <v>1</v>
      </c>
      <c r="AL238" s="231">
        <v>1</v>
      </c>
      <c r="AM238" s="154">
        <f t="shared" si="138"/>
        <v>1445</v>
      </c>
      <c r="AN238" s="204">
        <v>1</v>
      </c>
      <c r="AO238" s="231">
        <v>1</v>
      </c>
      <c r="AP238" s="154">
        <f t="shared" si="139"/>
        <v>1445</v>
      </c>
      <c r="AQ238" s="204">
        <v>1</v>
      </c>
      <c r="AR238" s="231">
        <v>1</v>
      </c>
      <c r="AS238" s="154">
        <f t="shared" si="140"/>
        <v>1445</v>
      </c>
      <c r="AT238" s="204">
        <v>1</v>
      </c>
      <c r="AU238" s="231">
        <v>1</v>
      </c>
      <c r="AV238" s="154">
        <f t="shared" si="141"/>
        <v>1445</v>
      </c>
      <c r="AW238" s="204">
        <v>1</v>
      </c>
      <c r="AX238" s="231">
        <v>1</v>
      </c>
      <c r="AY238" s="154">
        <f t="shared" si="142"/>
        <v>1445</v>
      </c>
    </row>
    <row r="239" spans="1:51" s="125" customFormat="1" ht="13.2">
      <c r="A239" s="224" t="s">
        <v>533</v>
      </c>
      <c r="B239" s="230" t="s">
        <v>456</v>
      </c>
      <c r="C239" s="228">
        <v>700</v>
      </c>
      <c r="D239" s="228">
        <f t="shared" si="127"/>
        <v>70</v>
      </c>
      <c r="E239" s="147">
        <v>115</v>
      </c>
      <c r="F239" s="228">
        <v>63</v>
      </c>
      <c r="G239" s="228">
        <v>27</v>
      </c>
      <c r="H239" s="147">
        <v>140</v>
      </c>
      <c r="I239" s="147">
        <f t="shared" si="128"/>
        <v>1115</v>
      </c>
      <c r="J239" s="185">
        <v>1</v>
      </c>
      <c r="K239" s="232">
        <v>3</v>
      </c>
      <c r="L239" s="154">
        <f t="shared" si="129"/>
        <v>3345</v>
      </c>
      <c r="M239" s="185">
        <v>1</v>
      </c>
      <c r="N239" s="232">
        <v>3</v>
      </c>
      <c r="O239" s="154">
        <f t="shared" si="130"/>
        <v>3345</v>
      </c>
      <c r="P239" s="185">
        <v>1</v>
      </c>
      <c r="Q239" s="232">
        <v>3</v>
      </c>
      <c r="R239" s="154">
        <f t="shared" si="131"/>
        <v>3345</v>
      </c>
      <c r="S239" s="185">
        <v>1</v>
      </c>
      <c r="T239" s="232">
        <v>3</v>
      </c>
      <c r="U239" s="154">
        <f t="shared" si="132"/>
        <v>3345</v>
      </c>
      <c r="V239" s="185">
        <v>1</v>
      </c>
      <c r="W239" s="232">
        <v>3</v>
      </c>
      <c r="X239" s="154">
        <f t="shared" si="133"/>
        <v>3345</v>
      </c>
      <c r="Y239" s="185">
        <v>1</v>
      </c>
      <c r="Z239" s="232">
        <v>3</v>
      </c>
      <c r="AA239" s="154">
        <f t="shared" si="134"/>
        <v>3345</v>
      </c>
      <c r="AB239" s="185">
        <v>1</v>
      </c>
      <c r="AC239" s="232">
        <v>3</v>
      </c>
      <c r="AD239" s="154">
        <f t="shared" si="135"/>
        <v>3345</v>
      </c>
      <c r="AE239" s="185">
        <v>1</v>
      </c>
      <c r="AF239" s="232">
        <v>3</v>
      </c>
      <c r="AG239" s="154">
        <f t="shared" si="136"/>
        <v>3345</v>
      </c>
      <c r="AH239" s="185">
        <v>1</v>
      </c>
      <c r="AI239" s="232">
        <v>3</v>
      </c>
      <c r="AJ239" s="154">
        <f t="shared" si="137"/>
        <v>3345</v>
      </c>
      <c r="AK239" s="185">
        <v>1</v>
      </c>
      <c r="AL239" s="232">
        <v>3</v>
      </c>
      <c r="AM239" s="154">
        <f t="shared" si="138"/>
        <v>3345</v>
      </c>
      <c r="AN239" s="185">
        <v>1</v>
      </c>
      <c r="AO239" s="232">
        <v>3</v>
      </c>
      <c r="AP239" s="154">
        <f t="shared" si="139"/>
        <v>3345</v>
      </c>
      <c r="AQ239" s="185">
        <v>1</v>
      </c>
      <c r="AR239" s="232">
        <v>3</v>
      </c>
      <c r="AS239" s="154">
        <f t="shared" si="140"/>
        <v>3345</v>
      </c>
      <c r="AT239" s="185">
        <v>1</v>
      </c>
      <c r="AU239" s="232">
        <v>3</v>
      </c>
      <c r="AV239" s="154">
        <f t="shared" si="141"/>
        <v>3345</v>
      </c>
      <c r="AW239" s="185">
        <v>1</v>
      </c>
      <c r="AX239" s="232">
        <v>3</v>
      </c>
      <c r="AY239" s="154">
        <f t="shared" si="142"/>
        <v>3345</v>
      </c>
    </row>
    <row r="240" spans="1:51" s="125" customFormat="1" ht="13.2">
      <c r="A240" s="224" t="s">
        <v>534</v>
      </c>
      <c r="B240" s="230" t="s">
        <v>456</v>
      </c>
      <c r="C240" s="228">
        <v>900</v>
      </c>
      <c r="D240" s="228">
        <f t="shared" si="127"/>
        <v>90</v>
      </c>
      <c r="E240" s="147">
        <v>115</v>
      </c>
      <c r="F240" s="228">
        <v>63</v>
      </c>
      <c r="G240" s="228">
        <v>27</v>
      </c>
      <c r="H240" s="147">
        <v>140</v>
      </c>
      <c r="I240" s="147">
        <f t="shared" si="128"/>
        <v>1335</v>
      </c>
      <c r="J240" s="185">
        <v>1</v>
      </c>
      <c r="K240" s="232">
        <v>1</v>
      </c>
      <c r="L240" s="154">
        <f t="shared" si="129"/>
        <v>1335</v>
      </c>
      <c r="M240" s="185">
        <v>1</v>
      </c>
      <c r="N240" s="232">
        <v>1</v>
      </c>
      <c r="O240" s="154">
        <f t="shared" si="130"/>
        <v>1335</v>
      </c>
      <c r="P240" s="185">
        <v>1</v>
      </c>
      <c r="Q240" s="232">
        <v>1</v>
      </c>
      <c r="R240" s="154">
        <f t="shared" si="131"/>
        <v>1335</v>
      </c>
      <c r="S240" s="185">
        <v>1</v>
      </c>
      <c r="T240" s="232">
        <v>1</v>
      </c>
      <c r="U240" s="154">
        <f t="shared" si="132"/>
        <v>1335</v>
      </c>
      <c r="V240" s="185">
        <v>1</v>
      </c>
      <c r="W240" s="232">
        <v>1</v>
      </c>
      <c r="X240" s="154">
        <f t="shared" si="133"/>
        <v>1335</v>
      </c>
      <c r="Y240" s="185">
        <v>1</v>
      </c>
      <c r="Z240" s="232">
        <v>1</v>
      </c>
      <c r="AA240" s="154">
        <f t="shared" si="134"/>
        <v>1335</v>
      </c>
      <c r="AB240" s="185">
        <v>1</v>
      </c>
      <c r="AC240" s="232">
        <v>1</v>
      </c>
      <c r="AD240" s="154">
        <f t="shared" si="135"/>
        <v>1335</v>
      </c>
      <c r="AE240" s="185">
        <v>1</v>
      </c>
      <c r="AF240" s="232">
        <v>1</v>
      </c>
      <c r="AG240" s="154">
        <f t="shared" si="136"/>
        <v>1335</v>
      </c>
      <c r="AH240" s="185">
        <v>1</v>
      </c>
      <c r="AI240" s="232">
        <v>1</v>
      </c>
      <c r="AJ240" s="154">
        <f t="shared" si="137"/>
        <v>1335</v>
      </c>
      <c r="AK240" s="185">
        <v>1</v>
      </c>
      <c r="AL240" s="232">
        <v>1</v>
      </c>
      <c r="AM240" s="154">
        <f t="shared" si="138"/>
        <v>1335</v>
      </c>
      <c r="AN240" s="185">
        <v>1</v>
      </c>
      <c r="AO240" s="232">
        <v>1</v>
      </c>
      <c r="AP240" s="154">
        <f t="shared" si="139"/>
        <v>1335</v>
      </c>
      <c r="AQ240" s="185">
        <v>1</v>
      </c>
      <c r="AR240" s="232">
        <v>1</v>
      </c>
      <c r="AS240" s="154">
        <f t="shared" si="140"/>
        <v>1335</v>
      </c>
      <c r="AT240" s="185">
        <v>1</v>
      </c>
      <c r="AU240" s="232">
        <v>1</v>
      </c>
      <c r="AV240" s="154">
        <f t="shared" si="141"/>
        <v>1335</v>
      </c>
      <c r="AW240" s="185">
        <v>1</v>
      </c>
      <c r="AX240" s="232">
        <v>1</v>
      </c>
      <c r="AY240" s="154">
        <f t="shared" si="142"/>
        <v>1335</v>
      </c>
    </row>
    <row r="241" spans="1:51" s="125" customFormat="1" ht="13.2">
      <c r="A241" s="224" t="s">
        <v>535</v>
      </c>
      <c r="B241" s="230" t="s">
        <v>456</v>
      </c>
      <c r="C241" s="228">
        <v>750</v>
      </c>
      <c r="D241" s="228">
        <f t="shared" si="127"/>
        <v>75</v>
      </c>
      <c r="E241" s="147">
        <v>115</v>
      </c>
      <c r="F241" s="228">
        <v>63</v>
      </c>
      <c r="G241" s="228">
        <v>27</v>
      </c>
      <c r="H241" s="147">
        <v>140</v>
      </c>
      <c r="I241" s="147">
        <f t="shared" si="128"/>
        <v>1170</v>
      </c>
      <c r="J241" s="185">
        <v>1</v>
      </c>
      <c r="K241" s="232">
        <v>1</v>
      </c>
      <c r="L241" s="154">
        <f t="shared" si="129"/>
        <v>1170</v>
      </c>
      <c r="M241" s="185">
        <v>1</v>
      </c>
      <c r="N241" s="232">
        <v>1</v>
      </c>
      <c r="O241" s="154">
        <f t="shared" si="130"/>
        <v>1170</v>
      </c>
      <c r="P241" s="185">
        <v>1</v>
      </c>
      <c r="Q241" s="232">
        <v>1</v>
      </c>
      <c r="R241" s="154">
        <f t="shared" si="131"/>
        <v>1170</v>
      </c>
      <c r="S241" s="185">
        <v>1</v>
      </c>
      <c r="T241" s="232">
        <v>1</v>
      </c>
      <c r="U241" s="154">
        <f t="shared" si="132"/>
        <v>1170</v>
      </c>
      <c r="V241" s="185">
        <v>1</v>
      </c>
      <c r="W241" s="232">
        <v>1</v>
      </c>
      <c r="X241" s="154">
        <f t="shared" si="133"/>
        <v>1170</v>
      </c>
      <c r="Y241" s="185">
        <v>1</v>
      </c>
      <c r="Z241" s="232">
        <v>1</v>
      </c>
      <c r="AA241" s="154">
        <f t="shared" si="134"/>
        <v>1170</v>
      </c>
      <c r="AB241" s="185">
        <v>1</v>
      </c>
      <c r="AC241" s="232">
        <v>1</v>
      </c>
      <c r="AD241" s="154">
        <f t="shared" si="135"/>
        <v>1170</v>
      </c>
      <c r="AE241" s="185">
        <v>1</v>
      </c>
      <c r="AF241" s="232">
        <v>1</v>
      </c>
      <c r="AG241" s="154">
        <f t="shared" si="136"/>
        <v>1170</v>
      </c>
      <c r="AH241" s="185">
        <v>1</v>
      </c>
      <c r="AI241" s="232">
        <v>1</v>
      </c>
      <c r="AJ241" s="154">
        <f t="shared" si="137"/>
        <v>1170</v>
      </c>
      <c r="AK241" s="185">
        <v>1</v>
      </c>
      <c r="AL241" s="232">
        <v>1</v>
      </c>
      <c r="AM241" s="154">
        <f t="shared" si="138"/>
        <v>1170</v>
      </c>
      <c r="AN241" s="185">
        <v>1</v>
      </c>
      <c r="AO241" s="232">
        <v>1</v>
      </c>
      <c r="AP241" s="154">
        <f t="shared" si="139"/>
        <v>1170</v>
      </c>
      <c r="AQ241" s="185">
        <v>1</v>
      </c>
      <c r="AR241" s="232">
        <v>1</v>
      </c>
      <c r="AS241" s="154">
        <f t="shared" si="140"/>
        <v>1170</v>
      </c>
      <c r="AT241" s="185">
        <v>1</v>
      </c>
      <c r="AU241" s="232">
        <v>1</v>
      </c>
      <c r="AV241" s="154">
        <f t="shared" si="141"/>
        <v>1170</v>
      </c>
      <c r="AW241" s="185">
        <v>1</v>
      </c>
      <c r="AX241" s="232">
        <v>1</v>
      </c>
      <c r="AY241" s="154">
        <f t="shared" si="142"/>
        <v>1170</v>
      </c>
    </row>
    <row r="242" spans="1:51" s="125" customFormat="1" ht="13.8" thickBot="1">
      <c r="A242" s="224" t="s">
        <v>536</v>
      </c>
      <c r="B242" s="230" t="s">
        <v>456</v>
      </c>
      <c r="C242" s="233">
        <v>550</v>
      </c>
      <c r="D242" s="233">
        <f t="shared" si="127"/>
        <v>55</v>
      </c>
      <c r="E242" s="147">
        <v>115</v>
      </c>
      <c r="F242" s="228">
        <v>63</v>
      </c>
      <c r="G242" s="233">
        <v>17</v>
      </c>
      <c r="H242" s="147">
        <v>140</v>
      </c>
      <c r="I242" s="147">
        <f t="shared" si="128"/>
        <v>940</v>
      </c>
      <c r="J242" s="234">
        <v>1</v>
      </c>
      <c r="K242" s="235">
        <v>1</v>
      </c>
      <c r="L242" s="154">
        <f t="shared" si="129"/>
        <v>940</v>
      </c>
      <c r="M242" s="234">
        <v>1</v>
      </c>
      <c r="N242" s="235">
        <v>1</v>
      </c>
      <c r="O242" s="154">
        <f t="shared" si="130"/>
        <v>940</v>
      </c>
      <c r="P242" s="234">
        <v>1</v>
      </c>
      <c r="Q242" s="235">
        <v>1</v>
      </c>
      <c r="R242" s="154">
        <f t="shared" si="131"/>
        <v>940</v>
      </c>
      <c r="S242" s="234">
        <v>1</v>
      </c>
      <c r="T242" s="235">
        <v>1</v>
      </c>
      <c r="U242" s="154">
        <f t="shared" si="132"/>
        <v>940</v>
      </c>
      <c r="V242" s="234">
        <v>1</v>
      </c>
      <c r="W242" s="235">
        <v>1</v>
      </c>
      <c r="X242" s="154">
        <f t="shared" si="133"/>
        <v>940</v>
      </c>
      <c r="Y242" s="234">
        <v>1</v>
      </c>
      <c r="Z242" s="235">
        <v>1</v>
      </c>
      <c r="AA242" s="154">
        <f t="shared" si="134"/>
        <v>940</v>
      </c>
      <c r="AB242" s="234">
        <v>1</v>
      </c>
      <c r="AC242" s="235">
        <v>1</v>
      </c>
      <c r="AD242" s="154">
        <f t="shared" si="135"/>
        <v>940</v>
      </c>
      <c r="AE242" s="234">
        <v>1</v>
      </c>
      <c r="AF242" s="235">
        <v>1</v>
      </c>
      <c r="AG242" s="154">
        <f t="shared" si="136"/>
        <v>940</v>
      </c>
      <c r="AH242" s="234">
        <v>1</v>
      </c>
      <c r="AI242" s="235">
        <v>1</v>
      </c>
      <c r="AJ242" s="154">
        <f t="shared" si="137"/>
        <v>940</v>
      </c>
      <c r="AK242" s="234">
        <v>1</v>
      </c>
      <c r="AL242" s="235">
        <v>1</v>
      </c>
      <c r="AM242" s="154">
        <f t="shared" si="138"/>
        <v>940</v>
      </c>
      <c r="AN242" s="234">
        <v>1</v>
      </c>
      <c r="AO242" s="235">
        <v>1</v>
      </c>
      <c r="AP242" s="154">
        <f t="shared" si="139"/>
        <v>940</v>
      </c>
      <c r="AQ242" s="234">
        <v>1</v>
      </c>
      <c r="AR242" s="235">
        <v>1</v>
      </c>
      <c r="AS242" s="154">
        <f t="shared" si="140"/>
        <v>940</v>
      </c>
      <c r="AT242" s="234">
        <v>1</v>
      </c>
      <c r="AU242" s="235">
        <v>1</v>
      </c>
      <c r="AV242" s="154">
        <f t="shared" si="141"/>
        <v>940</v>
      </c>
      <c r="AW242" s="234">
        <v>1</v>
      </c>
      <c r="AX242" s="235">
        <v>1</v>
      </c>
      <c r="AY242" s="154">
        <f t="shared" si="142"/>
        <v>940</v>
      </c>
    </row>
    <row r="243" spans="1:51" s="125" customFormat="1" ht="13.8" thickBot="1">
      <c r="A243" s="167" t="s">
        <v>63</v>
      </c>
      <c r="B243" s="127"/>
      <c r="C243" s="168"/>
      <c r="D243" s="168"/>
      <c r="E243" s="168"/>
      <c r="F243" s="168"/>
      <c r="G243" s="168"/>
      <c r="H243" s="168"/>
      <c r="I243" s="168">
        <f t="shared" ref="I243:AI243" si="143">SUM(I237:I242)</f>
        <v>7990</v>
      </c>
      <c r="J243" s="169">
        <f t="shared" si="143"/>
        <v>6</v>
      </c>
      <c r="K243" s="170">
        <f t="shared" si="143"/>
        <v>8</v>
      </c>
      <c r="L243" s="229">
        <f t="shared" si="143"/>
        <v>10220</v>
      </c>
      <c r="M243" s="169">
        <f t="shared" si="143"/>
        <v>6</v>
      </c>
      <c r="N243" s="170">
        <f t="shared" si="143"/>
        <v>8</v>
      </c>
      <c r="O243" s="229">
        <f t="shared" si="143"/>
        <v>10220</v>
      </c>
      <c r="P243" s="169">
        <f t="shared" si="143"/>
        <v>6</v>
      </c>
      <c r="Q243" s="170">
        <f t="shared" si="143"/>
        <v>8</v>
      </c>
      <c r="R243" s="229">
        <f t="shared" si="143"/>
        <v>10220</v>
      </c>
      <c r="S243" s="169">
        <f t="shared" si="143"/>
        <v>6</v>
      </c>
      <c r="T243" s="170">
        <f t="shared" si="143"/>
        <v>8</v>
      </c>
      <c r="U243" s="229">
        <f t="shared" si="143"/>
        <v>10220</v>
      </c>
      <c r="V243" s="169">
        <f t="shared" si="143"/>
        <v>6</v>
      </c>
      <c r="W243" s="170">
        <f t="shared" si="143"/>
        <v>8</v>
      </c>
      <c r="X243" s="229">
        <f t="shared" si="143"/>
        <v>10220</v>
      </c>
      <c r="Y243" s="169">
        <f t="shared" si="143"/>
        <v>6</v>
      </c>
      <c r="Z243" s="170">
        <f t="shared" si="143"/>
        <v>8</v>
      </c>
      <c r="AA243" s="229">
        <f t="shared" si="143"/>
        <v>10220</v>
      </c>
      <c r="AB243" s="169">
        <f t="shared" si="143"/>
        <v>6</v>
      </c>
      <c r="AC243" s="170">
        <f t="shared" si="143"/>
        <v>8</v>
      </c>
      <c r="AD243" s="229">
        <f t="shared" si="143"/>
        <v>10220</v>
      </c>
      <c r="AE243" s="169">
        <f t="shared" si="143"/>
        <v>6</v>
      </c>
      <c r="AF243" s="170">
        <f t="shared" si="143"/>
        <v>8</v>
      </c>
      <c r="AG243" s="229">
        <f t="shared" si="143"/>
        <v>10220</v>
      </c>
      <c r="AH243" s="169">
        <f t="shared" si="143"/>
        <v>6</v>
      </c>
      <c r="AI243" s="170">
        <f t="shared" si="143"/>
        <v>8</v>
      </c>
      <c r="AJ243" s="229">
        <f>SUM(AJ237:AJ242)</f>
        <v>10220</v>
      </c>
      <c r="AK243" s="169">
        <f t="shared" ref="AK243:AY243" si="144">SUM(AK237:AK242)</f>
        <v>6</v>
      </c>
      <c r="AL243" s="170">
        <f t="shared" si="144"/>
        <v>8</v>
      </c>
      <c r="AM243" s="229">
        <f t="shared" si="144"/>
        <v>10220</v>
      </c>
      <c r="AN243" s="169">
        <f t="shared" si="144"/>
        <v>6</v>
      </c>
      <c r="AO243" s="170">
        <f t="shared" si="144"/>
        <v>8</v>
      </c>
      <c r="AP243" s="229">
        <f t="shared" si="144"/>
        <v>10220</v>
      </c>
      <c r="AQ243" s="169">
        <f t="shared" si="144"/>
        <v>6</v>
      </c>
      <c r="AR243" s="170">
        <f t="shared" si="144"/>
        <v>8</v>
      </c>
      <c r="AS243" s="229">
        <f t="shared" si="144"/>
        <v>10220</v>
      </c>
      <c r="AT243" s="169">
        <f t="shared" si="144"/>
        <v>6</v>
      </c>
      <c r="AU243" s="170">
        <f t="shared" si="144"/>
        <v>8</v>
      </c>
      <c r="AV243" s="229">
        <f t="shared" si="144"/>
        <v>10220</v>
      </c>
      <c r="AW243" s="169">
        <f t="shared" si="144"/>
        <v>6</v>
      </c>
      <c r="AX243" s="170">
        <f t="shared" si="144"/>
        <v>8</v>
      </c>
      <c r="AY243" s="229">
        <f t="shared" si="144"/>
        <v>10220</v>
      </c>
    </row>
    <row r="244" spans="1:51" s="125" customFormat="1" ht="13.8" thickBot="1">
      <c r="A244" s="173" t="s">
        <v>537</v>
      </c>
      <c r="B244" s="174"/>
      <c r="C244" s="175"/>
      <c r="D244" s="175"/>
      <c r="E244" s="175"/>
      <c r="F244" s="175"/>
      <c r="G244" s="175"/>
      <c r="H244" s="175"/>
      <c r="I244" s="176"/>
      <c r="J244" s="177"/>
      <c r="K244" s="178"/>
      <c r="L244" s="195"/>
      <c r="M244" s="180"/>
      <c r="N244" s="178"/>
      <c r="O244" s="195"/>
      <c r="P244" s="177"/>
      <c r="Q244" s="178"/>
      <c r="R244" s="195"/>
      <c r="S244" s="177"/>
      <c r="T244" s="178"/>
      <c r="U244" s="195"/>
      <c r="V244" s="177"/>
      <c r="W244" s="178"/>
      <c r="X244" s="195"/>
      <c r="Y244" s="180"/>
      <c r="Z244" s="178"/>
      <c r="AA244" s="195"/>
      <c r="AB244" s="177"/>
      <c r="AC244" s="178"/>
      <c r="AD244" s="195"/>
      <c r="AE244" s="177"/>
      <c r="AF244" s="178"/>
      <c r="AG244" s="195"/>
      <c r="AH244" s="177"/>
      <c r="AI244" s="178"/>
      <c r="AJ244" s="195"/>
      <c r="AK244" s="180"/>
      <c r="AL244" s="178"/>
      <c r="AM244" s="195"/>
      <c r="AN244" s="177"/>
      <c r="AO244" s="178"/>
      <c r="AP244" s="195"/>
      <c r="AQ244" s="177"/>
      <c r="AR244" s="178"/>
      <c r="AS244" s="195"/>
      <c r="AT244" s="177"/>
      <c r="AU244" s="178"/>
      <c r="AV244" s="195"/>
      <c r="AW244" s="180"/>
      <c r="AX244" s="178"/>
      <c r="AY244" s="195"/>
    </row>
    <row r="245" spans="1:51" s="125" customFormat="1" ht="13.2">
      <c r="A245" s="227" t="s">
        <v>538</v>
      </c>
      <c r="B245" s="183" t="s">
        <v>456</v>
      </c>
      <c r="C245" s="156">
        <v>3000</v>
      </c>
      <c r="D245" s="147">
        <f>C245*0.1</f>
        <v>300</v>
      </c>
      <c r="E245" s="156">
        <v>115</v>
      </c>
      <c r="F245" s="156">
        <v>63</v>
      </c>
      <c r="G245" s="197">
        <v>27</v>
      </c>
      <c r="H245" s="156">
        <v>140</v>
      </c>
      <c r="I245" s="147">
        <f>SUM(C245:H245)</f>
        <v>3645</v>
      </c>
      <c r="J245" s="236">
        <v>1</v>
      </c>
      <c r="K245" s="198">
        <v>1</v>
      </c>
      <c r="L245" s="154">
        <f>I245*J245*K245</f>
        <v>3645</v>
      </c>
      <c r="M245" s="236">
        <v>1</v>
      </c>
      <c r="N245" s="198">
        <v>1</v>
      </c>
      <c r="O245" s="154">
        <f>I245*M245*N245</f>
        <v>3645</v>
      </c>
      <c r="P245" s="236">
        <v>1</v>
      </c>
      <c r="Q245" s="198">
        <v>1</v>
      </c>
      <c r="R245" s="154">
        <f>I245*P245*Q245</f>
        <v>3645</v>
      </c>
      <c r="S245" s="236">
        <v>1</v>
      </c>
      <c r="T245" s="198">
        <v>1</v>
      </c>
      <c r="U245" s="154">
        <f>I245*S245*T245</f>
        <v>3645</v>
      </c>
      <c r="V245" s="236">
        <v>1</v>
      </c>
      <c r="W245" s="198">
        <v>1</v>
      </c>
      <c r="X245" s="154">
        <f>I245*V245*W245</f>
        <v>3645</v>
      </c>
      <c r="Y245" s="236">
        <v>1</v>
      </c>
      <c r="Z245" s="198">
        <v>1</v>
      </c>
      <c r="AA245" s="154">
        <f>I245*Y245*Z245</f>
        <v>3645</v>
      </c>
      <c r="AB245" s="236">
        <v>1</v>
      </c>
      <c r="AC245" s="198">
        <v>1</v>
      </c>
      <c r="AD245" s="154">
        <f>I245*AB245*AC245</f>
        <v>3645</v>
      </c>
      <c r="AE245" s="236">
        <v>1</v>
      </c>
      <c r="AF245" s="198">
        <v>1</v>
      </c>
      <c r="AG245" s="154">
        <f>I245*AE245*AF245</f>
        <v>3645</v>
      </c>
      <c r="AH245" s="236">
        <v>1</v>
      </c>
      <c r="AI245" s="198">
        <v>1</v>
      </c>
      <c r="AJ245" s="154">
        <f>I245*AH245*AI245</f>
        <v>3645</v>
      </c>
      <c r="AK245" s="236">
        <v>1</v>
      </c>
      <c r="AL245" s="198">
        <v>1</v>
      </c>
      <c r="AM245" s="154">
        <f>I245*AK245*AL245</f>
        <v>3645</v>
      </c>
      <c r="AN245" s="236">
        <v>1</v>
      </c>
      <c r="AO245" s="198">
        <v>1</v>
      </c>
      <c r="AP245" s="154">
        <f>I245*AN245*AO245</f>
        <v>3645</v>
      </c>
      <c r="AQ245" s="236">
        <v>1</v>
      </c>
      <c r="AR245" s="198">
        <v>1</v>
      </c>
      <c r="AS245" s="154">
        <f>I245*AQ245*AR245</f>
        <v>3645</v>
      </c>
      <c r="AT245" s="236">
        <v>1</v>
      </c>
      <c r="AU245" s="198">
        <v>1</v>
      </c>
      <c r="AV245" s="154">
        <f>I245*AT245*AU245</f>
        <v>3645</v>
      </c>
      <c r="AW245" s="236">
        <v>1</v>
      </c>
      <c r="AX245" s="198">
        <v>1</v>
      </c>
      <c r="AY245" s="154">
        <f>I245*AW245*AX245</f>
        <v>3645</v>
      </c>
    </row>
    <row r="246" spans="1:51" s="125" customFormat="1" ht="13.2">
      <c r="A246" s="237" t="s">
        <v>180</v>
      </c>
      <c r="B246" s="183" t="s">
        <v>456</v>
      </c>
      <c r="C246" s="156">
        <v>2000</v>
      </c>
      <c r="D246" s="147">
        <f>C246*0.1</f>
        <v>200</v>
      </c>
      <c r="E246" s="156">
        <v>115</v>
      </c>
      <c r="F246" s="156">
        <v>63</v>
      </c>
      <c r="G246" s="197">
        <v>27</v>
      </c>
      <c r="H246" s="156">
        <v>140</v>
      </c>
      <c r="I246" s="147">
        <f>SUM(C246:H246)</f>
        <v>2545</v>
      </c>
      <c r="J246" s="236">
        <v>1</v>
      </c>
      <c r="K246" s="198">
        <v>2</v>
      </c>
      <c r="L246" s="154">
        <f>I246*J246*K246</f>
        <v>5090</v>
      </c>
      <c r="M246" s="236">
        <v>1</v>
      </c>
      <c r="N246" s="198">
        <v>2</v>
      </c>
      <c r="O246" s="154">
        <f>I246*M246*N246</f>
        <v>5090</v>
      </c>
      <c r="P246" s="236">
        <v>1</v>
      </c>
      <c r="Q246" s="198">
        <v>2</v>
      </c>
      <c r="R246" s="154">
        <f>I246*P246*Q246</f>
        <v>5090</v>
      </c>
      <c r="S246" s="236">
        <v>1</v>
      </c>
      <c r="T246" s="198">
        <v>2</v>
      </c>
      <c r="U246" s="154">
        <f>I246*S246*T246</f>
        <v>5090</v>
      </c>
      <c r="V246" s="236">
        <v>1</v>
      </c>
      <c r="W246" s="198">
        <v>2</v>
      </c>
      <c r="X246" s="154">
        <f>I246*V246*W246</f>
        <v>5090</v>
      </c>
      <c r="Y246" s="236">
        <v>1</v>
      </c>
      <c r="Z246" s="198">
        <v>2</v>
      </c>
      <c r="AA246" s="154">
        <f>I246*Y246*Z246</f>
        <v>5090</v>
      </c>
      <c r="AB246" s="236">
        <v>1</v>
      </c>
      <c r="AC246" s="198">
        <v>2</v>
      </c>
      <c r="AD246" s="154">
        <f>I246*AB246*AC246</f>
        <v>5090</v>
      </c>
      <c r="AE246" s="236">
        <v>1</v>
      </c>
      <c r="AF246" s="198">
        <v>2</v>
      </c>
      <c r="AG246" s="154">
        <f>I246*AE246*AF246</f>
        <v>5090</v>
      </c>
      <c r="AH246" s="236">
        <v>1</v>
      </c>
      <c r="AI246" s="198">
        <v>2</v>
      </c>
      <c r="AJ246" s="154">
        <f>I246*AH246*AI246</f>
        <v>5090</v>
      </c>
      <c r="AK246" s="236">
        <v>1</v>
      </c>
      <c r="AL246" s="198">
        <v>2</v>
      </c>
      <c r="AM246" s="154">
        <f>I246*AK246*AL246</f>
        <v>5090</v>
      </c>
      <c r="AN246" s="236">
        <v>1</v>
      </c>
      <c r="AO246" s="198">
        <v>2</v>
      </c>
      <c r="AP246" s="154">
        <f>I246*AN246*AO246</f>
        <v>5090</v>
      </c>
      <c r="AQ246" s="236">
        <v>1</v>
      </c>
      <c r="AR246" s="198">
        <v>2</v>
      </c>
      <c r="AS246" s="154">
        <f>I246*AQ246*AR246</f>
        <v>5090</v>
      </c>
      <c r="AT246" s="236">
        <v>1</v>
      </c>
      <c r="AU246" s="198">
        <v>2</v>
      </c>
      <c r="AV246" s="154">
        <f>I246*AT246*AU246</f>
        <v>5090</v>
      </c>
      <c r="AW246" s="236">
        <v>1</v>
      </c>
      <c r="AX246" s="198">
        <v>2</v>
      </c>
      <c r="AY246" s="154">
        <f>I246*AW246*AX246</f>
        <v>5090</v>
      </c>
    </row>
    <row r="247" spans="1:51" s="125" customFormat="1" ht="13.2">
      <c r="A247" s="202" t="s">
        <v>539</v>
      </c>
      <c r="B247" s="183" t="s">
        <v>456</v>
      </c>
      <c r="C247" s="156">
        <v>1000</v>
      </c>
      <c r="D247" s="147">
        <f>C247*0.1</f>
        <v>100</v>
      </c>
      <c r="E247" s="156">
        <v>115</v>
      </c>
      <c r="F247" s="156">
        <v>63</v>
      </c>
      <c r="G247" s="197">
        <v>27</v>
      </c>
      <c r="H247" s="156">
        <v>140</v>
      </c>
      <c r="I247" s="147">
        <f>SUM(C247:H247)</f>
        <v>1445</v>
      </c>
      <c r="J247" s="236">
        <v>1</v>
      </c>
      <c r="K247" s="198">
        <v>6</v>
      </c>
      <c r="L247" s="154">
        <f>I247*J247*K247</f>
        <v>8670</v>
      </c>
      <c r="M247" s="236">
        <v>1</v>
      </c>
      <c r="N247" s="198">
        <v>6</v>
      </c>
      <c r="O247" s="154">
        <f>I247*M247*N247</f>
        <v>8670</v>
      </c>
      <c r="P247" s="236">
        <v>1</v>
      </c>
      <c r="Q247" s="198">
        <v>6</v>
      </c>
      <c r="R247" s="154">
        <f>I247*P247*Q247</f>
        <v>8670</v>
      </c>
      <c r="S247" s="236">
        <v>1</v>
      </c>
      <c r="T247" s="198">
        <v>6</v>
      </c>
      <c r="U247" s="154">
        <f>I247*S247*T247</f>
        <v>8670</v>
      </c>
      <c r="V247" s="236">
        <v>1</v>
      </c>
      <c r="W247" s="198">
        <v>6</v>
      </c>
      <c r="X247" s="154">
        <f>I247*V247*W247</f>
        <v>8670</v>
      </c>
      <c r="Y247" s="236">
        <v>1</v>
      </c>
      <c r="Z247" s="198">
        <v>6</v>
      </c>
      <c r="AA247" s="154">
        <f>I247*Y247*Z247</f>
        <v>8670</v>
      </c>
      <c r="AB247" s="236">
        <v>1</v>
      </c>
      <c r="AC247" s="198">
        <v>6</v>
      </c>
      <c r="AD247" s="154">
        <f>I247*AB247*AC247</f>
        <v>8670</v>
      </c>
      <c r="AE247" s="236">
        <v>1</v>
      </c>
      <c r="AF247" s="198">
        <v>6</v>
      </c>
      <c r="AG247" s="154">
        <f>I247*AE247*AF247</f>
        <v>8670</v>
      </c>
      <c r="AH247" s="236">
        <v>1</v>
      </c>
      <c r="AI247" s="198">
        <v>6</v>
      </c>
      <c r="AJ247" s="154">
        <f>I247*AH247*AI247</f>
        <v>8670</v>
      </c>
      <c r="AK247" s="236">
        <v>1</v>
      </c>
      <c r="AL247" s="198">
        <v>6</v>
      </c>
      <c r="AM247" s="154">
        <f>I247*AK247*AL247</f>
        <v>8670</v>
      </c>
      <c r="AN247" s="236">
        <v>1</v>
      </c>
      <c r="AO247" s="198">
        <v>6</v>
      </c>
      <c r="AP247" s="154">
        <f>I247*AN247*AO247</f>
        <v>8670</v>
      </c>
      <c r="AQ247" s="236">
        <v>1</v>
      </c>
      <c r="AR247" s="198">
        <v>6</v>
      </c>
      <c r="AS247" s="154">
        <f>I247*AQ247*AR247</f>
        <v>8670</v>
      </c>
      <c r="AT247" s="236">
        <v>1</v>
      </c>
      <c r="AU247" s="198">
        <v>6</v>
      </c>
      <c r="AV247" s="154">
        <f>I247*AT247*AU247</f>
        <v>8670</v>
      </c>
      <c r="AW247" s="236">
        <v>1</v>
      </c>
      <c r="AX247" s="198">
        <v>6</v>
      </c>
      <c r="AY247" s="154">
        <f>I247*AW247*AX247</f>
        <v>8670</v>
      </c>
    </row>
    <row r="248" spans="1:51" s="125" customFormat="1" ht="13.2">
      <c r="A248" s="202" t="s">
        <v>540</v>
      </c>
      <c r="B248" s="183" t="s">
        <v>456</v>
      </c>
      <c r="C248" s="156">
        <v>1000</v>
      </c>
      <c r="D248" s="147">
        <f>C248*0.1</f>
        <v>100</v>
      </c>
      <c r="E248" s="156">
        <v>115</v>
      </c>
      <c r="F248" s="156">
        <v>63</v>
      </c>
      <c r="G248" s="197">
        <v>27</v>
      </c>
      <c r="H248" s="156">
        <v>140</v>
      </c>
      <c r="I248" s="147">
        <f>SUM(C248:H248)</f>
        <v>1445</v>
      </c>
      <c r="J248" s="236">
        <v>1</v>
      </c>
      <c r="K248" s="198">
        <v>3</v>
      </c>
      <c r="L248" s="154">
        <f>I248*J248*K248</f>
        <v>4335</v>
      </c>
      <c r="M248" s="236">
        <v>1</v>
      </c>
      <c r="N248" s="198">
        <v>3</v>
      </c>
      <c r="O248" s="154">
        <f>I248*M248*N248</f>
        <v>4335</v>
      </c>
      <c r="P248" s="236">
        <v>1</v>
      </c>
      <c r="Q248" s="198">
        <v>3</v>
      </c>
      <c r="R248" s="154">
        <f>I248*P248*Q248</f>
        <v>4335</v>
      </c>
      <c r="S248" s="236">
        <v>1</v>
      </c>
      <c r="T248" s="198">
        <v>3</v>
      </c>
      <c r="U248" s="154">
        <f>I248*S248*T248</f>
        <v>4335</v>
      </c>
      <c r="V248" s="236">
        <v>1</v>
      </c>
      <c r="W248" s="198">
        <v>3</v>
      </c>
      <c r="X248" s="154">
        <f>I248*V248*W248</f>
        <v>4335</v>
      </c>
      <c r="Y248" s="236">
        <v>1</v>
      </c>
      <c r="Z248" s="198">
        <v>3</v>
      </c>
      <c r="AA248" s="154">
        <f>I248*Y248*Z248</f>
        <v>4335</v>
      </c>
      <c r="AB248" s="236">
        <v>1</v>
      </c>
      <c r="AC248" s="198">
        <v>3</v>
      </c>
      <c r="AD248" s="154">
        <f>I248*AB248*AC248</f>
        <v>4335</v>
      </c>
      <c r="AE248" s="236">
        <v>1</v>
      </c>
      <c r="AF248" s="198">
        <v>3</v>
      </c>
      <c r="AG248" s="154">
        <f>I248*AE248*AF248</f>
        <v>4335</v>
      </c>
      <c r="AH248" s="236">
        <v>1</v>
      </c>
      <c r="AI248" s="198">
        <v>3</v>
      </c>
      <c r="AJ248" s="154">
        <f>I248*AH248*AI248</f>
        <v>4335</v>
      </c>
      <c r="AK248" s="236">
        <v>1</v>
      </c>
      <c r="AL248" s="198">
        <v>3</v>
      </c>
      <c r="AM248" s="154">
        <f>I248*AK248*AL248</f>
        <v>4335</v>
      </c>
      <c r="AN248" s="236">
        <v>1</v>
      </c>
      <c r="AO248" s="198">
        <v>3</v>
      </c>
      <c r="AP248" s="154">
        <f>I248*AN248*AO248</f>
        <v>4335</v>
      </c>
      <c r="AQ248" s="236">
        <v>1</v>
      </c>
      <c r="AR248" s="198">
        <v>3</v>
      </c>
      <c r="AS248" s="154">
        <f>I248*AQ248*AR248</f>
        <v>4335</v>
      </c>
      <c r="AT248" s="236">
        <v>1</v>
      </c>
      <c r="AU248" s="198">
        <v>3</v>
      </c>
      <c r="AV248" s="154">
        <f>I248*AT248*AU248</f>
        <v>4335</v>
      </c>
      <c r="AW248" s="236">
        <v>1</v>
      </c>
      <c r="AX248" s="198">
        <v>3</v>
      </c>
      <c r="AY248" s="154">
        <f>I248*AW248*AX248</f>
        <v>4335</v>
      </c>
    </row>
    <row r="249" spans="1:51" s="125" customFormat="1" ht="13.8" thickBot="1">
      <c r="A249" s="205" t="s">
        <v>541</v>
      </c>
      <c r="B249" s="183" t="s">
        <v>456</v>
      </c>
      <c r="C249" s="156">
        <v>1000</v>
      </c>
      <c r="D249" s="147">
        <f>C249*0.1</f>
        <v>100</v>
      </c>
      <c r="E249" s="156">
        <v>115</v>
      </c>
      <c r="F249" s="156">
        <v>63</v>
      </c>
      <c r="G249" s="197">
        <v>27</v>
      </c>
      <c r="H249" s="156">
        <v>140</v>
      </c>
      <c r="I249" s="147">
        <f>SUM(C249:H249)</f>
        <v>1445</v>
      </c>
      <c r="J249" s="236">
        <v>1</v>
      </c>
      <c r="K249" s="198">
        <v>2</v>
      </c>
      <c r="L249" s="154">
        <f>I249*J249*K249</f>
        <v>2890</v>
      </c>
      <c r="M249" s="236">
        <v>1</v>
      </c>
      <c r="N249" s="198">
        <v>2</v>
      </c>
      <c r="O249" s="154">
        <f>I249*M249*N249</f>
        <v>2890</v>
      </c>
      <c r="P249" s="236">
        <v>1</v>
      </c>
      <c r="Q249" s="198">
        <v>2</v>
      </c>
      <c r="R249" s="154">
        <f>I249*P249*Q249</f>
        <v>2890</v>
      </c>
      <c r="S249" s="236">
        <v>1</v>
      </c>
      <c r="T249" s="198">
        <v>2</v>
      </c>
      <c r="U249" s="154">
        <f>I249*S249*T249</f>
        <v>2890</v>
      </c>
      <c r="V249" s="236">
        <v>1</v>
      </c>
      <c r="W249" s="198">
        <v>2</v>
      </c>
      <c r="X249" s="154">
        <f>I249*V249*W249</f>
        <v>2890</v>
      </c>
      <c r="Y249" s="236">
        <v>1</v>
      </c>
      <c r="Z249" s="198">
        <v>2</v>
      </c>
      <c r="AA249" s="154">
        <f>I249*Y249*Z249</f>
        <v>2890</v>
      </c>
      <c r="AB249" s="236">
        <v>1</v>
      </c>
      <c r="AC249" s="198">
        <v>2</v>
      </c>
      <c r="AD249" s="154">
        <f>I249*AB249*AC249</f>
        <v>2890</v>
      </c>
      <c r="AE249" s="236">
        <v>1</v>
      </c>
      <c r="AF249" s="198">
        <v>2</v>
      </c>
      <c r="AG249" s="154">
        <f>I249*AE249*AF249</f>
        <v>2890</v>
      </c>
      <c r="AH249" s="236">
        <v>1</v>
      </c>
      <c r="AI249" s="198">
        <v>2</v>
      </c>
      <c r="AJ249" s="154">
        <f>I249*AH249*AI249</f>
        <v>2890</v>
      </c>
      <c r="AK249" s="236">
        <v>1</v>
      </c>
      <c r="AL249" s="198">
        <v>2</v>
      </c>
      <c r="AM249" s="154">
        <f>I249*AK249*AL249</f>
        <v>2890</v>
      </c>
      <c r="AN249" s="236">
        <v>1</v>
      </c>
      <c r="AO249" s="198">
        <v>2</v>
      </c>
      <c r="AP249" s="154">
        <f>I249*AN249*AO249</f>
        <v>2890</v>
      </c>
      <c r="AQ249" s="236">
        <v>1</v>
      </c>
      <c r="AR249" s="198">
        <v>2</v>
      </c>
      <c r="AS249" s="154">
        <f>I249*AQ249*AR249</f>
        <v>2890</v>
      </c>
      <c r="AT249" s="236">
        <v>1</v>
      </c>
      <c r="AU249" s="198">
        <v>2</v>
      </c>
      <c r="AV249" s="154">
        <f>I249*AT249*AU249</f>
        <v>2890</v>
      </c>
      <c r="AW249" s="236">
        <v>1</v>
      </c>
      <c r="AX249" s="198">
        <v>2</v>
      </c>
      <c r="AY249" s="154">
        <f>I249*AW249*AX249</f>
        <v>2890</v>
      </c>
    </row>
    <row r="250" spans="1:51" s="125" customFormat="1" ht="13.8" thickBot="1">
      <c r="A250" s="167" t="s">
        <v>63</v>
      </c>
      <c r="B250" s="127"/>
      <c r="C250" s="238"/>
      <c r="D250" s="238"/>
      <c r="E250" s="238"/>
      <c r="F250" s="238"/>
      <c r="G250" s="238"/>
      <c r="H250" s="238"/>
      <c r="I250" s="168">
        <f t="shared" ref="I250:AY250" si="145">SUM(I245:I249)</f>
        <v>10525</v>
      </c>
      <c r="J250" s="169">
        <f t="shared" si="145"/>
        <v>5</v>
      </c>
      <c r="K250" s="170">
        <f t="shared" si="145"/>
        <v>14</v>
      </c>
      <c r="L250" s="171">
        <f t="shared" si="145"/>
        <v>24630</v>
      </c>
      <c r="M250" s="169">
        <f t="shared" si="145"/>
        <v>5</v>
      </c>
      <c r="N250" s="170">
        <f t="shared" si="145"/>
        <v>14</v>
      </c>
      <c r="O250" s="171">
        <f t="shared" si="145"/>
        <v>24630</v>
      </c>
      <c r="P250" s="169">
        <f t="shared" si="145"/>
        <v>5</v>
      </c>
      <c r="Q250" s="170">
        <f t="shared" si="145"/>
        <v>14</v>
      </c>
      <c r="R250" s="171">
        <f t="shared" si="145"/>
        <v>24630</v>
      </c>
      <c r="S250" s="169">
        <f t="shared" si="145"/>
        <v>5</v>
      </c>
      <c r="T250" s="170">
        <f t="shared" si="145"/>
        <v>14</v>
      </c>
      <c r="U250" s="171">
        <f t="shared" si="145"/>
        <v>24630</v>
      </c>
      <c r="V250" s="169">
        <f t="shared" si="145"/>
        <v>5</v>
      </c>
      <c r="W250" s="170">
        <f t="shared" si="145"/>
        <v>14</v>
      </c>
      <c r="X250" s="171">
        <f t="shared" si="145"/>
        <v>24630</v>
      </c>
      <c r="Y250" s="169">
        <f t="shared" si="145"/>
        <v>5</v>
      </c>
      <c r="Z250" s="170">
        <f t="shared" si="145"/>
        <v>14</v>
      </c>
      <c r="AA250" s="171">
        <f t="shared" si="145"/>
        <v>24630</v>
      </c>
      <c r="AB250" s="169">
        <f t="shared" si="145"/>
        <v>5</v>
      </c>
      <c r="AC250" s="170">
        <f t="shared" si="145"/>
        <v>14</v>
      </c>
      <c r="AD250" s="171">
        <f t="shared" si="145"/>
        <v>24630</v>
      </c>
      <c r="AE250" s="169">
        <f t="shared" si="145"/>
        <v>5</v>
      </c>
      <c r="AF250" s="170">
        <f t="shared" si="145"/>
        <v>14</v>
      </c>
      <c r="AG250" s="171">
        <f t="shared" si="145"/>
        <v>24630</v>
      </c>
      <c r="AH250" s="169">
        <f t="shared" si="145"/>
        <v>5</v>
      </c>
      <c r="AI250" s="170">
        <f t="shared" si="145"/>
        <v>14</v>
      </c>
      <c r="AJ250" s="171">
        <f t="shared" si="145"/>
        <v>24630</v>
      </c>
      <c r="AK250" s="169">
        <f t="shared" si="145"/>
        <v>5</v>
      </c>
      <c r="AL250" s="170">
        <f t="shared" si="145"/>
        <v>14</v>
      </c>
      <c r="AM250" s="171">
        <f t="shared" si="145"/>
        <v>24630</v>
      </c>
      <c r="AN250" s="169">
        <f t="shared" si="145"/>
        <v>5</v>
      </c>
      <c r="AO250" s="170">
        <f t="shared" si="145"/>
        <v>14</v>
      </c>
      <c r="AP250" s="171">
        <f t="shared" si="145"/>
        <v>24630</v>
      </c>
      <c r="AQ250" s="169">
        <f t="shared" si="145"/>
        <v>5</v>
      </c>
      <c r="AR250" s="170">
        <f t="shared" si="145"/>
        <v>14</v>
      </c>
      <c r="AS250" s="171">
        <f t="shared" si="145"/>
        <v>24630</v>
      </c>
      <c r="AT250" s="169">
        <f t="shared" si="145"/>
        <v>5</v>
      </c>
      <c r="AU250" s="170">
        <f t="shared" si="145"/>
        <v>14</v>
      </c>
      <c r="AV250" s="171">
        <f t="shared" si="145"/>
        <v>24630</v>
      </c>
      <c r="AW250" s="169">
        <f t="shared" si="145"/>
        <v>5</v>
      </c>
      <c r="AX250" s="170">
        <f t="shared" si="145"/>
        <v>14</v>
      </c>
      <c r="AY250" s="171">
        <f t="shared" si="145"/>
        <v>24630</v>
      </c>
    </row>
    <row r="251" spans="1:51" s="125" customFormat="1" ht="13.8" thickBot="1">
      <c r="A251" s="173" t="s">
        <v>542</v>
      </c>
      <c r="B251" s="174"/>
      <c r="C251" s="175"/>
      <c r="D251" s="175"/>
      <c r="E251" s="175"/>
      <c r="F251" s="175"/>
      <c r="G251" s="175"/>
      <c r="H251" s="175"/>
      <c r="I251" s="176"/>
      <c r="J251" s="177"/>
      <c r="K251" s="178"/>
      <c r="L251" s="195"/>
      <c r="M251" s="180"/>
      <c r="N251" s="178"/>
      <c r="O251" s="195"/>
      <c r="P251" s="177"/>
      <c r="Q251" s="178"/>
      <c r="R251" s="195"/>
      <c r="S251" s="177"/>
      <c r="T251" s="178"/>
      <c r="U251" s="195"/>
      <c r="V251" s="177"/>
      <c r="W251" s="178"/>
      <c r="X251" s="195"/>
      <c r="Y251" s="180"/>
      <c r="Z251" s="178"/>
      <c r="AA251" s="195"/>
      <c r="AB251" s="177"/>
      <c r="AC251" s="178"/>
      <c r="AD251" s="195"/>
      <c r="AE251" s="177"/>
      <c r="AF251" s="178"/>
      <c r="AG251" s="195"/>
      <c r="AH251" s="177"/>
      <c r="AI251" s="178"/>
      <c r="AJ251" s="195"/>
      <c r="AK251" s="180"/>
      <c r="AL251" s="178"/>
      <c r="AM251" s="195"/>
      <c r="AN251" s="177"/>
      <c r="AO251" s="178"/>
      <c r="AP251" s="195"/>
      <c r="AQ251" s="177"/>
      <c r="AR251" s="178"/>
      <c r="AS251" s="195"/>
      <c r="AT251" s="177"/>
      <c r="AU251" s="178"/>
      <c r="AV251" s="195"/>
      <c r="AW251" s="180"/>
      <c r="AX251" s="178"/>
      <c r="AY251" s="195"/>
    </row>
    <row r="252" spans="1:51" s="125" customFormat="1" ht="13.2">
      <c r="A252" s="227" t="s">
        <v>543</v>
      </c>
      <c r="B252" s="183" t="s">
        <v>456</v>
      </c>
      <c r="C252" s="156">
        <v>1200</v>
      </c>
      <c r="D252" s="147">
        <f>C252*0.1</f>
        <v>120</v>
      </c>
      <c r="E252" s="156">
        <v>115</v>
      </c>
      <c r="F252" s="156">
        <v>63</v>
      </c>
      <c r="G252" s="197">
        <v>27</v>
      </c>
      <c r="H252" s="156">
        <v>140</v>
      </c>
      <c r="I252" s="147">
        <f>SUM(C252:H252)</f>
        <v>1665</v>
      </c>
      <c r="J252" s="236">
        <v>1</v>
      </c>
      <c r="K252" s="198">
        <v>1</v>
      </c>
      <c r="L252" s="154">
        <f>I252*J252*K252</f>
        <v>1665</v>
      </c>
      <c r="M252" s="236">
        <v>1</v>
      </c>
      <c r="N252" s="198">
        <v>1</v>
      </c>
      <c r="O252" s="154">
        <f>I252*M252*N252</f>
        <v>1665</v>
      </c>
      <c r="P252" s="236">
        <v>1</v>
      </c>
      <c r="Q252" s="198">
        <v>1</v>
      </c>
      <c r="R252" s="154">
        <f>I252*P252*Q252</f>
        <v>1665</v>
      </c>
      <c r="S252" s="236">
        <v>1</v>
      </c>
      <c r="T252" s="198">
        <v>1</v>
      </c>
      <c r="U252" s="154">
        <f>I252*S252*T252</f>
        <v>1665</v>
      </c>
      <c r="V252" s="236">
        <v>1</v>
      </c>
      <c r="W252" s="198">
        <v>1</v>
      </c>
      <c r="X252" s="154">
        <f>I252*V252*W252</f>
        <v>1665</v>
      </c>
      <c r="Y252" s="236">
        <v>1</v>
      </c>
      <c r="Z252" s="198">
        <v>1</v>
      </c>
      <c r="AA252" s="154">
        <f>I252*Y252*Z252</f>
        <v>1665</v>
      </c>
      <c r="AB252" s="236">
        <v>1</v>
      </c>
      <c r="AC252" s="198">
        <v>1</v>
      </c>
      <c r="AD252" s="154">
        <f>I252*AB252*AC252</f>
        <v>1665</v>
      </c>
      <c r="AE252" s="236">
        <v>1</v>
      </c>
      <c r="AF252" s="198">
        <v>1</v>
      </c>
      <c r="AG252" s="154">
        <f>I252*AE252*AF252</f>
        <v>1665</v>
      </c>
      <c r="AH252" s="236">
        <v>1</v>
      </c>
      <c r="AI252" s="198">
        <v>1</v>
      </c>
      <c r="AJ252" s="154">
        <f>I252*AH252*AI252</f>
        <v>1665</v>
      </c>
      <c r="AK252" s="236">
        <v>1</v>
      </c>
      <c r="AL252" s="198">
        <v>1</v>
      </c>
      <c r="AM252" s="154">
        <f>I252*AK252*AL252</f>
        <v>1665</v>
      </c>
      <c r="AN252" s="236">
        <v>1</v>
      </c>
      <c r="AO252" s="198">
        <v>1</v>
      </c>
      <c r="AP252" s="154">
        <f>I252*AN252*AO252</f>
        <v>1665</v>
      </c>
      <c r="AQ252" s="236">
        <v>1</v>
      </c>
      <c r="AR252" s="198">
        <v>1</v>
      </c>
      <c r="AS252" s="154">
        <f>I252*AQ252*AR252</f>
        <v>1665</v>
      </c>
      <c r="AT252" s="236">
        <v>1</v>
      </c>
      <c r="AU252" s="198">
        <v>1</v>
      </c>
      <c r="AV252" s="154">
        <f>I252*AT252*AU252</f>
        <v>1665</v>
      </c>
      <c r="AW252" s="236">
        <v>1</v>
      </c>
      <c r="AX252" s="198">
        <v>1</v>
      </c>
      <c r="AY252" s="154">
        <f>I252*AW252*AX252</f>
        <v>1665</v>
      </c>
    </row>
    <row r="253" spans="1:51" s="125" customFormat="1" ht="13.2">
      <c r="A253" s="237" t="s">
        <v>544</v>
      </c>
      <c r="B253" s="183" t="s">
        <v>456</v>
      </c>
      <c r="C253" s="156">
        <v>600</v>
      </c>
      <c r="D253" s="147">
        <f>C253*0.1</f>
        <v>60</v>
      </c>
      <c r="E253" s="156">
        <v>115</v>
      </c>
      <c r="F253" s="156">
        <v>63</v>
      </c>
      <c r="G253" s="197">
        <v>27</v>
      </c>
      <c r="H253" s="156">
        <v>140</v>
      </c>
      <c r="I253" s="147">
        <f>SUM(C253:H253)</f>
        <v>1005</v>
      </c>
      <c r="J253" s="236">
        <v>1</v>
      </c>
      <c r="K253" s="198">
        <v>1</v>
      </c>
      <c r="L253" s="154">
        <f>I253*J253*K253</f>
        <v>1005</v>
      </c>
      <c r="M253" s="236">
        <v>1</v>
      </c>
      <c r="N253" s="198">
        <v>1</v>
      </c>
      <c r="O253" s="154">
        <f>I253*M253*N253</f>
        <v>1005</v>
      </c>
      <c r="P253" s="236">
        <v>1</v>
      </c>
      <c r="Q253" s="198">
        <v>1</v>
      </c>
      <c r="R253" s="154">
        <f>I253*P253*Q253</f>
        <v>1005</v>
      </c>
      <c r="S253" s="236">
        <v>1</v>
      </c>
      <c r="T253" s="198">
        <v>1</v>
      </c>
      <c r="U253" s="154">
        <f>I253*S253*T253</f>
        <v>1005</v>
      </c>
      <c r="V253" s="236">
        <v>1</v>
      </c>
      <c r="W253" s="198">
        <v>1</v>
      </c>
      <c r="X253" s="154">
        <f>I253*V253*W253</f>
        <v>1005</v>
      </c>
      <c r="Y253" s="236">
        <v>1</v>
      </c>
      <c r="Z253" s="198">
        <v>1</v>
      </c>
      <c r="AA253" s="154">
        <f>I253*Y253*Z253</f>
        <v>1005</v>
      </c>
      <c r="AB253" s="236">
        <v>1</v>
      </c>
      <c r="AC253" s="198">
        <v>1</v>
      </c>
      <c r="AD253" s="154">
        <f>I253*AB253*AC253</f>
        <v>1005</v>
      </c>
      <c r="AE253" s="236">
        <v>1</v>
      </c>
      <c r="AF253" s="198">
        <v>1</v>
      </c>
      <c r="AG253" s="154">
        <f>I253*AE253*AF253</f>
        <v>1005</v>
      </c>
      <c r="AH253" s="236">
        <v>1</v>
      </c>
      <c r="AI253" s="198">
        <v>1</v>
      </c>
      <c r="AJ253" s="154">
        <f>I253*AH253*AI253</f>
        <v>1005</v>
      </c>
      <c r="AK253" s="236">
        <v>1</v>
      </c>
      <c r="AL253" s="198">
        <v>1</v>
      </c>
      <c r="AM253" s="154">
        <f>I253*AK253*AL253</f>
        <v>1005</v>
      </c>
      <c r="AN253" s="236">
        <v>1</v>
      </c>
      <c r="AO253" s="198">
        <v>1</v>
      </c>
      <c r="AP253" s="154">
        <f>I253*AN253*AO253</f>
        <v>1005</v>
      </c>
      <c r="AQ253" s="236">
        <v>1</v>
      </c>
      <c r="AR253" s="198">
        <v>1</v>
      </c>
      <c r="AS253" s="154">
        <f>I253*AQ253*AR253</f>
        <v>1005</v>
      </c>
      <c r="AT253" s="236">
        <v>1</v>
      </c>
      <c r="AU253" s="198">
        <v>1</v>
      </c>
      <c r="AV253" s="154">
        <f>I253*AT253*AU253</f>
        <v>1005</v>
      </c>
      <c r="AW253" s="236">
        <v>1</v>
      </c>
      <c r="AX253" s="198">
        <v>1</v>
      </c>
      <c r="AY253" s="154">
        <f>I253*AW253*AX253</f>
        <v>1005</v>
      </c>
    </row>
    <row r="254" spans="1:51" s="125" customFormat="1" ht="13.8" thickBot="1">
      <c r="A254" s="202" t="s">
        <v>545</v>
      </c>
      <c r="B254" s="183" t="s">
        <v>456</v>
      </c>
      <c r="C254" s="156">
        <v>550</v>
      </c>
      <c r="D254" s="147">
        <f>C254*0.1</f>
        <v>55</v>
      </c>
      <c r="E254" s="156">
        <v>115</v>
      </c>
      <c r="F254" s="156">
        <v>63</v>
      </c>
      <c r="G254" s="197">
        <v>27</v>
      </c>
      <c r="H254" s="156">
        <v>140</v>
      </c>
      <c r="I254" s="147">
        <f>SUM(C254:H254)</f>
        <v>950</v>
      </c>
      <c r="J254" s="236">
        <v>1</v>
      </c>
      <c r="K254" s="198">
        <v>1</v>
      </c>
      <c r="L254" s="154">
        <f>I254*J254*K254</f>
        <v>950</v>
      </c>
      <c r="M254" s="236">
        <v>1</v>
      </c>
      <c r="N254" s="198">
        <v>1</v>
      </c>
      <c r="O254" s="154">
        <f>I254*M254*N254</f>
        <v>950</v>
      </c>
      <c r="P254" s="236">
        <v>1</v>
      </c>
      <c r="Q254" s="198">
        <v>1</v>
      </c>
      <c r="R254" s="154">
        <f>I254*P254*Q254</f>
        <v>950</v>
      </c>
      <c r="S254" s="236">
        <v>1</v>
      </c>
      <c r="T254" s="198">
        <v>1</v>
      </c>
      <c r="U254" s="154">
        <f>I254*S254*T254</f>
        <v>950</v>
      </c>
      <c r="V254" s="236">
        <v>1</v>
      </c>
      <c r="W254" s="198">
        <v>1</v>
      </c>
      <c r="X254" s="154">
        <f>I254*V254*W254</f>
        <v>950</v>
      </c>
      <c r="Y254" s="236">
        <v>1</v>
      </c>
      <c r="Z254" s="198">
        <v>1</v>
      </c>
      <c r="AA254" s="154">
        <f>I254*Y254*Z254</f>
        <v>950</v>
      </c>
      <c r="AB254" s="236">
        <v>1</v>
      </c>
      <c r="AC254" s="198">
        <v>1</v>
      </c>
      <c r="AD254" s="154">
        <f>I254*AB254*AC254</f>
        <v>950</v>
      </c>
      <c r="AE254" s="236">
        <v>1</v>
      </c>
      <c r="AF254" s="198">
        <v>1</v>
      </c>
      <c r="AG254" s="154">
        <f>I254*AE254*AF254</f>
        <v>950</v>
      </c>
      <c r="AH254" s="236">
        <v>1</v>
      </c>
      <c r="AI254" s="198">
        <v>1</v>
      </c>
      <c r="AJ254" s="154">
        <f>I254*AH254*AI254</f>
        <v>950</v>
      </c>
      <c r="AK254" s="236">
        <v>1</v>
      </c>
      <c r="AL254" s="198">
        <v>1</v>
      </c>
      <c r="AM254" s="154">
        <f>I254*AK254*AL254</f>
        <v>950</v>
      </c>
      <c r="AN254" s="236">
        <v>1</v>
      </c>
      <c r="AO254" s="198">
        <v>1</v>
      </c>
      <c r="AP254" s="154">
        <f>I254*AN254*AO254</f>
        <v>950</v>
      </c>
      <c r="AQ254" s="236">
        <v>1</v>
      </c>
      <c r="AR254" s="198">
        <v>1</v>
      </c>
      <c r="AS254" s="154">
        <f>I254*AQ254*AR254</f>
        <v>950</v>
      </c>
      <c r="AT254" s="236">
        <v>1</v>
      </c>
      <c r="AU254" s="198">
        <v>1</v>
      </c>
      <c r="AV254" s="154">
        <f>I254*AT254*AU254</f>
        <v>950</v>
      </c>
      <c r="AW254" s="236">
        <v>1</v>
      </c>
      <c r="AX254" s="198">
        <v>1</v>
      </c>
      <c r="AY254" s="154">
        <f>I254*AW254*AX254</f>
        <v>950</v>
      </c>
    </row>
    <row r="255" spans="1:51" s="125" customFormat="1" ht="13.8" thickBot="1">
      <c r="A255" s="167" t="s">
        <v>63</v>
      </c>
      <c r="B255" s="127"/>
      <c r="C255" s="238"/>
      <c r="D255" s="238"/>
      <c r="E255" s="238"/>
      <c r="F255" s="238"/>
      <c r="G255" s="238"/>
      <c r="H255" s="238"/>
      <c r="I255" s="168">
        <f t="shared" ref="I255:AY255" si="146">SUM(I252:I254)</f>
        <v>3620</v>
      </c>
      <c r="J255" s="169">
        <f t="shared" si="146"/>
        <v>3</v>
      </c>
      <c r="K255" s="170">
        <f t="shared" si="146"/>
        <v>3</v>
      </c>
      <c r="L255" s="171">
        <f t="shared" si="146"/>
        <v>3620</v>
      </c>
      <c r="M255" s="169">
        <f t="shared" si="146"/>
        <v>3</v>
      </c>
      <c r="N255" s="170">
        <f t="shared" si="146"/>
        <v>3</v>
      </c>
      <c r="O255" s="171">
        <f t="shared" si="146"/>
        <v>3620</v>
      </c>
      <c r="P255" s="169">
        <f t="shared" si="146"/>
        <v>3</v>
      </c>
      <c r="Q255" s="170">
        <f t="shared" si="146"/>
        <v>3</v>
      </c>
      <c r="R255" s="171">
        <f t="shared" si="146"/>
        <v>3620</v>
      </c>
      <c r="S255" s="169">
        <f t="shared" si="146"/>
        <v>3</v>
      </c>
      <c r="T255" s="170">
        <f t="shared" si="146"/>
        <v>3</v>
      </c>
      <c r="U255" s="171">
        <f t="shared" si="146"/>
        <v>3620</v>
      </c>
      <c r="V255" s="169">
        <f t="shared" si="146"/>
        <v>3</v>
      </c>
      <c r="W255" s="170">
        <f t="shared" si="146"/>
        <v>3</v>
      </c>
      <c r="X255" s="171">
        <f t="shared" si="146"/>
        <v>3620</v>
      </c>
      <c r="Y255" s="169">
        <f t="shared" si="146"/>
        <v>3</v>
      </c>
      <c r="Z255" s="170">
        <f t="shared" si="146"/>
        <v>3</v>
      </c>
      <c r="AA255" s="171">
        <f t="shared" si="146"/>
        <v>3620</v>
      </c>
      <c r="AB255" s="169">
        <f t="shared" si="146"/>
        <v>3</v>
      </c>
      <c r="AC255" s="170">
        <f t="shared" si="146"/>
        <v>3</v>
      </c>
      <c r="AD255" s="171">
        <f t="shared" si="146"/>
        <v>3620</v>
      </c>
      <c r="AE255" s="169">
        <f t="shared" si="146"/>
        <v>3</v>
      </c>
      <c r="AF255" s="170">
        <f t="shared" si="146"/>
        <v>3</v>
      </c>
      <c r="AG255" s="171">
        <f t="shared" si="146"/>
        <v>3620</v>
      </c>
      <c r="AH255" s="169">
        <f t="shared" si="146"/>
        <v>3</v>
      </c>
      <c r="AI255" s="170">
        <f t="shared" si="146"/>
        <v>3</v>
      </c>
      <c r="AJ255" s="171">
        <f t="shared" si="146"/>
        <v>3620</v>
      </c>
      <c r="AK255" s="169">
        <f t="shared" si="146"/>
        <v>3</v>
      </c>
      <c r="AL255" s="170">
        <f t="shared" si="146"/>
        <v>3</v>
      </c>
      <c r="AM255" s="171">
        <f t="shared" si="146"/>
        <v>3620</v>
      </c>
      <c r="AN255" s="169">
        <f t="shared" si="146"/>
        <v>3</v>
      </c>
      <c r="AO255" s="170">
        <f t="shared" si="146"/>
        <v>3</v>
      </c>
      <c r="AP255" s="171">
        <f t="shared" si="146"/>
        <v>3620</v>
      </c>
      <c r="AQ255" s="169">
        <f t="shared" si="146"/>
        <v>3</v>
      </c>
      <c r="AR255" s="170">
        <f t="shared" si="146"/>
        <v>3</v>
      </c>
      <c r="AS255" s="171">
        <f t="shared" si="146"/>
        <v>3620</v>
      </c>
      <c r="AT255" s="169">
        <f t="shared" si="146"/>
        <v>3</v>
      </c>
      <c r="AU255" s="170">
        <f t="shared" si="146"/>
        <v>3</v>
      </c>
      <c r="AV255" s="171">
        <f t="shared" si="146"/>
        <v>3620</v>
      </c>
      <c r="AW255" s="169">
        <f t="shared" si="146"/>
        <v>3</v>
      </c>
      <c r="AX255" s="170">
        <f t="shared" si="146"/>
        <v>3</v>
      </c>
      <c r="AY255" s="171">
        <f t="shared" si="146"/>
        <v>3620</v>
      </c>
    </row>
    <row r="256" spans="1:51" s="125" customFormat="1" ht="13.8" thickBot="1">
      <c r="A256" s="173" t="s">
        <v>546</v>
      </c>
      <c r="B256" s="174"/>
      <c r="C256" s="175"/>
      <c r="D256" s="175"/>
      <c r="E256" s="175"/>
      <c r="F256" s="175"/>
      <c r="G256" s="175"/>
      <c r="H256" s="175"/>
      <c r="I256" s="176"/>
      <c r="J256" s="177"/>
      <c r="K256" s="178"/>
      <c r="L256" s="195"/>
      <c r="M256" s="180"/>
      <c r="N256" s="178"/>
      <c r="O256" s="195"/>
      <c r="P256" s="177"/>
      <c r="Q256" s="178"/>
      <c r="R256" s="195"/>
      <c r="S256" s="177"/>
      <c r="T256" s="178"/>
      <c r="U256" s="195"/>
      <c r="V256" s="177"/>
      <c r="W256" s="178"/>
      <c r="X256" s="195"/>
      <c r="Y256" s="180"/>
      <c r="Z256" s="178"/>
      <c r="AA256" s="195"/>
      <c r="AB256" s="177"/>
      <c r="AC256" s="178"/>
      <c r="AD256" s="195"/>
      <c r="AE256" s="177"/>
      <c r="AF256" s="178"/>
      <c r="AG256" s="195"/>
      <c r="AH256" s="177"/>
      <c r="AI256" s="178"/>
      <c r="AJ256" s="195"/>
      <c r="AK256" s="180"/>
      <c r="AL256" s="178"/>
      <c r="AM256" s="195"/>
      <c r="AN256" s="177"/>
      <c r="AO256" s="178"/>
      <c r="AP256" s="195"/>
      <c r="AQ256" s="177"/>
      <c r="AR256" s="178"/>
      <c r="AS256" s="195"/>
      <c r="AT256" s="177"/>
      <c r="AU256" s="178"/>
      <c r="AV256" s="195"/>
      <c r="AW256" s="180"/>
      <c r="AX256" s="178"/>
      <c r="AY256" s="195"/>
    </row>
    <row r="257" spans="1:51" s="125" customFormat="1" ht="13.2">
      <c r="A257" s="202" t="s">
        <v>547</v>
      </c>
      <c r="B257" s="183" t="s">
        <v>456</v>
      </c>
      <c r="C257" s="147">
        <v>3500</v>
      </c>
      <c r="D257" s="147">
        <f>C257*0.1</f>
        <v>350</v>
      </c>
      <c r="E257" s="147">
        <v>115</v>
      </c>
      <c r="F257" s="147">
        <v>63</v>
      </c>
      <c r="G257" s="197">
        <v>17</v>
      </c>
      <c r="H257" s="147">
        <v>140</v>
      </c>
      <c r="I257" s="147">
        <f>SUM(C257:H257)</f>
        <v>4185</v>
      </c>
      <c r="J257" s="185">
        <v>1</v>
      </c>
      <c r="K257" s="186">
        <v>1</v>
      </c>
      <c r="L257" s="154">
        <f>I257*J257*K257</f>
        <v>4185</v>
      </c>
      <c r="M257" s="185">
        <v>1</v>
      </c>
      <c r="N257" s="186">
        <v>1</v>
      </c>
      <c r="O257" s="154">
        <f>I257*M257*N257</f>
        <v>4185</v>
      </c>
      <c r="P257" s="185">
        <v>1</v>
      </c>
      <c r="Q257" s="186">
        <v>1</v>
      </c>
      <c r="R257" s="154">
        <f>I257*P257*Q257</f>
        <v>4185</v>
      </c>
      <c r="S257" s="185">
        <v>1</v>
      </c>
      <c r="T257" s="186">
        <v>1</v>
      </c>
      <c r="U257" s="154">
        <f>I257*S257*T257</f>
        <v>4185</v>
      </c>
      <c r="V257" s="185">
        <v>1</v>
      </c>
      <c r="W257" s="186">
        <v>1</v>
      </c>
      <c r="X257" s="154">
        <f>I257*V257*W257</f>
        <v>4185</v>
      </c>
      <c r="Y257" s="185">
        <v>1</v>
      </c>
      <c r="Z257" s="186">
        <v>1</v>
      </c>
      <c r="AA257" s="154">
        <f>I257*Y257*Z257</f>
        <v>4185</v>
      </c>
      <c r="AB257" s="185">
        <v>1</v>
      </c>
      <c r="AC257" s="186">
        <v>1</v>
      </c>
      <c r="AD257" s="154">
        <f>I257*AB257*AC257</f>
        <v>4185</v>
      </c>
      <c r="AE257" s="185">
        <v>1</v>
      </c>
      <c r="AF257" s="186">
        <v>1</v>
      </c>
      <c r="AG257" s="154">
        <f>I257*AE257*AF257</f>
        <v>4185</v>
      </c>
      <c r="AH257" s="185">
        <v>1</v>
      </c>
      <c r="AI257" s="186">
        <v>1</v>
      </c>
      <c r="AJ257" s="154">
        <f>I257*AH257*AI257</f>
        <v>4185</v>
      </c>
      <c r="AK257" s="185">
        <v>1</v>
      </c>
      <c r="AL257" s="186">
        <v>1</v>
      </c>
      <c r="AM257" s="154">
        <f>I257*AK257*AL257</f>
        <v>4185</v>
      </c>
      <c r="AN257" s="185">
        <v>1</v>
      </c>
      <c r="AO257" s="186">
        <v>1</v>
      </c>
      <c r="AP257" s="154">
        <f>I257*AN257*AO257</f>
        <v>4185</v>
      </c>
      <c r="AQ257" s="185">
        <v>1</v>
      </c>
      <c r="AR257" s="186">
        <v>1</v>
      </c>
      <c r="AS257" s="154">
        <f>I257*AQ257*AR257</f>
        <v>4185</v>
      </c>
      <c r="AT257" s="185">
        <v>1</v>
      </c>
      <c r="AU257" s="186">
        <v>1</v>
      </c>
      <c r="AV257" s="154">
        <f>I257*AT257*AU257</f>
        <v>4185</v>
      </c>
      <c r="AW257" s="185">
        <v>1</v>
      </c>
      <c r="AX257" s="186">
        <v>1</v>
      </c>
      <c r="AY257" s="154">
        <f>I257*AW257*AX257</f>
        <v>4185</v>
      </c>
    </row>
    <row r="258" spans="1:51" s="125" customFormat="1" ht="13.2">
      <c r="A258" s="202" t="s">
        <v>186</v>
      </c>
      <c r="B258" s="183" t="s">
        <v>456</v>
      </c>
      <c r="C258" s="147">
        <v>1000</v>
      </c>
      <c r="D258" s="147">
        <f>C258*0.1</f>
        <v>100</v>
      </c>
      <c r="E258" s="147">
        <v>115</v>
      </c>
      <c r="F258" s="147">
        <v>63</v>
      </c>
      <c r="G258" s="197">
        <v>17</v>
      </c>
      <c r="H258" s="147">
        <v>140</v>
      </c>
      <c r="I258" s="147">
        <f>SUM(C258:H258)</f>
        <v>1435</v>
      </c>
      <c r="J258" s="185">
        <v>1</v>
      </c>
      <c r="K258" s="186">
        <v>2</v>
      </c>
      <c r="L258" s="154">
        <f>I258*J258*K258</f>
        <v>2870</v>
      </c>
      <c r="M258" s="185">
        <v>1</v>
      </c>
      <c r="N258" s="186">
        <v>2</v>
      </c>
      <c r="O258" s="154">
        <f>I258*M258*N258</f>
        <v>2870</v>
      </c>
      <c r="P258" s="185">
        <v>1</v>
      </c>
      <c r="Q258" s="186">
        <v>2</v>
      </c>
      <c r="R258" s="154">
        <f>I258*P258*Q258</f>
        <v>2870</v>
      </c>
      <c r="S258" s="185">
        <v>1</v>
      </c>
      <c r="T258" s="186">
        <v>2</v>
      </c>
      <c r="U258" s="154">
        <f>I258*S258*T258</f>
        <v>2870</v>
      </c>
      <c r="V258" s="185">
        <v>1</v>
      </c>
      <c r="W258" s="186">
        <v>2</v>
      </c>
      <c r="X258" s="154">
        <f>I258*V258*W258</f>
        <v>2870</v>
      </c>
      <c r="Y258" s="185">
        <v>1</v>
      </c>
      <c r="Z258" s="186">
        <v>2</v>
      </c>
      <c r="AA258" s="154">
        <f>I258*Y258*Z258</f>
        <v>2870</v>
      </c>
      <c r="AB258" s="185">
        <v>1</v>
      </c>
      <c r="AC258" s="186">
        <v>2</v>
      </c>
      <c r="AD258" s="154">
        <f>I258*AB258*AC258</f>
        <v>2870</v>
      </c>
      <c r="AE258" s="185">
        <v>1</v>
      </c>
      <c r="AF258" s="186">
        <v>2</v>
      </c>
      <c r="AG258" s="154">
        <f>I258*AE258*AF258</f>
        <v>2870</v>
      </c>
      <c r="AH258" s="185">
        <v>1</v>
      </c>
      <c r="AI258" s="186">
        <v>2</v>
      </c>
      <c r="AJ258" s="154">
        <f>I258*AH258*AI258</f>
        <v>2870</v>
      </c>
      <c r="AK258" s="185">
        <v>1</v>
      </c>
      <c r="AL258" s="186">
        <v>2</v>
      </c>
      <c r="AM258" s="154">
        <f>I258*AK258*AL258</f>
        <v>2870</v>
      </c>
      <c r="AN258" s="185">
        <v>1</v>
      </c>
      <c r="AO258" s="186">
        <v>2</v>
      </c>
      <c r="AP258" s="154">
        <f>I258*AN258*AO258</f>
        <v>2870</v>
      </c>
      <c r="AQ258" s="185">
        <v>1</v>
      </c>
      <c r="AR258" s="186">
        <v>2</v>
      </c>
      <c r="AS258" s="154">
        <f>I258*AQ258*AR258</f>
        <v>2870</v>
      </c>
      <c r="AT258" s="185">
        <v>1</v>
      </c>
      <c r="AU258" s="186">
        <v>2</v>
      </c>
      <c r="AV258" s="154">
        <f>I258*AT258*AU258</f>
        <v>2870</v>
      </c>
      <c r="AW258" s="185">
        <v>1</v>
      </c>
      <c r="AX258" s="186">
        <v>1</v>
      </c>
      <c r="AY258" s="154">
        <f>I258*AW258*AX258</f>
        <v>1435</v>
      </c>
    </row>
    <row r="259" spans="1:51" s="125" customFormat="1" ht="13.8" thickBot="1">
      <c r="A259" s="205" t="s">
        <v>548</v>
      </c>
      <c r="B259" s="183" t="s">
        <v>456</v>
      </c>
      <c r="C259" s="147">
        <v>1000</v>
      </c>
      <c r="D259" s="147">
        <f>C259*0.1</f>
        <v>100</v>
      </c>
      <c r="E259" s="147">
        <v>115</v>
      </c>
      <c r="F259" s="147">
        <v>63</v>
      </c>
      <c r="G259" s="197">
        <v>17</v>
      </c>
      <c r="H259" s="147">
        <v>140</v>
      </c>
      <c r="I259" s="147">
        <f>SUM(C259:H259)</f>
        <v>1435</v>
      </c>
      <c r="J259" s="234">
        <v>1</v>
      </c>
      <c r="K259" s="239">
        <v>1</v>
      </c>
      <c r="L259" s="154">
        <f>I259*J259*K259</f>
        <v>1435</v>
      </c>
      <c r="M259" s="234">
        <v>1</v>
      </c>
      <c r="N259" s="239">
        <v>1</v>
      </c>
      <c r="O259" s="154">
        <f>I259*M259*N259</f>
        <v>1435</v>
      </c>
      <c r="P259" s="234">
        <v>1</v>
      </c>
      <c r="Q259" s="239">
        <v>1</v>
      </c>
      <c r="R259" s="154">
        <f>I259*P259*Q259</f>
        <v>1435</v>
      </c>
      <c r="S259" s="234">
        <v>1</v>
      </c>
      <c r="T259" s="239">
        <v>1</v>
      </c>
      <c r="U259" s="154">
        <f>I259*S259*T259</f>
        <v>1435</v>
      </c>
      <c r="V259" s="234">
        <v>1</v>
      </c>
      <c r="W259" s="239">
        <v>1</v>
      </c>
      <c r="X259" s="154">
        <f>I259*V259*W259</f>
        <v>1435</v>
      </c>
      <c r="Y259" s="234">
        <v>1</v>
      </c>
      <c r="Z259" s="239">
        <v>1</v>
      </c>
      <c r="AA259" s="154">
        <f>I259*Y259*Z259</f>
        <v>1435</v>
      </c>
      <c r="AB259" s="234">
        <v>1</v>
      </c>
      <c r="AC259" s="239">
        <v>1</v>
      </c>
      <c r="AD259" s="154">
        <f>I259*AB259*AC259</f>
        <v>1435</v>
      </c>
      <c r="AE259" s="234">
        <v>1</v>
      </c>
      <c r="AF259" s="239">
        <v>1</v>
      </c>
      <c r="AG259" s="154">
        <f>I259*AE259*AF259</f>
        <v>1435</v>
      </c>
      <c r="AH259" s="234">
        <v>1</v>
      </c>
      <c r="AI259" s="239">
        <v>1</v>
      </c>
      <c r="AJ259" s="154">
        <f>I259*AH259*AI259</f>
        <v>1435</v>
      </c>
      <c r="AK259" s="234">
        <v>1</v>
      </c>
      <c r="AL259" s="239">
        <v>1</v>
      </c>
      <c r="AM259" s="154">
        <f>I259*AK259*AL259</f>
        <v>1435</v>
      </c>
      <c r="AN259" s="234">
        <v>1</v>
      </c>
      <c r="AO259" s="239">
        <v>1</v>
      </c>
      <c r="AP259" s="154">
        <f>I259*AN259*AO259</f>
        <v>1435</v>
      </c>
      <c r="AQ259" s="234">
        <v>1</v>
      </c>
      <c r="AR259" s="239">
        <v>1</v>
      </c>
      <c r="AS259" s="154">
        <f>I259*AQ259*AR259</f>
        <v>1435</v>
      </c>
      <c r="AT259" s="234">
        <v>1</v>
      </c>
      <c r="AU259" s="239">
        <v>1</v>
      </c>
      <c r="AV259" s="154">
        <f>I259*AT259*AU259</f>
        <v>1435</v>
      </c>
      <c r="AW259" s="234">
        <v>1</v>
      </c>
      <c r="AX259" s="239">
        <v>1</v>
      </c>
      <c r="AY259" s="154">
        <f>I259*AW259*AX259</f>
        <v>1435</v>
      </c>
    </row>
    <row r="260" spans="1:51" s="125" customFormat="1" ht="13.8" thickBot="1">
      <c r="A260" s="202" t="s">
        <v>549</v>
      </c>
      <c r="B260" s="183" t="s">
        <v>456</v>
      </c>
      <c r="C260" s="156">
        <v>550</v>
      </c>
      <c r="D260" s="147">
        <f>C260*0.1</f>
        <v>55</v>
      </c>
      <c r="E260" s="147">
        <v>115</v>
      </c>
      <c r="F260" s="147">
        <v>63</v>
      </c>
      <c r="G260" s="197">
        <v>27</v>
      </c>
      <c r="H260" s="147">
        <v>140</v>
      </c>
      <c r="I260" s="147">
        <f>SUM(C260:H260)</f>
        <v>950</v>
      </c>
      <c r="J260" s="236">
        <v>1</v>
      </c>
      <c r="K260" s="198">
        <v>1</v>
      </c>
      <c r="L260" s="154">
        <f>I260*J260*K260</f>
        <v>950</v>
      </c>
      <c r="M260" s="236">
        <v>1</v>
      </c>
      <c r="N260" s="198">
        <v>1</v>
      </c>
      <c r="O260" s="154">
        <f>I260*M260*N260</f>
        <v>950</v>
      </c>
      <c r="P260" s="236">
        <v>1</v>
      </c>
      <c r="Q260" s="198">
        <v>1</v>
      </c>
      <c r="R260" s="154">
        <f>I260*P260*Q260</f>
        <v>950</v>
      </c>
      <c r="S260" s="236">
        <v>1</v>
      </c>
      <c r="T260" s="198">
        <v>1</v>
      </c>
      <c r="U260" s="154">
        <f>I260*S260*T260</f>
        <v>950</v>
      </c>
      <c r="V260" s="236">
        <v>1</v>
      </c>
      <c r="W260" s="198">
        <v>1</v>
      </c>
      <c r="X260" s="154">
        <f>I260*V260*W260</f>
        <v>950</v>
      </c>
      <c r="Y260" s="236">
        <v>1</v>
      </c>
      <c r="Z260" s="198">
        <v>1</v>
      </c>
      <c r="AA260" s="154">
        <f>I260*Y260*Z260</f>
        <v>950</v>
      </c>
      <c r="AB260" s="236">
        <v>1</v>
      </c>
      <c r="AC260" s="198">
        <v>1</v>
      </c>
      <c r="AD260" s="154">
        <f>I260*AB260*AC260</f>
        <v>950</v>
      </c>
      <c r="AE260" s="236">
        <v>1</v>
      </c>
      <c r="AF260" s="198">
        <v>1</v>
      </c>
      <c r="AG260" s="154">
        <f>I260*AE260*AF260</f>
        <v>950</v>
      </c>
      <c r="AH260" s="236">
        <v>1</v>
      </c>
      <c r="AI260" s="198">
        <v>1</v>
      </c>
      <c r="AJ260" s="154">
        <f>I260*AH260*AI260</f>
        <v>950</v>
      </c>
      <c r="AK260" s="236">
        <v>1</v>
      </c>
      <c r="AL260" s="198">
        <v>1</v>
      </c>
      <c r="AM260" s="154">
        <f>I260*AK260*AL260</f>
        <v>950</v>
      </c>
      <c r="AN260" s="236">
        <v>1</v>
      </c>
      <c r="AO260" s="198">
        <v>1</v>
      </c>
      <c r="AP260" s="154">
        <f>I260*AN260*AO260</f>
        <v>950</v>
      </c>
      <c r="AQ260" s="236">
        <v>1</v>
      </c>
      <c r="AR260" s="198">
        <v>1</v>
      </c>
      <c r="AS260" s="154">
        <f>I260*AQ260*AR260</f>
        <v>950</v>
      </c>
      <c r="AT260" s="236">
        <v>1</v>
      </c>
      <c r="AU260" s="198">
        <v>1</v>
      </c>
      <c r="AV260" s="154">
        <f>I260*AT260*AU260</f>
        <v>950</v>
      </c>
      <c r="AW260" s="236">
        <v>1</v>
      </c>
      <c r="AX260" s="198">
        <v>1</v>
      </c>
      <c r="AY260" s="154">
        <f>I260*AW260*AX260</f>
        <v>950</v>
      </c>
    </row>
    <row r="261" spans="1:51" s="125" customFormat="1" ht="13.8" thickBot="1">
      <c r="A261" s="167" t="s">
        <v>63</v>
      </c>
      <c r="B261" s="127"/>
      <c r="C261" s="168"/>
      <c r="D261" s="168"/>
      <c r="E261" s="168"/>
      <c r="F261" s="168"/>
      <c r="G261" s="168"/>
      <c r="H261" s="168"/>
      <c r="I261" s="168">
        <f>SUM(I257:I259)</f>
        <v>7055</v>
      </c>
      <c r="J261" s="169">
        <f t="shared" ref="J261:AY261" si="147">SUM(J257:J260)</f>
        <v>4</v>
      </c>
      <c r="K261" s="170">
        <f t="shared" si="147"/>
        <v>5</v>
      </c>
      <c r="L261" s="171">
        <f t="shared" si="147"/>
        <v>9440</v>
      </c>
      <c r="M261" s="169">
        <f t="shared" si="147"/>
        <v>4</v>
      </c>
      <c r="N261" s="170">
        <f t="shared" si="147"/>
        <v>5</v>
      </c>
      <c r="O261" s="171">
        <f t="shared" si="147"/>
        <v>9440</v>
      </c>
      <c r="P261" s="169">
        <f t="shared" si="147"/>
        <v>4</v>
      </c>
      <c r="Q261" s="170">
        <f t="shared" si="147"/>
        <v>5</v>
      </c>
      <c r="R261" s="171">
        <f t="shared" si="147"/>
        <v>9440</v>
      </c>
      <c r="S261" s="169">
        <f t="shared" si="147"/>
        <v>4</v>
      </c>
      <c r="T261" s="170">
        <f t="shared" si="147"/>
        <v>5</v>
      </c>
      <c r="U261" s="171">
        <f t="shared" si="147"/>
        <v>9440</v>
      </c>
      <c r="V261" s="169">
        <f t="shared" si="147"/>
        <v>4</v>
      </c>
      <c r="W261" s="170">
        <f t="shared" si="147"/>
        <v>5</v>
      </c>
      <c r="X261" s="171">
        <f t="shared" si="147"/>
        <v>9440</v>
      </c>
      <c r="Y261" s="169">
        <f t="shared" si="147"/>
        <v>4</v>
      </c>
      <c r="Z261" s="170">
        <f t="shared" si="147"/>
        <v>5</v>
      </c>
      <c r="AA261" s="171">
        <f t="shared" si="147"/>
        <v>9440</v>
      </c>
      <c r="AB261" s="169">
        <f t="shared" si="147"/>
        <v>4</v>
      </c>
      <c r="AC261" s="170">
        <f t="shared" si="147"/>
        <v>5</v>
      </c>
      <c r="AD261" s="171">
        <f t="shared" si="147"/>
        <v>9440</v>
      </c>
      <c r="AE261" s="169">
        <f t="shared" si="147"/>
        <v>4</v>
      </c>
      <c r="AF261" s="170">
        <f t="shared" si="147"/>
        <v>5</v>
      </c>
      <c r="AG261" s="171">
        <f t="shared" si="147"/>
        <v>9440</v>
      </c>
      <c r="AH261" s="169">
        <f t="shared" si="147"/>
        <v>4</v>
      </c>
      <c r="AI261" s="170">
        <f t="shared" si="147"/>
        <v>5</v>
      </c>
      <c r="AJ261" s="171">
        <f t="shared" si="147"/>
        <v>9440</v>
      </c>
      <c r="AK261" s="169">
        <f t="shared" si="147"/>
        <v>4</v>
      </c>
      <c r="AL261" s="170">
        <f t="shared" si="147"/>
        <v>5</v>
      </c>
      <c r="AM261" s="171">
        <f t="shared" si="147"/>
        <v>9440</v>
      </c>
      <c r="AN261" s="169">
        <f t="shared" si="147"/>
        <v>4</v>
      </c>
      <c r="AO261" s="170">
        <f t="shared" si="147"/>
        <v>5</v>
      </c>
      <c r="AP261" s="171">
        <f t="shared" si="147"/>
        <v>9440</v>
      </c>
      <c r="AQ261" s="169">
        <f t="shared" si="147"/>
        <v>4</v>
      </c>
      <c r="AR261" s="170">
        <f t="shared" si="147"/>
        <v>5</v>
      </c>
      <c r="AS261" s="171">
        <f t="shared" si="147"/>
        <v>9440</v>
      </c>
      <c r="AT261" s="169">
        <f t="shared" si="147"/>
        <v>4</v>
      </c>
      <c r="AU261" s="170">
        <f t="shared" si="147"/>
        <v>5</v>
      </c>
      <c r="AV261" s="171">
        <f t="shared" si="147"/>
        <v>9440</v>
      </c>
      <c r="AW261" s="169">
        <f t="shared" si="147"/>
        <v>4</v>
      </c>
      <c r="AX261" s="170">
        <f t="shared" si="147"/>
        <v>4</v>
      </c>
      <c r="AY261" s="171">
        <f t="shared" si="147"/>
        <v>8005</v>
      </c>
    </row>
    <row r="262" spans="1:51" s="125" customFormat="1" ht="13.8" thickBot="1">
      <c r="A262" s="173" t="s">
        <v>550</v>
      </c>
      <c r="B262" s="174"/>
      <c r="C262" s="175"/>
      <c r="D262" s="175"/>
      <c r="E262" s="175"/>
      <c r="F262" s="175"/>
      <c r="G262" s="175"/>
      <c r="H262" s="175"/>
      <c r="I262" s="176"/>
      <c r="J262" s="177"/>
      <c r="K262" s="178"/>
      <c r="L262" s="195"/>
      <c r="M262" s="180"/>
      <c r="N262" s="178"/>
      <c r="O262" s="195"/>
      <c r="P262" s="177"/>
      <c r="Q262" s="178"/>
      <c r="R262" s="195"/>
      <c r="S262" s="177"/>
      <c r="T262" s="178"/>
      <c r="U262" s="195"/>
      <c r="V262" s="177"/>
      <c r="W262" s="178"/>
      <c r="X262" s="195"/>
      <c r="Y262" s="180"/>
      <c r="Z262" s="178"/>
      <c r="AA262" s="195"/>
      <c r="AB262" s="177"/>
      <c r="AC262" s="178"/>
      <c r="AD262" s="195"/>
      <c r="AE262" s="177"/>
      <c r="AF262" s="178"/>
      <c r="AG262" s="195"/>
      <c r="AH262" s="177"/>
      <c r="AI262" s="178"/>
      <c r="AJ262" s="195"/>
      <c r="AK262" s="180"/>
      <c r="AL262" s="178"/>
      <c r="AM262" s="195"/>
      <c r="AN262" s="177"/>
      <c r="AO262" s="178"/>
      <c r="AP262" s="195"/>
      <c r="AQ262" s="177"/>
      <c r="AR262" s="178"/>
      <c r="AS262" s="195"/>
      <c r="AT262" s="177"/>
      <c r="AU262" s="178"/>
      <c r="AV262" s="195"/>
      <c r="AW262" s="180"/>
      <c r="AX262" s="178"/>
      <c r="AY262" s="195"/>
    </row>
    <row r="263" spans="1:51" s="125" customFormat="1" ht="13.2">
      <c r="A263" s="202" t="s">
        <v>28</v>
      </c>
      <c r="B263" s="183" t="s">
        <v>456</v>
      </c>
      <c r="C263" s="147">
        <v>3500</v>
      </c>
      <c r="D263" s="147">
        <f>C263*0.1</f>
        <v>350</v>
      </c>
      <c r="E263" s="147">
        <v>115</v>
      </c>
      <c r="F263" s="147">
        <v>63</v>
      </c>
      <c r="G263" s="197">
        <v>17</v>
      </c>
      <c r="H263" s="147">
        <v>140</v>
      </c>
      <c r="I263" s="147">
        <f>SUM(C263:H263)</f>
        <v>4185</v>
      </c>
      <c r="J263" s="185">
        <v>1</v>
      </c>
      <c r="K263" s="186">
        <v>1</v>
      </c>
      <c r="L263" s="154">
        <f>I263*J263*K263</f>
        <v>4185</v>
      </c>
      <c r="M263" s="185">
        <v>1</v>
      </c>
      <c r="N263" s="186">
        <v>1</v>
      </c>
      <c r="O263" s="154">
        <f>I263*M263*N263</f>
        <v>4185</v>
      </c>
      <c r="P263" s="185">
        <v>1</v>
      </c>
      <c r="Q263" s="186">
        <v>1</v>
      </c>
      <c r="R263" s="154">
        <f>I263*P263*Q263</f>
        <v>4185</v>
      </c>
      <c r="S263" s="185">
        <v>1</v>
      </c>
      <c r="T263" s="186">
        <v>1</v>
      </c>
      <c r="U263" s="154">
        <f>I263*S263*T263</f>
        <v>4185</v>
      </c>
      <c r="V263" s="185">
        <v>1</v>
      </c>
      <c r="W263" s="186">
        <v>1</v>
      </c>
      <c r="X263" s="154">
        <f>I263*V263*W263</f>
        <v>4185</v>
      </c>
      <c r="Y263" s="185">
        <v>1</v>
      </c>
      <c r="Z263" s="186">
        <v>1</v>
      </c>
      <c r="AA263" s="154">
        <f>I263*Y263*Z263</f>
        <v>4185</v>
      </c>
      <c r="AB263" s="185">
        <v>1</v>
      </c>
      <c r="AC263" s="186">
        <v>1</v>
      </c>
      <c r="AD263" s="154">
        <f>I263*AB263*AC263</f>
        <v>4185</v>
      </c>
      <c r="AE263" s="185">
        <v>1</v>
      </c>
      <c r="AF263" s="186">
        <v>1</v>
      </c>
      <c r="AG263" s="154">
        <f>I263*AE263*AF263</f>
        <v>4185</v>
      </c>
      <c r="AH263" s="185">
        <v>1</v>
      </c>
      <c r="AI263" s="186">
        <v>1</v>
      </c>
      <c r="AJ263" s="154">
        <f>I263*AH263*AI263</f>
        <v>4185</v>
      </c>
      <c r="AK263" s="185">
        <v>1</v>
      </c>
      <c r="AL263" s="186">
        <v>1</v>
      </c>
      <c r="AM263" s="154">
        <f>I263*AK263*AL263</f>
        <v>4185</v>
      </c>
      <c r="AN263" s="185">
        <v>1</v>
      </c>
      <c r="AO263" s="186">
        <v>1</v>
      </c>
      <c r="AP263" s="154">
        <f>I263*AN263*AO263</f>
        <v>4185</v>
      </c>
      <c r="AQ263" s="185">
        <v>1</v>
      </c>
      <c r="AR263" s="186">
        <v>1</v>
      </c>
      <c r="AS263" s="154">
        <f>I263*AQ263*AR263</f>
        <v>4185</v>
      </c>
      <c r="AT263" s="185">
        <v>1</v>
      </c>
      <c r="AU263" s="186">
        <v>1</v>
      </c>
      <c r="AV263" s="154">
        <f>I263*AT263*AU263</f>
        <v>4185</v>
      </c>
      <c r="AW263" s="185">
        <v>1</v>
      </c>
      <c r="AX263" s="186">
        <v>1</v>
      </c>
      <c r="AY263" s="154">
        <f>I263*AW263*AX263</f>
        <v>4185</v>
      </c>
    </row>
    <row r="264" spans="1:51" s="125" customFormat="1" ht="13.2">
      <c r="A264" s="202" t="s">
        <v>551</v>
      </c>
      <c r="B264" s="183" t="s">
        <v>456</v>
      </c>
      <c r="C264" s="147">
        <v>900</v>
      </c>
      <c r="D264" s="147">
        <f>C264*0.1</f>
        <v>90</v>
      </c>
      <c r="E264" s="147">
        <v>115</v>
      </c>
      <c r="F264" s="147">
        <v>63</v>
      </c>
      <c r="G264" s="197">
        <v>17</v>
      </c>
      <c r="H264" s="147">
        <v>140</v>
      </c>
      <c r="I264" s="147">
        <f>SUM(C264:H264)</f>
        <v>1325</v>
      </c>
      <c r="J264" s="185">
        <v>1</v>
      </c>
      <c r="K264" s="186">
        <v>1</v>
      </c>
      <c r="L264" s="154">
        <f>I264*J264*K264</f>
        <v>1325</v>
      </c>
      <c r="M264" s="185">
        <v>1</v>
      </c>
      <c r="N264" s="186">
        <v>1</v>
      </c>
      <c r="O264" s="154">
        <f>I264*M264*N264</f>
        <v>1325</v>
      </c>
      <c r="P264" s="185">
        <v>1</v>
      </c>
      <c r="Q264" s="186">
        <v>1</v>
      </c>
      <c r="R264" s="154">
        <f>I264*P264*Q264</f>
        <v>1325</v>
      </c>
      <c r="S264" s="185">
        <v>1</v>
      </c>
      <c r="T264" s="186">
        <v>1</v>
      </c>
      <c r="U264" s="154">
        <f>I264*S264*T264</f>
        <v>1325</v>
      </c>
      <c r="V264" s="185">
        <v>1</v>
      </c>
      <c r="W264" s="186">
        <v>1</v>
      </c>
      <c r="X264" s="154">
        <f>I264*V264*W264</f>
        <v>1325</v>
      </c>
      <c r="Y264" s="185">
        <v>1</v>
      </c>
      <c r="Z264" s="186">
        <v>1</v>
      </c>
      <c r="AA264" s="154">
        <f>I264*Y264*Z264</f>
        <v>1325</v>
      </c>
      <c r="AB264" s="185">
        <v>1</v>
      </c>
      <c r="AC264" s="186">
        <v>1</v>
      </c>
      <c r="AD264" s="154">
        <f>I264*AB264*AC264</f>
        <v>1325</v>
      </c>
      <c r="AE264" s="185">
        <v>1</v>
      </c>
      <c r="AF264" s="186">
        <v>1</v>
      </c>
      <c r="AG264" s="154">
        <f>I264*AE264*AF264</f>
        <v>1325</v>
      </c>
      <c r="AH264" s="185">
        <v>1</v>
      </c>
      <c r="AI264" s="186">
        <v>1</v>
      </c>
      <c r="AJ264" s="154">
        <f>I264*AH264*AI264</f>
        <v>1325</v>
      </c>
      <c r="AK264" s="185">
        <v>1</v>
      </c>
      <c r="AL264" s="186">
        <v>1</v>
      </c>
      <c r="AM264" s="154">
        <f>I264*AK264*AL264</f>
        <v>1325</v>
      </c>
      <c r="AN264" s="185">
        <v>1</v>
      </c>
      <c r="AO264" s="186">
        <v>1</v>
      </c>
      <c r="AP264" s="154">
        <f>I264*AN264*AO264</f>
        <v>1325</v>
      </c>
      <c r="AQ264" s="185">
        <v>1</v>
      </c>
      <c r="AR264" s="186">
        <v>1</v>
      </c>
      <c r="AS264" s="154">
        <f>I264*AQ264*AR264</f>
        <v>1325</v>
      </c>
      <c r="AT264" s="185">
        <v>1</v>
      </c>
      <c r="AU264" s="186">
        <v>1</v>
      </c>
      <c r="AV264" s="154">
        <f>I264*AT264*AU264</f>
        <v>1325</v>
      </c>
      <c r="AW264" s="185">
        <v>1</v>
      </c>
      <c r="AX264" s="186">
        <v>1</v>
      </c>
      <c r="AY264" s="154">
        <f>I264*AW264*AX264</f>
        <v>1325</v>
      </c>
    </row>
    <row r="265" spans="1:51" s="125" customFormat="1" ht="13.8" thickBot="1">
      <c r="A265" s="205" t="s">
        <v>552</v>
      </c>
      <c r="B265" s="183" t="s">
        <v>456</v>
      </c>
      <c r="C265" s="147">
        <v>900</v>
      </c>
      <c r="D265" s="147">
        <f>C265*0.1</f>
        <v>90</v>
      </c>
      <c r="E265" s="147">
        <v>115</v>
      </c>
      <c r="F265" s="147">
        <v>63</v>
      </c>
      <c r="G265" s="197">
        <v>17</v>
      </c>
      <c r="H265" s="147">
        <v>140</v>
      </c>
      <c r="I265" s="147">
        <f>SUM(C265:H265)</f>
        <v>1325</v>
      </c>
      <c r="J265" s="234">
        <v>1</v>
      </c>
      <c r="K265" s="239">
        <v>1</v>
      </c>
      <c r="L265" s="154">
        <f>I265*J265*K265</f>
        <v>1325</v>
      </c>
      <c r="M265" s="234">
        <v>1</v>
      </c>
      <c r="N265" s="239">
        <v>1</v>
      </c>
      <c r="O265" s="154">
        <f>I265*M265*N265</f>
        <v>1325</v>
      </c>
      <c r="P265" s="234">
        <v>1</v>
      </c>
      <c r="Q265" s="239">
        <v>1</v>
      </c>
      <c r="R265" s="154">
        <f>I265*P265*Q265</f>
        <v>1325</v>
      </c>
      <c r="S265" s="234">
        <v>1</v>
      </c>
      <c r="T265" s="239">
        <v>1</v>
      </c>
      <c r="U265" s="154">
        <f>I265*S265*T265</f>
        <v>1325</v>
      </c>
      <c r="V265" s="234">
        <v>1</v>
      </c>
      <c r="W265" s="239">
        <v>1</v>
      </c>
      <c r="X265" s="154">
        <f>I265*V265*W265</f>
        <v>1325</v>
      </c>
      <c r="Y265" s="234">
        <v>1</v>
      </c>
      <c r="Z265" s="239">
        <v>1</v>
      </c>
      <c r="AA265" s="154">
        <f>I265*Y265*Z265</f>
        <v>1325</v>
      </c>
      <c r="AB265" s="234">
        <v>1</v>
      </c>
      <c r="AC265" s="239">
        <v>1</v>
      </c>
      <c r="AD265" s="154">
        <f>I265*AB265*AC265</f>
        <v>1325</v>
      </c>
      <c r="AE265" s="234">
        <v>1</v>
      </c>
      <c r="AF265" s="239">
        <v>1</v>
      </c>
      <c r="AG265" s="154">
        <f>I265*AE265*AF265</f>
        <v>1325</v>
      </c>
      <c r="AH265" s="234">
        <v>1</v>
      </c>
      <c r="AI265" s="239">
        <v>1</v>
      </c>
      <c r="AJ265" s="154">
        <f>I265*AH265*AI265</f>
        <v>1325</v>
      </c>
      <c r="AK265" s="234">
        <v>1</v>
      </c>
      <c r="AL265" s="239">
        <v>1</v>
      </c>
      <c r="AM265" s="154">
        <f>I265*AK265*AL265</f>
        <v>1325</v>
      </c>
      <c r="AN265" s="234">
        <v>1</v>
      </c>
      <c r="AO265" s="239">
        <v>1</v>
      </c>
      <c r="AP265" s="154">
        <f>I265*AN265*AO265</f>
        <v>1325</v>
      </c>
      <c r="AQ265" s="234">
        <v>1</v>
      </c>
      <c r="AR265" s="239">
        <v>1</v>
      </c>
      <c r="AS265" s="154">
        <f>I265*AQ265*AR265</f>
        <v>1325</v>
      </c>
      <c r="AT265" s="234">
        <v>1</v>
      </c>
      <c r="AU265" s="239">
        <v>1</v>
      </c>
      <c r="AV265" s="154">
        <f>I265*AT265*AU265</f>
        <v>1325</v>
      </c>
      <c r="AW265" s="234">
        <v>1</v>
      </c>
      <c r="AX265" s="239">
        <v>1</v>
      </c>
      <c r="AY265" s="154">
        <f>I265*AW265*AX265</f>
        <v>1325</v>
      </c>
    </row>
    <row r="266" spans="1:51" s="125" customFormat="1" ht="13.8" thickBot="1">
      <c r="A266" s="167" t="s">
        <v>63</v>
      </c>
      <c r="B266" s="127"/>
      <c r="C266" s="168"/>
      <c r="D266" s="168"/>
      <c r="E266" s="168"/>
      <c r="F266" s="168"/>
      <c r="G266" s="168"/>
      <c r="H266" s="168"/>
      <c r="I266" s="168">
        <f t="shared" ref="I266:AI266" si="148">SUM(I263:I265)</f>
        <v>6835</v>
      </c>
      <c r="J266" s="169">
        <f t="shared" si="148"/>
        <v>3</v>
      </c>
      <c r="K266" s="170">
        <f t="shared" si="148"/>
        <v>3</v>
      </c>
      <c r="L266" s="171">
        <f t="shared" si="148"/>
        <v>6835</v>
      </c>
      <c r="M266" s="169">
        <f t="shared" si="148"/>
        <v>3</v>
      </c>
      <c r="N266" s="170">
        <f t="shared" si="148"/>
        <v>3</v>
      </c>
      <c r="O266" s="171">
        <f t="shared" si="148"/>
        <v>6835</v>
      </c>
      <c r="P266" s="169">
        <f t="shared" si="148"/>
        <v>3</v>
      </c>
      <c r="Q266" s="170">
        <f t="shared" si="148"/>
        <v>3</v>
      </c>
      <c r="R266" s="171">
        <f t="shared" si="148"/>
        <v>6835</v>
      </c>
      <c r="S266" s="169">
        <f t="shared" si="148"/>
        <v>3</v>
      </c>
      <c r="T266" s="170">
        <f t="shared" si="148"/>
        <v>3</v>
      </c>
      <c r="U266" s="171">
        <f t="shared" si="148"/>
        <v>6835</v>
      </c>
      <c r="V266" s="169">
        <f t="shared" si="148"/>
        <v>3</v>
      </c>
      <c r="W266" s="170">
        <f t="shared" si="148"/>
        <v>3</v>
      </c>
      <c r="X266" s="171">
        <f t="shared" si="148"/>
        <v>6835</v>
      </c>
      <c r="Y266" s="169">
        <f t="shared" si="148"/>
        <v>3</v>
      </c>
      <c r="Z266" s="170">
        <f t="shared" si="148"/>
        <v>3</v>
      </c>
      <c r="AA266" s="171">
        <f t="shared" si="148"/>
        <v>6835</v>
      </c>
      <c r="AB266" s="169">
        <f t="shared" si="148"/>
        <v>3</v>
      </c>
      <c r="AC266" s="170">
        <f t="shared" si="148"/>
        <v>3</v>
      </c>
      <c r="AD266" s="171">
        <f t="shared" si="148"/>
        <v>6835</v>
      </c>
      <c r="AE266" s="169">
        <f t="shared" si="148"/>
        <v>3</v>
      </c>
      <c r="AF266" s="170">
        <f t="shared" si="148"/>
        <v>3</v>
      </c>
      <c r="AG266" s="171">
        <f t="shared" si="148"/>
        <v>6835</v>
      </c>
      <c r="AH266" s="169">
        <f t="shared" si="148"/>
        <v>3</v>
      </c>
      <c r="AI266" s="170">
        <f t="shared" si="148"/>
        <v>3</v>
      </c>
      <c r="AJ266" s="171">
        <f>SUM(AJ263:AJ265)</f>
        <v>6835</v>
      </c>
      <c r="AK266" s="169">
        <f t="shared" ref="AK266:AY266" si="149">SUM(AK263:AK265)</f>
        <v>3</v>
      </c>
      <c r="AL266" s="170">
        <f t="shared" si="149"/>
        <v>3</v>
      </c>
      <c r="AM266" s="171">
        <f t="shared" si="149"/>
        <v>6835</v>
      </c>
      <c r="AN266" s="169">
        <f t="shared" si="149"/>
        <v>3</v>
      </c>
      <c r="AO266" s="170">
        <f t="shared" si="149"/>
        <v>3</v>
      </c>
      <c r="AP266" s="171">
        <f t="shared" si="149"/>
        <v>6835</v>
      </c>
      <c r="AQ266" s="169">
        <f t="shared" si="149"/>
        <v>3</v>
      </c>
      <c r="AR266" s="170">
        <f t="shared" si="149"/>
        <v>3</v>
      </c>
      <c r="AS266" s="171">
        <f t="shared" si="149"/>
        <v>6835</v>
      </c>
      <c r="AT266" s="169">
        <f t="shared" si="149"/>
        <v>3</v>
      </c>
      <c r="AU266" s="170">
        <f t="shared" si="149"/>
        <v>3</v>
      </c>
      <c r="AV266" s="171">
        <f t="shared" si="149"/>
        <v>6835</v>
      </c>
      <c r="AW266" s="169">
        <f t="shared" si="149"/>
        <v>3</v>
      </c>
      <c r="AX266" s="170">
        <f t="shared" si="149"/>
        <v>3</v>
      </c>
      <c r="AY266" s="171">
        <f t="shared" si="149"/>
        <v>6835</v>
      </c>
    </row>
    <row r="315" spans="1:51" ht="15" thickBot="1"/>
    <row r="316" spans="1:51" s="125" customFormat="1" ht="39" customHeight="1" thickBot="1">
      <c r="A316" s="122"/>
      <c r="B316" s="123" t="s">
        <v>417</v>
      </c>
      <c r="C316" s="124"/>
      <c r="D316" s="124"/>
      <c r="E316" s="124"/>
      <c r="F316" s="124"/>
      <c r="G316" s="124"/>
      <c r="H316" s="124"/>
      <c r="I316" s="124"/>
      <c r="J316" s="874"/>
      <c r="K316" s="875"/>
      <c r="L316" s="875"/>
      <c r="M316" s="875"/>
      <c r="N316" s="875"/>
      <c r="O316" s="875"/>
      <c r="P316" s="875"/>
      <c r="Q316" s="875"/>
      <c r="R316" s="875"/>
      <c r="S316" s="875"/>
      <c r="T316" s="875"/>
      <c r="U316" s="875"/>
      <c r="V316" s="875"/>
      <c r="W316" s="875"/>
      <c r="X316" s="875"/>
      <c r="Y316" s="875"/>
      <c r="Z316" s="875"/>
      <c r="AA316" s="875"/>
      <c r="AB316" s="875"/>
      <c r="AC316" s="875"/>
      <c r="AD316" s="875"/>
      <c r="AE316" s="875"/>
      <c r="AF316" s="875"/>
      <c r="AG316" s="875"/>
      <c r="AH316" s="875"/>
      <c r="AI316" s="875"/>
      <c r="AJ316" s="875"/>
      <c r="AK316" s="875"/>
      <c r="AL316" s="875"/>
      <c r="AM316" s="875"/>
      <c r="AN316" s="875"/>
      <c r="AO316" s="875"/>
      <c r="AP316" s="875"/>
      <c r="AQ316" s="875"/>
      <c r="AR316" s="875"/>
      <c r="AS316" s="875"/>
      <c r="AT316" s="875"/>
      <c r="AU316" s="875"/>
      <c r="AV316" s="875"/>
      <c r="AW316" s="875"/>
      <c r="AX316" s="875"/>
      <c r="AY316" s="875"/>
    </row>
    <row r="317" spans="1:51" s="125" customFormat="1" ht="38.25" customHeight="1" thickBot="1">
      <c r="A317" s="126" t="s">
        <v>418</v>
      </c>
      <c r="B317" s="127"/>
      <c r="C317" s="128" t="s">
        <v>284</v>
      </c>
      <c r="D317" s="129" t="s">
        <v>419</v>
      </c>
      <c r="E317" s="130" t="s">
        <v>420</v>
      </c>
      <c r="F317" s="130" t="s">
        <v>421</v>
      </c>
      <c r="G317" s="130" t="s">
        <v>422</v>
      </c>
      <c r="H317" s="130" t="s">
        <v>423</v>
      </c>
      <c r="I317" s="130" t="s">
        <v>288</v>
      </c>
      <c r="J317" s="876" t="s">
        <v>424</v>
      </c>
      <c r="K317" s="877"/>
      <c r="L317" s="131" t="s">
        <v>425</v>
      </c>
      <c r="M317" s="878" t="s">
        <v>426</v>
      </c>
      <c r="N317" s="879"/>
      <c r="O317" s="131" t="s">
        <v>425</v>
      </c>
      <c r="P317" s="876" t="s">
        <v>427</v>
      </c>
      <c r="Q317" s="877"/>
      <c r="R317" s="131" t="s">
        <v>425</v>
      </c>
      <c r="S317" s="878" t="s">
        <v>428</v>
      </c>
      <c r="T317" s="879"/>
      <c r="U317" s="131" t="s">
        <v>425</v>
      </c>
      <c r="V317" s="876" t="s">
        <v>429</v>
      </c>
      <c r="W317" s="877"/>
      <c r="X317" s="131" t="s">
        <v>425</v>
      </c>
      <c r="Y317" s="878" t="s">
        <v>430</v>
      </c>
      <c r="Z317" s="879"/>
      <c r="AA317" s="131" t="s">
        <v>425</v>
      </c>
      <c r="AB317" s="876" t="s">
        <v>431</v>
      </c>
      <c r="AC317" s="877"/>
      <c r="AD317" s="131" t="s">
        <v>425</v>
      </c>
      <c r="AE317" s="878" t="s">
        <v>432</v>
      </c>
      <c r="AF317" s="879"/>
      <c r="AG317" s="131" t="s">
        <v>425</v>
      </c>
      <c r="AH317" s="876" t="s">
        <v>433</v>
      </c>
      <c r="AI317" s="877"/>
      <c r="AJ317" s="131" t="s">
        <v>425</v>
      </c>
      <c r="AK317" s="878" t="s">
        <v>434</v>
      </c>
      <c r="AL317" s="879"/>
      <c r="AM317" s="131" t="s">
        <v>425</v>
      </c>
      <c r="AN317" s="876" t="s">
        <v>435</v>
      </c>
      <c r="AO317" s="877"/>
      <c r="AP317" s="131" t="s">
        <v>425</v>
      </c>
      <c r="AQ317" s="878" t="s">
        <v>436</v>
      </c>
      <c r="AR317" s="879"/>
      <c r="AS317" s="131" t="s">
        <v>425</v>
      </c>
      <c r="AT317" s="876" t="s">
        <v>437</v>
      </c>
      <c r="AU317" s="877"/>
      <c r="AV317" s="131" t="s">
        <v>425</v>
      </c>
      <c r="AW317" s="878" t="s">
        <v>438</v>
      </c>
      <c r="AX317" s="879"/>
      <c r="AY317" s="131" t="s">
        <v>425</v>
      </c>
    </row>
    <row r="318" spans="1:51" s="125" customFormat="1" ht="27" thickBot="1">
      <c r="A318" s="132" t="s">
        <v>439</v>
      </c>
      <c r="B318" s="133" t="s">
        <v>440</v>
      </c>
      <c r="C318" s="134"/>
      <c r="D318" s="134"/>
      <c r="E318" s="134"/>
      <c r="F318" s="134"/>
      <c r="G318" s="134"/>
      <c r="H318" s="134"/>
      <c r="I318" s="134"/>
      <c r="J318" s="135" t="s">
        <v>441</v>
      </c>
      <c r="K318" s="136" t="s">
        <v>442</v>
      </c>
      <c r="L318" s="136"/>
      <c r="M318" s="136" t="s">
        <v>441</v>
      </c>
      <c r="N318" s="137" t="s">
        <v>442</v>
      </c>
      <c r="O318" s="136"/>
      <c r="P318" s="136" t="s">
        <v>441</v>
      </c>
      <c r="Q318" s="137" t="s">
        <v>442</v>
      </c>
      <c r="R318" s="136"/>
      <c r="S318" s="137" t="s">
        <v>441</v>
      </c>
      <c r="T318" s="137" t="s">
        <v>442</v>
      </c>
      <c r="U318" s="136"/>
      <c r="V318" s="135" t="s">
        <v>441</v>
      </c>
      <c r="W318" s="136" t="s">
        <v>442</v>
      </c>
      <c r="X318" s="136"/>
      <c r="Y318" s="136" t="s">
        <v>441</v>
      </c>
      <c r="Z318" s="137" t="s">
        <v>442</v>
      </c>
      <c r="AA318" s="136"/>
      <c r="AB318" s="136" t="s">
        <v>441</v>
      </c>
      <c r="AC318" s="137" t="s">
        <v>442</v>
      </c>
      <c r="AD318" s="136"/>
      <c r="AE318" s="137" t="s">
        <v>441</v>
      </c>
      <c r="AF318" s="137" t="s">
        <v>442</v>
      </c>
      <c r="AG318" s="136"/>
      <c r="AH318" s="135" t="s">
        <v>441</v>
      </c>
      <c r="AI318" s="136" t="s">
        <v>442</v>
      </c>
      <c r="AJ318" s="136"/>
      <c r="AK318" s="136" t="s">
        <v>441</v>
      </c>
      <c r="AL318" s="137" t="s">
        <v>442</v>
      </c>
      <c r="AM318" s="136"/>
      <c r="AN318" s="136" t="s">
        <v>441</v>
      </c>
      <c r="AO318" s="137" t="s">
        <v>442</v>
      </c>
      <c r="AP318" s="136"/>
      <c r="AQ318" s="137" t="s">
        <v>441</v>
      </c>
      <c r="AR318" s="137" t="s">
        <v>442</v>
      </c>
      <c r="AS318" s="136"/>
      <c r="AT318" s="135" t="s">
        <v>441</v>
      </c>
      <c r="AU318" s="136" t="s">
        <v>442</v>
      </c>
      <c r="AV318" s="136"/>
      <c r="AW318" s="136" t="s">
        <v>441</v>
      </c>
      <c r="AX318" s="137" t="s">
        <v>442</v>
      </c>
      <c r="AY318" s="136"/>
    </row>
    <row r="319" spans="1:51" s="125" customFormat="1" ht="13.8" thickBot="1">
      <c r="A319" s="240" t="s">
        <v>64</v>
      </c>
      <c r="B319" s="241"/>
      <c r="C319" s="242"/>
      <c r="D319" s="242"/>
      <c r="E319" s="242"/>
      <c r="F319" s="242"/>
      <c r="G319" s="242"/>
      <c r="H319" s="242"/>
      <c r="I319" s="243"/>
      <c r="J319" s="244"/>
      <c r="K319" s="245"/>
      <c r="L319" s="246"/>
      <c r="M319" s="247"/>
      <c r="N319" s="245"/>
      <c r="O319" s="246"/>
      <c r="P319" s="244"/>
      <c r="Q319" s="245"/>
      <c r="R319" s="246"/>
      <c r="S319" s="244"/>
      <c r="T319" s="245"/>
      <c r="U319" s="246"/>
      <c r="V319" s="244"/>
      <c r="W319" s="245"/>
      <c r="X319" s="246"/>
      <c r="Y319" s="247"/>
      <c r="Z319" s="245"/>
      <c r="AA319" s="246"/>
      <c r="AB319" s="244"/>
      <c r="AC319" s="245"/>
      <c r="AD319" s="246"/>
      <c r="AE319" s="244"/>
      <c r="AF319" s="245"/>
      <c r="AG319" s="246"/>
      <c r="AH319" s="244"/>
      <c r="AI319" s="245"/>
      <c r="AJ319" s="246"/>
      <c r="AK319" s="247"/>
      <c r="AL319" s="245"/>
      <c r="AM319" s="246"/>
      <c r="AN319" s="244"/>
      <c r="AO319" s="245"/>
      <c r="AP319" s="246"/>
      <c r="AQ319" s="244"/>
      <c r="AR319" s="245"/>
      <c r="AS319" s="246"/>
      <c r="AT319" s="244"/>
      <c r="AU319" s="245"/>
      <c r="AV319" s="246"/>
      <c r="AW319" s="247"/>
      <c r="AX319" s="245"/>
      <c r="AY319" s="246"/>
    </row>
    <row r="320" spans="1:51" s="254" customFormat="1" ht="30.75" customHeight="1">
      <c r="A320" s="248" t="s">
        <v>462</v>
      </c>
      <c r="B320" s="249" t="s">
        <v>463</v>
      </c>
      <c r="C320" s="148">
        <v>7000</v>
      </c>
      <c r="D320" s="148">
        <f t="shared" ref="D320:D352" si="150">C320*0.1</f>
        <v>700</v>
      </c>
      <c r="E320" s="148">
        <v>115</v>
      </c>
      <c r="F320" s="148">
        <v>63</v>
      </c>
      <c r="G320" s="250">
        <v>27</v>
      </c>
      <c r="H320" s="148">
        <v>280</v>
      </c>
      <c r="I320" s="148">
        <f t="shared" ref="I320:I345" si="151">SUM(C320:H320)</f>
        <v>8185</v>
      </c>
      <c r="J320" s="251">
        <v>1</v>
      </c>
      <c r="K320" s="252">
        <v>1</v>
      </c>
      <c r="L320" s="253">
        <f t="shared" ref="L320:L352" si="152">I320*J320*K320</f>
        <v>8185</v>
      </c>
      <c r="M320" s="251">
        <v>1</v>
      </c>
      <c r="N320" s="252">
        <v>1</v>
      </c>
      <c r="O320" s="253">
        <f t="shared" ref="O320:O352" si="153">I320*M320*N320</f>
        <v>8185</v>
      </c>
      <c r="P320" s="251">
        <v>1</v>
      </c>
      <c r="Q320" s="252">
        <v>1</v>
      </c>
      <c r="R320" s="253">
        <f t="shared" ref="R320:R352" si="154">I320*P320*Q320</f>
        <v>8185</v>
      </c>
      <c r="S320" s="251">
        <v>1</v>
      </c>
      <c r="T320" s="252">
        <v>1</v>
      </c>
      <c r="U320" s="253">
        <f t="shared" ref="U320:U352" si="155">I320*S320*T320</f>
        <v>8185</v>
      </c>
      <c r="V320" s="251">
        <v>1</v>
      </c>
      <c r="W320" s="252">
        <v>1</v>
      </c>
      <c r="X320" s="253">
        <f t="shared" ref="X320:X352" si="156">I320*V320*W320</f>
        <v>8185</v>
      </c>
      <c r="Y320" s="251">
        <v>1</v>
      </c>
      <c r="Z320" s="252">
        <v>1</v>
      </c>
      <c r="AA320" s="253">
        <f t="shared" ref="AA320:AA352" si="157">I320*Y320*Z320</f>
        <v>8185</v>
      </c>
      <c r="AB320" s="251">
        <v>1</v>
      </c>
      <c r="AC320" s="252">
        <v>1</v>
      </c>
      <c r="AD320" s="253">
        <f t="shared" ref="AD320:AD352" si="158">I320*AB320*AC320</f>
        <v>8185</v>
      </c>
      <c r="AE320" s="251">
        <v>1</v>
      </c>
      <c r="AF320" s="252">
        <v>1</v>
      </c>
      <c r="AG320" s="253">
        <f t="shared" ref="AG320:AG352" si="159">I320*AE320*AF320</f>
        <v>8185</v>
      </c>
      <c r="AH320" s="251">
        <v>1</v>
      </c>
      <c r="AI320" s="252">
        <v>1</v>
      </c>
      <c r="AJ320" s="253">
        <f t="shared" ref="AJ320:AJ352" si="160">I320*AH320*AI320</f>
        <v>8185</v>
      </c>
      <c r="AK320" s="251">
        <v>1</v>
      </c>
      <c r="AL320" s="252">
        <v>1</v>
      </c>
      <c r="AM320" s="253">
        <f t="shared" ref="AM320:AM352" si="161">I320*AK320*AL320</f>
        <v>8185</v>
      </c>
      <c r="AN320" s="251">
        <v>1</v>
      </c>
      <c r="AO320" s="252">
        <v>1</v>
      </c>
      <c r="AP320" s="253">
        <f t="shared" ref="AP320:AP352" si="162">I320*AN320*AO320</f>
        <v>8185</v>
      </c>
      <c r="AQ320" s="251">
        <v>1</v>
      </c>
      <c r="AR320" s="252">
        <v>1</v>
      </c>
      <c r="AS320" s="253">
        <f t="shared" ref="AS320:AS352" si="163">I320*AQ320*AR320</f>
        <v>8185</v>
      </c>
      <c r="AT320" s="251">
        <v>1</v>
      </c>
      <c r="AU320" s="252">
        <v>1</v>
      </c>
      <c r="AV320" s="253">
        <f t="shared" ref="AV320:AV352" si="164">I320*AT320*AU320</f>
        <v>8185</v>
      </c>
      <c r="AW320" s="251">
        <v>1</v>
      </c>
      <c r="AX320" s="252">
        <v>1</v>
      </c>
      <c r="AY320" s="253">
        <f t="shared" ref="AY320:AY352" si="165">I320*AW320*AX320</f>
        <v>8185</v>
      </c>
    </row>
    <row r="321" spans="1:51" s="254" customFormat="1" ht="13.2">
      <c r="A321" s="255" t="s">
        <v>464</v>
      </c>
      <c r="B321" s="249" t="s">
        <v>459</v>
      </c>
      <c r="C321" s="148">
        <v>600</v>
      </c>
      <c r="D321" s="148">
        <f t="shared" si="150"/>
        <v>60</v>
      </c>
      <c r="E321" s="148">
        <v>115</v>
      </c>
      <c r="F321" s="148">
        <v>63</v>
      </c>
      <c r="G321" s="250">
        <v>17</v>
      </c>
      <c r="H321" s="148">
        <v>140</v>
      </c>
      <c r="I321" s="148">
        <f t="shared" si="151"/>
        <v>995</v>
      </c>
      <c r="J321" s="251">
        <v>1</v>
      </c>
      <c r="K321" s="252">
        <v>1</v>
      </c>
      <c r="L321" s="253">
        <f t="shared" si="152"/>
        <v>995</v>
      </c>
      <c r="M321" s="251">
        <v>1</v>
      </c>
      <c r="N321" s="252">
        <v>1</v>
      </c>
      <c r="O321" s="253">
        <f t="shared" si="153"/>
        <v>995</v>
      </c>
      <c r="P321" s="251">
        <v>1</v>
      </c>
      <c r="Q321" s="252">
        <v>1</v>
      </c>
      <c r="R321" s="253">
        <f t="shared" si="154"/>
        <v>995</v>
      </c>
      <c r="S321" s="251">
        <v>1</v>
      </c>
      <c r="T321" s="252">
        <v>1</v>
      </c>
      <c r="U321" s="253">
        <f t="shared" si="155"/>
        <v>995</v>
      </c>
      <c r="V321" s="251">
        <v>1</v>
      </c>
      <c r="W321" s="252">
        <v>1</v>
      </c>
      <c r="X321" s="253">
        <f t="shared" si="156"/>
        <v>995</v>
      </c>
      <c r="Y321" s="251">
        <v>1</v>
      </c>
      <c r="Z321" s="252">
        <v>1</v>
      </c>
      <c r="AA321" s="253">
        <f t="shared" si="157"/>
        <v>995</v>
      </c>
      <c r="AB321" s="251">
        <v>1</v>
      </c>
      <c r="AC321" s="252">
        <v>1</v>
      </c>
      <c r="AD321" s="253">
        <f t="shared" si="158"/>
        <v>995</v>
      </c>
      <c r="AE321" s="251">
        <v>1</v>
      </c>
      <c r="AF321" s="252">
        <v>1</v>
      </c>
      <c r="AG321" s="253">
        <f t="shared" si="159"/>
        <v>995</v>
      </c>
      <c r="AH321" s="251">
        <v>1</v>
      </c>
      <c r="AI321" s="252">
        <v>1</v>
      </c>
      <c r="AJ321" s="253">
        <f t="shared" si="160"/>
        <v>995</v>
      </c>
      <c r="AK321" s="251">
        <v>1</v>
      </c>
      <c r="AL321" s="252">
        <v>1</v>
      </c>
      <c r="AM321" s="253">
        <f t="shared" si="161"/>
        <v>995</v>
      </c>
      <c r="AN321" s="251">
        <v>1</v>
      </c>
      <c r="AO321" s="252">
        <v>1</v>
      </c>
      <c r="AP321" s="253">
        <f t="shared" si="162"/>
        <v>995</v>
      </c>
      <c r="AQ321" s="251">
        <v>1</v>
      </c>
      <c r="AR321" s="252">
        <v>1</v>
      </c>
      <c r="AS321" s="253">
        <f t="shared" si="163"/>
        <v>995</v>
      </c>
      <c r="AT321" s="251">
        <v>1</v>
      </c>
      <c r="AU321" s="252">
        <v>1</v>
      </c>
      <c r="AV321" s="253">
        <f t="shared" si="164"/>
        <v>995</v>
      </c>
      <c r="AW321" s="251">
        <v>1</v>
      </c>
      <c r="AX321" s="252">
        <v>1</v>
      </c>
      <c r="AY321" s="253">
        <f t="shared" si="165"/>
        <v>995</v>
      </c>
    </row>
    <row r="322" spans="1:51" s="254" customFormat="1" ht="13.2">
      <c r="A322" s="255" t="s">
        <v>68</v>
      </c>
      <c r="B322" s="249" t="s">
        <v>459</v>
      </c>
      <c r="C322" s="148">
        <v>600</v>
      </c>
      <c r="D322" s="148">
        <f t="shared" si="150"/>
        <v>60</v>
      </c>
      <c r="E322" s="148">
        <v>115</v>
      </c>
      <c r="F322" s="148">
        <v>63</v>
      </c>
      <c r="G322" s="250">
        <v>17</v>
      </c>
      <c r="H322" s="148">
        <v>140</v>
      </c>
      <c r="I322" s="148">
        <f t="shared" si="151"/>
        <v>995</v>
      </c>
      <c r="J322" s="251">
        <v>1</v>
      </c>
      <c r="K322" s="252">
        <v>1</v>
      </c>
      <c r="L322" s="253">
        <f t="shared" si="152"/>
        <v>995</v>
      </c>
      <c r="M322" s="251">
        <v>1</v>
      </c>
      <c r="N322" s="252">
        <v>1</v>
      </c>
      <c r="O322" s="253">
        <f t="shared" si="153"/>
        <v>995</v>
      </c>
      <c r="P322" s="251">
        <v>1</v>
      </c>
      <c r="Q322" s="252">
        <v>1</v>
      </c>
      <c r="R322" s="253">
        <f t="shared" si="154"/>
        <v>995</v>
      </c>
      <c r="S322" s="251">
        <v>1</v>
      </c>
      <c r="T322" s="252">
        <v>1</v>
      </c>
      <c r="U322" s="253">
        <f t="shared" si="155"/>
        <v>995</v>
      </c>
      <c r="V322" s="251">
        <v>1</v>
      </c>
      <c r="W322" s="252">
        <v>1</v>
      </c>
      <c r="X322" s="253">
        <f t="shared" si="156"/>
        <v>995</v>
      </c>
      <c r="Y322" s="251">
        <v>1</v>
      </c>
      <c r="Z322" s="252">
        <v>1</v>
      </c>
      <c r="AA322" s="253">
        <f t="shared" si="157"/>
        <v>995</v>
      </c>
      <c r="AB322" s="251">
        <v>1</v>
      </c>
      <c r="AC322" s="252">
        <v>1</v>
      </c>
      <c r="AD322" s="253">
        <f t="shared" si="158"/>
        <v>995</v>
      </c>
      <c r="AE322" s="251">
        <v>1</v>
      </c>
      <c r="AF322" s="252">
        <v>1</v>
      </c>
      <c r="AG322" s="253">
        <f t="shared" si="159"/>
        <v>995</v>
      </c>
      <c r="AH322" s="251">
        <v>1</v>
      </c>
      <c r="AI322" s="252">
        <v>1</v>
      </c>
      <c r="AJ322" s="253">
        <f t="shared" si="160"/>
        <v>995</v>
      </c>
      <c r="AK322" s="251">
        <v>1</v>
      </c>
      <c r="AL322" s="252">
        <v>1</v>
      </c>
      <c r="AM322" s="253">
        <f t="shared" si="161"/>
        <v>995</v>
      </c>
      <c r="AN322" s="251">
        <v>1</v>
      </c>
      <c r="AO322" s="252">
        <v>1</v>
      </c>
      <c r="AP322" s="253">
        <f t="shared" si="162"/>
        <v>995</v>
      </c>
      <c r="AQ322" s="251">
        <v>1</v>
      </c>
      <c r="AR322" s="252">
        <v>1</v>
      </c>
      <c r="AS322" s="253">
        <f t="shared" si="163"/>
        <v>995</v>
      </c>
      <c r="AT322" s="251">
        <v>1</v>
      </c>
      <c r="AU322" s="252">
        <v>1</v>
      </c>
      <c r="AV322" s="253">
        <f t="shared" si="164"/>
        <v>995</v>
      </c>
      <c r="AW322" s="251">
        <v>1</v>
      </c>
      <c r="AX322" s="252">
        <v>1</v>
      </c>
      <c r="AY322" s="253">
        <f t="shared" si="165"/>
        <v>995</v>
      </c>
    </row>
    <row r="323" spans="1:51" s="254" customFormat="1" ht="48" customHeight="1">
      <c r="A323" s="255" t="s">
        <v>465</v>
      </c>
      <c r="B323" s="249" t="s">
        <v>456</v>
      </c>
      <c r="C323" s="148">
        <v>3000</v>
      </c>
      <c r="D323" s="148">
        <f t="shared" si="150"/>
        <v>300</v>
      </c>
      <c r="E323" s="148">
        <v>115</v>
      </c>
      <c r="F323" s="148">
        <v>63</v>
      </c>
      <c r="G323" s="250">
        <v>27</v>
      </c>
      <c r="H323" s="148">
        <v>140</v>
      </c>
      <c r="I323" s="148">
        <f t="shared" si="151"/>
        <v>3645</v>
      </c>
      <c r="J323" s="251">
        <v>1</v>
      </c>
      <c r="K323" s="252">
        <v>1</v>
      </c>
      <c r="L323" s="253">
        <f t="shared" si="152"/>
        <v>3645</v>
      </c>
      <c r="M323" s="251">
        <v>1</v>
      </c>
      <c r="N323" s="252">
        <v>1</v>
      </c>
      <c r="O323" s="253">
        <f t="shared" si="153"/>
        <v>3645</v>
      </c>
      <c r="P323" s="251">
        <v>1</v>
      </c>
      <c r="Q323" s="252">
        <v>1</v>
      </c>
      <c r="R323" s="253">
        <f t="shared" si="154"/>
        <v>3645</v>
      </c>
      <c r="S323" s="251">
        <v>1</v>
      </c>
      <c r="T323" s="252">
        <v>1</v>
      </c>
      <c r="U323" s="253">
        <f t="shared" si="155"/>
        <v>3645</v>
      </c>
      <c r="V323" s="251">
        <v>1</v>
      </c>
      <c r="W323" s="252">
        <v>1</v>
      </c>
      <c r="X323" s="253">
        <f t="shared" si="156"/>
        <v>3645</v>
      </c>
      <c r="Y323" s="251">
        <v>1</v>
      </c>
      <c r="Z323" s="252">
        <v>1</v>
      </c>
      <c r="AA323" s="253">
        <f t="shared" si="157"/>
        <v>3645</v>
      </c>
      <c r="AB323" s="251">
        <v>1</v>
      </c>
      <c r="AC323" s="252">
        <v>1</v>
      </c>
      <c r="AD323" s="253">
        <f t="shared" si="158"/>
        <v>3645</v>
      </c>
      <c r="AE323" s="251">
        <v>1</v>
      </c>
      <c r="AF323" s="252">
        <v>1</v>
      </c>
      <c r="AG323" s="253">
        <f t="shared" si="159"/>
        <v>3645</v>
      </c>
      <c r="AH323" s="251">
        <v>1</v>
      </c>
      <c r="AI323" s="252">
        <v>1</v>
      </c>
      <c r="AJ323" s="253">
        <f t="shared" si="160"/>
        <v>3645</v>
      </c>
      <c r="AK323" s="251">
        <v>1</v>
      </c>
      <c r="AL323" s="252">
        <v>1</v>
      </c>
      <c r="AM323" s="253">
        <f t="shared" si="161"/>
        <v>3645</v>
      </c>
      <c r="AN323" s="251">
        <v>1</v>
      </c>
      <c r="AO323" s="252">
        <v>1</v>
      </c>
      <c r="AP323" s="253">
        <f t="shared" si="162"/>
        <v>3645</v>
      </c>
      <c r="AQ323" s="251">
        <v>1</v>
      </c>
      <c r="AR323" s="252">
        <v>1</v>
      </c>
      <c r="AS323" s="253">
        <f t="shared" si="163"/>
        <v>3645</v>
      </c>
      <c r="AT323" s="251">
        <v>1</v>
      </c>
      <c r="AU323" s="252">
        <v>1</v>
      </c>
      <c r="AV323" s="253">
        <f t="shared" si="164"/>
        <v>3645</v>
      </c>
      <c r="AW323" s="251">
        <v>1</v>
      </c>
      <c r="AX323" s="252">
        <v>1</v>
      </c>
      <c r="AY323" s="253">
        <f t="shared" si="165"/>
        <v>3645</v>
      </c>
    </row>
    <row r="324" spans="1:51" s="254" customFormat="1" ht="26.4">
      <c r="A324" s="255" t="s">
        <v>466</v>
      </c>
      <c r="B324" s="249" t="s">
        <v>456</v>
      </c>
      <c r="C324" s="148">
        <v>3000</v>
      </c>
      <c r="D324" s="148">
        <f t="shared" si="150"/>
        <v>300</v>
      </c>
      <c r="E324" s="148">
        <v>115</v>
      </c>
      <c r="F324" s="148">
        <v>63</v>
      </c>
      <c r="G324" s="250">
        <v>27</v>
      </c>
      <c r="H324" s="148">
        <v>140</v>
      </c>
      <c r="I324" s="148">
        <f t="shared" si="151"/>
        <v>3645</v>
      </c>
      <c r="J324" s="251">
        <v>1</v>
      </c>
      <c r="K324" s="252">
        <v>1</v>
      </c>
      <c r="L324" s="253">
        <f t="shared" si="152"/>
        <v>3645</v>
      </c>
      <c r="M324" s="251">
        <v>1</v>
      </c>
      <c r="N324" s="252">
        <v>1</v>
      </c>
      <c r="O324" s="253">
        <f t="shared" si="153"/>
        <v>3645</v>
      </c>
      <c r="P324" s="251">
        <v>1</v>
      </c>
      <c r="Q324" s="252">
        <v>1</v>
      </c>
      <c r="R324" s="253">
        <f t="shared" si="154"/>
        <v>3645</v>
      </c>
      <c r="S324" s="251">
        <v>1</v>
      </c>
      <c r="T324" s="252">
        <v>1</v>
      </c>
      <c r="U324" s="253">
        <f t="shared" si="155"/>
        <v>3645</v>
      </c>
      <c r="V324" s="251">
        <v>1</v>
      </c>
      <c r="W324" s="252">
        <v>1</v>
      </c>
      <c r="X324" s="253">
        <f t="shared" si="156"/>
        <v>3645</v>
      </c>
      <c r="Y324" s="251">
        <v>1</v>
      </c>
      <c r="Z324" s="252">
        <v>1</v>
      </c>
      <c r="AA324" s="253">
        <f t="shared" si="157"/>
        <v>3645</v>
      </c>
      <c r="AB324" s="251">
        <v>1</v>
      </c>
      <c r="AC324" s="252">
        <v>1</v>
      </c>
      <c r="AD324" s="253">
        <f t="shared" si="158"/>
        <v>3645</v>
      </c>
      <c r="AE324" s="251">
        <v>1</v>
      </c>
      <c r="AF324" s="252">
        <v>1</v>
      </c>
      <c r="AG324" s="253">
        <f t="shared" si="159"/>
        <v>3645</v>
      </c>
      <c r="AH324" s="251">
        <v>1</v>
      </c>
      <c r="AI324" s="252">
        <v>1</v>
      </c>
      <c r="AJ324" s="253">
        <f t="shared" si="160"/>
        <v>3645</v>
      </c>
      <c r="AK324" s="251">
        <v>1</v>
      </c>
      <c r="AL324" s="252">
        <v>1</v>
      </c>
      <c r="AM324" s="253">
        <f t="shared" si="161"/>
        <v>3645</v>
      </c>
      <c r="AN324" s="251">
        <v>1</v>
      </c>
      <c r="AO324" s="252">
        <v>1</v>
      </c>
      <c r="AP324" s="253">
        <f t="shared" si="162"/>
        <v>3645</v>
      </c>
      <c r="AQ324" s="251">
        <v>1</v>
      </c>
      <c r="AR324" s="252">
        <v>1</v>
      </c>
      <c r="AS324" s="253">
        <f t="shared" si="163"/>
        <v>3645</v>
      </c>
      <c r="AT324" s="251">
        <v>1</v>
      </c>
      <c r="AU324" s="252">
        <v>1</v>
      </c>
      <c r="AV324" s="253">
        <f t="shared" si="164"/>
        <v>3645</v>
      </c>
      <c r="AW324" s="251">
        <v>1</v>
      </c>
      <c r="AX324" s="252">
        <v>1</v>
      </c>
      <c r="AY324" s="253">
        <f t="shared" si="165"/>
        <v>3645</v>
      </c>
    </row>
    <row r="325" spans="1:51" s="254" customFormat="1" ht="26.4">
      <c r="A325" s="255" t="s">
        <v>500</v>
      </c>
      <c r="B325" s="249" t="s">
        <v>456</v>
      </c>
      <c r="C325" s="148">
        <v>1500</v>
      </c>
      <c r="D325" s="148">
        <f t="shared" si="150"/>
        <v>150</v>
      </c>
      <c r="E325" s="148">
        <v>115</v>
      </c>
      <c r="F325" s="148">
        <v>63</v>
      </c>
      <c r="G325" s="250">
        <v>27</v>
      </c>
      <c r="H325" s="148">
        <v>140</v>
      </c>
      <c r="I325" s="148">
        <f t="shared" si="151"/>
        <v>1995</v>
      </c>
      <c r="J325" s="251">
        <v>1</v>
      </c>
      <c r="K325" s="252">
        <v>1</v>
      </c>
      <c r="L325" s="253">
        <f t="shared" si="152"/>
        <v>1995</v>
      </c>
      <c r="M325" s="251">
        <v>1</v>
      </c>
      <c r="N325" s="252">
        <v>1</v>
      </c>
      <c r="O325" s="253">
        <f t="shared" si="153"/>
        <v>1995</v>
      </c>
      <c r="P325" s="251">
        <v>1</v>
      </c>
      <c r="Q325" s="252">
        <v>1</v>
      </c>
      <c r="R325" s="253">
        <f t="shared" si="154"/>
        <v>1995</v>
      </c>
      <c r="S325" s="251">
        <v>1</v>
      </c>
      <c r="T325" s="252">
        <v>1</v>
      </c>
      <c r="U325" s="253">
        <f t="shared" si="155"/>
        <v>1995</v>
      </c>
      <c r="V325" s="251">
        <v>1</v>
      </c>
      <c r="W325" s="252">
        <v>1</v>
      </c>
      <c r="X325" s="253">
        <f t="shared" si="156"/>
        <v>1995</v>
      </c>
      <c r="Y325" s="251">
        <v>1</v>
      </c>
      <c r="Z325" s="252">
        <v>1</v>
      </c>
      <c r="AA325" s="253">
        <f t="shared" si="157"/>
        <v>1995</v>
      </c>
      <c r="AB325" s="251">
        <v>1</v>
      </c>
      <c r="AC325" s="252">
        <v>1</v>
      </c>
      <c r="AD325" s="253">
        <f t="shared" si="158"/>
        <v>1995</v>
      </c>
      <c r="AE325" s="251">
        <v>1</v>
      </c>
      <c r="AF325" s="252">
        <v>1</v>
      </c>
      <c r="AG325" s="253">
        <f t="shared" si="159"/>
        <v>1995</v>
      </c>
      <c r="AH325" s="251">
        <v>1</v>
      </c>
      <c r="AI325" s="252">
        <v>1</v>
      </c>
      <c r="AJ325" s="253">
        <f t="shared" si="160"/>
        <v>1995</v>
      </c>
      <c r="AK325" s="251">
        <v>1</v>
      </c>
      <c r="AL325" s="252">
        <v>1</v>
      </c>
      <c r="AM325" s="253">
        <f t="shared" si="161"/>
        <v>1995</v>
      </c>
      <c r="AN325" s="251">
        <v>1</v>
      </c>
      <c r="AO325" s="252">
        <v>1</v>
      </c>
      <c r="AP325" s="253">
        <f t="shared" si="162"/>
        <v>1995</v>
      </c>
      <c r="AQ325" s="251">
        <v>1</v>
      </c>
      <c r="AR325" s="252">
        <v>1</v>
      </c>
      <c r="AS325" s="253">
        <f t="shared" si="163"/>
        <v>1995</v>
      </c>
      <c r="AT325" s="251">
        <v>1</v>
      </c>
      <c r="AU325" s="252">
        <v>1</v>
      </c>
      <c r="AV325" s="253">
        <f t="shared" si="164"/>
        <v>1995</v>
      </c>
      <c r="AW325" s="251">
        <v>1</v>
      </c>
      <c r="AX325" s="252">
        <v>1</v>
      </c>
      <c r="AY325" s="253">
        <f t="shared" si="165"/>
        <v>1995</v>
      </c>
    </row>
    <row r="326" spans="1:51" s="254" customFormat="1" ht="13.2">
      <c r="A326" s="255" t="s">
        <v>77</v>
      </c>
      <c r="B326" s="249" t="s">
        <v>456</v>
      </c>
      <c r="C326" s="148">
        <v>1500</v>
      </c>
      <c r="D326" s="148">
        <f t="shared" si="150"/>
        <v>150</v>
      </c>
      <c r="E326" s="148">
        <v>115</v>
      </c>
      <c r="F326" s="148">
        <v>63</v>
      </c>
      <c r="G326" s="250">
        <v>27</v>
      </c>
      <c r="H326" s="148">
        <v>140</v>
      </c>
      <c r="I326" s="148">
        <f t="shared" si="151"/>
        <v>1995</v>
      </c>
      <c r="J326" s="251">
        <v>1</v>
      </c>
      <c r="K326" s="252">
        <v>1</v>
      </c>
      <c r="L326" s="253">
        <f t="shared" si="152"/>
        <v>1995</v>
      </c>
      <c r="M326" s="251">
        <v>1</v>
      </c>
      <c r="N326" s="252">
        <v>1</v>
      </c>
      <c r="O326" s="253">
        <f t="shared" si="153"/>
        <v>1995</v>
      </c>
      <c r="P326" s="251">
        <v>1</v>
      </c>
      <c r="Q326" s="252">
        <v>1</v>
      </c>
      <c r="R326" s="253">
        <f t="shared" si="154"/>
        <v>1995</v>
      </c>
      <c r="S326" s="251">
        <v>1</v>
      </c>
      <c r="T326" s="252">
        <v>1</v>
      </c>
      <c r="U326" s="253">
        <f t="shared" si="155"/>
        <v>1995</v>
      </c>
      <c r="V326" s="251">
        <v>1</v>
      </c>
      <c r="W326" s="252">
        <v>1</v>
      </c>
      <c r="X326" s="253">
        <f t="shared" si="156"/>
        <v>1995</v>
      </c>
      <c r="Y326" s="251">
        <v>1</v>
      </c>
      <c r="Z326" s="252">
        <v>1</v>
      </c>
      <c r="AA326" s="253">
        <f t="shared" si="157"/>
        <v>1995</v>
      </c>
      <c r="AB326" s="251">
        <v>1</v>
      </c>
      <c r="AC326" s="252">
        <v>1</v>
      </c>
      <c r="AD326" s="253">
        <f t="shared" si="158"/>
        <v>1995</v>
      </c>
      <c r="AE326" s="251">
        <v>1</v>
      </c>
      <c r="AF326" s="252">
        <v>1</v>
      </c>
      <c r="AG326" s="253">
        <f t="shared" si="159"/>
        <v>1995</v>
      </c>
      <c r="AH326" s="251">
        <v>1</v>
      </c>
      <c r="AI326" s="252">
        <v>1</v>
      </c>
      <c r="AJ326" s="253">
        <f t="shared" si="160"/>
        <v>1995</v>
      </c>
      <c r="AK326" s="251">
        <v>1</v>
      </c>
      <c r="AL326" s="252">
        <v>1</v>
      </c>
      <c r="AM326" s="253">
        <f t="shared" si="161"/>
        <v>1995</v>
      </c>
      <c r="AN326" s="251">
        <v>1</v>
      </c>
      <c r="AO326" s="252">
        <v>1</v>
      </c>
      <c r="AP326" s="253">
        <f t="shared" si="162"/>
        <v>1995</v>
      </c>
      <c r="AQ326" s="251">
        <v>1</v>
      </c>
      <c r="AR326" s="252">
        <v>1</v>
      </c>
      <c r="AS326" s="253">
        <f t="shared" si="163"/>
        <v>1995</v>
      </c>
      <c r="AT326" s="251">
        <v>1</v>
      </c>
      <c r="AU326" s="252">
        <v>1</v>
      </c>
      <c r="AV326" s="253">
        <f t="shared" si="164"/>
        <v>1995</v>
      </c>
      <c r="AW326" s="251">
        <v>1</v>
      </c>
      <c r="AX326" s="252">
        <v>1</v>
      </c>
      <c r="AY326" s="253">
        <f t="shared" si="165"/>
        <v>1995</v>
      </c>
    </row>
    <row r="327" spans="1:51" s="254" customFormat="1" ht="26.4">
      <c r="A327" s="255" t="s">
        <v>501</v>
      </c>
      <c r="B327" s="249" t="s">
        <v>456</v>
      </c>
      <c r="C327" s="148">
        <v>1500</v>
      </c>
      <c r="D327" s="148">
        <f t="shared" si="150"/>
        <v>150</v>
      </c>
      <c r="E327" s="148">
        <v>115</v>
      </c>
      <c r="F327" s="148">
        <v>63</v>
      </c>
      <c r="G327" s="250">
        <v>27</v>
      </c>
      <c r="H327" s="148">
        <v>140</v>
      </c>
      <c r="I327" s="148">
        <f t="shared" si="151"/>
        <v>1995</v>
      </c>
      <c r="J327" s="251">
        <v>1</v>
      </c>
      <c r="K327" s="252">
        <v>1</v>
      </c>
      <c r="L327" s="253">
        <f t="shared" si="152"/>
        <v>1995</v>
      </c>
      <c r="M327" s="251">
        <v>1</v>
      </c>
      <c r="N327" s="252">
        <v>1</v>
      </c>
      <c r="O327" s="253">
        <f t="shared" si="153"/>
        <v>1995</v>
      </c>
      <c r="P327" s="251">
        <v>1</v>
      </c>
      <c r="Q327" s="252">
        <v>1</v>
      </c>
      <c r="R327" s="253">
        <f t="shared" si="154"/>
        <v>1995</v>
      </c>
      <c r="S327" s="251">
        <v>1</v>
      </c>
      <c r="T327" s="252">
        <v>1</v>
      </c>
      <c r="U327" s="253">
        <f t="shared" si="155"/>
        <v>1995</v>
      </c>
      <c r="V327" s="251">
        <v>1</v>
      </c>
      <c r="W327" s="252">
        <v>1</v>
      </c>
      <c r="X327" s="253">
        <f t="shared" si="156"/>
        <v>1995</v>
      </c>
      <c r="Y327" s="251">
        <v>1</v>
      </c>
      <c r="Z327" s="252">
        <v>1</v>
      </c>
      <c r="AA327" s="253">
        <f t="shared" si="157"/>
        <v>1995</v>
      </c>
      <c r="AB327" s="251">
        <v>1</v>
      </c>
      <c r="AC327" s="252">
        <v>1</v>
      </c>
      <c r="AD327" s="253">
        <f t="shared" si="158"/>
        <v>1995</v>
      </c>
      <c r="AE327" s="251">
        <v>1</v>
      </c>
      <c r="AF327" s="252">
        <v>1</v>
      </c>
      <c r="AG327" s="253">
        <f t="shared" si="159"/>
        <v>1995</v>
      </c>
      <c r="AH327" s="251">
        <v>1</v>
      </c>
      <c r="AI327" s="252">
        <v>1</v>
      </c>
      <c r="AJ327" s="253">
        <f t="shared" si="160"/>
        <v>1995</v>
      </c>
      <c r="AK327" s="251">
        <v>1</v>
      </c>
      <c r="AL327" s="252">
        <v>1</v>
      </c>
      <c r="AM327" s="253">
        <f t="shared" si="161"/>
        <v>1995</v>
      </c>
      <c r="AN327" s="251">
        <v>1</v>
      </c>
      <c r="AO327" s="252">
        <v>1</v>
      </c>
      <c r="AP327" s="253">
        <f t="shared" si="162"/>
        <v>1995</v>
      </c>
      <c r="AQ327" s="251">
        <v>1</v>
      </c>
      <c r="AR327" s="252">
        <v>1</v>
      </c>
      <c r="AS327" s="253">
        <f t="shared" si="163"/>
        <v>1995</v>
      </c>
      <c r="AT327" s="251">
        <v>1</v>
      </c>
      <c r="AU327" s="252">
        <v>1</v>
      </c>
      <c r="AV327" s="253">
        <f t="shared" si="164"/>
        <v>1995</v>
      </c>
      <c r="AW327" s="251">
        <v>1</v>
      </c>
      <c r="AX327" s="252">
        <v>1</v>
      </c>
      <c r="AY327" s="253">
        <f t="shared" si="165"/>
        <v>1995</v>
      </c>
    </row>
    <row r="328" spans="1:51" s="254" customFormat="1" ht="13.2">
      <c r="A328" s="255" t="s">
        <v>467</v>
      </c>
      <c r="B328" s="249" t="s">
        <v>459</v>
      </c>
      <c r="C328" s="148">
        <v>1500</v>
      </c>
      <c r="D328" s="148">
        <f t="shared" si="150"/>
        <v>150</v>
      </c>
      <c r="E328" s="148">
        <v>115</v>
      </c>
      <c r="F328" s="148">
        <v>63</v>
      </c>
      <c r="G328" s="250">
        <v>27</v>
      </c>
      <c r="H328" s="148">
        <v>140</v>
      </c>
      <c r="I328" s="148">
        <f t="shared" si="151"/>
        <v>1995</v>
      </c>
      <c r="J328" s="251">
        <v>1</v>
      </c>
      <c r="K328" s="252">
        <v>1</v>
      </c>
      <c r="L328" s="253">
        <f t="shared" si="152"/>
        <v>1995</v>
      </c>
      <c r="M328" s="251">
        <v>1</v>
      </c>
      <c r="N328" s="252">
        <v>1</v>
      </c>
      <c r="O328" s="253">
        <f t="shared" si="153"/>
        <v>1995</v>
      </c>
      <c r="P328" s="251">
        <v>1</v>
      </c>
      <c r="Q328" s="252">
        <v>1</v>
      </c>
      <c r="R328" s="253">
        <f t="shared" si="154"/>
        <v>1995</v>
      </c>
      <c r="S328" s="251">
        <v>1</v>
      </c>
      <c r="T328" s="252">
        <v>1</v>
      </c>
      <c r="U328" s="253">
        <f t="shared" si="155"/>
        <v>1995</v>
      </c>
      <c r="V328" s="251">
        <v>1</v>
      </c>
      <c r="W328" s="252">
        <v>1</v>
      </c>
      <c r="X328" s="253">
        <f t="shared" si="156"/>
        <v>1995</v>
      </c>
      <c r="Y328" s="251">
        <v>1</v>
      </c>
      <c r="Z328" s="252">
        <v>1</v>
      </c>
      <c r="AA328" s="253">
        <f t="shared" si="157"/>
        <v>1995</v>
      </c>
      <c r="AB328" s="251">
        <v>1</v>
      </c>
      <c r="AC328" s="252">
        <v>1</v>
      </c>
      <c r="AD328" s="253">
        <f t="shared" si="158"/>
        <v>1995</v>
      </c>
      <c r="AE328" s="251">
        <v>1</v>
      </c>
      <c r="AF328" s="252">
        <v>1</v>
      </c>
      <c r="AG328" s="253">
        <f t="shared" si="159"/>
        <v>1995</v>
      </c>
      <c r="AH328" s="251">
        <v>1</v>
      </c>
      <c r="AI328" s="252">
        <v>1</v>
      </c>
      <c r="AJ328" s="253">
        <f t="shared" si="160"/>
        <v>1995</v>
      </c>
      <c r="AK328" s="251">
        <v>1</v>
      </c>
      <c r="AL328" s="252">
        <v>1</v>
      </c>
      <c r="AM328" s="253">
        <f t="shared" si="161"/>
        <v>1995</v>
      </c>
      <c r="AN328" s="251">
        <v>1</v>
      </c>
      <c r="AO328" s="252">
        <v>1</v>
      </c>
      <c r="AP328" s="253">
        <f t="shared" si="162"/>
        <v>1995</v>
      </c>
      <c r="AQ328" s="251">
        <v>1</v>
      </c>
      <c r="AR328" s="252">
        <v>1</v>
      </c>
      <c r="AS328" s="253">
        <f t="shared" si="163"/>
        <v>1995</v>
      </c>
      <c r="AT328" s="251">
        <v>1</v>
      </c>
      <c r="AU328" s="252">
        <v>1</v>
      </c>
      <c r="AV328" s="253">
        <f t="shared" si="164"/>
        <v>1995</v>
      </c>
      <c r="AW328" s="251">
        <v>1</v>
      </c>
      <c r="AX328" s="252">
        <v>1</v>
      </c>
      <c r="AY328" s="253">
        <f t="shared" si="165"/>
        <v>1995</v>
      </c>
    </row>
    <row r="329" spans="1:51" s="254" customFormat="1" ht="13.2">
      <c r="A329" s="256" t="s">
        <v>468</v>
      </c>
      <c r="B329" s="249" t="s">
        <v>459</v>
      </c>
      <c r="C329" s="148">
        <v>1000</v>
      </c>
      <c r="D329" s="148">
        <f t="shared" si="150"/>
        <v>100</v>
      </c>
      <c r="E329" s="148">
        <v>115</v>
      </c>
      <c r="F329" s="148">
        <v>63</v>
      </c>
      <c r="G329" s="250">
        <v>27</v>
      </c>
      <c r="H329" s="148">
        <v>140</v>
      </c>
      <c r="I329" s="148">
        <f t="shared" si="151"/>
        <v>1445</v>
      </c>
      <c r="J329" s="251">
        <v>1</v>
      </c>
      <c r="K329" s="252">
        <v>1</v>
      </c>
      <c r="L329" s="253">
        <f t="shared" si="152"/>
        <v>1445</v>
      </c>
      <c r="M329" s="251">
        <v>1</v>
      </c>
      <c r="N329" s="252">
        <v>1</v>
      </c>
      <c r="O329" s="253">
        <f t="shared" si="153"/>
        <v>1445</v>
      </c>
      <c r="P329" s="251">
        <v>1</v>
      </c>
      <c r="Q329" s="252">
        <v>1</v>
      </c>
      <c r="R329" s="253">
        <f t="shared" si="154"/>
        <v>1445</v>
      </c>
      <c r="S329" s="251">
        <v>1</v>
      </c>
      <c r="T329" s="252">
        <v>1</v>
      </c>
      <c r="U329" s="253">
        <f t="shared" si="155"/>
        <v>1445</v>
      </c>
      <c r="V329" s="251">
        <v>1</v>
      </c>
      <c r="W329" s="252">
        <v>1</v>
      </c>
      <c r="X329" s="253">
        <f t="shared" si="156"/>
        <v>1445</v>
      </c>
      <c r="Y329" s="251">
        <v>1</v>
      </c>
      <c r="Z329" s="252">
        <v>1</v>
      </c>
      <c r="AA329" s="253">
        <f t="shared" si="157"/>
        <v>1445</v>
      </c>
      <c r="AB329" s="251">
        <v>1</v>
      </c>
      <c r="AC329" s="252">
        <v>1</v>
      </c>
      <c r="AD329" s="253">
        <f t="shared" si="158"/>
        <v>1445</v>
      </c>
      <c r="AE329" s="251">
        <v>1</v>
      </c>
      <c r="AF329" s="252">
        <v>1</v>
      </c>
      <c r="AG329" s="253">
        <f t="shared" si="159"/>
        <v>1445</v>
      </c>
      <c r="AH329" s="251">
        <v>1</v>
      </c>
      <c r="AI329" s="252">
        <v>1</v>
      </c>
      <c r="AJ329" s="253">
        <f t="shared" si="160"/>
        <v>1445</v>
      </c>
      <c r="AK329" s="251">
        <v>1</v>
      </c>
      <c r="AL329" s="252">
        <v>1</v>
      </c>
      <c r="AM329" s="253">
        <f t="shared" si="161"/>
        <v>1445</v>
      </c>
      <c r="AN329" s="251">
        <v>1</v>
      </c>
      <c r="AO329" s="252">
        <v>1</v>
      </c>
      <c r="AP329" s="253">
        <f t="shared" si="162"/>
        <v>1445</v>
      </c>
      <c r="AQ329" s="251">
        <v>1</v>
      </c>
      <c r="AR329" s="252">
        <v>1</v>
      </c>
      <c r="AS329" s="253">
        <f t="shared" si="163"/>
        <v>1445</v>
      </c>
      <c r="AT329" s="251">
        <v>1</v>
      </c>
      <c r="AU329" s="252">
        <v>1</v>
      </c>
      <c r="AV329" s="253">
        <f t="shared" si="164"/>
        <v>1445</v>
      </c>
      <c r="AW329" s="251">
        <v>1</v>
      </c>
      <c r="AX329" s="252">
        <v>1</v>
      </c>
      <c r="AY329" s="253">
        <f t="shared" si="165"/>
        <v>1445</v>
      </c>
    </row>
    <row r="330" spans="1:51" s="254" customFormat="1" ht="13.2">
      <c r="A330" s="255" t="s">
        <v>469</v>
      </c>
      <c r="B330" s="249" t="s">
        <v>459</v>
      </c>
      <c r="C330" s="148">
        <v>900</v>
      </c>
      <c r="D330" s="148">
        <f t="shared" si="150"/>
        <v>90</v>
      </c>
      <c r="E330" s="148">
        <v>115</v>
      </c>
      <c r="F330" s="148">
        <v>63</v>
      </c>
      <c r="G330" s="250">
        <v>27</v>
      </c>
      <c r="H330" s="148">
        <v>140</v>
      </c>
      <c r="I330" s="148">
        <f t="shared" si="151"/>
        <v>1335</v>
      </c>
      <c r="J330" s="251">
        <v>1</v>
      </c>
      <c r="K330" s="252">
        <v>1</v>
      </c>
      <c r="L330" s="253">
        <f t="shared" si="152"/>
        <v>1335</v>
      </c>
      <c r="M330" s="251">
        <v>1</v>
      </c>
      <c r="N330" s="252">
        <v>1</v>
      </c>
      <c r="O330" s="253">
        <f t="shared" si="153"/>
        <v>1335</v>
      </c>
      <c r="P330" s="251">
        <v>1</v>
      </c>
      <c r="Q330" s="252">
        <v>1</v>
      </c>
      <c r="R330" s="253">
        <f t="shared" si="154"/>
        <v>1335</v>
      </c>
      <c r="S330" s="251">
        <v>1</v>
      </c>
      <c r="T330" s="252">
        <v>1</v>
      </c>
      <c r="U330" s="253">
        <f t="shared" si="155"/>
        <v>1335</v>
      </c>
      <c r="V330" s="251">
        <v>1</v>
      </c>
      <c r="W330" s="252">
        <v>1</v>
      </c>
      <c r="X330" s="253">
        <f t="shared" si="156"/>
        <v>1335</v>
      </c>
      <c r="Y330" s="251">
        <v>1</v>
      </c>
      <c r="Z330" s="252">
        <v>1</v>
      </c>
      <c r="AA330" s="253">
        <f t="shared" si="157"/>
        <v>1335</v>
      </c>
      <c r="AB330" s="251">
        <v>1</v>
      </c>
      <c r="AC330" s="252">
        <v>1</v>
      </c>
      <c r="AD330" s="253">
        <f t="shared" si="158"/>
        <v>1335</v>
      </c>
      <c r="AE330" s="251">
        <v>1</v>
      </c>
      <c r="AF330" s="252">
        <v>1</v>
      </c>
      <c r="AG330" s="253">
        <f t="shared" si="159"/>
        <v>1335</v>
      </c>
      <c r="AH330" s="251">
        <v>1</v>
      </c>
      <c r="AI330" s="252">
        <v>1</v>
      </c>
      <c r="AJ330" s="253">
        <f t="shared" si="160"/>
        <v>1335</v>
      </c>
      <c r="AK330" s="251">
        <v>1</v>
      </c>
      <c r="AL330" s="252">
        <v>1</v>
      </c>
      <c r="AM330" s="253">
        <f t="shared" si="161"/>
        <v>1335</v>
      </c>
      <c r="AN330" s="251">
        <v>1</v>
      </c>
      <c r="AO330" s="252">
        <v>1</v>
      </c>
      <c r="AP330" s="253">
        <f t="shared" si="162"/>
        <v>1335</v>
      </c>
      <c r="AQ330" s="251">
        <v>1</v>
      </c>
      <c r="AR330" s="252">
        <v>1</v>
      </c>
      <c r="AS330" s="253">
        <f t="shared" si="163"/>
        <v>1335</v>
      </c>
      <c r="AT330" s="251">
        <v>1</v>
      </c>
      <c r="AU330" s="252">
        <v>1</v>
      </c>
      <c r="AV330" s="253">
        <f t="shared" si="164"/>
        <v>1335</v>
      </c>
      <c r="AW330" s="251">
        <v>1</v>
      </c>
      <c r="AX330" s="252">
        <v>1</v>
      </c>
      <c r="AY330" s="253">
        <f t="shared" si="165"/>
        <v>1335</v>
      </c>
    </row>
    <row r="331" spans="1:51" s="254" customFormat="1" ht="13.2">
      <c r="A331" s="255" t="s">
        <v>73</v>
      </c>
      <c r="B331" s="249" t="s">
        <v>459</v>
      </c>
      <c r="C331" s="148">
        <v>900</v>
      </c>
      <c r="D331" s="148">
        <f t="shared" si="150"/>
        <v>90</v>
      </c>
      <c r="E331" s="148">
        <v>115</v>
      </c>
      <c r="F331" s="148">
        <v>63</v>
      </c>
      <c r="G331" s="250">
        <v>27</v>
      </c>
      <c r="H331" s="148">
        <v>140</v>
      </c>
      <c r="I331" s="148">
        <f t="shared" si="151"/>
        <v>1335</v>
      </c>
      <c r="J331" s="251">
        <v>1</v>
      </c>
      <c r="K331" s="252">
        <v>1</v>
      </c>
      <c r="L331" s="253">
        <f t="shared" si="152"/>
        <v>1335</v>
      </c>
      <c r="M331" s="251">
        <v>1</v>
      </c>
      <c r="N331" s="252">
        <v>1</v>
      </c>
      <c r="O331" s="253">
        <f t="shared" si="153"/>
        <v>1335</v>
      </c>
      <c r="P331" s="251">
        <v>1</v>
      </c>
      <c r="Q331" s="252">
        <v>1</v>
      </c>
      <c r="R331" s="253">
        <f t="shared" si="154"/>
        <v>1335</v>
      </c>
      <c r="S331" s="251">
        <v>1</v>
      </c>
      <c r="T331" s="252">
        <v>1</v>
      </c>
      <c r="U331" s="253">
        <f t="shared" si="155"/>
        <v>1335</v>
      </c>
      <c r="V331" s="251">
        <v>1</v>
      </c>
      <c r="W331" s="252">
        <v>1</v>
      </c>
      <c r="X331" s="253">
        <f t="shared" si="156"/>
        <v>1335</v>
      </c>
      <c r="Y331" s="251">
        <v>1</v>
      </c>
      <c r="Z331" s="252">
        <v>1</v>
      </c>
      <c r="AA331" s="253">
        <f t="shared" si="157"/>
        <v>1335</v>
      </c>
      <c r="AB331" s="251">
        <v>1</v>
      </c>
      <c r="AC331" s="252">
        <v>1</v>
      </c>
      <c r="AD331" s="253">
        <f t="shared" si="158"/>
        <v>1335</v>
      </c>
      <c r="AE331" s="251">
        <v>1</v>
      </c>
      <c r="AF331" s="252">
        <v>1</v>
      </c>
      <c r="AG331" s="253">
        <f t="shared" si="159"/>
        <v>1335</v>
      </c>
      <c r="AH331" s="251">
        <v>1</v>
      </c>
      <c r="AI331" s="252">
        <v>1</v>
      </c>
      <c r="AJ331" s="253">
        <f t="shared" si="160"/>
        <v>1335</v>
      </c>
      <c r="AK331" s="251">
        <v>1</v>
      </c>
      <c r="AL331" s="252">
        <v>1</v>
      </c>
      <c r="AM331" s="253">
        <f t="shared" si="161"/>
        <v>1335</v>
      </c>
      <c r="AN331" s="251">
        <v>1</v>
      </c>
      <c r="AO331" s="252">
        <v>1</v>
      </c>
      <c r="AP331" s="253">
        <f t="shared" si="162"/>
        <v>1335</v>
      </c>
      <c r="AQ331" s="251">
        <v>1</v>
      </c>
      <c r="AR331" s="252">
        <v>1</v>
      </c>
      <c r="AS331" s="253">
        <f t="shared" si="163"/>
        <v>1335</v>
      </c>
      <c r="AT331" s="251">
        <v>1</v>
      </c>
      <c r="AU331" s="252">
        <v>1</v>
      </c>
      <c r="AV331" s="253">
        <f t="shared" si="164"/>
        <v>1335</v>
      </c>
      <c r="AW331" s="251">
        <v>1</v>
      </c>
      <c r="AX331" s="252">
        <v>1</v>
      </c>
      <c r="AY331" s="253">
        <f t="shared" si="165"/>
        <v>1335</v>
      </c>
    </row>
    <row r="332" spans="1:51" s="254" customFormat="1" ht="32.25" customHeight="1">
      <c r="A332" s="255" t="s">
        <v>471</v>
      </c>
      <c r="B332" s="249" t="s">
        <v>456</v>
      </c>
      <c r="C332" s="148">
        <v>1500</v>
      </c>
      <c r="D332" s="148">
        <f t="shared" si="150"/>
        <v>150</v>
      </c>
      <c r="E332" s="148">
        <v>115</v>
      </c>
      <c r="F332" s="148">
        <v>63</v>
      </c>
      <c r="G332" s="250">
        <v>27</v>
      </c>
      <c r="H332" s="148">
        <v>140</v>
      </c>
      <c r="I332" s="148">
        <f t="shared" si="151"/>
        <v>1995</v>
      </c>
      <c r="J332" s="251">
        <v>1</v>
      </c>
      <c r="K332" s="252">
        <v>1</v>
      </c>
      <c r="L332" s="253">
        <f t="shared" si="152"/>
        <v>1995</v>
      </c>
      <c r="M332" s="251">
        <v>1</v>
      </c>
      <c r="N332" s="252">
        <v>1</v>
      </c>
      <c r="O332" s="253">
        <f t="shared" si="153"/>
        <v>1995</v>
      </c>
      <c r="P332" s="251">
        <v>1</v>
      </c>
      <c r="Q332" s="252">
        <v>1</v>
      </c>
      <c r="R332" s="253">
        <f t="shared" si="154"/>
        <v>1995</v>
      </c>
      <c r="S332" s="251">
        <v>1</v>
      </c>
      <c r="T332" s="252">
        <v>1</v>
      </c>
      <c r="U332" s="253">
        <f t="shared" si="155"/>
        <v>1995</v>
      </c>
      <c r="V332" s="251">
        <v>1</v>
      </c>
      <c r="W332" s="252">
        <v>1</v>
      </c>
      <c r="X332" s="253">
        <f t="shared" si="156"/>
        <v>1995</v>
      </c>
      <c r="Y332" s="251">
        <v>1</v>
      </c>
      <c r="Z332" s="252">
        <v>1</v>
      </c>
      <c r="AA332" s="253">
        <f t="shared" si="157"/>
        <v>1995</v>
      </c>
      <c r="AB332" s="251">
        <v>1</v>
      </c>
      <c r="AC332" s="252">
        <v>1</v>
      </c>
      <c r="AD332" s="253">
        <f t="shared" si="158"/>
        <v>1995</v>
      </c>
      <c r="AE332" s="251">
        <v>1</v>
      </c>
      <c r="AF332" s="252">
        <v>1</v>
      </c>
      <c r="AG332" s="253">
        <f t="shared" si="159"/>
        <v>1995</v>
      </c>
      <c r="AH332" s="251">
        <v>1</v>
      </c>
      <c r="AI332" s="252">
        <v>1</v>
      </c>
      <c r="AJ332" s="253">
        <f t="shared" si="160"/>
        <v>1995</v>
      </c>
      <c r="AK332" s="251">
        <v>1</v>
      </c>
      <c r="AL332" s="252">
        <v>1</v>
      </c>
      <c r="AM332" s="253">
        <f t="shared" si="161"/>
        <v>1995</v>
      </c>
      <c r="AN332" s="251">
        <v>1</v>
      </c>
      <c r="AO332" s="252">
        <v>1</v>
      </c>
      <c r="AP332" s="253">
        <f t="shared" si="162"/>
        <v>1995</v>
      </c>
      <c r="AQ332" s="251">
        <v>1</v>
      </c>
      <c r="AR332" s="252">
        <v>1</v>
      </c>
      <c r="AS332" s="253">
        <f t="shared" si="163"/>
        <v>1995</v>
      </c>
      <c r="AT332" s="251">
        <v>1</v>
      </c>
      <c r="AU332" s="252">
        <v>1</v>
      </c>
      <c r="AV332" s="253">
        <f t="shared" si="164"/>
        <v>1995</v>
      </c>
      <c r="AW332" s="251">
        <v>1</v>
      </c>
      <c r="AX332" s="252">
        <v>1</v>
      </c>
      <c r="AY332" s="253">
        <f t="shared" si="165"/>
        <v>1995</v>
      </c>
    </row>
    <row r="333" spans="1:51" s="254" customFormat="1" ht="48" customHeight="1">
      <c r="A333" s="255" t="s">
        <v>472</v>
      </c>
      <c r="B333" s="249" t="s">
        <v>456</v>
      </c>
      <c r="C333" s="148">
        <v>3000</v>
      </c>
      <c r="D333" s="148">
        <f t="shared" si="150"/>
        <v>300</v>
      </c>
      <c r="E333" s="148">
        <v>115</v>
      </c>
      <c r="F333" s="148">
        <v>63</v>
      </c>
      <c r="G333" s="250">
        <v>27</v>
      </c>
      <c r="H333" s="148">
        <v>140</v>
      </c>
      <c r="I333" s="148">
        <f t="shared" si="151"/>
        <v>3645</v>
      </c>
      <c r="J333" s="251">
        <v>1</v>
      </c>
      <c r="K333" s="252">
        <v>1</v>
      </c>
      <c r="L333" s="253">
        <f t="shared" si="152"/>
        <v>3645</v>
      </c>
      <c r="M333" s="251">
        <v>1</v>
      </c>
      <c r="N333" s="252">
        <v>1</v>
      </c>
      <c r="O333" s="253">
        <f t="shared" si="153"/>
        <v>3645</v>
      </c>
      <c r="P333" s="251">
        <v>1</v>
      </c>
      <c r="Q333" s="252">
        <v>1</v>
      </c>
      <c r="R333" s="253">
        <f t="shared" si="154"/>
        <v>3645</v>
      </c>
      <c r="S333" s="251">
        <v>1</v>
      </c>
      <c r="T333" s="252">
        <v>1</v>
      </c>
      <c r="U333" s="253">
        <f t="shared" si="155"/>
        <v>3645</v>
      </c>
      <c r="V333" s="251">
        <v>1</v>
      </c>
      <c r="W333" s="252">
        <v>1</v>
      </c>
      <c r="X333" s="253">
        <f t="shared" si="156"/>
        <v>3645</v>
      </c>
      <c r="Y333" s="251">
        <v>1</v>
      </c>
      <c r="Z333" s="252">
        <v>1</v>
      </c>
      <c r="AA333" s="253">
        <f t="shared" si="157"/>
        <v>3645</v>
      </c>
      <c r="AB333" s="251">
        <v>1</v>
      </c>
      <c r="AC333" s="252">
        <v>1</v>
      </c>
      <c r="AD333" s="253">
        <f t="shared" si="158"/>
        <v>3645</v>
      </c>
      <c r="AE333" s="251">
        <v>1</v>
      </c>
      <c r="AF333" s="252">
        <v>1</v>
      </c>
      <c r="AG333" s="253">
        <f t="shared" si="159"/>
        <v>3645</v>
      </c>
      <c r="AH333" s="251">
        <v>1</v>
      </c>
      <c r="AI333" s="252">
        <v>1</v>
      </c>
      <c r="AJ333" s="253">
        <f t="shared" si="160"/>
        <v>3645</v>
      </c>
      <c r="AK333" s="251">
        <v>1</v>
      </c>
      <c r="AL333" s="252">
        <v>1</v>
      </c>
      <c r="AM333" s="253">
        <f t="shared" si="161"/>
        <v>3645</v>
      </c>
      <c r="AN333" s="251">
        <v>1</v>
      </c>
      <c r="AO333" s="252">
        <v>1</v>
      </c>
      <c r="AP333" s="253">
        <f t="shared" si="162"/>
        <v>3645</v>
      </c>
      <c r="AQ333" s="251">
        <v>1</v>
      </c>
      <c r="AR333" s="252">
        <v>1</v>
      </c>
      <c r="AS333" s="253">
        <f t="shared" si="163"/>
        <v>3645</v>
      </c>
      <c r="AT333" s="251">
        <v>1</v>
      </c>
      <c r="AU333" s="252">
        <v>1</v>
      </c>
      <c r="AV333" s="253">
        <f t="shared" si="164"/>
        <v>3645</v>
      </c>
      <c r="AW333" s="251">
        <v>1</v>
      </c>
      <c r="AX333" s="252">
        <v>1</v>
      </c>
      <c r="AY333" s="253">
        <f t="shared" si="165"/>
        <v>3645</v>
      </c>
    </row>
    <row r="334" spans="1:51" s="254" customFormat="1" ht="13.2">
      <c r="A334" s="255" t="s">
        <v>498</v>
      </c>
      <c r="B334" s="249" t="s">
        <v>459</v>
      </c>
      <c r="C334" s="148">
        <v>1000</v>
      </c>
      <c r="D334" s="148">
        <f t="shared" si="150"/>
        <v>100</v>
      </c>
      <c r="E334" s="148">
        <v>115</v>
      </c>
      <c r="F334" s="148">
        <v>63</v>
      </c>
      <c r="G334" s="250">
        <v>27</v>
      </c>
      <c r="H334" s="148">
        <v>140</v>
      </c>
      <c r="I334" s="148">
        <f t="shared" si="151"/>
        <v>1445</v>
      </c>
      <c r="J334" s="251">
        <v>1</v>
      </c>
      <c r="K334" s="252">
        <v>2</v>
      </c>
      <c r="L334" s="253">
        <f t="shared" si="152"/>
        <v>2890</v>
      </c>
      <c r="M334" s="251">
        <v>1</v>
      </c>
      <c r="N334" s="252">
        <v>2</v>
      </c>
      <c r="O334" s="253">
        <f t="shared" si="153"/>
        <v>2890</v>
      </c>
      <c r="P334" s="251">
        <v>1</v>
      </c>
      <c r="Q334" s="252">
        <v>2</v>
      </c>
      <c r="R334" s="253">
        <f t="shared" si="154"/>
        <v>2890</v>
      </c>
      <c r="S334" s="251">
        <v>1</v>
      </c>
      <c r="T334" s="252">
        <v>2</v>
      </c>
      <c r="U334" s="253">
        <f t="shared" si="155"/>
        <v>2890</v>
      </c>
      <c r="V334" s="251">
        <v>1</v>
      </c>
      <c r="W334" s="252">
        <v>2</v>
      </c>
      <c r="X334" s="253">
        <f t="shared" si="156"/>
        <v>2890</v>
      </c>
      <c r="Y334" s="251">
        <v>1</v>
      </c>
      <c r="Z334" s="252">
        <v>2</v>
      </c>
      <c r="AA334" s="253">
        <f t="shared" si="157"/>
        <v>2890</v>
      </c>
      <c r="AB334" s="251">
        <v>1</v>
      </c>
      <c r="AC334" s="252">
        <v>2</v>
      </c>
      <c r="AD334" s="253">
        <f t="shared" si="158"/>
        <v>2890</v>
      </c>
      <c r="AE334" s="251">
        <v>1</v>
      </c>
      <c r="AF334" s="252">
        <v>2</v>
      </c>
      <c r="AG334" s="253">
        <f t="shared" si="159"/>
        <v>2890</v>
      </c>
      <c r="AH334" s="251">
        <v>1</v>
      </c>
      <c r="AI334" s="252">
        <v>2</v>
      </c>
      <c r="AJ334" s="253">
        <f t="shared" si="160"/>
        <v>2890</v>
      </c>
      <c r="AK334" s="251">
        <v>1</v>
      </c>
      <c r="AL334" s="252">
        <v>2</v>
      </c>
      <c r="AM334" s="253">
        <f t="shared" si="161"/>
        <v>2890</v>
      </c>
      <c r="AN334" s="251">
        <v>1</v>
      </c>
      <c r="AO334" s="252">
        <v>2</v>
      </c>
      <c r="AP334" s="253">
        <f t="shared" si="162"/>
        <v>2890</v>
      </c>
      <c r="AQ334" s="251">
        <v>1</v>
      </c>
      <c r="AR334" s="252">
        <v>2</v>
      </c>
      <c r="AS334" s="253">
        <f t="shared" si="163"/>
        <v>2890</v>
      </c>
      <c r="AT334" s="251">
        <v>1</v>
      </c>
      <c r="AU334" s="252">
        <v>2</v>
      </c>
      <c r="AV334" s="253">
        <f t="shared" si="164"/>
        <v>2890</v>
      </c>
      <c r="AW334" s="251">
        <v>1</v>
      </c>
      <c r="AX334" s="252">
        <v>2</v>
      </c>
      <c r="AY334" s="253">
        <f t="shared" si="165"/>
        <v>2890</v>
      </c>
    </row>
    <row r="335" spans="1:51" s="254" customFormat="1" ht="48" customHeight="1">
      <c r="A335" s="255" t="s">
        <v>499</v>
      </c>
      <c r="B335" s="249" t="s">
        <v>456</v>
      </c>
      <c r="C335" s="148">
        <v>1500</v>
      </c>
      <c r="D335" s="148">
        <f t="shared" si="150"/>
        <v>150</v>
      </c>
      <c r="E335" s="148">
        <v>115</v>
      </c>
      <c r="F335" s="148">
        <v>63</v>
      </c>
      <c r="G335" s="250">
        <v>27</v>
      </c>
      <c r="H335" s="148">
        <v>140</v>
      </c>
      <c r="I335" s="148">
        <f t="shared" si="151"/>
        <v>1995</v>
      </c>
      <c r="J335" s="251">
        <v>1</v>
      </c>
      <c r="K335" s="252">
        <v>1</v>
      </c>
      <c r="L335" s="253">
        <f t="shared" si="152"/>
        <v>1995</v>
      </c>
      <c r="M335" s="251">
        <v>1</v>
      </c>
      <c r="N335" s="252">
        <v>1</v>
      </c>
      <c r="O335" s="253">
        <f t="shared" si="153"/>
        <v>1995</v>
      </c>
      <c r="P335" s="251">
        <v>1</v>
      </c>
      <c r="Q335" s="252">
        <v>1</v>
      </c>
      <c r="R335" s="253">
        <f t="shared" si="154"/>
        <v>1995</v>
      </c>
      <c r="S335" s="251">
        <v>1</v>
      </c>
      <c r="T335" s="252">
        <v>1</v>
      </c>
      <c r="U335" s="253">
        <f t="shared" si="155"/>
        <v>1995</v>
      </c>
      <c r="V335" s="251">
        <v>1</v>
      </c>
      <c r="W335" s="252">
        <v>1</v>
      </c>
      <c r="X335" s="253">
        <f t="shared" si="156"/>
        <v>1995</v>
      </c>
      <c r="Y335" s="251">
        <v>1</v>
      </c>
      <c r="Z335" s="252">
        <v>1</v>
      </c>
      <c r="AA335" s="253">
        <f t="shared" si="157"/>
        <v>1995</v>
      </c>
      <c r="AB335" s="251">
        <v>1</v>
      </c>
      <c r="AC335" s="252">
        <v>1</v>
      </c>
      <c r="AD335" s="253">
        <f t="shared" si="158"/>
        <v>1995</v>
      </c>
      <c r="AE335" s="251">
        <v>1</v>
      </c>
      <c r="AF335" s="252">
        <v>1</v>
      </c>
      <c r="AG335" s="253">
        <f t="shared" si="159"/>
        <v>1995</v>
      </c>
      <c r="AH335" s="251">
        <v>1</v>
      </c>
      <c r="AI335" s="252">
        <v>1</v>
      </c>
      <c r="AJ335" s="253">
        <f t="shared" si="160"/>
        <v>1995</v>
      </c>
      <c r="AK335" s="251">
        <v>1</v>
      </c>
      <c r="AL335" s="252">
        <v>1</v>
      </c>
      <c r="AM335" s="253">
        <f t="shared" si="161"/>
        <v>1995</v>
      </c>
      <c r="AN335" s="251">
        <v>1</v>
      </c>
      <c r="AO335" s="252">
        <v>1</v>
      </c>
      <c r="AP335" s="253">
        <f t="shared" si="162"/>
        <v>1995</v>
      </c>
      <c r="AQ335" s="251">
        <v>1</v>
      </c>
      <c r="AR335" s="252">
        <v>1</v>
      </c>
      <c r="AS335" s="253">
        <f t="shared" si="163"/>
        <v>1995</v>
      </c>
      <c r="AT335" s="251">
        <v>1</v>
      </c>
      <c r="AU335" s="252">
        <v>1</v>
      </c>
      <c r="AV335" s="253">
        <f t="shared" si="164"/>
        <v>1995</v>
      </c>
      <c r="AW335" s="251">
        <v>1</v>
      </c>
      <c r="AX335" s="252">
        <v>1</v>
      </c>
      <c r="AY335" s="253">
        <f t="shared" si="165"/>
        <v>1995</v>
      </c>
    </row>
    <row r="336" spans="1:51" s="254" customFormat="1" ht="26.4">
      <c r="A336" s="255" t="s">
        <v>89</v>
      </c>
      <c r="B336" s="249" t="s">
        <v>459</v>
      </c>
      <c r="C336" s="148">
        <v>2000</v>
      </c>
      <c r="D336" s="148">
        <f t="shared" si="150"/>
        <v>200</v>
      </c>
      <c r="E336" s="148">
        <v>115</v>
      </c>
      <c r="F336" s="148">
        <v>63</v>
      </c>
      <c r="G336" s="250">
        <v>27</v>
      </c>
      <c r="H336" s="148">
        <v>140</v>
      </c>
      <c r="I336" s="148">
        <f t="shared" si="151"/>
        <v>2545</v>
      </c>
      <c r="J336" s="251">
        <v>1</v>
      </c>
      <c r="K336" s="252">
        <v>1</v>
      </c>
      <c r="L336" s="253">
        <f t="shared" si="152"/>
        <v>2545</v>
      </c>
      <c r="M336" s="251">
        <v>1</v>
      </c>
      <c r="N336" s="252">
        <v>1</v>
      </c>
      <c r="O336" s="253">
        <f t="shared" si="153"/>
        <v>2545</v>
      </c>
      <c r="P336" s="251">
        <v>1</v>
      </c>
      <c r="Q336" s="252">
        <v>1</v>
      </c>
      <c r="R336" s="253">
        <f t="shared" si="154"/>
        <v>2545</v>
      </c>
      <c r="S336" s="251">
        <v>1</v>
      </c>
      <c r="T336" s="252">
        <v>1</v>
      </c>
      <c r="U336" s="253">
        <f t="shared" si="155"/>
        <v>2545</v>
      </c>
      <c r="V336" s="251">
        <v>1</v>
      </c>
      <c r="W336" s="252">
        <v>1</v>
      </c>
      <c r="X336" s="253">
        <f t="shared" si="156"/>
        <v>2545</v>
      </c>
      <c r="Y336" s="251">
        <v>1</v>
      </c>
      <c r="Z336" s="252">
        <v>1</v>
      </c>
      <c r="AA336" s="253">
        <f t="shared" si="157"/>
        <v>2545</v>
      </c>
      <c r="AB336" s="251">
        <v>1</v>
      </c>
      <c r="AC336" s="252">
        <v>1</v>
      </c>
      <c r="AD336" s="253">
        <f t="shared" si="158"/>
        <v>2545</v>
      </c>
      <c r="AE336" s="251">
        <v>1</v>
      </c>
      <c r="AF336" s="252">
        <v>1</v>
      </c>
      <c r="AG336" s="253">
        <f t="shared" si="159"/>
        <v>2545</v>
      </c>
      <c r="AH336" s="251">
        <v>1</v>
      </c>
      <c r="AI336" s="252">
        <v>1</v>
      </c>
      <c r="AJ336" s="253">
        <f t="shared" si="160"/>
        <v>2545</v>
      </c>
      <c r="AK336" s="251">
        <v>1</v>
      </c>
      <c r="AL336" s="252">
        <v>1</v>
      </c>
      <c r="AM336" s="253">
        <f t="shared" si="161"/>
        <v>2545</v>
      </c>
      <c r="AN336" s="251">
        <v>1</v>
      </c>
      <c r="AO336" s="252">
        <v>1</v>
      </c>
      <c r="AP336" s="253">
        <f t="shared" si="162"/>
        <v>2545</v>
      </c>
      <c r="AQ336" s="251">
        <v>1</v>
      </c>
      <c r="AR336" s="252">
        <v>1</v>
      </c>
      <c r="AS336" s="253">
        <f t="shared" si="163"/>
        <v>2545</v>
      </c>
      <c r="AT336" s="251">
        <v>1</v>
      </c>
      <c r="AU336" s="252">
        <v>1</v>
      </c>
      <c r="AV336" s="253">
        <f t="shared" si="164"/>
        <v>2545</v>
      </c>
      <c r="AW336" s="251">
        <v>1</v>
      </c>
      <c r="AX336" s="252">
        <v>1</v>
      </c>
      <c r="AY336" s="253">
        <f t="shared" si="165"/>
        <v>2545</v>
      </c>
    </row>
    <row r="337" spans="1:51" s="254" customFormat="1" ht="13.2">
      <c r="A337" s="255" t="s">
        <v>473</v>
      </c>
      <c r="B337" s="249" t="s">
        <v>459</v>
      </c>
      <c r="C337" s="148">
        <v>900</v>
      </c>
      <c r="D337" s="148">
        <f t="shared" si="150"/>
        <v>90</v>
      </c>
      <c r="E337" s="148">
        <v>115</v>
      </c>
      <c r="F337" s="148">
        <v>63</v>
      </c>
      <c r="G337" s="250">
        <v>27</v>
      </c>
      <c r="H337" s="148">
        <v>140</v>
      </c>
      <c r="I337" s="148">
        <f t="shared" si="151"/>
        <v>1335</v>
      </c>
      <c r="J337" s="251">
        <v>1</v>
      </c>
      <c r="K337" s="252">
        <v>1</v>
      </c>
      <c r="L337" s="253">
        <f t="shared" si="152"/>
        <v>1335</v>
      </c>
      <c r="M337" s="251">
        <v>1</v>
      </c>
      <c r="N337" s="252">
        <v>1</v>
      </c>
      <c r="O337" s="253">
        <f t="shared" si="153"/>
        <v>1335</v>
      </c>
      <c r="P337" s="251">
        <v>1</v>
      </c>
      <c r="Q337" s="252">
        <v>1</v>
      </c>
      <c r="R337" s="253">
        <f t="shared" si="154"/>
        <v>1335</v>
      </c>
      <c r="S337" s="251">
        <v>1</v>
      </c>
      <c r="T337" s="252">
        <v>1</v>
      </c>
      <c r="U337" s="253">
        <f t="shared" si="155"/>
        <v>1335</v>
      </c>
      <c r="V337" s="251">
        <v>1</v>
      </c>
      <c r="W337" s="252">
        <v>1</v>
      </c>
      <c r="X337" s="253">
        <f t="shared" si="156"/>
        <v>1335</v>
      </c>
      <c r="Y337" s="251">
        <v>1</v>
      </c>
      <c r="Z337" s="252">
        <v>1</v>
      </c>
      <c r="AA337" s="253">
        <f t="shared" si="157"/>
        <v>1335</v>
      </c>
      <c r="AB337" s="251">
        <v>1</v>
      </c>
      <c r="AC337" s="252">
        <v>1</v>
      </c>
      <c r="AD337" s="253">
        <f t="shared" si="158"/>
        <v>1335</v>
      </c>
      <c r="AE337" s="251">
        <v>1</v>
      </c>
      <c r="AF337" s="252">
        <v>1</v>
      </c>
      <c r="AG337" s="253">
        <f t="shared" si="159"/>
        <v>1335</v>
      </c>
      <c r="AH337" s="251">
        <v>1</v>
      </c>
      <c r="AI337" s="252">
        <v>1</v>
      </c>
      <c r="AJ337" s="253">
        <f t="shared" si="160"/>
        <v>1335</v>
      </c>
      <c r="AK337" s="251">
        <v>1</v>
      </c>
      <c r="AL337" s="252">
        <v>1</v>
      </c>
      <c r="AM337" s="253">
        <f t="shared" si="161"/>
        <v>1335</v>
      </c>
      <c r="AN337" s="251">
        <v>1</v>
      </c>
      <c r="AO337" s="252">
        <v>1</v>
      </c>
      <c r="AP337" s="253">
        <f t="shared" si="162"/>
        <v>1335</v>
      </c>
      <c r="AQ337" s="251">
        <v>1</v>
      </c>
      <c r="AR337" s="252">
        <v>1</v>
      </c>
      <c r="AS337" s="253">
        <f t="shared" si="163"/>
        <v>1335</v>
      </c>
      <c r="AT337" s="251">
        <v>1</v>
      </c>
      <c r="AU337" s="252">
        <v>1</v>
      </c>
      <c r="AV337" s="253">
        <f t="shared" si="164"/>
        <v>1335</v>
      </c>
      <c r="AW337" s="251">
        <v>1</v>
      </c>
      <c r="AX337" s="252">
        <v>1</v>
      </c>
      <c r="AY337" s="253">
        <f t="shared" si="165"/>
        <v>1335</v>
      </c>
    </row>
    <row r="338" spans="1:51" s="254" customFormat="1" ht="13.2">
      <c r="A338" s="257" t="s">
        <v>551</v>
      </c>
      <c r="B338" s="249" t="s">
        <v>456</v>
      </c>
      <c r="C338" s="148">
        <v>900</v>
      </c>
      <c r="D338" s="148">
        <f t="shared" si="150"/>
        <v>90</v>
      </c>
      <c r="E338" s="148">
        <v>115</v>
      </c>
      <c r="F338" s="148">
        <v>63</v>
      </c>
      <c r="G338" s="250">
        <v>17</v>
      </c>
      <c r="H338" s="148">
        <v>140</v>
      </c>
      <c r="I338" s="148">
        <f>SUM(C338:H338)</f>
        <v>1325</v>
      </c>
      <c r="J338" s="251">
        <v>1</v>
      </c>
      <c r="K338" s="258">
        <v>1</v>
      </c>
      <c r="L338" s="253">
        <f t="shared" si="152"/>
        <v>1325</v>
      </c>
      <c r="M338" s="251">
        <v>1</v>
      </c>
      <c r="N338" s="258">
        <v>1</v>
      </c>
      <c r="O338" s="253">
        <f t="shared" si="153"/>
        <v>1325</v>
      </c>
      <c r="P338" s="251">
        <v>1</v>
      </c>
      <c r="Q338" s="258">
        <v>1</v>
      </c>
      <c r="R338" s="253">
        <f t="shared" si="154"/>
        <v>1325</v>
      </c>
      <c r="S338" s="251">
        <v>1</v>
      </c>
      <c r="T338" s="258">
        <v>1</v>
      </c>
      <c r="U338" s="253">
        <f t="shared" si="155"/>
        <v>1325</v>
      </c>
      <c r="V338" s="251">
        <v>1</v>
      </c>
      <c r="W338" s="258">
        <v>1</v>
      </c>
      <c r="X338" s="253">
        <f t="shared" si="156"/>
        <v>1325</v>
      </c>
      <c r="Y338" s="251">
        <v>1</v>
      </c>
      <c r="Z338" s="258">
        <v>1</v>
      </c>
      <c r="AA338" s="253">
        <f t="shared" si="157"/>
        <v>1325</v>
      </c>
      <c r="AB338" s="251">
        <v>1</v>
      </c>
      <c r="AC338" s="258">
        <v>1</v>
      </c>
      <c r="AD338" s="253">
        <f t="shared" si="158"/>
        <v>1325</v>
      </c>
      <c r="AE338" s="251">
        <v>1</v>
      </c>
      <c r="AF338" s="258">
        <v>1</v>
      </c>
      <c r="AG338" s="253">
        <f t="shared" si="159"/>
        <v>1325</v>
      </c>
      <c r="AH338" s="251">
        <v>1</v>
      </c>
      <c r="AI338" s="258">
        <v>1</v>
      </c>
      <c r="AJ338" s="253">
        <f>I338*AH338*AI338</f>
        <v>1325</v>
      </c>
      <c r="AK338" s="251">
        <v>1</v>
      </c>
      <c r="AL338" s="258">
        <v>1</v>
      </c>
      <c r="AM338" s="253">
        <f>I338*AK338*AL338</f>
        <v>1325</v>
      </c>
      <c r="AN338" s="251">
        <v>1</v>
      </c>
      <c r="AO338" s="258">
        <v>1</v>
      </c>
      <c r="AP338" s="253">
        <f>I338*AN338*AO338</f>
        <v>1325</v>
      </c>
      <c r="AQ338" s="251">
        <v>1</v>
      </c>
      <c r="AR338" s="258">
        <v>1</v>
      </c>
      <c r="AS338" s="253">
        <f>I338*AQ338*AR338</f>
        <v>1325</v>
      </c>
      <c r="AT338" s="251">
        <v>1</v>
      </c>
      <c r="AU338" s="258">
        <v>1</v>
      </c>
      <c r="AV338" s="253">
        <f>I338*AT338*AU338</f>
        <v>1325</v>
      </c>
      <c r="AW338" s="251">
        <v>1</v>
      </c>
      <c r="AX338" s="258">
        <v>1</v>
      </c>
      <c r="AY338" s="253">
        <f>I338*AW338*AX338</f>
        <v>1325</v>
      </c>
    </row>
    <row r="339" spans="1:51" s="254" customFormat="1" ht="48" customHeight="1">
      <c r="A339" s="255" t="s">
        <v>474</v>
      </c>
      <c r="B339" s="249" t="s">
        <v>456</v>
      </c>
      <c r="C339" s="148">
        <v>3000</v>
      </c>
      <c r="D339" s="148">
        <f t="shared" si="150"/>
        <v>300</v>
      </c>
      <c r="E339" s="148">
        <v>115</v>
      </c>
      <c r="F339" s="148">
        <v>63</v>
      </c>
      <c r="G339" s="250">
        <v>27</v>
      </c>
      <c r="H339" s="148">
        <v>140</v>
      </c>
      <c r="I339" s="148">
        <f t="shared" si="151"/>
        <v>3645</v>
      </c>
      <c r="J339" s="251">
        <v>1</v>
      </c>
      <c r="K339" s="252">
        <v>1</v>
      </c>
      <c r="L339" s="253">
        <f t="shared" si="152"/>
        <v>3645</v>
      </c>
      <c r="M339" s="251">
        <v>1</v>
      </c>
      <c r="N339" s="252">
        <v>1</v>
      </c>
      <c r="O339" s="253">
        <f t="shared" si="153"/>
        <v>3645</v>
      </c>
      <c r="P339" s="251">
        <v>1</v>
      </c>
      <c r="Q339" s="252">
        <v>1</v>
      </c>
      <c r="R339" s="253">
        <f t="shared" si="154"/>
        <v>3645</v>
      </c>
      <c r="S339" s="251">
        <v>1</v>
      </c>
      <c r="T339" s="252">
        <v>1</v>
      </c>
      <c r="U339" s="253">
        <f t="shared" si="155"/>
        <v>3645</v>
      </c>
      <c r="V339" s="251">
        <v>1</v>
      </c>
      <c r="W339" s="252">
        <v>1</v>
      </c>
      <c r="X339" s="253">
        <f t="shared" si="156"/>
        <v>3645</v>
      </c>
      <c r="Y339" s="251">
        <v>1</v>
      </c>
      <c r="Z339" s="252">
        <v>1</v>
      </c>
      <c r="AA339" s="253">
        <f t="shared" si="157"/>
        <v>3645</v>
      </c>
      <c r="AB339" s="251">
        <v>1</v>
      </c>
      <c r="AC339" s="252">
        <v>1</v>
      </c>
      <c r="AD339" s="253">
        <f t="shared" si="158"/>
        <v>3645</v>
      </c>
      <c r="AE339" s="251">
        <v>1</v>
      </c>
      <c r="AF339" s="252">
        <v>1</v>
      </c>
      <c r="AG339" s="253">
        <f t="shared" si="159"/>
        <v>3645</v>
      </c>
      <c r="AH339" s="251">
        <v>1</v>
      </c>
      <c r="AI339" s="252">
        <v>1</v>
      </c>
      <c r="AJ339" s="253">
        <f t="shared" si="160"/>
        <v>3645</v>
      </c>
      <c r="AK339" s="251">
        <v>1</v>
      </c>
      <c r="AL339" s="252">
        <v>1</v>
      </c>
      <c r="AM339" s="253">
        <f t="shared" si="161"/>
        <v>3645</v>
      </c>
      <c r="AN339" s="251">
        <v>1</v>
      </c>
      <c r="AO339" s="252">
        <v>1</v>
      </c>
      <c r="AP339" s="253">
        <f t="shared" si="162"/>
        <v>3645</v>
      </c>
      <c r="AQ339" s="251">
        <v>1</v>
      </c>
      <c r="AR339" s="252">
        <v>1</v>
      </c>
      <c r="AS339" s="253">
        <f t="shared" si="163"/>
        <v>3645</v>
      </c>
      <c r="AT339" s="251">
        <v>1</v>
      </c>
      <c r="AU339" s="252">
        <v>1</v>
      </c>
      <c r="AV339" s="253">
        <f t="shared" si="164"/>
        <v>3645</v>
      </c>
      <c r="AW339" s="251">
        <v>1</v>
      </c>
      <c r="AX339" s="252">
        <v>1</v>
      </c>
      <c r="AY339" s="253">
        <f t="shared" si="165"/>
        <v>3645</v>
      </c>
    </row>
    <row r="340" spans="1:51" s="254" customFormat="1" ht="13.2">
      <c r="A340" s="255" t="s">
        <v>475</v>
      </c>
      <c r="B340" s="249" t="s">
        <v>459</v>
      </c>
      <c r="C340" s="148">
        <v>900</v>
      </c>
      <c r="D340" s="148">
        <f t="shared" si="150"/>
        <v>90</v>
      </c>
      <c r="E340" s="148">
        <v>115</v>
      </c>
      <c r="F340" s="148">
        <v>63</v>
      </c>
      <c r="G340" s="250">
        <v>27</v>
      </c>
      <c r="H340" s="148">
        <v>140</v>
      </c>
      <c r="I340" s="148">
        <f t="shared" si="151"/>
        <v>1335</v>
      </c>
      <c r="J340" s="251">
        <v>1</v>
      </c>
      <c r="K340" s="252">
        <v>1</v>
      </c>
      <c r="L340" s="253">
        <f t="shared" si="152"/>
        <v>1335</v>
      </c>
      <c r="M340" s="251">
        <v>1</v>
      </c>
      <c r="N340" s="252">
        <v>1</v>
      </c>
      <c r="O340" s="253">
        <f t="shared" si="153"/>
        <v>1335</v>
      </c>
      <c r="P340" s="251">
        <v>1</v>
      </c>
      <c r="Q340" s="252">
        <v>1</v>
      </c>
      <c r="R340" s="253">
        <f t="shared" si="154"/>
        <v>1335</v>
      </c>
      <c r="S340" s="251">
        <v>1</v>
      </c>
      <c r="T340" s="252">
        <v>1</v>
      </c>
      <c r="U340" s="253">
        <f t="shared" si="155"/>
        <v>1335</v>
      </c>
      <c r="V340" s="251">
        <v>1</v>
      </c>
      <c r="W340" s="252">
        <v>1</v>
      </c>
      <c r="X340" s="253">
        <f t="shared" si="156"/>
        <v>1335</v>
      </c>
      <c r="Y340" s="251">
        <v>1</v>
      </c>
      <c r="Z340" s="252">
        <v>1</v>
      </c>
      <c r="AA340" s="253">
        <f t="shared" si="157"/>
        <v>1335</v>
      </c>
      <c r="AB340" s="251">
        <v>1</v>
      </c>
      <c r="AC340" s="252">
        <v>1</v>
      </c>
      <c r="AD340" s="253">
        <f t="shared" si="158"/>
        <v>1335</v>
      </c>
      <c r="AE340" s="251">
        <v>1</v>
      </c>
      <c r="AF340" s="252">
        <v>1</v>
      </c>
      <c r="AG340" s="253">
        <f t="shared" si="159"/>
        <v>1335</v>
      </c>
      <c r="AH340" s="251">
        <v>1</v>
      </c>
      <c r="AI340" s="252">
        <v>1</v>
      </c>
      <c r="AJ340" s="253">
        <f t="shared" si="160"/>
        <v>1335</v>
      </c>
      <c r="AK340" s="251">
        <v>1</v>
      </c>
      <c r="AL340" s="252">
        <v>1</v>
      </c>
      <c r="AM340" s="253">
        <f t="shared" si="161"/>
        <v>1335</v>
      </c>
      <c r="AN340" s="251">
        <v>1</v>
      </c>
      <c r="AO340" s="252">
        <v>1</v>
      </c>
      <c r="AP340" s="253">
        <f t="shared" si="162"/>
        <v>1335</v>
      </c>
      <c r="AQ340" s="251">
        <v>1</v>
      </c>
      <c r="AR340" s="252">
        <v>1</v>
      </c>
      <c r="AS340" s="253">
        <f t="shared" si="163"/>
        <v>1335</v>
      </c>
      <c r="AT340" s="251">
        <v>1</v>
      </c>
      <c r="AU340" s="252">
        <v>1</v>
      </c>
      <c r="AV340" s="253">
        <f t="shared" si="164"/>
        <v>1335</v>
      </c>
      <c r="AW340" s="251">
        <v>1</v>
      </c>
      <c r="AX340" s="252">
        <v>1</v>
      </c>
      <c r="AY340" s="253">
        <f t="shared" si="165"/>
        <v>1335</v>
      </c>
    </row>
    <row r="341" spans="1:51" s="254" customFormat="1" ht="13.2">
      <c r="A341" s="255" t="s">
        <v>476</v>
      </c>
      <c r="B341" s="249" t="s">
        <v>459</v>
      </c>
      <c r="C341" s="148">
        <v>900</v>
      </c>
      <c r="D341" s="148">
        <f t="shared" si="150"/>
        <v>90</v>
      </c>
      <c r="E341" s="148">
        <v>115</v>
      </c>
      <c r="F341" s="148">
        <v>63</v>
      </c>
      <c r="G341" s="250">
        <v>27</v>
      </c>
      <c r="H341" s="148">
        <v>140</v>
      </c>
      <c r="I341" s="148">
        <f t="shared" si="151"/>
        <v>1335</v>
      </c>
      <c r="J341" s="251">
        <v>1</v>
      </c>
      <c r="K341" s="252">
        <v>1</v>
      </c>
      <c r="L341" s="253">
        <f t="shared" si="152"/>
        <v>1335</v>
      </c>
      <c r="M341" s="251">
        <v>1</v>
      </c>
      <c r="N341" s="252">
        <v>1</v>
      </c>
      <c r="O341" s="253">
        <f t="shared" si="153"/>
        <v>1335</v>
      </c>
      <c r="P341" s="251">
        <v>1</v>
      </c>
      <c r="Q341" s="252">
        <v>1</v>
      </c>
      <c r="R341" s="253">
        <f t="shared" si="154"/>
        <v>1335</v>
      </c>
      <c r="S341" s="251">
        <v>1</v>
      </c>
      <c r="T341" s="252">
        <v>1</v>
      </c>
      <c r="U341" s="253">
        <f t="shared" si="155"/>
        <v>1335</v>
      </c>
      <c r="V341" s="251">
        <v>1</v>
      </c>
      <c r="W341" s="252">
        <v>1</v>
      </c>
      <c r="X341" s="253">
        <f t="shared" si="156"/>
        <v>1335</v>
      </c>
      <c r="Y341" s="251">
        <v>1</v>
      </c>
      <c r="Z341" s="252">
        <v>1</v>
      </c>
      <c r="AA341" s="253">
        <f t="shared" si="157"/>
        <v>1335</v>
      </c>
      <c r="AB341" s="251">
        <v>1</v>
      </c>
      <c r="AC341" s="252">
        <v>1</v>
      </c>
      <c r="AD341" s="253">
        <f t="shared" si="158"/>
        <v>1335</v>
      </c>
      <c r="AE341" s="251">
        <v>1</v>
      </c>
      <c r="AF341" s="252">
        <v>1</v>
      </c>
      <c r="AG341" s="253">
        <f t="shared" si="159"/>
        <v>1335</v>
      </c>
      <c r="AH341" s="251">
        <v>1</v>
      </c>
      <c r="AI341" s="252">
        <v>1</v>
      </c>
      <c r="AJ341" s="253">
        <f t="shared" si="160"/>
        <v>1335</v>
      </c>
      <c r="AK341" s="251">
        <v>1</v>
      </c>
      <c r="AL341" s="252">
        <v>1</v>
      </c>
      <c r="AM341" s="253">
        <f t="shared" si="161"/>
        <v>1335</v>
      </c>
      <c r="AN341" s="251">
        <v>1</v>
      </c>
      <c r="AO341" s="252">
        <v>1</v>
      </c>
      <c r="AP341" s="253">
        <f t="shared" si="162"/>
        <v>1335</v>
      </c>
      <c r="AQ341" s="251">
        <v>1</v>
      </c>
      <c r="AR341" s="252">
        <v>1</v>
      </c>
      <c r="AS341" s="253">
        <f t="shared" si="163"/>
        <v>1335</v>
      </c>
      <c r="AT341" s="251">
        <v>1</v>
      </c>
      <c r="AU341" s="252">
        <v>1</v>
      </c>
      <c r="AV341" s="253">
        <f t="shared" si="164"/>
        <v>1335</v>
      </c>
      <c r="AW341" s="251">
        <v>1</v>
      </c>
      <c r="AX341" s="252">
        <v>1</v>
      </c>
      <c r="AY341" s="253">
        <f t="shared" si="165"/>
        <v>1335</v>
      </c>
    </row>
    <row r="342" spans="1:51" s="254" customFormat="1" ht="13.2">
      <c r="A342" s="255" t="s">
        <v>477</v>
      </c>
      <c r="B342" s="249" t="s">
        <v>459</v>
      </c>
      <c r="C342" s="148">
        <v>900</v>
      </c>
      <c r="D342" s="148">
        <f t="shared" si="150"/>
        <v>90</v>
      </c>
      <c r="E342" s="148">
        <v>115</v>
      </c>
      <c r="F342" s="148">
        <v>63</v>
      </c>
      <c r="G342" s="250">
        <v>27</v>
      </c>
      <c r="H342" s="148">
        <v>140</v>
      </c>
      <c r="I342" s="148">
        <f t="shared" si="151"/>
        <v>1335</v>
      </c>
      <c r="J342" s="251">
        <v>1</v>
      </c>
      <c r="K342" s="252">
        <v>1</v>
      </c>
      <c r="L342" s="253">
        <f t="shared" si="152"/>
        <v>1335</v>
      </c>
      <c r="M342" s="251">
        <v>1</v>
      </c>
      <c r="N342" s="252">
        <v>1</v>
      </c>
      <c r="O342" s="253">
        <f t="shared" si="153"/>
        <v>1335</v>
      </c>
      <c r="P342" s="251">
        <v>1</v>
      </c>
      <c r="Q342" s="252">
        <v>1</v>
      </c>
      <c r="R342" s="253">
        <f t="shared" si="154"/>
        <v>1335</v>
      </c>
      <c r="S342" s="251">
        <v>1</v>
      </c>
      <c r="T342" s="252">
        <v>1</v>
      </c>
      <c r="U342" s="253">
        <f t="shared" si="155"/>
        <v>1335</v>
      </c>
      <c r="V342" s="251">
        <v>1</v>
      </c>
      <c r="W342" s="252">
        <v>1</v>
      </c>
      <c r="X342" s="253">
        <f t="shared" si="156"/>
        <v>1335</v>
      </c>
      <c r="Y342" s="251">
        <v>1</v>
      </c>
      <c r="Z342" s="252">
        <v>1</v>
      </c>
      <c r="AA342" s="253">
        <f t="shared" si="157"/>
        <v>1335</v>
      </c>
      <c r="AB342" s="251">
        <v>1</v>
      </c>
      <c r="AC342" s="252">
        <v>1</v>
      </c>
      <c r="AD342" s="253">
        <f t="shared" si="158"/>
        <v>1335</v>
      </c>
      <c r="AE342" s="251">
        <v>1</v>
      </c>
      <c r="AF342" s="252">
        <v>1</v>
      </c>
      <c r="AG342" s="253">
        <f t="shared" si="159"/>
        <v>1335</v>
      </c>
      <c r="AH342" s="251">
        <v>1</v>
      </c>
      <c r="AI342" s="252">
        <v>1</v>
      </c>
      <c r="AJ342" s="253">
        <f t="shared" si="160"/>
        <v>1335</v>
      </c>
      <c r="AK342" s="251">
        <v>1</v>
      </c>
      <c r="AL342" s="252">
        <v>1</v>
      </c>
      <c r="AM342" s="253">
        <f t="shared" si="161"/>
        <v>1335</v>
      </c>
      <c r="AN342" s="251">
        <v>1</v>
      </c>
      <c r="AO342" s="252">
        <v>1</v>
      </c>
      <c r="AP342" s="253">
        <f t="shared" si="162"/>
        <v>1335</v>
      </c>
      <c r="AQ342" s="251">
        <v>1</v>
      </c>
      <c r="AR342" s="252">
        <v>1</v>
      </c>
      <c r="AS342" s="253">
        <f t="shared" si="163"/>
        <v>1335</v>
      </c>
      <c r="AT342" s="251">
        <v>1</v>
      </c>
      <c r="AU342" s="252">
        <v>1</v>
      </c>
      <c r="AV342" s="253">
        <f t="shared" si="164"/>
        <v>1335</v>
      </c>
      <c r="AW342" s="251">
        <v>1</v>
      </c>
      <c r="AX342" s="252">
        <v>1</v>
      </c>
      <c r="AY342" s="253">
        <f t="shared" si="165"/>
        <v>1335</v>
      </c>
    </row>
    <row r="343" spans="1:51" s="254" customFormat="1" ht="13.2">
      <c r="A343" s="255" t="s">
        <v>106</v>
      </c>
      <c r="B343" s="249" t="s">
        <v>459</v>
      </c>
      <c r="C343" s="148">
        <v>900</v>
      </c>
      <c r="D343" s="148">
        <f t="shared" si="150"/>
        <v>90</v>
      </c>
      <c r="E343" s="148">
        <v>115</v>
      </c>
      <c r="F343" s="148">
        <v>63</v>
      </c>
      <c r="G343" s="250">
        <v>27</v>
      </c>
      <c r="H343" s="148">
        <v>140</v>
      </c>
      <c r="I343" s="148">
        <f t="shared" si="151"/>
        <v>1335</v>
      </c>
      <c r="J343" s="251">
        <v>1</v>
      </c>
      <c r="K343" s="252">
        <v>1</v>
      </c>
      <c r="L343" s="253">
        <f t="shared" si="152"/>
        <v>1335</v>
      </c>
      <c r="M343" s="251">
        <v>1</v>
      </c>
      <c r="N343" s="252">
        <v>1</v>
      </c>
      <c r="O343" s="253">
        <f t="shared" si="153"/>
        <v>1335</v>
      </c>
      <c r="P343" s="251">
        <v>1</v>
      </c>
      <c r="Q343" s="252">
        <v>1</v>
      </c>
      <c r="R343" s="253">
        <f t="shared" si="154"/>
        <v>1335</v>
      </c>
      <c r="S343" s="251">
        <v>1</v>
      </c>
      <c r="T343" s="252">
        <v>1</v>
      </c>
      <c r="U343" s="253">
        <f t="shared" si="155"/>
        <v>1335</v>
      </c>
      <c r="V343" s="251">
        <v>1</v>
      </c>
      <c r="W343" s="252">
        <v>1</v>
      </c>
      <c r="X343" s="253">
        <f t="shared" si="156"/>
        <v>1335</v>
      </c>
      <c r="Y343" s="251">
        <v>1</v>
      </c>
      <c r="Z343" s="252">
        <v>1</v>
      </c>
      <c r="AA343" s="253">
        <f t="shared" si="157"/>
        <v>1335</v>
      </c>
      <c r="AB343" s="251">
        <v>1</v>
      </c>
      <c r="AC343" s="252">
        <v>1</v>
      </c>
      <c r="AD343" s="253">
        <f t="shared" si="158"/>
        <v>1335</v>
      </c>
      <c r="AE343" s="251">
        <v>1</v>
      </c>
      <c r="AF343" s="252">
        <v>1</v>
      </c>
      <c r="AG343" s="253">
        <f t="shared" si="159"/>
        <v>1335</v>
      </c>
      <c r="AH343" s="251">
        <v>1</v>
      </c>
      <c r="AI343" s="252">
        <v>1</v>
      </c>
      <c r="AJ343" s="253">
        <f t="shared" si="160"/>
        <v>1335</v>
      </c>
      <c r="AK343" s="251">
        <v>1</v>
      </c>
      <c r="AL343" s="252">
        <v>1</v>
      </c>
      <c r="AM343" s="253">
        <f t="shared" si="161"/>
        <v>1335</v>
      </c>
      <c r="AN343" s="251">
        <v>1</v>
      </c>
      <c r="AO343" s="252">
        <v>1</v>
      </c>
      <c r="AP343" s="253">
        <f t="shared" si="162"/>
        <v>1335</v>
      </c>
      <c r="AQ343" s="251">
        <v>1</v>
      </c>
      <c r="AR343" s="252">
        <v>1</v>
      </c>
      <c r="AS343" s="253">
        <f t="shared" si="163"/>
        <v>1335</v>
      </c>
      <c r="AT343" s="251">
        <v>1</v>
      </c>
      <c r="AU343" s="252">
        <v>1</v>
      </c>
      <c r="AV343" s="253">
        <f t="shared" si="164"/>
        <v>1335</v>
      </c>
      <c r="AW343" s="251">
        <v>1</v>
      </c>
      <c r="AX343" s="252">
        <v>1</v>
      </c>
      <c r="AY343" s="253">
        <f t="shared" si="165"/>
        <v>1335</v>
      </c>
    </row>
    <row r="344" spans="1:51" s="254" customFormat="1" ht="13.2">
      <c r="A344" s="257" t="s">
        <v>129</v>
      </c>
      <c r="B344" s="249" t="s">
        <v>27</v>
      </c>
      <c r="C344" s="148">
        <v>600</v>
      </c>
      <c r="D344" s="148">
        <f t="shared" si="150"/>
        <v>60</v>
      </c>
      <c r="E344" s="148">
        <v>115</v>
      </c>
      <c r="F344" s="148">
        <v>63</v>
      </c>
      <c r="G344" s="250">
        <v>17</v>
      </c>
      <c r="H344" s="148">
        <v>140</v>
      </c>
      <c r="I344" s="148">
        <f t="shared" si="151"/>
        <v>995</v>
      </c>
      <c r="J344" s="251">
        <v>1</v>
      </c>
      <c r="K344" s="252">
        <v>2</v>
      </c>
      <c r="L344" s="253">
        <f t="shared" si="152"/>
        <v>1990</v>
      </c>
      <c r="M344" s="251">
        <v>1</v>
      </c>
      <c r="N344" s="252">
        <v>2</v>
      </c>
      <c r="O344" s="253">
        <f t="shared" si="153"/>
        <v>1990</v>
      </c>
      <c r="P344" s="251">
        <v>1</v>
      </c>
      <c r="Q344" s="252">
        <v>2</v>
      </c>
      <c r="R344" s="253">
        <f t="shared" si="154"/>
        <v>1990</v>
      </c>
      <c r="S344" s="251">
        <v>1</v>
      </c>
      <c r="T344" s="252">
        <v>2</v>
      </c>
      <c r="U344" s="253">
        <f t="shared" si="155"/>
        <v>1990</v>
      </c>
      <c r="V344" s="251">
        <v>1</v>
      </c>
      <c r="W344" s="252">
        <v>2</v>
      </c>
      <c r="X344" s="253">
        <f t="shared" si="156"/>
        <v>1990</v>
      </c>
      <c r="Y344" s="251">
        <v>1</v>
      </c>
      <c r="Z344" s="252">
        <v>2</v>
      </c>
      <c r="AA344" s="253">
        <f t="shared" si="157"/>
        <v>1990</v>
      </c>
      <c r="AB344" s="251">
        <v>1</v>
      </c>
      <c r="AC344" s="252">
        <v>2</v>
      </c>
      <c r="AD344" s="253">
        <f t="shared" si="158"/>
        <v>1990</v>
      </c>
      <c r="AE344" s="251">
        <v>1</v>
      </c>
      <c r="AF344" s="252">
        <v>2</v>
      </c>
      <c r="AG344" s="253">
        <f t="shared" si="159"/>
        <v>1990</v>
      </c>
      <c r="AH344" s="251">
        <v>1</v>
      </c>
      <c r="AI344" s="252">
        <v>2</v>
      </c>
      <c r="AJ344" s="253">
        <f t="shared" si="160"/>
        <v>1990</v>
      </c>
      <c r="AK344" s="251">
        <v>1</v>
      </c>
      <c r="AL344" s="252">
        <v>2</v>
      </c>
      <c r="AM344" s="253">
        <f t="shared" si="161"/>
        <v>1990</v>
      </c>
      <c r="AN344" s="251">
        <v>1</v>
      </c>
      <c r="AO344" s="252">
        <v>2</v>
      </c>
      <c r="AP344" s="253">
        <f t="shared" si="162"/>
        <v>1990</v>
      </c>
      <c r="AQ344" s="251">
        <v>1</v>
      </c>
      <c r="AR344" s="252">
        <v>2</v>
      </c>
      <c r="AS344" s="253">
        <f t="shared" si="163"/>
        <v>1990</v>
      </c>
      <c r="AT344" s="251">
        <v>1</v>
      </c>
      <c r="AU344" s="252">
        <v>2</v>
      </c>
      <c r="AV344" s="253">
        <f t="shared" si="164"/>
        <v>1990</v>
      </c>
      <c r="AW344" s="251">
        <v>1</v>
      </c>
      <c r="AX344" s="252">
        <v>2</v>
      </c>
      <c r="AY344" s="253">
        <f t="shared" si="165"/>
        <v>1990</v>
      </c>
    </row>
    <row r="345" spans="1:51" s="254" customFormat="1" ht="13.8" thickBot="1">
      <c r="A345" s="259" t="s">
        <v>483</v>
      </c>
      <c r="B345" s="249" t="s">
        <v>27</v>
      </c>
      <c r="C345" s="148">
        <v>600</v>
      </c>
      <c r="D345" s="148">
        <f t="shared" si="150"/>
        <v>60</v>
      </c>
      <c r="E345" s="148">
        <v>115</v>
      </c>
      <c r="F345" s="148">
        <v>63</v>
      </c>
      <c r="G345" s="250">
        <v>17</v>
      </c>
      <c r="H345" s="148">
        <v>140</v>
      </c>
      <c r="I345" s="148">
        <f t="shared" si="151"/>
        <v>995</v>
      </c>
      <c r="J345" s="260">
        <v>1</v>
      </c>
      <c r="K345" s="252">
        <v>1</v>
      </c>
      <c r="L345" s="253">
        <f t="shared" si="152"/>
        <v>995</v>
      </c>
      <c r="M345" s="260">
        <v>1</v>
      </c>
      <c r="N345" s="252">
        <v>1</v>
      </c>
      <c r="O345" s="253">
        <f t="shared" si="153"/>
        <v>995</v>
      </c>
      <c r="P345" s="260">
        <v>1</v>
      </c>
      <c r="Q345" s="252">
        <v>1</v>
      </c>
      <c r="R345" s="253">
        <f t="shared" si="154"/>
        <v>995</v>
      </c>
      <c r="S345" s="260">
        <v>1</v>
      </c>
      <c r="T345" s="252">
        <v>1</v>
      </c>
      <c r="U345" s="253">
        <f t="shared" si="155"/>
        <v>995</v>
      </c>
      <c r="V345" s="260">
        <v>1</v>
      </c>
      <c r="W345" s="252">
        <v>1</v>
      </c>
      <c r="X345" s="253">
        <f t="shared" si="156"/>
        <v>995</v>
      </c>
      <c r="Y345" s="260">
        <v>1</v>
      </c>
      <c r="Z345" s="252">
        <v>1</v>
      </c>
      <c r="AA345" s="253">
        <f t="shared" si="157"/>
        <v>995</v>
      </c>
      <c r="AB345" s="260">
        <v>1</v>
      </c>
      <c r="AC345" s="252">
        <v>1</v>
      </c>
      <c r="AD345" s="253">
        <f t="shared" si="158"/>
        <v>995</v>
      </c>
      <c r="AE345" s="260">
        <v>1</v>
      </c>
      <c r="AF345" s="252">
        <v>1</v>
      </c>
      <c r="AG345" s="253">
        <f t="shared" si="159"/>
        <v>995</v>
      </c>
      <c r="AH345" s="260">
        <v>1</v>
      </c>
      <c r="AI345" s="252">
        <v>1</v>
      </c>
      <c r="AJ345" s="253">
        <f t="shared" si="160"/>
        <v>995</v>
      </c>
      <c r="AK345" s="260">
        <v>1</v>
      </c>
      <c r="AL345" s="252">
        <v>1</v>
      </c>
      <c r="AM345" s="253">
        <f t="shared" si="161"/>
        <v>995</v>
      </c>
      <c r="AN345" s="260">
        <v>1</v>
      </c>
      <c r="AO345" s="252">
        <v>1</v>
      </c>
      <c r="AP345" s="253">
        <f t="shared" si="162"/>
        <v>995</v>
      </c>
      <c r="AQ345" s="260">
        <v>1</v>
      </c>
      <c r="AR345" s="252">
        <v>1</v>
      </c>
      <c r="AS345" s="253">
        <f t="shared" si="163"/>
        <v>995</v>
      </c>
      <c r="AT345" s="260">
        <v>1</v>
      </c>
      <c r="AU345" s="252">
        <v>1</v>
      </c>
      <c r="AV345" s="253">
        <f t="shared" si="164"/>
        <v>995</v>
      </c>
      <c r="AW345" s="260">
        <v>1</v>
      </c>
      <c r="AX345" s="252">
        <v>1</v>
      </c>
      <c r="AY345" s="253">
        <f t="shared" si="165"/>
        <v>995</v>
      </c>
    </row>
    <row r="346" spans="1:51" s="254" customFormat="1" ht="13.2">
      <c r="A346" s="257" t="s">
        <v>486</v>
      </c>
      <c r="B346" s="249" t="s">
        <v>27</v>
      </c>
      <c r="C346" s="148">
        <v>550</v>
      </c>
      <c r="D346" s="148">
        <f t="shared" si="150"/>
        <v>55</v>
      </c>
      <c r="E346" s="148">
        <v>115</v>
      </c>
      <c r="F346" s="148">
        <v>63</v>
      </c>
      <c r="G346" s="250">
        <v>17</v>
      </c>
      <c r="H346" s="148">
        <v>140</v>
      </c>
      <c r="I346" s="148">
        <f t="shared" ref="I346:I352" si="166">SUM(C346:H346)</f>
        <v>940</v>
      </c>
      <c r="J346" s="251">
        <v>1</v>
      </c>
      <c r="K346" s="252">
        <v>4</v>
      </c>
      <c r="L346" s="253">
        <f t="shared" si="152"/>
        <v>3760</v>
      </c>
      <c r="M346" s="251">
        <v>1</v>
      </c>
      <c r="N346" s="252">
        <v>4</v>
      </c>
      <c r="O346" s="253">
        <f t="shared" si="153"/>
        <v>3760</v>
      </c>
      <c r="P346" s="251">
        <v>1</v>
      </c>
      <c r="Q346" s="252">
        <v>4</v>
      </c>
      <c r="R346" s="253">
        <f t="shared" si="154"/>
        <v>3760</v>
      </c>
      <c r="S346" s="251">
        <v>1</v>
      </c>
      <c r="T346" s="252">
        <v>4</v>
      </c>
      <c r="U346" s="253">
        <f t="shared" si="155"/>
        <v>3760</v>
      </c>
      <c r="V346" s="251">
        <v>1</v>
      </c>
      <c r="W346" s="252">
        <v>4</v>
      </c>
      <c r="X346" s="253">
        <f t="shared" si="156"/>
        <v>3760</v>
      </c>
      <c r="Y346" s="251">
        <v>1</v>
      </c>
      <c r="Z346" s="252">
        <v>4</v>
      </c>
      <c r="AA346" s="253">
        <f t="shared" si="157"/>
        <v>3760</v>
      </c>
      <c r="AB346" s="251">
        <v>1</v>
      </c>
      <c r="AC346" s="252">
        <v>4</v>
      </c>
      <c r="AD346" s="253">
        <f t="shared" si="158"/>
        <v>3760</v>
      </c>
      <c r="AE346" s="251">
        <v>1</v>
      </c>
      <c r="AF346" s="252">
        <v>4</v>
      </c>
      <c r="AG346" s="253">
        <f t="shared" si="159"/>
        <v>3760</v>
      </c>
      <c r="AH346" s="251">
        <v>1</v>
      </c>
      <c r="AI346" s="252">
        <v>4</v>
      </c>
      <c r="AJ346" s="253">
        <f t="shared" si="160"/>
        <v>3760</v>
      </c>
      <c r="AK346" s="251">
        <v>1</v>
      </c>
      <c r="AL346" s="252">
        <v>4</v>
      </c>
      <c r="AM346" s="253">
        <f t="shared" si="161"/>
        <v>3760</v>
      </c>
      <c r="AN346" s="251">
        <v>1</v>
      </c>
      <c r="AO346" s="252">
        <v>4</v>
      </c>
      <c r="AP346" s="253">
        <f t="shared" si="162"/>
        <v>3760</v>
      </c>
      <c r="AQ346" s="251">
        <v>1</v>
      </c>
      <c r="AR346" s="252">
        <v>4</v>
      </c>
      <c r="AS346" s="253">
        <f t="shared" si="163"/>
        <v>3760</v>
      </c>
      <c r="AT346" s="251">
        <v>1</v>
      </c>
      <c r="AU346" s="252">
        <v>4</v>
      </c>
      <c r="AV346" s="253">
        <f t="shared" si="164"/>
        <v>3760</v>
      </c>
      <c r="AW346" s="251">
        <v>1</v>
      </c>
      <c r="AX346" s="252">
        <v>4</v>
      </c>
      <c r="AY346" s="253">
        <f t="shared" si="165"/>
        <v>3760</v>
      </c>
    </row>
    <row r="347" spans="1:51" s="254" customFormat="1" ht="13.2">
      <c r="A347" s="257" t="s">
        <v>201</v>
      </c>
      <c r="B347" s="249" t="s">
        <v>456</v>
      </c>
      <c r="C347" s="148">
        <v>600</v>
      </c>
      <c r="D347" s="148">
        <f t="shared" si="150"/>
        <v>60</v>
      </c>
      <c r="E347" s="148">
        <v>115</v>
      </c>
      <c r="F347" s="148">
        <v>63</v>
      </c>
      <c r="G347" s="250">
        <v>17</v>
      </c>
      <c r="H347" s="148">
        <v>140</v>
      </c>
      <c r="I347" s="148">
        <f t="shared" si="166"/>
        <v>995</v>
      </c>
      <c r="J347" s="251">
        <v>1</v>
      </c>
      <c r="K347" s="252">
        <v>2</v>
      </c>
      <c r="L347" s="253">
        <f t="shared" si="152"/>
        <v>1990</v>
      </c>
      <c r="M347" s="251">
        <v>1</v>
      </c>
      <c r="N347" s="252">
        <v>2</v>
      </c>
      <c r="O347" s="253">
        <f t="shared" si="153"/>
        <v>1990</v>
      </c>
      <c r="P347" s="251">
        <v>1</v>
      </c>
      <c r="Q347" s="252">
        <v>2</v>
      </c>
      <c r="R347" s="253">
        <f t="shared" si="154"/>
        <v>1990</v>
      </c>
      <c r="S347" s="251">
        <v>1</v>
      </c>
      <c r="T347" s="252">
        <v>2</v>
      </c>
      <c r="U347" s="253">
        <f t="shared" si="155"/>
        <v>1990</v>
      </c>
      <c r="V347" s="251">
        <v>1</v>
      </c>
      <c r="W347" s="252">
        <v>2</v>
      </c>
      <c r="X347" s="253">
        <f t="shared" si="156"/>
        <v>1990</v>
      </c>
      <c r="Y347" s="251">
        <v>1</v>
      </c>
      <c r="Z347" s="252">
        <v>2</v>
      </c>
      <c r="AA347" s="253">
        <f t="shared" si="157"/>
        <v>1990</v>
      </c>
      <c r="AB347" s="251">
        <v>1</v>
      </c>
      <c r="AC347" s="252">
        <v>2</v>
      </c>
      <c r="AD347" s="253">
        <f t="shared" si="158"/>
        <v>1990</v>
      </c>
      <c r="AE347" s="251">
        <v>1</v>
      </c>
      <c r="AF347" s="252">
        <v>2</v>
      </c>
      <c r="AG347" s="253">
        <f t="shared" si="159"/>
        <v>1990</v>
      </c>
      <c r="AH347" s="251">
        <v>1</v>
      </c>
      <c r="AI347" s="252">
        <v>2</v>
      </c>
      <c r="AJ347" s="253">
        <f t="shared" si="160"/>
        <v>1990</v>
      </c>
      <c r="AK347" s="251">
        <v>1</v>
      </c>
      <c r="AL347" s="252">
        <v>2</v>
      </c>
      <c r="AM347" s="253">
        <f t="shared" si="161"/>
        <v>1990</v>
      </c>
      <c r="AN347" s="251">
        <v>1</v>
      </c>
      <c r="AO347" s="252">
        <v>2</v>
      </c>
      <c r="AP347" s="253">
        <f t="shared" si="162"/>
        <v>1990</v>
      </c>
      <c r="AQ347" s="251">
        <v>1</v>
      </c>
      <c r="AR347" s="252">
        <v>2</v>
      </c>
      <c r="AS347" s="253">
        <f t="shared" si="163"/>
        <v>1990</v>
      </c>
      <c r="AT347" s="251">
        <v>1</v>
      </c>
      <c r="AU347" s="252">
        <v>2</v>
      </c>
      <c r="AV347" s="253">
        <f t="shared" si="164"/>
        <v>1990</v>
      </c>
      <c r="AW347" s="251">
        <v>1</v>
      </c>
      <c r="AX347" s="252">
        <v>2</v>
      </c>
      <c r="AY347" s="253">
        <f t="shared" si="165"/>
        <v>1990</v>
      </c>
    </row>
    <row r="348" spans="1:51" s="254" customFormat="1" ht="13.2">
      <c r="A348" s="257" t="s">
        <v>127</v>
      </c>
      <c r="B348" s="249" t="s">
        <v>456</v>
      </c>
      <c r="C348" s="148">
        <v>600</v>
      </c>
      <c r="D348" s="148">
        <f t="shared" si="150"/>
        <v>60</v>
      </c>
      <c r="E348" s="148">
        <v>115</v>
      </c>
      <c r="F348" s="148">
        <v>63</v>
      </c>
      <c r="G348" s="250">
        <v>17</v>
      </c>
      <c r="H348" s="148">
        <v>140</v>
      </c>
      <c r="I348" s="148">
        <f t="shared" si="166"/>
        <v>995</v>
      </c>
      <c r="J348" s="251">
        <v>1</v>
      </c>
      <c r="K348" s="252">
        <v>1</v>
      </c>
      <c r="L348" s="253">
        <f t="shared" si="152"/>
        <v>995</v>
      </c>
      <c r="M348" s="251">
        <v>1</v>
      </c>
      <c r="N348" s="252">
        <v>1</v>
      </c>
      <c r="O348" s="253">
        <f t="shared" si="153"/>
        <v>995</v>
      </c>
      <c r="P348" s="251">
        <v>1</v>
      </c>
      <c r="Q348" s="252">
        <v>1</v>
      </c>
      <c r="R348" s="253">
        <f t="shared" si="154"/>
        <v>995</v>
      </c>
      <c r="S348" s="251">
        <v>1</v>
      </c>
      <c r="T348" s="252">
        <v>1</v>
      </c>
      <c r="U348" s="253">
        <f t="shared" si="155"/>
        <v>995</v>
      </c>
      <c r="V348" s="251">
        <v>1</v>
      </c>
      <c r="W348" s="252">
        <v>1</v>
      </c>
      <c r="X348" s="253">
        <f t="shared" si="156"/>
        <v>995</v>
      </c>
      <c r="Y348" s="251">
        <v>1</v>
      </c>
      <c r="Z348" s="252">
        <v>1</v>
      </c>
      <c r="AA348" s="253">
        <f t="shared" si="157"/>
        <v>995</v>
      </c>
      <c r="AB348" s="251">
        <v>1</v>
      </c>
      <c r="AC348" s="252">
        <v>1</v>
      </c>
      <c r="AD348" s="253">
        <f t="shared" si="158"/>
        <v>995</v>
      </c>
      <c r="AE348" s="251">
        <v>1</v>
      </c>
      <c r="AF348" s="252">
        <v>1</v>
      </c>
      <c r="AG348" s="253">
        <f t="shared" si="159"/>
        <v>995</v>
      </c>
      <c r="AH348" s="251">
        <v>1</v>
      </c>
      <c r="AI348" s="252">
        <v>1</v>
      </c>
      <c r="AJ348" s="253">
        <f t="shared" si="160"/>
        <v>995</v>
      </c>
      <c r="AK348" s="251">
        <v>1</v>
      </c>
      <c r="AL348" s="252">
        <v>1</v>
      </c>
      <c r="AM348" s="253">
        <f t="shared" si="161"/>
        <v>995</v>
      </c>
      <c r="AN348" s="251">
        <v>1</v>
      </c>
      <c r="AO348" s="252">
        <v>1</v>
      </c>
      <c r="AP348" s="253">
        <f t="shared" si="162"/>
        <v>995</v>
      </c>
      <c r="AQ348" s="251">
        <v>1</v>
      </c>
      <c r="AR348" s="252">
        <v>1</v>
      </c>
      <c r="AS348" s="253">
        <f t="shared" si="163"/>
        <v>995</v>
      </c>
      <c r="AT348" s="251">
        <v>1</v>
      </c>
      <c r="AU348" s="252">
        <v>1</v>
      </c>
      <c r="AV348" s="253">
        <f t="shared" si="164"/>
        <v>995</v>
      </c>
      <c r="AW348" s="251">
        <v>1</v>
      </c>
      <c r="AX348" s="252">
        <v>1</v>
      </c>
      <c r="AY348" s="253">
        <f t="shared" si="165"/>
        <v>995</v>
      </c>
    </row>
    <row r="349" spans="1:51" s="254" customFormat="1" ht="13.2">
      <c r="A349" s="257" t="s">
        <v>491</v>
      </c>
      <c r="B349" s="249" t="s">
        <v>459</v>
      </c>
      <c r="C349" s="250">
        <v>1000</v>
      </c>
      <c r="D349" s="148">
        <f t="shared" si="150"/>
        <v>100</v>
      </c>
      <c r="E349" s="148">
        <v>115</v>
      </c>
      <c r="F349" s="148">
        <v>63</v>
      </c>
      <c r="G349" s="261">
        <v>27</v>
      </c>
      <c r="H349" s="148">
        <v>140</v>
      </c>
      <c r="I349" s="148">
        <f t="shared" si="166"/>
        <v>1445</v>
      </c>
      <c r="J349" s="262">
        <v>1</v>
      </c>
      <c r="K349" s="252">
        <v>1</v>
      </c>
      <c r="L349" s="253">
        <f t="shared" si="152"/>
        <v>1445</v>
      </c>
      <c r="M349" s="262">
        <v>1</v>
      </c>
      <c r="N349" s="252">
        <v>1</v>
      </c>
      <c r="O349" s="253">
        <f t="shared" si="153"/>
        <v>1445</v>
      </c>
      <c r="P349" s="262">
        <v>1</v>
      </c>
      <c r="Q349" s="252">
        <v>1</v>
      </c>
      <c r="R349" s="253">
        <f t="shared" si="154"/>
        <v>1445</v>
      </c>
      <c r="S349" s="262">
        <v>1</v>
      </c>
      <c r="T349" s="252">
        <v>1</v>
      </c>
      <c r="U349" s="253">
        <f t="shared" si="155"/>
        <v>1445</v>
      </c>
      <c r="V349" s="262">
        <v>1</v>
      </c>
      <c r="W349" s="252">
        <v>1</v>
      </c>
      <c r="X349" s="253">
        <f t="shared" si="156"/>
        <v>1445</v>
      </c>
      <c r="Y349" s="262">
        <v>1</v>
      </c>
      <c r="Z349" s="252">
        <v>1</v>
      </c>
      <c r="AA349" s="253">
        <f t="shared" si="157"/>
        <v>1445</v>
      </c>
      <c r="AB349" s="262">
        <v>1</v>
      </c>
      <c r="AC349" s="252">
        <v>1</v>
      </c>
      <c r="AD349" s="253">
        <f t="shared" si="158"/>
        <v>1445</v>
      </c>
      <c r="AE349" s="262">
        <v>1</v>
      </c>
      <c r="AF349" s="252">
        <v>1</v>
      </c>
      <c r="AG349" s="253">
        <f t="shared" si="159"/>
        <v>1445</v>
      </c>
      <c r="AH349" s="262">
        <v>1</v>
      </c>
      <c r="AI349" s="252">
        <v>1</v>
      </c>
      <c r="AJ349" s="253">
        <f t="shared" si="160"/>
        <v>1445</v>
      </c>
      <c r="AK349" s="262">
        <v>1</v>
      </c>
      <c r="AL349" s="252">
        <v>1</v>
      </c>
      <c r="AM349" s="253">
        <f t="shared" si="161"/>
        <v>1445</v>
      </c>
      <c r="AN349" s="262">
        <v>1</v>
      </c>
      <c r="AO349" s="252">
        <v>1</v>
      </c>
      <c r="AP349" s="253">
        <f t="shared" si="162"/>
        <v>1445</v>
      </c>
      <c r="AQ349" s="262">
        <v>1</v>
      </c>
      <c r="AR349" s="252">
        <v>1</v>
      </c>
      <c r="AS349" s="253">
        <f t="shared" si="163"/>
        <v>1445</v>
      </c>
      <c r="AT349" s="262">
        <v>1</v>
      </c>
      <c r="AU349" s="252">
        <v>1</v>
      </c>
      <c r="AV349" s="253">
        <f t="shared" si="164"/>
        <v>1445</v>
      </c>
      <c r="AW349" s="262">
        <v>1</v>
      </c>
      <c r="AX349" s="252">
        <v>1</v>
      </c>
      <c r="AY349" s="253">
        <f t="shared" si="165"/>
        <v>1445</v>
      </c>
    </row>
    <row r="350" spans="1:51" s="254" customFormat="1" ht="13.2">
      <c r="A350" s="257" t="s">
        <v>493</v>
      </c>
      <c r="B350" s="249" t="s">
        <v>27</v>
      </c>
      <c r="C350" s="148">
        <v>900</v>
      </c>
      <c r="D350" s="148">
        <f t="shared" si="150"/>
        <v>90</v>
      </c>
      <c r="E350" s="148">
        <v>115</v>
      </c>
      <c r="F350" s="148">
        <v>63</v>
      </c>
      <c r="G350" s="250">
        <v>17</v>
      </c>
      <c r="H350" s="148">
        <v>140</v>
      </c>
      <c r="I350" s="148">
        <f t="shared" si="166"/>
        <v>1325</v>
      </c>
      <c r="J350" s="251">
        <v>1</v>
      </c>
      <c r="K350" s="252">
        <v>2</v>
      </c>
      <c r="L350" s="253">
        <f t="shared" si="152"/>
        <v>2650</v>
      </c>
      <c r="M350" s="251">
        <v>1</v>
      </c>
      <c r="N350" s="252">
        <v>2</v>
      </c>
      <c r="O350" s="253">
        <f t="shared" si="153"/>
        <v>2650</v>
      </c>
      <c r="P350" s="251">
        <v>1</v>
      </c>
      <c r="Q350" s="252">
        <v>2</v>
      </c>
      <c r="R350" s="253">
        <f t="shared" si="154"/>
        <v>2650</v>
      </c>
      <c r="S350" s="251">
        <v>1</v>
      </c>
      <c r="T350" s="252">
        <v>2</v>
      </c>
      <c r="U350" s="253">
        <f t="shared" si="155"/>
        <v>2650</v>
      </c>
      <c r="V350" s="251">
        <v>1</v>
      </c>
      <c r="W350" s="252">
        <v>2</v>
      </c>
      <c r="X350" s="253">
        <f t="shared" si="156"/>
        <v>2650</v>
      </c>
      <c r="Y350" s="251">
        <v>1</v>
      </c>
      <c r="Z350" s="252">
        <v>2</v>
      </c>
      <c r="AA350" s="253">
        <f t="shared" si="157"/>
        <v>2650</v>
      </c>
      <c r="AB350" s="251">
        <v>1</v>
      </c>
      <c r="AC350" s="252">
        <v>2</v>
      </c>
      <c r="AD350" s="253">
        <f t="shared" si="158"/>
        <v>2650</v>
      </c>
      <c r="AE350" s="251">
        <v>1</v>
      </c>
      <c r="AF350" s="252">
        <v>2</v>
      </c>
      <c r="AG350" s="253">
        <f t="shared" si="159"/>
        <v>2650</v>
      </c>
      <c r="AH350" s="251">
        <v>1</v>
      </c>
      <c r="AI350" s="252">
        <v>2</v>
      </c>
      <c r="AJ350" s="253">
        <f t="shared" si="160"/>
        <v>2650</v>
      </c>
      <c r="AK350" s="251">
        <v>1</v>
      </c>
      <c r="AL350" s="252">
        <v>2</v>
      </c>
      <c r="AM350" s="253">
        <f t="shared" si="161"/>
        <v>2650</v>
      </c>
      <c r="AN350" s="251">
        <v>1</v>
      </c>
      <c r="AO350" s="252">
        <v>2</v>
      </c>
      <c r="AP350" s="253">
        <f t="shared" si="162"/>
        <v>2650</v>
      </c>
      <c r="AQ350" s="251">
        <v>1</v>
      </c>
      <c r="AR350" s="252">
        <v>2</v>
      </c>
      <c r="AS350" s="253">
        <f t="shared" si="163"/>
        <v>2650</v>
      </c>
      <c r="AT350" s="251">
        <v>1</v>
      </c>
      <c r="AU350" s="252">
        <v>2</v>
      </c>
      <c r="AV350" s="253">
        <f t="shared" si="164"/>
        <v>2650</v>
      </c>
      <c r="AW350" s="251">
        <v>1</v>
      </c>
      <c r="AX350" s="252">
        <v>2</v>
      </c>
      <c r="AY350" s="253">
        <f t="shared" si="165"/>
        <v>2650</v>
      </c>
    </row>
    <row r="351" spans="1:51" s="254" customFormat="1" ht="13.2">
      <c r="A351" s="257" t="s">
        <v>494</v>
      </c>
      <c r="B351" s="249" t="s">
        <v>27</v>
      </c>
      <c r="C351" s="148">
        <v>600</v>
      </c>
      <c r="D351" s="148">
        <f t="shared" si="150"/>
        <v>60</v>
      </c>
      <c r="E351" s="148">
        <v>115</v>
      </c>
      <c r="F351" s="148">
        <v>63</v>
      </c>
      <c r="G351" s="250">
        <v>17</v>
      </c>
      <c r="H351" s="148">
        <v>140</v>
      </c>
      <c r="I351" s="148">
        <f t="shared" si="166"/>
        <v>995</v>
      </c>
      <c r="J351" s="251">
        <v>1</v>
      </c>
      <c r="K351" s="252">
        <v>2</v>
      </c>
      <c r="L351" s="253">
        <f t="shared" si="152"/>
        <v>1990</v>
      </c>
      <c r="M351" s="251">
        <v>1</v>
      </c>
      <c r="N351" s="252">
        <v>2</v>
      </c>
      <c r="O351" s="253">
        <f t="shared" si="153"/>
        <v>1990</v>
      </c>
      <c r="P351" s="251">
        <v>1</v>
      </c>
      <c r="Q351" s="252">
        <v>2</v>
      </c>
      <c r="R351" s="253">
        <f t="shared" si="154"/>
        <v>1990</v>
      </c>
      <c r="S351" s="251">
        <v>1</v>
      </c>
      <c r="T351" s="252">
        <v>2</v>
      </c>
      <c r="U351" s="253">
        <f t="shared" si="155"/>
        <v>1990</v>
      </c>
      <c r="V351" s="251">
        <v>1</v>
      </c>
      <c r="W351" s="252">
        <v>2</v>
      </c>
      <c r="X351" s="253">
        <f t="shared" si="156"/>
        <v>1990</v>
      </c>
      <c r="Y351" s="251">
        <v>1</v>
      </c>
      <c r="Z351" s="252">
        <v>2</v>
      </c>
      <c r="AA351" s="253">
        <f t="shared" si="157"/>
        <v>1990</v>
      </c>
      <c r="AB351" s="251">
        <v>1</v>
      </c>
      <c r="AC351" s="252">
        <v>2</v>
      </c>
      <c r="AD351" s="253">
        <f t="shared" si="158"/>
        <v>1990</v>
      </c>
      <c r="AE351" s="251">
        <v>1</v>
      </c>
      <c r="AF351" s="252">
        <v>2</v>
      </c>
      <c r="AG351" s="253">
        <f t="shared" si="159"/>
        <v>1990</v>
      </c>
      <c r="AH351" s="251">
        <v>1</v>
      </c>
      <c r="AI351" s="252">
        <v>2</v>
      </c>
      <c r="AJ351" s="253">
        <f t="shared" si="160"/>
        <v>1990</v>
      </c>
      <c r="AK351" s="251">
        <v>1</v>
      </c>
      <c r="AL351" s="252">
        <v>2</v>
      </c>
      <c r="AM351" s="253">
        <f t="shared" si="161"/>
        <v>1990</v>
      </c>
      <c r="AN351" s="251">
        <v>1</v>
      </c>
      <c r="AO351" s="252">
        <v>2</v>
      </c>
      <c r="AP351" s="253">
        <f t="shared" si="162"/>
        <v>1990</v>
      </c>
      <c r="AQ351" s="251">
        <v>1</v>
      </c>
      <c r="AR351" s="252">
        <v>2</v>
      </c>
      <c r="AS351" s="253">
        <f t="shared" si="163"/>
        <v>1990</v>
      </c>
      <c r="AT351" s="251">
        <v>1</v>
      </c>
      <c r="AU351" s="252">
        <v>2</v>
      </c>
      <c r="AV351" s="253">
        <f t="shared" si="164"/>
        <v>1990</v>
      </c>
      <c r="AW351" s="251">
        <v>1</v>
      </c>
      <c r="AX351" s="252">
        <v>2</v>
      </c>
      <c r="AY351" s="253">
        <f t="shared" si="165"/>
        <v>1990</v>
      </c>
    </row>
    <row r="352" spans="1:51" s="254" customFormat="1" ht="13.2">
      <c r="A352" s="257" t="s">
        <v>495</v>
      </c>
      <c r="B352" s="249" t="s">
        <v>27</v>
      </c>
      <c r="C352" s="148">
        <v>600</v>
      </c>
      <c r="D352" s="148">
        <f t="shared" si="150"/>
        <v>60</v>
      </c>
      <c r="E352" s="148">
        <v>115</v>
      </c>
      <c r="F352" s="148">
        <v>63</v>
      </c>
      <c r="G352" s="250">
        <v>17</v>
      </c>
      <c r="H352" s="148">
        <v>140</v>
      </c>
      <c r="I352" s="148">
        <f t="shared" si="166"/>
        <v>995</v>
      </c>
      <c r="J352" s="260">
        <v>1</v>
      </c>
      <c r="K352" s="252">
        <v>3</v>
      </c>
      <c r="L352" s="253">
        <f t="shared" si="152"/>
        <v>2985</v>
      </c>
      <c r="M352" s="260">
        <v>1</v>
      </c>
      <c r="N352" s="252">
        <v>3</v>
      </c>
      <c r="O352" s="253">
        <f t="shared" si="153"/>
        <v>2985</v>
      </c>
      <c r="P352" s="260">
        <v>1</v>
      </c>
      <c r="Q352" s="252">
        <v>3</v>
      </c>
      <c r="R352" s="253">
        <f t="shared" si="154"/>
        <v>2985</v>
      </c>
      <c r="S352" s="260">
        <v>1</v>
      </c>
      <c r="T352" s="252">
        <v>3</v>
      </c>
      <c r="U352" s="253">
        <f t="shared" si="155"/>
        <v>2985</v>
      </c>
      <c r="V352" s="260">
        <v>1</v>
      </c>
      <c r="W352" s="252">
        <v>3</v>
      </c>
      <c r="X352" s="253">
        <f t="shared" si="156"/>
        <v>2985</v>
      </c>
      <c r="Y352" s="260">
        <v>1</v>
      </c>
      <c r="Z352" s="252">
        <v>3</v>
      </c>
      <c r="AA352" s="253">
        <f t="shared" si="157"/>
        <v>2985</v>
      </c>
      <c r="AB352" s="260">
        <v>1</v>
      </c>
      <c r="AC352" s="252">
        <v>3</v>
      </c>
      <c r="AD352" s="253">
        <f t="shared" si="158"/>
        <v>2985</v>
      </c>
      <c r="AE352" s="260">
        <v>1</v>
      </c>
      <c r="AF352" s="252">
        <v>3</v>
      </c>
      <c r="AG352" s="253">
        <f t="shared" si="159"/>
        <v>2985</v>
      </c>
      <c r="AH352" s="260">
        <v>1</v>
      </c>
      <c r="AI352" s="252">
        <v>3</v>
      </c>
      <c r="AJ352" s="253">
        <f t="shared" si="160"/>
        <v>2985</v>
      </c>
      <c r="AK352" s="260">
        <v>1</v>
      </c>
      <c r="AL352" s="252">
        <v>3</v>
      </c>
      <c r="AM352" s="253">
        <f t="shared" si="161"/>
        <v>2985</v>
      </c>
      <c r="AN352" s="260">
        <v>1</v>
      </c>
      <c r="AO352" s="252">
        <v>3</v>
      </c>
      <c r="AP352" s="253">
        <f t="shared" si="162"/>
        <v>2985</v>
      </c>
      <c r="AQ352" s="260">
        <v>1</v>
      </c>
      <c r="AR352" s="252">
        <v>3</v>
      </c>
      <c r="AS352" s="253">
        <f t="shared" si="163"/>
        <v>2985</v>
      </c>
      <c r="AT352" s="260">
        <v>1</v>
      </c>
      <c r="AU352" s="252">
        <v>3</v>
      </c>
      <c r="AV352" s="253">
        <f t="shared" si="164"/>
        <v>2985</v>
      </c>
      <c r="AW352" s="260">
        <v>1</v>
      </c>
      <c r="AX352" s="252">
        <v>3</v>
      </c>
      <c r="AY352" s="253">
        <f t="shared" si="165"/>
        <v>2985</v>
      </c>
    </row>
    <row r="353" spans="1:51" s="254" customFormat="1" ht="13.2">
      <c r="A353" s="263" t="s">
        <v>544</v>
      </c>
      <c r="B353" s="249" t="s">
        <v>456</v>
      </c>
      <c r="C353" s="157">
        <v>600</v>
      </c>
      <c r="D353" s="148">
        <f>C353*0.1</f>
        <v>60</v>
      </c>
      <c r="E353" s="148">
        <v>115</v>
      </c>
      <c r="F353" s="148">
        <v>63</v>
      </c>
      <c r="G353" s="250">
        <v>27</v>
      </c>
      <c r="H353" s="148">
        <v>140</v>
      </c>
      <c r="I353" s="148">
        <f>SUM(C353:H353)</f>
        <v>1005</v>
      </c>
      <c r="J353" s="264">
        <v>1</v>
      </c>
      <c r="K353" s="252">
        <v>1</v>
      </c>
      <c r="L353" s="253">
        <f>I353*J353*K353</f>
        <v>1005</v>
      </c>
      <c r="M353" s="264">
        <v>1</v>
      </c>
      <c r="N353" s="252">
        <v>1</v>
      </c>
      <c r="O353" s="253">
        <f>I353*M353*N353</f>
        <v>1005</v>
      </c>
      <c r="P353" s="264">
        <v>1</v>
      </c>
      <c r="Q353" s="252">
        <v>1</v>
      </c>
      <c r="R353" s="253">
        <f>I353*P353*Q353</f>
        <v>1005</v>
      </c>
      <c r="S353" s="264">
        <v>1</v>
      </c>
      <c r="T353" s="252">
        <v>1</v>
      </c>
      <c r="U353" s="253">
        <f>I353*S353*T353</f>
        <v>1005</v>
      </c>
      <c r="V353" s="264">
        <v>1</v>
      </c>
      <c r="W353" s="252">
        <v>1</v>
      </c>
      <c r="X353" s="253">
        <f>I353*V353*W353</f>
        <v>1005</v>
      </c>
      <c r="Y353" s="264">
        <v>1</v>
      </c>
      <c r="Z353" s="252">
        <v>1</v>
      </c>
      <c r="AA353" s="253">
        <f>I353*Y353*Z353</f>
        <v>1005</v>
      </c>
      <c r="AB353" s="264">
        <v>1</v>
      </c>
      <c r="AC353" s="252">
        <v>1</v>
      </c>
      <c r="AD353" s="253">
        <f>I353*AB353*AC353</f>
        <v>1005</v>
      </c>
      <c r="AE353" s="264">
        <v>1</v>
      </c>
      <c r="AF353" s="252">
        <v>1</v>
      </c>
      <c r="AG353" s="253">
        <f>I353*AE353*AF353</f>
        <v>1005</v>
      </c>
      <c r="AH353" s="264">
        <v>1</v>
      </c>
      <c r="AI353" s="252">
        <v>1</v>
      </c>
      <c r="AJ353" s="253">
        <f>I353*AH353*AI353</f>
        <v>1005</v>
      </c>
      <c r="AK353" s="264">
        <v>1</v>
      </c>
      <c r="AL353" s="252">
        <v>1</v>
      </c>
      <c r="AM353" s="253">
        <f>I353*AK353*AL353</f>
        <v>1005</v>
      </c>
      <c r="AN353" s="264">
        <v>1</v>
      </c>
      <c r="AO353" s="252">
        <v>1</v>
      </c>
      <c r="AP353" s="253">
        <f>I353*AN353*AO353</f>
        <v>1005</v>
      </c>
      <c r="AQ353" s="264">
        <v>1</v>
      </c>
      <c r="AR353" s="252">
        <v>1</v>
      </c>
      <c r="AS353" s="253">
        <f>I353*AQ353*AR353</f>
        <v>1005</v>
      </c>
      <c r="AT353" s="264">
        <v>1</v>
      </c>
      <c r="AU353" s="252">
        <v>1</v>
      </c>
      <c r="AV353" s="253">
        <f>I353*AT353*AU353</f>
        <v>1005</v>
      </c>
      <c r="AW353" s="264">
        <v>1</v>
      </c>
      <c r="AX353" s="252">
        <v>1</v>
      </c>
      <c r="AY353" s="253">
        <f>I353*AW353*AX353</f>
        <v>1005</v>
      </c>
    </row>
    <row r="354" spans="1:51" s="254" customFormat="1" ht="13.8" thickBot="1">
      <c r="A354" s="257" t="s">
        <v>545</v>
      </c>
      <c r="B354" s="249" t="s">
        <v>456</v>
      </c>
      <c r="C354" s="157">
        <v>550</v>
      </c>
      <c r="D354" s="148">
        <f>C354*0.1</f>
        <v>55</v>
      </c>
      <c r="E354" s="148">
        <v>115</v>
      </c>
      <c r="F354" s="148">
        <v>63</v>
      </c>
      <c r="G354" s="250">
        <v>27</v>
      </c>
      <c r="H354" s="148">
        <v>140</v>
      </c>
      <c r="I354" s="148">
        <f>SUM(C354:H354)</f>
        <v>950</v>
      </c>
      <c r="J354" s="264">
        <v>1</v>
      </c>
      <c r="K354" s="252">
        <v>1</v>
      </c>
      <c r="L354" s="253">
        <f>I354*J354*K354</f>
        <v>950</v>
      </c>
      <c r="M354" s="264">
        <v>1</v>
      </c>
      <c r="N354" s="252">
        <v>1</v>
      </c>
      <c r="O354" s="253">
        <f>I354*M354*N354</f>
        <v>950</v>
      </c>
      <c r="P354" s="264">
        <v>1</v>
      </c>
      <c r="Q354" s="252">
        <v>1</v>
      </c>
      <c r="R354" s="253">
        <f>I354*P354*Q354</f>
        <v>950</v>
      </c>
      <c r="S354" s="264">
        <v>1</v>
      </c>
      <c r="T354" s="252">
        <v>1</v>
      </c>
      <c r="U354" s="253">
        <f>I354*S354*T354</f>
        <v>950</v>
      </c>
      <c r="V354" s="264">
        <v>1</v>
      </c>
      <c r="W354" s="252">
        <v>1</v>
      </c>
      <c r="X354" s="253">
        <f>I354*V354*W354</f>
        <v>950</v>
      </c>
      <c r="Y354" s="264">
        <v>1</v>
      </c>
      <c r="Z354" s="252">
        <v>1</v>
      </c>
      <c r="AA354" s="253">
        <f>I354*Y354*Z354</f>
        <v>950</v>
      </c>
      <c r="AB354" s="264">
        <v>1</v>
      </c>
      <c r="AC354" s="252">
        <v>1</v>
      </c>
      <c r="AD354" s="253">
        <f>I354*AB354*AC354</f>
        <v>950</v>
      </c>
      <c r="AE354" s="264">
        <v>1</v>
      </c>
      <c r="AF354" s="252">
        <v>1</v>
      </c>
      <c r="AG354" s="253">
        <f>I354*AE354*AF354</f>
        <v>950</v>
      </c>
      <c r="AH354" s="264">
        <v>1</v>
      </c>
      <c r="AI354" s="252">
        <v>1</v>
      </c>
      <c r="AJ354" s="253">
        <f>I354*AH354*AI354</f>
        <v>950</v>
      </c>
      <c r="AK354" s="264">
        <v>1</v>
      </c>
      <c r="AL354" s="252">
        <v>1</v>
      </c>
      <c r="AM354" s="253">
        <f>I354*AK354*AL354</f>
        <v>950</v>
      </c>
      <c r="AN354" s="264">
        <v>1</v>
      </c>
      <c r="AO354" s="252">
        <v>1</v>
      </c>
      <c r="AP354" s="253">
        <f>I354*AN354*AO354</f>
        <v>950</v>
      </c>
      <c r="AQ354" s="264">
        <v>1</v>
      </c>
      <c r="AR354" s="252">
        <v>1</v>
      </c>
      <c r="AS354" s="253">
        <f>I354*AQ354*AR354</f>
        <v>950</v>
      </c>
      <c r="AT354" s="264">
        <v>1</v>
      </c>
      <c r="AU354" s="252">
        <v>1</v>
      </c>
      <c r="AV354" s="253">
        <f>I354*AT354*AU354</f>
        <v>950</v>
      </c>
      <c r="AW354" s="264">
        <v>1</v>
      </c>
      <c r="AX354" s="252">
        <v>1</v>
      </c>
      <c r="AY354" s="253">
        <f>I354*AW354*AX354</f>
        <v>950</v>
      </c>
    </row>
    <row r="355" spans="1:51" s="125" customFormat="1" ht="13.8" thickBot="1">
      <c r="A355" s="167" t="s">
        <v>63</v>
      </c>
      <c r="B355" s="127"/>
      <c r="C355" s="238"/>
      <c r="D355" s="238"/>
      <c r="E355" s="238"/>
      <c r="F355" s="238"/>
      <c r="G355" s="238"/>
      <c r="H355" s="238"/>
      <c r="I355" s="168">
        <f t="shared" ref="I355:AY355" si="167">SUM(I320:I354)</f>
        <v>64465</v>
      </c>
      <c r="J355" s="169">
        <f t="shared" si="167"/>
        <v>35</v>
      </c>
      <c r="K355" s="170">
        <f t="shared" si="167"/>
        <v>45</v>
      </c>
      <c r="L355" s="171">
        <f t="shared" si="167"/>
        <v>75030</v>
      </c>
      <c r="M355" s="169">
        <f t="shared" si="167"/>
        <v>35</v>
      </c>
      <c r="N355" s="170">
        <f t="shared" si="167"/>
        <v>45</v>
      </c>
      <c r="O355" s="171">
        <f t="shared" si="167"/>
        <v>75030</v>
      </c>
      <c r="P355" s="169">
        <f t="shared" si="167"/>
        <v>35</v>
      </c>
      <c r="Q355" s="170">
        <f t="shared" si="167"/>
        <v>45</v>
      </c>
      <c r="R355" s="171">
        <f t="shared" si="167"/>
        <v>75030</v>
      </c>
      <c r="S355" s="169">
        <f t="shared" si="167"/>
        <v>35</v>
      </c>
      <c r="T355" s="170">
        <f t="shared" si="167"/>
        <v>45</v>
      </c>
      <c r="U355" s="171">
        <f t="shared" si="167"/>
        <v>75030</v>
      </c>
      <c r="V355" s="169">
        <f t="shared" si="167"/>
        <v>35</v>
      </c>
      <c r="W355" s="170">
        <f t="shared" si="167"/>
        <v>45</v>
      </c>
      <c r="X355" s="171">
        <f t="shared" si="167"/>
        <v>75030</v>
      </c>
      <c r="Y355" s="169">
        <f t="shared" si="167"/>
        <v>35</v>
      </c>
      <c r="Z355" s="170">
        <f t="shared" si="167"/>
        <v>45</v>
      </c>
      <c r="AA355" s="171">
        <f t="shared" si="167"/>
        <v>75030</v>
      </c>
      <c r="AB355" s="169">
        <f t="shared" si="167"/>
        <v>35</v>
      </c>
      <c r="AC355" s="170">
        <f t="shared" si="167"/>
        <v>45</v>
      </c>
      <c r="AD355" s="171">
        <f t="shared" si="167"/>
        <v>75030</v>
      </c>
      <c r="AE355" s="169">
        <f t="shared" si="167"/>
        <v>35</v>
      </c>
      <c r="AF355" s="170">
        <f t="shared" si="167"/>
        <v>45</v>
      </c>
      <c r="AG355" s="171">
        <f t="shared" si="167"/>
        <v>75030</v>
      </c>
      <c r="AH355" s="169">
        <f t="shared" si="167"/>
        <v>35</v>
      </c>
      <c r="AI355" s="170">
        <f t="shared" si="167"/>
        <v>45</v>
      </c>
      <c r="AJ355" s="171">
        <f t="shared" si="167"/>
        <v>75030</v>
      </c>
      <c r="AK355" s="169">
        <f t="shared" si="167"/>
        <v>35</v>
      </c>
      <c r="AL355" s="170">
        <f t="shared" si="167"/>
        <v>45</v>
      </c>
      <c r="AM355" s="171">
        <f t="shared" si="167"/>
        <v>75030</v>
      </c>
      <c r="AN355" s="169">
        <f t="shared" si="167"/>
        <v>35</v>
      </c>
      <c r="AO355" s="170">
        <f t="shared" si="167"/>
        <v>45</v>
      </c>
      <c r="AP355" s="171">
        <f t="shared" si="167"/>
        <v>75030</v>
      </c>
      <c r="AQ355" s="169">
        <f t="shared" si="167"/>
        <v>35</v>
      </c>
      <c r="AR355" s="170">
        <f t="shared" si="167"/>
        <v>45</v>
      </c>
      <c r="AS355" s="171">
        <f t="shared" si="167"/>
        <v>75030</v>
      </c>
      <c r="AT355" s="169">
        <f t="shared" si="167"/>
        <v>35</v>
      </c>
      <c r="AU355" s="170">
        <f t="shared" si="167"/>
        <v>45</v>
      </c>
      <c r="AV355" s="171">
        <f t="shared" si="167"/>
        <v>75030</v>
      </c>
      <c r="AW355" s="169">
        <f t="shared" si="167"/>
        <v>35</v>
      </c>
      <c r="AX355" s="170">
        <f t="shared" si="167"/>
        <v>45</v>
      </c>
      <c r="AY355" s="171">
        <f t="shared" si="167"/>
        <v>75030</v>
      </c>
    </row>
    <row r="396" spans="1:51" ht="15" thickBot="1"/>
    <row r="397" spans="1:51" s="125" customFormat="1" ht="39" customHeight="1" thickBot="1">
      <c r="A397" s="122"/>
      <c r="B397" s="123" t="s">
        <v>417</v>
      </c>
      <c r="C397" s="124"/>
      <c r="D397" s="124"/>
      <c r="E397" s="124"/>
      <c r="F397" s="124"/>
      <c r="G397" s="124"/>
      <c r="H397" s="124"/>
      <c r="I397" s="124"/>
      <c r="J397" s="874"/>
      <c r="K397" s="875"/>
      <c r="L397" s="875"/>
      <c r="M397" s="875"/>
      <c r="N397" s="875"/>
      <c r="O397" s="875"/>
      <c r="P397" s="875"/>
      <c r="Q397" s="875"/>
      <c r="R397" s="875"/>
      <c r="S397" s="875"/>
      <c r="T397" s="875"/>
      <c r="U397" s="875"/>
      <c r="V397" s="875"/>
      <c r="W397" s="875"/>
      <c r="X397" s="875"/>
      <c r="Y397" s="875"/>
      <c r="Z397" s="875"/>
      <c r="AA397" s="875"/>
      <c r="AB397" s="875"/>
      <c r="AC397" s="875"/>
      <c r="AD397" s="875"/>
      <c r="AE397" s="875"/>
      <c r="AF397" s="875"/>
      <c r="AG397" s="875"/>
      <c r="AH397" s="875"/>
      <c r="AI397" s="875"/>
      <c r="AJ397" s="875"/>
      <c r="AK397" s="875"/>
      <c r="AL397" s="875"/>
      <c r="AM397" s="875"/>
      <c r="AN397" s="875"/>
      <c r="AO397" s="875"/>
      <c r="AP397" s="875"/>
      <c r="AQ397" s="875"/>
      <c r="AR397" s="875"/>
      <c r="AS397" s="875"/>
      <c r="AT397" s="875"/>
      <c r="AU397" s="875"/>
      <c r="AV397" s="875"/>
      <c r="AW397" s="875"/>
      <c r="AX397" s="875"/>
      <c r="AY397" s="875"/>
    </row>
    <row r="398" spans="1:51" s="125" customFormat="1" ht="38.25" customHeight="1" thickBot="1">
      <c r="A398" s="126" t="s">
        <v>418</v>
      </c>
      <c r="B398" s="127"/>
      <c r="C398" s="128" t="s">
        <v>284</v>
      </c>
      <c r="D398" s="129" t="s">
        <v>419</v>
      </c>
      <c r="E398" s="130" t="s">
        <v>420</v>
      </c>
      <c r="F398" s="130" t="s">
        <v>421</v>
      </c>
      <c r="G398" s="130" t="s">
        <v>422</v>
      </c>
      <c r="H398" s="130" t="s">
        <v>423</v>
      </c>
      <c r="I398" s="130" t="s">
        <v>288</v>
      </c>
      <c r="J398" s="876" t="s">
        <v>424</v>
      </c>
      <c r="K398" s="877"/>
      <c r="L398" s="131" t="s">
        <v>425</v>
      </c>
      <c r="M398" s="878" t="s">
        <v>426</v>
      </c>
      <c r="N398" s="879"/>
      <c r="O398" s="131" t="s">
        <v>425</v>
      </c>
      <c r="P398" s="876" t="s">
        <v>427</v>
      </c>
      <c r="Q398" s="877"/>
      <c r="R398" s="131" t="s">
        <v>425</v>
      </c>
      <c r="S398" s="878" t="s">
        <v>428</v>
      </c>
      <c r="T398" s="879"/>
      <c r="U398" s="131" t="s">
        <v>425</v>
      </c>
      <c r="V398" s="876" t="s">
        <v>429</v>
      </c>
      <c r="W398" s="877"/>
      <c r="X398" s="131" t="s">
        <v>425</v>
      </c>
      <c r="Y398" s="878" t="s">
        <v>430</v>
      </c>
      <c r="Z398" s="879"/>
      <c r="AA398" s="131" t="s">
        <v>425</v>
      </c>
      <c r="AB398" s="876" t="s">
        <v>431</v>
      </c>
      <c r="AC398" s="877"/>
      <c r="AD398" s="131" t="s">
        <v>425</v>
      </c>
      <c r="AE398" s="878" t="s">
        <v>432</v>
      </c>
      <c r="AF398" s="879"/>
      <c r="AG398" s="131" t="s">
        <v>425</v>
      </c>
      <c r="AH398" s="876" t="s">
        <v>433</v>
      </c>
      <c r="AI398" s="877"/>
      <c r="AJ398" s="131" t="s">
        <v>425</v>
      </c>
      <c r="AK398" s="878" t="s">
        <v>434</v>
      </c>
      <c r="AL398" s="879"/>
      <c r="AM398" s="131" t="s">
        <v>425</v>
      </c>
      <c r="AN398" s="876" t="s">
        <v>435</v>
      </c>
      <c r="AO398" s="877"/>
      <c r="AP398" s="131" t="s">
        <v>425</v>
      </c>
      <c r="AQ398" s="878" t="s">
        <v>436</v>
      </c>
      <c r="AR398" s="879"/>
      <c r="AS398" s="131" t="s">
        <v>425</v>
      </c>
      <c r="AT398" s="876" t="s">
        <v>437</v>
      </c>
      <c r="AU398" s="877"/>
      <c r="AV398" s="131" t="s">
        <v>425</v>
      </c>
      <c r="AW398" s="878" t="s">
        <v>438</v>
      </c>
      <c r="AX398" s="879"/>
      <c r="AY398" s="131" t="s">
        <v>425</v>
      </c>
    </row>
    <row r="399" spans="1:51" s="125" customFormat="1" ht="27" thickBot="1">
      <c r="A399" s="132" t="s">
        <v>439</v>
      </c>
      <c r="B399" s="133" t="s">
        <v>440</v>
      </c>
      <c r="C399" s="134"/>
      <c r="D399" s="134"/>
      <c r="E399" s="134"/>
      <c r="F399" s="134"/>
      <c r="G399" s="134"/>
      <c r="H399" s="134"/>
      <c r="I399" s="134"/>
      <c r="J399" s="135" t="s">
        <v>441</v>
      </c>
      <c r="K399" s="136" t="s">
        <v>442</v>
      </c>
      <c r="L399" s="136"/>
      <c r="M399" s="136" t="s">
        <v>441</v>
      </c>
      <c r="N399" s="137" t="s">
        <v>442</v>
      </c>
      <c r="O399" s="136"/>
      <c r="P399" s="136" t="s">
        <v>441</v>
      </c>
      <c r="Q399" s="137" t="s">
        <v>442</v>
      </c>
      <c r="R399" s="136"/>
      <c r="S399" s="137" t="s">
        <v>441</v>
      </c>
      <c r="T399" s="137" t="s">
        <v>442</v>
      </c>
      <c r="U399" s="136"/>
      <c r="V399" s="135" t="s">
        <v>441</v>
      </c>
      <c r="W399" s="136" t="s">
        <v>442</v>
      </c>
      <c r="X399" s="136"/>
      <c r="Y399" s="136" t="s">
        <v>441</v>
      </c>
      <c r="Z399" s="137" t="s">
        <v>442</v>
      </c>
      <c r="AA399" s="136"/>
      <c r="AB399" s="136" t="s">
        <v>441</v>
      </c>
      <c r="AC399" s="137" t="s">
        <v>442</v>
      </c>
      <c r="AD399" s="136"/>
      <c r="AE399" s="137" t="s">
        <v>441</v>
      </c>
      <c r="AF399" s="137" t="s">
        <v>442</v>
      </c>
      <c r="AG399" s="136"/>
      <c r="AH399" s="135" t="s">
        <v>441</v>
      </c>
      <c r="AI399" s="136" t="s">
        <v>442</v>
      </c>
      <c r="AJ399" s="136"/>
      <c r="AK399" s="136" t="s">
        <v>441</v>
      </c>
      <c r="AL399" s="137" t="s">
        <v>442</v>
      </c>
      <c r="AM399" s="136"/>
      <c r="AN399" s="136" t="s">
        <v>441</v>
      </c>
      <c r="AO399" s="137" t="s">
        <v>442</v>
      </c>
      <c r="AP399" s="136"/>
      <c r="AQ399" s="137" t="s">
        <v>441</v>
      </c>
      <c r="AR399" s="137" t="s">
        <v>442</v>
      </c>
      <c r="AS399" s="136"/>
      <c r="AT399" s="135" t="s">
        <v>441</v>
      </c>
      <c r="AU399" s="136" t="s">
        <v>442</v>
      </c>
      <c r="AV399" s="136"/>
      <c r="AW399" s="136" t="s">
        <v>441</v>
      </c>
      <c r="AX399" s="137" t="s">
        <v>442</v>
      </c>
      <c r="AY399" s="136"/>
    </row>
    <row r="400" spans="1:51" s="125" customFormat="1" ht="13.8" thickBot="1">
      <c r="A400" s="173" t="s">
        <v>144</v>
      </c>
      <c r="B400" s="174"/>
      <c r="C400" s="175"/>
      <c r="D400" s="175"/>
      <c r="E400" s="175"/>
      <c r="F400" s="175"/>
      <c r="G400" s="175"/>
      <c r="H400" s="175"/>
      <c r="I400" s="176"/>
      <c r="J400" s="177"/>
      <c r="K400" s="178"/>
      <c r="L400" s="179"/>
      <c r="M400" s="180"/>
      <c r="N400" s="178"/>
      <c r="O400" s="181"/>
      <c r="P400" s="177"/>
      <c r="Q400" s="178"/>
      <c r="R400" s="181"/>
      <c r="S400" s="177"/>
      <c r="T400" s="178"/>
      <c r="U400" s="181"/>
      <c r="V400" s="177"/>
      <c r="W400" s="178"/>
      <c r="X400" s="181"/>
      <c r="Y400" s="180"/>
      <c r="Z400" s="178"/>
      <c r="AA400" s="181"/>
      <c r="AB400" s="177"/>
      <c r="AC400" s="178"/>
      <c r="AD400" s="181"/>
      <c r="AE400" s="177"/>
      <c r="AF400" s="178"/>
      <c r="AG400" s="181"/>
      <c r="AH400" s="177"/>
      <c r="AI400" s="178"/>
      <c r="AJ400" s="181"/>
      <c r="AK400" s="180"/>
      <c r="AL400" s="178"/>
      <c r="AM400" s="181"/>
      <c r="AN400" s="177"/>
      <c r="AO400" s="178"/>
      <c r="AP400" s="181"/>
      <c r="AQ400" s="177"/>
      <c r="AR400" s="178"/>
      <c r="AS400" s="181"/>
      <c r="AT400" s="177"/>
      <c r="AU400" s="178"/>
      <c r="AV400" s="181"/>
      <c r="AW400" s="180"/>
      <c r="AX400" s="178"/>
      <c r="AY400" s="181"/>
    </row>
    <row r="401" spans="1:51" s="125" customFormat="1" ht="13.2">
      <c r="A401" s="182" t="s">
        <v>518</v>
      </c>
      <c r="B401" s="183" t="s">
        <v>456</v>
      </c>
      <c r="C401" s="147">
        <v>4000</v>
      </c>
      <c r="D401" s="147">
        <f t="shared" ref="D401:D416" si="168">C401*0.1</f>
        <v>400</v>
      </c>
      <c r="E401" s="147">
        <v>115</v>
      </c>
      <c r="F401" s="147">
        <v>63</v>
      </c>
      <c r="G401" s="147">
        <v>27</v>
      </c>
      <c r="H401" s="147">
        <v>140</v>
      </c>
      <c r="I401" s="147">
        <f t="shared" ref="I401:I407" si="169">SUM(C401:H401)</f>
        <v>4745</v>
      </c>
      <c r="J401" s="162">
        <v>1</v>
      </c>
      <c r="K401" s="159">
        <v>1</v>
      </c>
      <c r="L401" s="154">
        <f t="shared" ref="L401:L416" si="170">I401*J401*K401</f>
        <v>4745</v>
      </c>
      <c r="M401" s="162">
        <v>1</v>
      </c>
      <c r="N401" s="159">
        <v>1</v>
      </c>
      <c r="O401" s="154">
        <f t="shared" ref="O401:O416" si="171">I401*M401*N401</f>
        <v>4745</v>
      </c>
      <c r="P401" s="162">
        <v>1</v>
      </c>
      <c r="Q401" s="159">
        <v>1</v>
      </c>
      <c r="R401" s="154">
        <f t="shared" ref="R401:R416" si="172">I401*P401*Q401</f>
        <v>4745</v>
      </c>
      <c r="S401" s="162">
        <v>1</v>
      </c>
      <c r="T401" s="159">
        <v>1</v>
      </c>
      <c r="U401" s="154">
        <f t="shared" ref="U401:U416" si="173">I401*S401*T401</f>
        <v>4745</v>
      </c>
      <c r="V401" s="162">
        <v>1</v>
      </c>
      <c r="W401" s="159">
        <v>1</v>
      </c>
      <c r="X401" s="154">
        <f t="shared" ref="X401:X416" si="174">I401*V401*W401</f>
        <v>4745</v>
      </c>
      <c r="Y401" s="162">
        <v>1</v>
      </c>
      <c r="Z401" s="159">
        <v>1</v>
      </c>
      <c r="AA401" s="154">
        <f t="shared" ref="AA401:AA416" si="175">I401*Y401*Z401</f>
        <v>4745</v>
      </c>
      <c r="AB401" s="162">
        <v>1</v>
      </c>
      <c r="AC401" s="159">
        <v>1</v>
      </c>
      <c r="AD401" s="154">
        <f t="shared" ref="AD401:AD416" si="176">I401*AB401*AC401</f>
        <v>4745</v>
      </c>
      <c r="AE401" s="162">
        <v>1</v>
      </c>
      <c r="AF401" s="159">
        <v>1</v>
      </c>
      <c r="AG401" s="154">
        <f t="shared" ref="AG401:AG416" si="177">I401*AE401*AF401</f>
        <v>4745</v>
      </c>
      <c r="AH401" s="162">
        <v>1</v>
      </c>
      <c r="AI401" s="159">
        <v>1</v>
      </c>
      <c r="AJ401" s="154">
        <f t="shared" ref="AJ401:AJ407" si="178">I401*AH401*AI401</f>
        <v>4745</v>
      </c>
      <c r="AK401" s="162">
        <v>1</v>
      </c>
      <c r="AL401" s="159">
        <v>1</v>
      </c>
      <c r="AM401" s="154">
        <f t="shared" ref="AM401:AM407" si="179">I401*AK401*AL401</f>
        <v>4745</v>
      </c>
      <c r="AN401" s="162">
        <v>1</v>
      </c>
      <c r="AO401" s="159">
        <v>1</v>
      </c>
      <c r="AP401" s="154">
        <f t="shared" ref="AP401:AP407" si="180">I401*AN401*AO401</f>
        <v>4745</v>
      </c>
      <c r="AQ401" s="162">
        <v>1</v>
      </c>
      <c r="AR401" s="159">
        <v>1</v>
      </c>
      <c r="AS401" s="154">
        <f t="shared" ref="AS401:AS407" si="181">I401*AQ401*AR401</f>
        <v>4745</v>
      </c>
      <c r="AT401" s="162">
        <v>1</v>
      </c>
      <c r="AU401" s="159">
        <v>1</v>
      </c>
      <c r="AV401" s="154">
        <f t="shared" ref="AV401:AV407" si="182">I401*AT401*AU401</f>
        <v>4745</v>
      </c>
      <c r="AW401" s="162">
        <v>1</v>
      </c>
      <c r="AX401" s="159">
        <v>1</v>
      </c>
      <c r="AY401" s="154">
        <f t="shared" ref="AY401:AY407" si="183">I401*AW401*AX401</f>
        <v>4745</v>
      </c>
    </row>
    <row r="402" spans="1:51" s="125" customFormat="1" ht="13.2">
      <c r="A402" s="192" t="s">
        <v>148</v>
      </c>
      <c r="B402" s="183" t="s">
        <v>456</v>
      </c>
      <c r="C402" s="147">
        <v>2000</v>
      </c>
      <c r="D402" s="147">
        <f t="shared" si="168"/>
        <v>200</v>
      </c>
      <c r="E402" s="147">
        <v>115</v>
      </c>
      <c r="F402" s="147">
        <v>63</v>
      </c>
      <c r="G402" s="147">
        <v>17</v>
      </c>
      <c r="H402" s="147">
        <v>140</v>
      </c>
      <c r="I402" s="147">
        <f t="shared" si="169"/>
        <v>2535</v>
      </c>
      <c r="J402" s="162">
        <v>1</v>
      </c>
      <c r="K402" s="159">
        <v>1</v>
      </c>
      <c r="L402" s="154">
        <f t="shared" si="170"/>
        <v>2535</v>
      </c>
      <c r="M402" s="162">
        <v>1</v>
      </c>
      <c r="N402" s="159">
        <v>1</v>
      </c>
      <c r="O402" s="154">
        <f t="shared" si="171"/>
        <v>2535</v>
      </c>
      <c r="P402" s="162">
        <v>1</v>
      </c>
      <c r="Q402" s="159">
        <v>1</v>
      </c>
      <c r="R402" s="154">
        <f t="shared" si="172"/>
        <v>2535</v>
      </c>
      <c r="S402" s="162">
        <v>1</v>
      </c>
      <c r="T402" s="159">
        <v>1</v>
      </c>
      <c r="U402" s="154">
        <f t="shared" si="173"/>
        <v>2535</v>
      </c>
      <c r="V402" s="162">
        <v>1</v>
      </c>
      <c r="W402" s="159">
        <v>1</v>
      </c>
      <c r="X402" s="154">
        <f t="shared" si="174"/>
        <v>2535</v>
      </c>
      <c r="Y402" s="162">
        <v>1</v>
      </c>
      <c r="Z402" s="159">
        <v>1</v>
      </c>
      <c r="AA402" s="154">
        <f t="shared" si="175"/>
        <v>2535</v>
      </c>
      <c r="AB402" s="162">
        <v>1</v>
      </c>
      <c r="AC402" s="159">
        <v>1</v>
      </c>
      <c r="AD402" s="154">
        <f t="shared" si="176"/>
        <v>2535</v>
      </c>
      <c r="AE402" s="162">
        <v>1</v>
      </c>
      <c r="AF402" s="159">
        <v>1</v>
      </c>
      <c r="AG402" s="154">
        <f t="shared" si="177"/>
        <v>2535</v>
      </c>
      <c r="AH402" s="162">
        <v>1</v>
      </c>
      <c r="AI402" s="159">
        <v>1</v>
      </c>
      <c r="AJ402" s="154">
        <f t="shared" si="178"/>
        <v>2535</v>
      </c>
      <c r="AK402" s="162">
        <v>1</v>
      </c>
      <c r="AL402" s="159">
        <v>1</v>
      </c>
      <c r="AM402" s="154">
        <f t="shared" si="179"/>
        <v>2535</v>
      </c>
      <c r="AN402" s="162">
        <v>1</v>
      </c>
      <c r="AO402" s="159">
        <v>1</v>
      </c>
      <c r="AP402" s="154">
        <f t="shared" si="180"/>
        <v>2535</v>
      </c>
      <c r="AQ402" s="162">
        <v>1</v>
      </c>
      <c r="AR402" s="159">
        <v>1</v>
      </c>
      <c r="AS402" s="154">
        <f t="shared" si="181"/>
        <v>2535</v>
      </c>
      <c r="AT402" s="162">
        <v>1</v>
      </c>
      <c r="AU402" s="159">
        <v>1</v>
      </c>
      <c r="AV402" s="154">
        <f t="shared" si="182"/>
        <v>2535</v>
      </c>
      <c r="AW402" s="162">
        <v>1</v>
      </c>
      <c r="AX402" s="159">
        <v>1</v>
      </c>
      <c r="AY402" s="154">
        <f t="shared" si="183"/>
        <v>2535</v>
      </c>
    </row>
    <row r="403" spans="1:51" s="125" customFormat="1" ht="13.2">
      <c r="A403" s="192" t="s">
        <v>519</v>
      </c>
      <c r="B403" s="183" t="s">
        <v>456</v>
      </c>
      <c r="C403" s="147">
        <v>900</v>
      </c>
      <c r="D403" s="147">
        <f t="shared" si="168"/>
        <v>90</v>
      </c>
      <c r="E403" s="147">
        <v>115</v>
      </c>
      <c r="F403" s="147">
        <v>63</v>
      </c>
      <c r="G403" s="147">
        <v>17</v>
      </c>
      <c r="H403" s="147">
        <v>140</v>
      </c>
      <c r="I403" s="147">
        <f t="shared" si="169"/>
        <v>1325</v>
      </c>
      <c r="J403" s="162">
        <v>1</v>
      </c>
      <c r="K403" s="159">
        <v>1</v>
      </c>
      <c r="L403" s="154">
        <f t="shared" si="170"/>
        <v>1325</v>
      </c>
      <c r="M403" s="162">
        <v>1</v>
      </c>
      <c r="N403" s="159">
        <v>1</v>
      </c>
      <c r="O403" s="154">
        <f t="shared" si="171"/>
        <v>1325</v>
      </c>
      <c r="P403" s="162">
        <v>1</v>
      </c>
      <c r="Q403" s="159">
        <v>1</v>
      </c>
      <c r="R403" s="154">
        <f t="shared" si="172"/>
        <v>1325</v>
      </c>
      <c r="S403" s="162">
        <v>1</v>
      </c>
      <c r="T403" s="159">
        <v>1</v>
      </c>
      <c r="U403" s="154">
        <f t="shared" si="173"/>
        <v>1325</v>
      </c>
      <c r="V403" s="162">
        <v>1</v>
      </c>
      <c r="W403" s="159">
        <v>1</v>
      </c>
      <c r="X403" s="154">
        <f t="shared" si="174"/>
        <v>1325</v>
      </c>
      <c r="Y403" s="162">
        <v>1</v>
      </c>
      <c r="Z403" s="159">
        <v>1</v>
      </c>
      <c r="AA403" s="154">
        <f t="shared" si="175"/>
        <v>1325</v>
      </c>
      <c r="AB403" s="162">
        <v>1</v>
      </c>
      <c r="AC403" s="159">
        <v>1</v>
      </c>
      <c r="AD403" s="154">
        <f t="shared" si="176"/>
        <v>1325</v>
      </c>
      <c r="AE403" s="162">
        <v>1</v>
      </c>
      <c r="AF403" s="159">
        <v>1</v>
      </c>
      <c r="AG403" s="154">
        <f t="shared" si="177"/>
        <v>1325</v>
      </c>
      <c r="AH403" s="162">
        <v>1</v>
      </c>
      <c r="AI403" s="159">
        <v>1</v>
      </c>
      <c r="AJ403" s="154">
        <f t="shared" si="178"/>
        <v>1325</v>
      </c>
      <c r="AK403" s="162">
        <v>1</v>
      </c>
      <c r="AL403" s="159">
        <v>1</v>
      </c>
      <c r="AM403" s="154">
        <f t="shared" si="179"/>
        <v>1325</v>
      </c>
      <c r="AN403" s="162">
        <v>1</v>
      </c>
      <c r="AO403" s="159">
        <v>1</v>
      </c>
      <c r="AP403" s="154">
        <f t="shared" si="180"/>
        <v>1325</v>
      </c>
      <c r="AQ403" s="162">
        <v>1</v>
      </c>
      <c r="AR403" s="159">
        <v>1</v>
      </c>
      <c r="AS403" s="154">
        <f t="shared" si="181"/>
        <v>1325</v>
      </c>
      <c r="AT403" s="162">
        <v>1</v>
      </c>
      <c r="AU403" s="159">
        <v>1</v>
      </c>
      <c r="AV403" s="154">
        <f t="shared" si="182"/>
        <v>1325</v>
      </c>
      <c r="AW403" s="162">
        <v>1</v>
      </c>
      <c r="AX403" s="159">
        <v>1</v>
      </c>
      <c r="AY403" s="154">
        <f t="shared" si="183"/>
        <v>1325</v>
      </c>
    </row>
    <row r="404" spans="1:51" s="125" customFormat="1" ht="13.2">
      <c r="A404" s="182" t="s">
        <v>520</v>
      </c>
      <c r="B404" s="183" t="s">
        <v>456</v>
      </c>
      <c r="C404" s="147">
        <v>1000</v>
      </c>
      <c r="D404" s="147">
        <f t="shared" si="168"/>
        <v>100</v>
      </c>
      <c r="E404" s="147">
        <v>115</v>
      </c>
      <c r="F404" s="147">
        <v>63</v>
      </c>
      <c r="G404" s="147">
        <v>17</v>
      </c>
      <c r="H404" s="147">
        <v>140</v>
      </c>
      <c r="I404" s="147">
        <f t="shared" si="169"/>
        <v>1435</v>
      </c>
      <c r="J404" s="162">
        <v>1</v>
      </c>
      <c r="K404" s="159">
        <v>1</v>
      </c>
      <c r="L404" s="154">
        <f t="shared" si="170"/>
        <v>1435</v>
      </c>
      <c r="M404" s="162">
        <v>1</v>
      </c>
      <c r="N404" s="159">
        <v>1</v>
      </c>
      <c r="O404" s="154">
        <f t="shared" si="171"/>
        <v>1435</v>
      </c>
      <c r="P404" s="162">
        <v>1</v>
      </c>
      <c r="Q404" s="159">
        <v>1</v>
      </c>
      <c r="R404" s="154">
        <f t="shared" si="172"/>
        <v>1435</v>
      </c>
      <c r="S404" s="162">
        <v>1</v>
      </c>
      <c r="T404" s="159">
        <v>1</v>
      </c>
      <c r="U404" s="154">
        <f t="shared" si="173"/>
        <v>1435</v>
      </c>
      <c r="V404" s="162">
        <v>1</v>
      </c>
      <c r="W404" s="159">
        <v>1</v>
      </c>
      <c r="X404" s="154">
        <f t="shared" si="174"/>
        <v>1435</v>
      </c>
      <c r="Y404" s="162">
        <v>1</v>
      </c>
      <c r="Z404" s="159">
        <v>1</v>
      </c>
      <c r="AA404" s="154">
        <f t="shared" si="175"/>
        <v>1435</v>
      </c>
      <c r="AB404" s="162">
        <v>1</v>
      </c>
      <c r="AC404" s="159">
        <v>1</v>
      </c>
      <c r="AD404" s="154">
        <f t="shared" si="176"/>
        <v>1435</v>
      </c>
      <c r="AE404" s="162">
        <v>1</v>
      </c>
      <c r="AF404" s="159">
        <v>1</v>
      </c>
      <c r="AG404" s="154">
        <f t="shared" si="177"/>
        <v>1435</v>
      </c>
      <c r="AH404" s="162">
        <v>1</v>
      </c>
      <c r="AI404" s="159">
        <v>1</v>
      </c>
      <c r="AJ404" s="154">
        <f t="shared" si="178"/>
        <v>1435</v>
      </c>
      <c r="AK404" s="162">
        <v>1</v>
      </c>
      <c r="AL404" s="159">
        <v>1</v>
      </c>
      <c r="AM404" s="154">
        <f t="shared" si="179"/>
        <v>1435</v>
      </c>
      <c r="AN404" s="162">
        <v>1</v>
      </c>
      <c r="AO404" s="159">
        <v>1</v>
      </c>
      <c r="AP404" s="154">
        <f t="shared" si="180"/>
        <v>1435</v>
      </c>
      <c r="AQ404" s="162">
        <v>1</v>
      </c>
      <c r="AR404" s="159">
        <v>1</v>
      </c>
      <c r="AS404" s="154">
        <f t="shared" si="181"/>
        <v>1435</v>
      </c>
      <c r="AT404" s="162">
        <v>1</v>
      </c>
      <c r="AU404" s="159">
        <v>1</v>
      </c>
      <c r="AV404" s="154">
        <f t="shared" si="182"/>
        <v>1435</v>
      </c>
      <c r="AW404" s="162">
        <v>1</v>
      </c>
      <c r="AX404" s="159">
        <v>1</v>
      </c>
      <c r="AY404" s="154">
        <f t="shared" si="183"/>
        <v>1435</v>
      </c>
    </row>
    <row r="405" spans="1:51" s="125" customFormat="1" ht="13.2">
      <c r="A405" s="208" t="s">
        <v>521</v>
      </c>
      <c r="B405" s="183" t="s">
        <v>456</v>
      </c>
      <c r="C405" s="147">
        <v>900</v>
      </c>
      <c r="D405" s="147">
        <f t="shared" si="168"/>
        <v>90</v>
      </c>
      <c r="E405" s="147">
        <v>115</v>
      </c>
      <c r="F405" s="147">
        <v>63</v>
      </c>
      <c r="G405" s="147">
        <v>27</v>
      </c>
      <c r="H405" s="147">
        <v>140</v>
      </c>
      <c r="I405" s="147">
        <f t="shared" si="169"/>
        <v>1335</v>
      </c>
      <c r="J405" s="162">
        <v>1</v>
      </c>
      <c r="K405" s="159">
        <v>1</v>
      </c>
      <c r="L405" s="154">
        <f t="shared" si="170"/>
        <v>1335</v>
      </c>
      <c r="M405" s="162">
        <v>1</v>
      </c>
      <c r="N405" s="159">
        <v>1</v>
      </c>
      <c r="O405" s="154">
        <f t="shared" si="171"/>
        <v>1335</v>
      </c>
      <c r="P405" s="162">
        <v>1</v>
      </c>
      <c r="Q405" s="159">
        <v>1</v>
      </c>
      <c r="R405" s="154">
        <f t="shared" si="172"/>
        <v>1335</v>
      </c>
      <c r="S405" s="162">
        <v>1</v>
      </c>
      <c r="T405" s="159">
        <v>1</v>
      </c>
      <c r="U405" s="154">
        <f t="shared" si="173"/>
        <v>1335</v>
      </c>
      <c r="V405" s="162">
        <v>1</v>
      </c>
      <c r="W405" s="159">
        <v>1</v>
      </c>
      <c r="X405" s="154">
        <f t="shared" si="174"/>
        <v>1335</v>
      </c>
      <c r="Y405" s="162">
        <v>1</v>
      </c>
      <c r="Z405" s="159">
        <v>1</v>
      </c>
      <c r="AA405" s="154">
        <f t="shared" si="175"/>
        <v>1335</v>
      </c>
      <c r="AB405" s="162">
        <v>1</v>
      </c>
      <c r="AC405" s="159">
        <v>1</v>
      </c>
      <c r="AD405" s="154">
        <f t="shared" si="176"/>
        <v>1335</v>
      </c>
      <c r="AE405" s="162">
        <v>1</v>
      </c>
      <c r="AF405" s="159">
        <v>1</v>
      </c>
      <c r="AG405" s="154">
        <f t="shared" si="177"/>
        <v>1335</v>
      </c>
      <c r="AH405" s="162">
        <v>1</v>
      </c>
      <c r="AI405" s="159">
        <v>1</v>
      </c>
      <c r="AJ405" s="154">
        <f t="shared" si="178"/>
        <v>1335</v>
      </c>
      <c r="AK405" s="162">
        <v>1</v>
      </c>
      <c r="AL405" s="159">
        <v>1</v>
      </c>
      <c r="AM405" s="154">
        <f t="shared" si="179"/>
        <v>1335</v>
      </c>
      <c r="AN405" s="162">
        <v>1</v>
      </c>
      <c r="AO405" s="159">
        <v>1</v>
      </c>
      <c r="AP405" s="154">
        <f t="shared" si="180"/>
        <v>1335</v>
      </c>
      <c r="AQ405" s="162">
        <v>1</v>
      </c>
      <c r="AR405" s="159">
        <v>1</v>
      </c>
      <c r="AS405" s="154">
        <f t="shared" si="181"/>
        <v>1335</v>
      </c>
      <c r="AT405" s="162">
        <v>1</v>
      </c>
      <c r="AU405" s="159">
        <v>1</v>
      </c>
      <c r="AV405" s="154">
        <f t="shared" si="182"/>
        <v>1335</v>
      </c>
      <c r="AW405" s="162">
        <v>1</v>
      </c>
      <c r="AX405" s="159">
        <v>1</v>
      </c>
      <c r="AY405" s="154">
        <f t="shared" si="183"/>
        <v>1335</v>
      </c>
    </row>
    <row r="406" spans="1:51" s="125" customFormat="1" ht="13.2">
      <c r="A406" s="208" t="s">
        <v>522</v>
      </c>
      <c r="B406" s="183" t="s">
        <v>456</v>
      </c>
      <c r="C406" s="147">
        <v>900</v>
      </c>
      <c r="D406" s="147">
        <f t="shared" si="168"/>
        <v>90</v>
      </c>
      <c r="E406" s="147">
        <v>115</v>
      </c>
      <c r="F406" s="147">
        <v>63</v>
      </c>
      <c r="G406" s="147">
        <v>17</v>
      </c>
      <c r="H406" s="147">
        <v>140</v>
      </c>
      <c r="I406" s="147">
        <f t="shared" si="169"/>
        <v>1325</v>
      </c>
      <c r="J406" s="162">
        <v>1</v>
      </c>
      <c r="K406" s="159">
        <v>1</v>
      </c>
      <c r="L406" s="154">
        <f t="shared" si="170"/>
        <v>1325</v>
      </c>
      <c r="M406" s="162">
        <v>1</v>
      </c>
      <c r="N406" s="159">
        <v>1</v>
      </c>
      <c r="O406" s="154">
        <f t="shared" si="171"/>
        <v>1325</v>
      </c>
      <c r="P406" s="162">
        <v>1</v>
      </c>
      <c r="Q406" s="159">
        <v>1</v>
      </c>
      <c r="R406" s="154">
        <f t="shared" si="172"/>
        <v>1325</v>
      </c>
      <c r="S406" s="162">
        <v>1</v>
      </c>
      <c r="T406" s="159">
        <v>1</v>
      </c>
      <c r="U406" s="154">
        <f t="shared" si="173"/>
        <v>1325</v>
      </c>
      <c r="V406" s="162">
        <v>1</v>
      </c>
      <c r="W406" s="159">
        <v>1</v>
      </c>
      <c r="X406" s="154">
        <f t="shared" si="174"/>
        <v>1325</v>
      </c>
      <c r="Y406" s="162">
        <v>1</v>
      </c>
      <c r="Z406" s="159">
        <v>1</v>
      </c>
      <c r="AA406" s="154">
        <f t="shared" si="175"/>
        <v>1325</v>
      </c>
      <c r="AB406" s="162">
        <v>1</v>
      </c>
      <c r="AC406" s="159">
        <v>1</v>
      </c>
      <c r="AD406" s="154">
        <f t="shared" si="176"/>
        <v>1325</v>
      </c>
      <c r="AE406" s="162">
        <v>1</v>
      </c>
      <c r="AF406" s="159">
        <v>1</v>
      </c>
      <c r="AG406" s="154">
        <f t="shared" si="177"/>
        <v>1325</v>
      </c>
      <c r="AH406" s="162">
        <v>1</v>
      </c>
      <c r="AI406" s="159">
        <v>1</v>
      </c>
      <c r="AJ406" s="154">
        <f t="shared" si="178"/>
        <v>1325</v>
      </c>
      <c r="AK406" s="162">
        <v>1</v>
      </c>
      <c r="AL406" s="159">
        <v>1</v>
      </c>
      <c r="AM406" s="154">
        <f t="shared" si="179"/>
        <v>1325</v>
      </c>
      <c r="AN406" s="162">
        <v>1</v>
      </c>
      <c r="AO406" s="159">
        <v>1</v>
      </c>
      <c r="AP406" s="154">
        <f t="shared" si="180"/>
        <v>1325</v>
      </c>
      <c r="AQ406" s="162">
        <v>1</v>
      </c>
      <c r="AR406" s="159">
        <v>1</v>
      </c>
      <c r="AS406" s="154">
        <f t="shared" si="181"/>
        <v>1325</v>
      </c>
      <c r="AT406" s="162">
        <v>1</v>
      </c>
      <c r="AU406" s="159">
        <v>1</v>
      </c>
      <c r="AV406" s="154">
        <f t="shared" si="182"/>
        <v>1325</v>
      </c>
      <c r="AW406" s="162">
        <v>1</v>
      </c>
      <c r="AX406" s="159">
        <v>1</v>
      </c>
      <c r="AY406" s="154">
        <f t="shared" si="183"/>
        <v>1325</v>
      </c>
    </row>
    <row r="407" spans="1:51" s="125" customFormat="1" ht="13.2">
      <c r="A407" s="223" t="s">
        <v>523</v>
      </c>
      <c r="B407" s="183" t="s">
        <v>456</v>
      </c>
      <c r="C407" s="147">
        <v>600</v>
      </c>
      <c r="D407" s="147">
        <f t="shared" si="168"/>
        <v>60</v>
      </c>
      <c r="E407" s="147">
        <v>115</v>
      </c>
      <c r="F407" s="147">
        <v>63</v>
      </c>
      <c r="G407" s="147">
        <v>17</v>
      </c>
      <c r="H407" s="147">
        <v>140</v>
      </c>
      <c r="I407" s="147">
        <f t="shared" si="169"/>
        <v>995</v>
      </c>
      <c r="J407" s="185">
        <v>1</v>
      </c>
      <c r="K407" s="198">
        <v>2</v>
      </c>
      <c r="L407" s="154">
        <f t="shared" si="170"/>
        <v>1990</v>
      </c>
      <c r="M407" s="185">
        <v>1</v>
      </c>
      <c r="N407" s="198">
        <v>2</v>
      </c>
      <c r="O407" s="154">
        <f t="shared" si="171"/>
        <v>1990</v>
      </c>
      <c r="P407" s="185">
        <v>1</v>
      </c>
      <c r="Q407" s="198">
        <v>2</v>
      </c>
      <c r="R407" s="154">
        <f t="shared" si="172"/>
        <v>1990</v>
      </c>
      <c r="S407" s="185">
        <v>1</v>
      </c>
      <c r="T407" s="198">
        <v>2</v>
      </c>
      <c r="U407" s="154">
        <f t="shared" si="173"/>
        <v>1990</v>
      </c>
      <c r="V407" s="185">
        <v>1</v>
      </c>
      <c r="W407" s="198">
        <v>2</v>
      </c>
      <c r="X407" s="154">
        <f t="shared" si="174"/>
        <v>1990</v>
      </c>
      <c r="Y407" s="185">
        <v>1</v>
      </c>
      <c r="Z407" s="198">
        <v>2</v>
      </c>
      <c r="AA407" s="154">
        <f t="shared" si="175"/>
        <v>1990</v>
      </c>
      <c r="AB407" s="185">
        <v>1</v>
      </c>
      <c r="AC407" s="198">
        <v>2</v>
      </c>
      <c r="AD407" s="154">
        <f t="shared" si="176"/>
        <v>1990</v>
      </c>
      <c r="AE407" s="185">
        <v>1</v>
      </c>
      <c r="AF407" s="198">
        <v>2</v>
      </c>
      <c r="AG407" s="154">
        <f t="shared" si="177"/>
        <v>1990</v>
      </c>
      <c r="AH407" s="185">
        <v>1</v>
      </c>
      <c r="AI407" s="198">
        <v>2</v>
      </c>
      <c r="AJ407" s="154">
        <f t="shared" si="178"/>
        <v>1990</v>
      </c>
      <c r="AK407" s="185">
        <v>1</v>
      </c>
      <c r="AL407" s="198">
        <v>2</v>
      </c>
      <c r="AM407" s="154">
        <f t="shared" si="179"/>
        <v>1990</v>
      </c>
      <c r="AN407" s="185">
        <v>1</v>
      </c>
      <c r="AO407" s="198">
        <v>2</v>
      </c>
      <c r="AP407" s="154">
        <f t="shared" si="180"/>
        <v>1990</v>
      </c>
      <c r="AQ407" s="185">
        <v>1</v>
      </c>
      <c r="AR407" s="198">
        <v>2</v>
      </c>
      <c r="AS407" s="154">
        <f t="shared" si="181"/>
        <v>1990</v>
      </c>
      <c r="AT407" s="185">
        <v>1</v>
      </c>
      <c r="AU407" s="198">
        <v>2</v>
      </c>
      <c r="AV407" s="154">
        <f t="shared" si="182"/>
        <v>1990</v>
      </c>
      <c r="AW407" s="185">
        <v>1</v>
      </c>
      <c r="AX407" s="198">
        <v>2</v>
      </c>
      <c r="AY407" s="154">
        <f t="shared" si="183"/>
        <v>1990</v>
      </c>
    </row>
    <row r="408" spans="1:51" s="125" customFormat="1" ht="13.2">
      <c r="A408" s="224" t="s">
        <v>524</v>
      </c>
      <c r="B408" s="183" t="s">
        <v>456</v>
      </c>
      <c r="C408" s="147">
        <v>600</v>
      </c>
      <c r="D408" s="147">
        <f t="shared" si="168"/>
        <v>60</v>
      </c>
      <c r="E408" s="147">
        <v>115</v>
      </c>
      <c r="F408" s="147">
        <v>63</v>
      </c>
      <c r="G408" s="197">
        <v>27</v>
      </c>
      <c r="H408" s="147">
        <v>140</v>
      </c>
      <c r="I408" s="147">
        <f t="shared" ref="I408:I416" si="184">SUM(C408:H408)</f>
        <v>1005</v>
      </c>
      <c r="J408" s="185">
        <v>1</v>
      </c>
      <c r="K408" s="186">
        <v>3</v>
      </c>
      <c r="L408" s="154">
        <f t="shared" si="170"/>
        <v>3015</v>
      </c>
      <c r="M408" s="185">
        <v>1</v>
      </c>
      <c r="N408" s="186">
        <v>3</v>
      </c>
      <c r="O408" s="154">
        <f t="shared" si="171"/>
        <v>3015</v>
      </c>
      <c r="P408" s="185">
        <v>1</v>
      </c>
      <c r="Q408" s="186">
        <v>3</v>
      </c>
      <c r="R408" s="154">
        <f t="shared" si="172"/>
        <v>3015</v>
      </c>
      <c r="S408" s="185">
        <v>1</v>
      </c>
      <c r="T408" s="186">
        <v>3</v>
      </c>
      <c r="U408" s="154">
        <f t="shared" si="173"/>
        <v>3015</v>
      </c>
      <c r="V408" s="185">
        <v>1</v>
      </c>
      <c r="W408" s="186">
        <v>3</v>
      </c>
      <c r="X408" s="154">
        <f t="shared" si="174"/>
        <v>3015</v>
      </c>
      <c r="Y408" s="185">
        <v>1</v>
      </c>
      <c r="Z408" s="186">
        <v>3</v>
      </c>
      <c r="AA408" s="154">
        <f t="shared" si="175"/>
        <v>3015</v>
      </c>
      <c r="AB408" s="185">
        <v>1</v>
      </c>
      <c r="AC408" s="186">
        <v>3</v>
      </c>
      <c r="AD408" s="154">
        <f t="shared" si="176"/>
        <v>3015</v>
      </c>
      <c r="AE408" s="185">
        <v>1</v>
      </c>
      <c r="AF408" s="186">
        <v>3</v>
      </c>
      <c r="AG408" s="154">
        <f t="shared" si="177"/>
        <v>3015</v>
      </c>
      <c r="AH408" s="185">
        <v>1</v>
      </c>
      <c r="AI408" s="186">
        <v>3</v>
      </c>
      <c r="AJ408" s="154">
        <f t="shared" ref="AJ408:AJ416" si="185">I408*AH408*AI408</f>
        <v>3015</v>
      </c>
      <c r="AK408" s="185">
        <v>1</v>
      </c>
      <c r="AL408" s="186">
        <v>3</v>
      </c>
      <c r="AM408" s="154">
        <f t="shared" ref="AM408:AM416" si="186">I408*AK408*AL408</f>
        <v>3015</v>
      </c>
      <c r="AN408" s="185">
        <v>1</v>
      </c>
      <c r="AO408" s="186">
        <v>3</v>
      </c>
      <c r="AP408" s="154">
        <f t="shared" ref="AP408:AP416" si="187">I408*AN408*AO408</f>
        <v>3015</v>
      </c>
      <c r="AQ408" s="185">
        <v>1</v>
      </c>
      <c r="AR408" s="186">
        <v>3</v>
      </c>
      <c r="AS408" s="154">
        <f t="shared" ref="AS408:AS416" si="188">I408*AQ408*AR408</f>
        <v>3015</v>
      </c>
      <c r="AT408" s="185">
        <v>1</v>
      </c>
      <c r="AU408" s="186">
        <v>3</v>
      </c>
      <c r="AV408" s="154">
        <f t="shared" ref="AV408:AV416" si="189">I408*AT408*AU408</f>
        <v>3015</v>
      </c>
      <c r="AW408" s="185">
        <v>1</v>
      </c>
      <c r="AX408" s="186">
        <v>3</v>
      </c>
      <c r="AY408" s="154">
        <f t="shared" ref="AY408:AY416" si="190">I408*AW408*AX408</f>
        <v>3015</v>
      </c>
    </row>
    <row r="409" spans="1:51" s="125" customFormat="1" ht="13.2">
      <c r="A409" s="216" t="s">
        <v>525</v>
      </c>
      <c r="B409" s="183" t="s">
        <v>456</v>
      </c>
      <c r="C409" s="147">
        <v>600</v>
      </c>
      <c r="D409" s="147">
        <f t="shared" si="168"/>
        <v>60</v>
      </c>
      <c r="E409" s="147">
        <v>115</v>
      </c>
      <c r="F409" s="147">
        <v>63</v>
      </c>
      <c r="G409" s="197">
        <v>17</v>
      </c>
      <c r="H409" s="147">
        <v>140</v>
      </c>
      <c r="I409" s="147">
        <f t="shared" si="184"/>
        <v>995</v>
      </c>
      <c r="J409" s="185">
        <v>1</v>
      </c>
      <c r="K409" s="186">
        <v>2</v>
      </c>
      <c r="L409" s="154">
        <f t="shared" si="170"/>
        <v>1990</v>
      </c>
      <c r="M409" s="185">
        <v>1</v>
      </c>
      <c r="N409" s="186">
        <v>2</v>
      </c>
      <c r="O409" s="154">
        <f t="shared" si="171"/>
        <v>1990</v>
      </c>
      <c r="P409" s="185">
        <v>1</v>
      </c>
      <c r="Q409" s="186">
        <v>2</v>
      </c>
      <c r="R409" s="154">
        <f t="shared" si="172"/>
        <v>1990</v>
      </c>
      <c r="S409" s="185">
        <v>1</v>
      </c>
      <c r="T409" s="186">
        <v>2</v>
      </c>
      <c r="U409" s="154">
        <f t="shared" si="173"/>
        <v>1990</v>
      </c>
      <c r="V409" s="185">
        <v>1</v>
      </c>
      <c r="W409" s="186">
        <v>2</v>
      </c>
      <c r="X409" s="154">
        <f t="shared" si="174"/>
        <v>1990</v>
      </c>
      <c r="Y409" s="185">
        <v>1</v>
      </c>
      <c r="Z409" s="186">
        <v>2</v>
      </c>
      <c r="AA409" s="154">
        <f t="shared" si="175"/>
        <v>1990</v>
      </c>
      <c r="AB409" s="185">
        <v>1</v>
      </c>
      <c r="AC409" s="186">
        <v>2</v>
      </c>
      <c r="AD409" s="154">
        <f t="shared" si="176"/>
        <v>1990</v>
      </c>
      <c r="AE409" s="185">
        <v>1</v>
      </c>
      <c r="AF409" s="186">
        <v>2</v>
      </c>
      <c r="AG409" s="154">
        <f t="shared" si="177"/>
        <v>1990</v>
      </c>
      <c r="AH409" s="185">
        <v>1</v>
      </c>
      <c r="AI409" s="186">
        <v>2</v>
      </c>
      <c r="AJ409" s="154">
        <f t="shared" si="185"/>
        <v>1990</v>
      </c>
      <c r="AK409" s="185">
        <v>1</v>
      </c>
      <c r="AL409" s="186">
        <v>2</v>
      </c>
      <c r="AM409" s="154">
        <f t="shared" si="186"/>
        <v>1990</v>
      </c>
      <c r="AN409" s="185">
        <v>1</v>
      </c>
      <c r="AO409" s="186">
        <v>2</v>
      </c>
      <c r="AP409" s="154">
        <f t="shared" si="187"/>
        <v>1990</v>
      </c>
      <c r="AQ409" s="185">
        <v>1</v>
      </c>
      <c r="AR409" s="186">
        <v>2</v>
      </c>
      <c r="AS409" s="154">
        <f t="shared" si="188"/>
        <v>1990</v>
      </c>
      <c r="AT409" s="185">
        <v>1</v>
      </c>
      <c r="AU409" s="186">
        <v>2</v>
      </c>
      <c r="AV409" s="154">
        <f t="shared" si="189"/>
        <v>1990</v>
      </c>
      <c r="AW409" s="185">
        <v>1</v>
      </c>
      <c r="AX409" s="186">
        <v>2</v>
      </c>
      <c r="AY409" s="154">
        <f t="shared" si="190"/>
        <v>1990</v>
      </c>
    </row>
    <row r="410" spans="1:51" s="125" customFormat="1" ht="13.2">
      <c r="A410" s="225" t="s">
        <v>526</v>
      </c>
      <c r="B410" s="183" t="s">
        <v>456</v>
      </c>
      <c r="C410" s="147">
        <v>600</v>
      </c>
      <c r="D410" s="147">
        <f t="shared" si="168"/>
        <v>60</v>
      </c>
      <c r="E410" s="147">
        <v>115</v>
      </c>
      <c r="F410" s="147">
        <v>63</v>
      </c>
      <c r="G410" s="197">
        <v>17</v>
      </c>
      <c r="H410" s="147">
        <v>140</v>
      </c>
      <c r="I410" s="147">
        <f t="shared" si="184"/>
        <v>995</v>
      </c>
      <c r="J410" s="185">
        <v>1</v>
      </c>
      <c r="K410" s="186">
        <v>2</v>
      </c>
      <c r="L410" s="154">
        <f t="shared" si="170"/>
        <v>1990</v>
      </c>
      <c r="M410" s="185">
        <v>1</v>
      </c>
      <c r="N410" s="186">
        <v>2</v>
      </c>
      <c r="O410" s="154">
        <f t="shared" si="171"/>
        <v>1990</v>
      </c>
      <c r="P410" s="185">
        <v>1</v>
      </c>
      <c r="Q410" s="186">
        <v>2</v>
      </c>
      <c r="R410" s="154">
        <f t="shared" si="172"/>
        <v>1990</v>
      </c>
      <c r="S410" s="185">
        <v>1</v>
      </c>
      <c r="T410" s="186">
        <v>2</v>
      </c>
      <c r="U410" s="154">
        <f t="shared" si="173"/>
        <v>1990</v>
      </c>
      <c r="V410" s="185">
        <v>1</v>
      </c>
      <c r="W410" s="186">
        <v>2</v>
      </c>
      <c r="X410" s="154">
        <f t="shared" si="174"/>
        <v>1990</v>
      </c>
      <c r="Y410" s="185">
        <v>1</v>
      </c>
      <c r="Z410" s="186">
        <v>2</v>
      </c>
      <c r="AA410" s="154">
        <f t="shared" si="175"/>
        <v>1990</v>
      </c>
      <c r="AB410" s="185">
        <v>1</v>
      </c>
      <c r="AC410" s="186">
        <v>2</v>
      </c>
      <c r="AD410" s="154">
        <f t="shared" si="176"/>
        <v>1990</v>
      </c>
      <c r="AE410" s="185">
        <v>1</v>
      </c>
      <c r="AF410" s="186">
        <v>2</v>
      </c>
      <c r="AG410" s="154">
        <f t="shared" si="177"/>
        <v>1990</v>
      </c>
      <c r="AH410" s="185">
        <v>1</v>
      </c>
      <c r="AI410" s="186">
        <v>2</v>
      </c>
      <c r="AJ410" s="154">
        <f t="shared" si="185"/>
        <v>1990</v>
      </c>
      <c r="AK410" s="185">
        <v>1</v>
      </c>
      <c r="AL410" s="186">
        <v>2</v>
      </c>
      <c r="AM410" s="154">
        <f t="shared" si="186"/>
        <v>1990</v>
      </c>
      <c r="AN410" s="185">
        <v>1</v>
      </c>
      <c r="AO410" s="186">
        <v>2</v>
      </c>
      <c r="AP410" s="154">
        <f t="shared" si="187"/>
        <v>1990</v>
      </c>
      <c r="AQ410" s="185">
        <v>1</v>
      </c>
      <c r="AR410" s="186">
        <v>2</v>
      </c>
      <c r="AS410" s="154">
        <f t="shared" si="188"/>
        <v>1990</v>
      </c>
      <c r="AT410" s="185">
        <v>1</v>
      </c>
      <c r="AU410" s="186">
        <v>2</v>
      </c>
      <c r="AV410" s="154">
        <f t="shared" si="189"/>
        <v>1990</v>
      </c>
      <c r="AW410" s="185">
        <v>1</v>
      </c>
      <c r="AX410" s="186">
        <v>2</v>
      </c>
      <c r="AY410" s="154">
        <f t="shared" si="190"/>
        <v>1990</v>
      </c>
    </row>
    <row r="411" spans="1:51" s="125" customFormat="1" ht="13.2">
      <c r="A411" s="202" t="s">
        <v>195</v>
      </c>
      <c r="B411" s="183" t="s">
        <v>456</v>
      </c>
      <c r="C411" s="147">
        <v>1000</v>
      </c>
      <c r="D411" s="147">
        <f t="shared" si="168"/>
        <v>100</v>
      </c>
      <c r="E411" s="147">
        <v>115</v>
      </c>
      <c r="F411" s="147">
        <v>63</v>
      </c>
      <c r="G411" s="147">
        <v>27</v>
      </c>
      <c r="H411" s="147">
        <v>140</v>
      </c>
      <c r="I411" s="147">
        <f t="shared" si="184"/>
        <v>1445</v>
      </c>
      <c r="J411" s="185">
        <v>1</v>
      </c>
      <c r="K411" s="198">
        <v>1</v>
      </c>
      <c r="L411" s="154">
        <f t="shared" si="170"/>
        <v>1445</v>
      </c>
      <c r="M411" s="185">
        <v>1</v>
      </c>
      <c r="N411" s="198">
        <v>1</v>
      </c>
      <c r="O411" s="154">
        <f t="shared" si="171"/>
        <v>1445</v>
      </c>
      <c r="P411" s="185">
        <v>1</v>
      </c>
      <c r="Q411" s="198">
        <v>1</v>
      </c>
      <c r="R411" s="154">
        <f t="shared" si="172"/>
        <v>1445</v>
      </c>
      <c r="S411" s="185">
        <v>1</v>
      </c>
      <c r="T411" s="198">
        <v>1</v>
      </c>
      <c r="U411" s="154">
        <f t="shared" si="173"/>
        <v>1445</v>
      </c>
      <c r="V411" s="185">
        <v>1</v>
      </c>
      <c r="W411" s="198">
        <v>1</v>
      </c>
      <c r="X411" s="154">
        <f t="shared" si="174"/>
        <v>1445</v>
      </c>
      <c r="Y411" s="185">
        <v>1</v>
      </c>
      <c r="Z411" s="198">
        <v>1</v>
      </c>
      <c r="AA411" s="154">
        <f t="shared" si="175"/>
        <v>1445</v>
      </c>
      <c r="AB411" s="185">
        <v>1</v>
      </c>
      <c r="AC411" s="198">
        <v>1</v>
      </c>
      <c r="AD411" s="154">
        <f t="shared" si="176"/>
        <v>1445</v>
      </c>
      <c r="AE411" s="185">
        <v>1</v>
      </c>
      <c r="AF411" s="198">
        <v>1</v>
      </c>
      <c r="AG411" s="154">
        <f t="shared" si="177"/>
        <v>1445</v>
      </c>
      <c r="AH411" s="185">
        <v>1</v>
      </c>
      <c r="AI411" s="198">
        <v>1</v>
      </c>
      <c r="AJ411" s="154">
        <f t="shared" si="185"/>
        <v>1445</v>
      </c>
      <c r="AK411" s="185">
        <v>1</v>
      </c>
      <c r="AL411" s="198">
        <v>1</v>
      </c>
      <c r="AM411" s="154">
        <f t="shared" si="186"/>
        <v>1445</v>
      </c>
      <c r="AN411" s="185">
        <v>1</v>
      </c>
      <c r="AO411" s="198">
        <v>1</v>
      </c>
      <c r="AP411" s="154">
        <f t="shared" si="187"/>
        <v>1445</v>
      </c>
      <c r="AQ411" s="185">
        <v>1</v>
      </c>
      <c r="AR411" s="198">
        <v>1</v>
      </c>
      <c r="AS411" s="154">
        <f t="shared" si="188"/>
        <v>1445</v>
      </c>
      <c r="AT411" s="185">
        <v>1</v>
      </c>
      <c r="AU411" s="198">
        <v>1</v>
      </c>
      <c r="AV411" s="154">
        <f t="shared" si="189"/>
        <v>1445</v>
      </c>
      <c r="AW411" s="185">
        <v>1</v>
      </c>
      <c r="AX411" s="198">
        <v>1</v>
      </c>
      <c r="AY411" s="154">
        <f t="shared" si="190"/>
        <v>1445</v>
      </c>
    </row>
    <row r="412" spans="1:51" s="125" customFormat="1" ht="13.2">
      <c r="A412" s="202" t="s">
        <v>488</v>
      </c>
      <c r="B412" s="183" t="s">
        <v>456</v>
      </c>
      <c r="C412" s="147">
        <v>600</v>
      </c>
      <c r="D412" s="147">
        <f t="shared" si="168"/>
        <v>60</v>
      </c>
      <c r="E412" s="147">
        <v>115</v>
      </c>
      <c r="F412" s="147">
        <v>63</v>
      </c>
      <c r="G412" s="197">
        <v>17</v>
      </c>
      <c r="H412" s="147">
        <v>140</v>
      </c>
      <c r="I412" s="147">
        <f t="shared" si="184"/>
        <v>995</v>
      </c>
      <c r="J412" s="204">
        <v>1</v>
      </c>
      <c r="K412" s="198">
        <v>4</v>
      </c>
      <c r="L412" s="154">
        <f t="shared" si="170"/>
        <v>3980</v>
      </c>
      <c r="M412" s="204">
        <v>1</v>
      </c>
      <c r="N412" s="198">
        <v>4</v>
      </c>
      <c r="O412" s="154">
        <f t="shared" si="171"/>
        <v>3980</v>
      </c>
      <c r="P412" s="204">
        <v>1</v>
      </c>
      <c r="Q412" s="198">
        <v>4</v>
      </c>
      <c r="R412" s="154">
        <f t="shared" si="172"/>
        <v>3980</v>
      </c>
      <c r="S412" s="204">
        <v>1</v>
      </c>
      <c r="T412" s="198">
        <v>4</v>
      </c>
      <c r="U412" s="154">
        <f t="shared" si="173"/>
        <v>3980</v>
      </c>
      <c r="V412" s="204">
        <v>1</v>
      </c>
      <c r="W412" s="198">
        <v>4</v>
      </c>
      <c r="X412" s="154">
        <f t="shared" si="174"/>
        <v>3980</v>
      </c>
      <c r="Y412" s="204">
        <v>1</v>
      </c>
      <c r="Z412" s="198">
        <v>4</v>
      </c>
      <c r="AA412" s="154">
        <f t="shared" si="175"/>
        <v>3980</v>
      </c>
      <c r="AB412" s="204">
        <v>1</v>
      </c>
      <c r="AC412" s="198">
        <v>4</v>
      </c>
      <c r="AD412" s="154">
        <f t="shared" si="176"/>
        <v>3980</v>
      </c>
      <c r="AE412" s="204">
        <v>1</v>
      </c>
      <c r="AF412" s="198">
        <v>4</v>
      </c>
      <c r="AG412" s="154">
        <f t="shared" si="177"/>
        <v>3980</v>
      </c>
      <c r="AH412" s="204">
        <v>1</v>
      </c>
      <c r="AI412" s="198">
        <v>4</v>
      </c>
      <c r="AJ412" s="154">
        <f t="shared" si="185"/>
        <v>3980</v>
      </c>
      <c r="AK412" s="204">
        <v>1</v>
      </c>
      <c r="AL412" s="198">
        <v>4</v>
      </c>
      <c r="AM412" s="154">
        <f t="shared" si="186"/>
        <v>3980</v>
      </c>
      <c r="AN412" s="204">
        <v>1</v>
      </c>
      <c r="AO412" s="198">
        <v>4</v>
      </c>
      <c r="AP412" s="154">
        <f t="shared" si="187"/>
        <v>3980</v>
      </c>
      <c r="AQ412" s="204">
        <v>1</v>
      </c>
      <c r="AR412" s="198">
        <v>4</v>
      </c>
      <c r="AS412" s="154">
        <f t="shared" si="188"/>
        <v>3980</v>
      </c>
      <c r="AT412" s="204">
        <v>1</v>
      </c>
      <c r="AU412" s="198">
        <v>4</v>
      </c>
      <c r="AV412" s="154">
        <f t="shared" si="189"/>
        <v>3980</v>
      </c>
      <c r="AW412" s="204">
        <v>1</v>
      </c>
      <c r="AX412" s="198">
        <v>4</v>
      </c>
      <c r="AY412" s="154">
        <f t="shared" si="190"/>
        <v>3980</v>
      </c>
    </row>
    <row r="413" spans="1:51" s="125" customFormat="1" ht="13.2">
      <c r="A413" s="202" t="s">
        <v>201</v>
      </c>
      <c r="B413" s="183" t="s">
        <v>456</v>
      </c>
      <c r="C413" s="147">
        <v>600</v>
      </c>
      <c r="D413" s="147">
        <f t="shared" si="168"/>
        <v>60</v>
      </c>
      <c r="E413" s="147">
        <v>115</v>
      </c>
      <c r="F413" s="147">
        <v>63</v>
      </c>
      <c r="G413" s="197">
        <v>17</v>
      </c>
      <c r="H413" s="147">
        <v>140</v>
      </c>
      <c r="I413" s="147">
        <f t="shared" si="184"/>
        <v>995</v>
      </c>
      <c r="J413" s="185">
        <v>1</v>
      </c>
      <c r="K413" s="198">
        <v>12</v>
      </c>
      <c r="L413" s="154">
        <f t="shared" si="170"/>
        <v>11940</v>
      </c>
      <c r="M413" s="185">
        <v>1</v>
      </c>
      <c r="N413" s="198">
        <v>12</v>
      </c>
      <c r="O413" s="154">
        <f t="shared" si="171"/>
        <v>11940</v>
      </c>
      <c r="P413" s="185">
        <v>1</v>
      </c>
      <c r="Q413" s="198">
        <v>12</v>
      </c>
      <c r="R413" s="154">
        <f t="shared" si="172"/>
        <v>11940</v>
      </c>
      <c r="S413" s="185">
        <v>1</v>
      </c>
      <c r="T413" s="198">
        <v>12</v>
      </c>
      <c r="U413" s="154">
        <f t="shared" si="173"/>
        <v>11940</v>
      </c>
      <c r="V413" s="185">
        <v>1</v>
      </c>
      <c r="W413" s="198">
        <v>12</v>
      </c>
      <c r="X413" s="154">
        <f t="shared" si="174"/>
        <v>11940</v>
      </c>
      <c r="Y413" s="185">
        <v>1</v>
      </c>
      <c r="Z413" s="198">
        <v>12</v>
      </c>
      <c r="AA413" s="154">
        <f t="shared" si="175"/>
        <v>11940</v>
      </c>
      <c r="AB413" s="185">
        <v>1</v>
      </c>
      <c r="AC413" s="198">
        <v>12</v>
      </c>
      <c r="AD413" s="154">
        <f t="shared" si="176"/>
        <v>11940</v>
      </c>
      <c r="AE413" s="185">
        <v>1</v>
      </c>
      <c r="AF413" s="198">
        <v>12</v>
      </c>
      <c r="AG413" s="154">
        <f t="shared" si="177"/>
        <v>11940</v>
      </c>
      <c r="AH413" s="185">
        <v>1</v>
      </c>
      <c r="AI413" s="198">
        <v>12</v>
      </c>
      <c r="AJ413" s="154">
        <f t="shared" si="185"/>
        <v>11940</v>
      </c>
      <c r="AK413" s="185">
        <v>1</v>
      </c>
      <c r="AL413" s="198">
        <v>12</v>
      </c>
      <c r="AM413" s="154">
        <f t="shared" si="186"/>
        <v>11940</v>
      </c>
      <c r="AN413" s="185">
        <v>1</v>
      </c>
      <c r="AO413" s="198">
        <v>12</v>
      </c>
      <c r="AP413" s="154">
        <f t="shared" si="187"/>
        <v>11940</v>
      </c>
      <c r="AQ413" s="185">
        <v>1</v>
      </c>
      <c r="AR413" s="198">
        <v>12</v>
      </c>
      <c r="AS413" s="154">
        <f t="shared" si="188"/>
        <v>11940</v>
      </c>
      <c r="AT413" s="185">
        <v>1</v>
      </c>
      <c r="AU413" s="198">
        <v>12</v>
      </c>
      <c r="AV413" s="154">
        <f t="shared" si="189"/>
        <v>11940</v>
      </c>
      <c r="AW413" s="185">
        <v>1</v>
      </c>
      <c r="AX413" s="198">
        <v>12</v>
      </c>
      <c r="AY413" s="154">
        <f t="shared" si="190"/>
        <v>11940</v>
      </c>
    </row>
    <row r="414" spans="1:51" s="125" customFormat="1" ht="13.2">
      <c r="A414" s="216" t="s">
        <v>495</v>
      </c>
      <c r="B414" s="183" t="s">
        <v>27</v>
      </c>
      <c r="C414" s="147">
        <v>600</v>
      </c>
      <c r="D414" s="147">
        <f t="shared" si="168"/>
        <v>60</v>
      </c>
      <c r="E414" s="147">
        <v>115</v>
      </c>
      <c r="F414" s="147">
        <v>63</v>
      </c>
      <c r="G414" s="197">
        <v>17</v>
      </c>
      <c r="H414" s="147">
        <v>140</v>
      </c>
      <c r="I414" s="147">
        <f t="shared" si="184"/>
        <v>995</v>
      </c>
      <c r="J414" s="204">
        <v>1</v>
      </c>
      <c r="K414" s="198">
        <v>4</v>
      </c>
      <c r="L414" s="154">
        <f t="shared" si="170"/>
        <v>3980</v>
      </c>
      <c r="M414" s="204">
        <v>1</v>
      </c>
      <c r="N414" s="198">
        <v>4</v>
      </c>
      <c r="O414" s="154">
        <f t="shared" si="171"/>
        <v>3980</v>
      </c>
      <c r="P414" s="204">
        <v>1</v>
      </c>
      <c r="Q414" s="198">
        <v>4</v>
      </c>
      <c r="R414" s="154">
        <f t="shared" si="172"/>
        <v>3980</v>
      </c>
      <c r="S414" s="204">
        <v>1</v>
      </c>
      <c r="T414" s="198">
        <v>4</v>
      </c>
      <c r="U414" s="154">
        <f t="shared" si="173"/>
        <v>3980</v>
      </c>
      <c r="V414" s="204">
        <v>1</v>
      </c>
      <c r="W414" s="198">
        <v>4</v>
      </c>
      <c r="X414" s="154">
        <f t="shared" si="174"/>
        <v>3980</v>
      </c>
      <c r="Y414" s="204">
        <v>1</v>
      </c>
      <c r="Z414" s="198">
        <v>4</v>
      </c>
      <c r="AA414" s="154">
        <f t="shared" si="175"/>
        <v>3980</v>
      </c>
      <c r="AB414" s="204">
        <v>1</v>
      </c>
      <c r="AC414" s="198">
        <v>4</v>
      </c>
      <c r="AD414" s="154">
        <f t="shared" si="176"/>
        <v>3980</v>
      </c>
      <c r="AE414" s="204">
        <v>1</v>
      </c>
      <c r="AF414" s="198">
        <v>4</v>
      </c>
      <c r="AG414" s="154">
        <f t="shared" si="177"/>
        <v>3980</v>
      </c>
      <c r="AH414" s="204">
        <v>1</v>
      </c>
      <c r="AI414" s="198">
        <v>4</v>
      </c>
      <c r="AJ414" s="154">
        <f t="shared" si="185"/>
        <v>3980</v>
      </c>
      <c r="AK414" s="204">
        <v>1</v>
      </c>
      <c r="AL414" s="198">
        <v>4</v>
      </c>
      <c r="AM414" s="154">
        <f t="shared" si="186"/>
        <v>3980</v>
      </c>
      <c r="AN414" s="204">
        <v>1</v>
      </c>
      <c r="AO414" s="198">
        <v>4</v>
      </c>
      <c r="AP414" s="154">
        <f t="shared" si="187"/>
        <v>3980</v>
      </c>
      <c r="AQ414" s="204">
        <v>1</v>
      </c>
      <c r="AR414" s="198">
        <v>4</v>
      </c>
      <c r="AS414" s="154">
        <f t="shared" si="188"/>
        <v>3980</v>
      </c>
      <c r="AT414" s="204">
        <v>1</v>
      </c>
      <c r="AU414" s="198">
        <v>4</v>
      </c>
      <c r="AV414" s="154">
        <f t="shared" si="189"/>
        <v>3980</v>
      </c>
      <c r="AW414" s="204">
        <v>1</v>
      </c>
      <c r="AX414" s="198">
        <v>4</v>
      </c>
      <c r="AY414" s="154">
        <f t="shared" si="190"/>
        <v>3980</v>
      </c>
    </row>
    <row r="415" spans="1:51" s="125" customFormat="1" ht="13.2">
      <c r="A415" s="202" t="s">
        <v>553</v>
      </c>
      <c r="B415" s="183" t="s">
        <v>456</v>
      </c>
      <c r="C415" s="147">
        <v>3500</v>
      </c>
      <c r="D415" s="147">
        <f t="shared" si="168"/>
        <v>350</v>
      </c>
      <c r="E415" s="147">
        <v>115</v>
      </c>
      <c r="F415" s="147">
        <v>63</v>
      </c>
      <c r="G415" s="197">
        <v>17</v>
      </c>
      <c r="H415" s="147">
        <v>140</v>
      </c>
      <c r="I415" s="147">
        <f t="shared" si="184"/>
        <v>4185</v>
      </c>
      <c r="J415" s="185">
        <v>1</v>
      </c>
      <c r="K415" s="186">
        <v>1</v>
      </c>
      <c r="L415" s="154">
        <f t="shared" si="170"/>
        <v>4185</v>
      </c>
      <c r="M415" s="185">
        <v>1</v>
      </c>
      <c r="N415" s="186">
        <v>1</v>
      </c>
      <c r="O415" s="154">
        <f t="shared" si="171"/>
        <v>4185</v>
      </c>
      <c r="P415" s="185">
        <v>1</v>
      </c>
      <c r="Q415" s="186">
        <v>1</v>
      </c>
      <c r="R415" s="154">
        <f t="shared" si="172"/>
        <v>4185</v>
      </c>
      <c r="S415" s="185">
        <v>1</v>
      </c>
      <c r="T415" s="186">
        <v>1</v>
      </c>
      <c r="U415" s="154">
        <f t="shared" si="173"/>
        <v>4185</v>
      </c>
      <c r="V415" s="185">
        <v>1</v>
      </c>
      <c r="W415" s="186">
        <v>1</v>
      </c>
      <c r="X415" s="154">
        <f t="shared" si="174"/>
        <v>4185</v>
      </c>
      <c r="Y415" s="185">
        <v>1</v>
      </c>
      <c r="Z415" s="186">
        <v>1</v>
      </c>
      <c r="AA415" s="154">
        <f t="shared" si="175"/>
        <v>4185</v>
      </c>
      <c r="AB415" s="185">
        <v>1</v>
      </c>
      <c r="AC415" s="186">
        <v>1</v>
      </c>
      <c r="AD415" s="154">
        <f t="shared" si="176"/>
        <v>4185</v>
      </c>
      <c r="AE415" s="185">
        <v>1</v>
      </c>
      <c r="AF415" s="186">
        <v>1</v>
      </c>
      <c r="AG415" s="154">
        <f t="shared" si="177"/>
        <v>4185</v>
      </c>
      <c r="AH415" s="185">
        <v>1</v>
      </c>
      <c r="AI415" s="186">
        <v>1</v>
      </c>
      <c r="AJ415" s="154">
        <f t="shared" si="185"/>
        <v>4185</v>
      </c>
      <c r="AK415" s="185">
        <v>1</v>
      </c>
      <c r="AL415" s="186">
        <v>1</v>
      </c>
      <c r="AM415" s="154">
        <f t="shared" si="186"/>
        <v>4185</v>
      </c>
      <c r="AN415" s="185">
        <v>1</v>
      </c>
      <c r="AO415" s="186">
        <v>1</v>
      </c>
      <c r="AP415" s="154">
        <f t="shared" si="187"/>
        <v>4185</v>
      </c>
      <c r="AQ415" s="185">
        <v>1</v>
      </c>
      <c r="AR415" s="186">
        <v>1</v>
      </c>
      <c r="AS415" s="154">
        <f t="shared" si="188"/>
        <v>4185</v>
      </c>
      <c r="AT415" s="185">
        <v>1</v>
      </c>
      <c r="AU415" s="186">
        <v>1</v>
      </c>
      <c r="AV415" s="154">
        <f t="shared" si="189"/>
        <v>4185</v>
      </c>
      <c r="AW415" s="185">
        <v>1</v>
      </c>
      <c r="AX415" s="186">
        <v>1</v>
      </c>
      <c r="AY415" s="154">
        <f t="shared" si="190"/>
        <v>4185</v>
      </c>
    </row>
    <row r="416" spans="1:51" s="125" customFormat="1" ht="13.8" thickBot="1">
      <c r="A416" s="205" t="s">
        <v>552</v>
      </c>
      <c r="B416" s="183" t="s">
        <v>456</v>
      </c>
      <c r="C416" s="147">
        <v>900</v>
      </c>
      <c r="D416" s="147">
        <f t="shared" si="168"/>
        <v>90</v>
      </c>
      <c r="E416" s="147">
        <v>115</v>
      </c>
      <c r="F416" s="147">
        <v>63</v>
      </c>
      <c r="G416" s="197">
        <v>17</v>
      </c>
      <c r="H416" s="147">
        <v>140</v>
      </c>
      <c r="I416" s="147">
        <f t="shared" si="184"/>
        <v>1325</v>
      </c>
      <c r="J416" s="234">
        <v>1</v>
      </c>
      <c r="K416" s="239">
        <v>1</v>
      </c>
      <c r="L416" s="154">
        <f t="shared" si="170"/>
        <v>1325</v>
      </c>
      <c r="M416" s="234">
        <v>1</v>
      </c>
      <c r="N416" s="239">
        <v>1</v>
      </c>
      <c r="O416" s="154">
        <f t="shared" si="171"/>
        <v>1325</v>
      </c>
      <c r="P416" s="234">
        <v>1</v>
      </c>
      <c r="Q416" s="239">
        <v>1</v>
      </c>
      <c r="R416" s="154">
        <f t="shared" si="172"/>
        <v>1325</v>
      </c>
      <c r="S416" s="234">
        <v>1</v>
      </c>
      <c r="T416" s="239">
        <v>1</v>
      </c>
      <c r="U416" s="154">
        <f t="shared" si="173"/>
        <v>1325</v>
      </c>
      <c r="V416" s="234">
        <v>1</v>
      </c>
      <c r="W416" s="239">
        <v>1</v>
      </c>
      <c r="X416" s="154">
        <f t="shared" si="174"/>
        <v>1325</v>
      </c>
      <c r="Y416" s="234">
        <v>1</v>
      </c>
      <c r="Z416" s="239">
        <v>1</v>
      </c>
      <c r="AA416" s="154">
        <f t="shared" si="175"/>
        <v>1325</v>
      </c>
      <c r="AB416" s="234">
        <v>1</v>
      </c>
      <c r="AC416" s="239">
        <v>1</v>
      </c>
      <c r="AD416" s="154">
        <f t="shared" si="176"/>
        <v>1325</v>
      </c>
      <c r="AE416" s="234">
        <v>1</v>
      </c>
      <c r="AF416" s="239">
        <v>1</v>
      </c>
      <c r="AG416" s="154">
        <f t="shared" si="177"/>
        <v>1325</v>
      </c>
      <c r="AH416" s="234">
        <v>1</v>
      </c>
      <c r="AI416" s="239">
        <v>1</v>
      </c>
      <c r="AJ416" s="154">
        <f t="shared" si="185"/>
        <v>1325</v>
      </c>
      <c r="AK416" s="234">
        <v>1</v>
      </c>
      <c r="AL416" s="239">
        <v>1</v>
      </c>
      <c r="AM416" s="154">
        <f t="shared" si="186"/>
        <v>1325</v>
      </c>
      <c r="AN416" s="234">
        <v>1</v>
      </c>
      <c r="AO416" s="239">
        <v>1</v>
      </c>
      <c r="AP416" s="154">
        <f t="shared" si="187"/>
        <v>1325</v>
      </c>
      <c r="AQ416" s="234">
        <v>1</v>
      </c>
      <c r="AR416" s="239">
        <v>1</v>
      </c>
      <c r="AS416" s="154">
        <f t="shared" si="188"/>
        <v>1325</v>
      </c>
      <c r="AT416" s="234">
        <v>1</v>
      </c>
      <c r="AU416" s="239">
        <v>1</v>
      </c>
      <c r="AV416" s="154">
        <f t="shared" si="189"/>
        <v>1325</v>
      </c>
      <c r="AW416" s="234">
        <v>1</v>
      </c>
      <c r="AX416" s="239">
        <v>1</v>
      </c>
      <c r="AY416" s="154">
        <f t="shared" si="190"/>
        <v>1325</v>
      </c>
    </row>
    <row r="417" spans="1:51" s="125" customFormat="1" ht="13.8" thickBot="1">
      <c r="A417" s="167" t="s">
        <v>63</v>
      </c>
      <c r="B417" s="127"/>
      <c r="C417" s="168"/>
      <c r="D417" s="168"/>
      <c r="E417" s="168"/>
      <c r="F417" s="168"/>
      <c r="G417" s="168"/>
      <c r="H417" s="168"/>
      <c r="I417" s="168">
        <f t="shared" ref="I417:AY417" si="191">SUM(I401:I416)</f>
        <v>26630</v>
      </c>
      <c r="J417" s="169">
        <f t="shared" si="191"/>
        <v>16</v>
      </c>
      <c r="K417" s="170">
        <f t="shared" si="191"/>
        <v>38</v>
      </c>
      <c r="L417" s="171">
        <f t="shared" si="191"/>
        <v>48540</v>
      </c>
      <c r="M417" s="169">
        <f t="shared" si="191"/>
        <v>16</v>
      </c>
      <c r="N417" s="170">
        <f t="shared" si="191"/>
        <v>38</v>
      </c>
      <c r="O417" s="171">
        <f t="shared" si="191"/>
        <v>48540</v>
      </c>
      <c r="P417" s="169">
        <f t="shared" si="191"/>
        <v>16</v>
      </c>
      <c r="Q417" s="170">
        <f t="shared" si="191"/>
        <v>38</v>
      </c>
      <c r="R417" s="171">
        <f t="shared" si="191"/>
        <v>48540</v>
      </c>
      <c r="S417" s="169">
        <f t="shared" si="191"/>
        <v>16</v>
      </c>
      <c r="T417" s="170">
        <f t="shared" si="191"/>
        <v>38</v>
      </c>
      <c r="U417" s="171">
        <f t="shared" si="191"/>
        <v>48540</v>
      </c>
      <c r="V417" s="169">
        <f t="shared" si="191"/>
        <v>16</v>
      </c>
      <c r="W417" s="170">
        <f t="shared" si="191"/>
        <v>38</v>
      </c>
      <c r="X417" s="171">
        <f t="shared" si="191"/>
        <v>48540</v>
      </c>
      <c r="Y417" s="169">
        <f t="shared" si="191"/>
        <v>16</v>
      </c>
      <c r="Z417" s="170">
        <f t="shared" si="191"/>
        <v>38</v>
      </c>
      <c r="AA417" s="171">
        <f t="shared" si="191"/>
        <v>48540</v>
      </c>
      <c r="AB417" s="169">
        <f t="shared" si="191"/>
        <v>16</v>
      </c>
      <c r="AC417" s="170">
        <f t="shared" si="191"/>
        <v>38</v>
      </c>
      <c r="AD417" s="171">
        <f t="shared" si="191"/>
        <v>48540</v>
      </c>
      <c r="AE417" s="169">
        <f t="shared" si="191"/>
        <v>16</v>
      </c>
      <c r="AF417" s="170">
        <f t="shared" si="191"/>
        <v>38</v>
      </c>
      <c r="AG417" s="171">
        <f t="shared" si="191"/>
        <v>48540</v>
      </c>
      <c r="AH417" s="169">
        <f t="shared" si="191"/>
        <v>16</v>
      </c>
      <c r="AI417" s="170">
        <f t="shared" si="191"/>
        <v>38</v>
      </c>
      <c r="AJ417" s="171">
        <f t="shared" si="191"/>
        <v>48540</v>
      </c>
      <c r="AK417" s="169">
        <f t="shared" si="191"/>
        <v>16</v>
      </c>
      <c r="AL417" s="170">
        <f t="shared" si="191"/>
        <v>38</v>
      </c>
      <c r="AM417" s="171">
        <f t="shared" si="191"/>
        <v>48540</v>
      </c>
      <c r="AN417" s="169">
        <f t="shared" si="191"/>
        <v>16</v>
      </c>
      <c r="AO417" s="170">
        <f t="shared" si="191"/>
        <v>38</v>
      </c>
      <c r="AP417" s="171">
        <f t="shared" si="191"/>
        <v>48540</v>
      </c>
      <c r="AQ417" s="169">
        <f t="shared" si="191"/>
        <v>16</v>
      </c>
      <c r="AR417" s="170">
        <f t="shared" si="191"/>
        <v>38</v>
      </c>
      <c r="AS417" s="171">
        <f t="shared" si="191"/>
        <v>48540</v>
      </c>
      <c r="AT417" s="169">
        <f t="shared" si="191"/>
        <v>16</v>
      </c>
      <c r="AU417" s="170">
        <f t="shared" si="191"/>
        <v>38</v>
      </c>
      <c r="AV417" s="171">
        <f t="shared" si="191"/>
        <v>48540</v>
      </c>
      <c r="AW417" s="169">
        <f t="shared" si="191"/>
        <v>16</v>
      </c>
      <c r="AX417" s="170">
        <f t="shared" si="191"/>
        <v>38</v>
      </c>
      <c r="AY417" s="171">
        <f t="shared" si="191"/>
        <v>48540</v>
      </c>
    </row>
    <row r="462" spans="1:51" ht="15" thickBot="1"/>
    <row r="463" spans="1:51" s="125" customFormat="1" ht="39" customHeight="1" thickBot="1">
      <c r="A463" s="122"/>
      <c r="B463" s="123" t="s">
        <v>417</v>
      </c>
      <c r="C463" s="124"/>
      <c r="D463" s="124"/>
      <c r="E463" s="124"/>
      <c r="F463" s="124"/>
      <c r="G463" s="124"/>
      <c r="H463" s="124"/>
      <c r="I463" s="124"/>
      <c r="J463" s="874"/>
      <c r="K463" s="875"/>
      <c r="L463" s="875"/>
      <c r="M463" s="875"/>
      <c r="N463" s="875"/>
      <c r="O463" s="875"/>
      <c r="P463" s="875"/>
      <c r="Q463" s="875"/>
      <c r="R463" s="875"/>
      <c r="S463" s="875"/>
      <c r="T463" s="875"/>
      <c r="U463" s="875"/>
      <c r="V463" s="875"/>
      <c r="W463" s="875"/>
      <c r="X463" s="875"/>
      <c r="Y463" s="875"/>
      <c r="Z463" s="875"/>
      <c r="AA463" s="875"/>
      <c r="AB463" s="875"/>
      <c r="AC463" s="875"/>
      <c r="AD463" s="875"/>
      <c r="AE463" s="875"/>
      <c r="AF463" s="875"/>
      <c r="AG463" s="875"/>
      <c r="AH463" s="875"/>
      <c r="AI463" s="875"/>
      <c r="AJ463" s="875"/>
      <c r="AK463" s="875"/>
      <c r="AL463" s="875"/>
      <c r="AM463" s="875"/>
      <c r="AN463" s="875"/>
      <c r="AO463" s="875"/>
      <c r="AP463" s="875"/>
      <c r="AQ463" s="875"/>
      <c r="AR463" s="875"/>
      <c r="AS463" s="875"/>
      <c r="AT463" s="875"/>
      <c r="AU463" s="875"/>
      <c r="AV463" s="875"/>
      <c r="AW463" s="875"/>
      <c r="AX463" s="875"/>
      <c r="AY463" s="875"/>
    </row>
    <row r="464" spans="1:51" s="125" customFormat="1" ht="38.25" customHeight="1" thickBot="1">
      <c r="A464" s="126" t="s">
        <v>418</v>
      </c>
      <c r="B464" s="127"/>
      <c r="C464" s="128" t="s">
        <v>284</v>
      </c>
      <c r="D464" s="129" t="s">
        <v>419</v>
      </c>
      <c r="E464" s="130" t="s">
        <v>420</v>
      </c>
      <c r="F464" s="130" t="s">
        <v>421</v>
      </c>
      <c r="G464" s="130" t="s">
        <v>422</v>
      </c>
      <c r="H464" s="130" t="s">
        <v>423</v>
      </c>
      <c r="I464" s="130" t="s">
        <v>288</v>
      </c>
      <c r="J464" s="876" t="s">
        <v>424</v>
      </c>
      <c r="K464" s="877"/>
      <c r="L464" s="131" t="s">
        <v>425</v>
      </c>
      <c r="M464" s="878" t="s">
        <v>426</v>
      </c>
      <c r="N464" s="879"/>
      <c r="O464" s="131" t="s">
        <v>425</v>
      </c>
      <c r="P464" s="876" t="s">
        <v>427</v>
      </c>
      <c r="Q464" s="877"/>
      <c r="R464" s="131" t="s">
        <v>425</v>
      </c>
      <c r="S464" s="878" t="s">
        <v>428</v>
      </c>
      <c r="T464" s="879"/>
      <c r="U464" s="131" t="s">
        <v>425</v>
      </c>
      <c r="V464" s="876" t="s">
        <v>429</v>
      </c>
      <c r="W464" s="877"/>
      <c r="X464" s="131" t="s">
        <v>425</v>
      </c>
      <c r="Y464" s="878" t="s">
        <v>430</v>
      </c>
      <c r="Z464" s="879"/>
      <c r="AA464" s="131" t="s">
        <v>425</v>
      </c>
      <c r="AB464" s="876" t="s">
        <v>431</v>
      </c>
      <c r="AC464" s="877"/>
      <c r="AD464" s="131" t="s">
        <v>425</v>
      </c>
      <c r="AE464" s="878" t="s">
        <v>432</v>
      </c>
      <c r="AF464" s="879"/>
      <c r="AG464" s="131" t="s">
        <v>425</v>
      </c>
      <c r="AH464" s="876" t="s">
        <v>433</v>
      </c>
      <c r="AI464" s="877"/>
      <c r="AJ464" s="131" t="s">
        <v>425</v>
      </c>
      <c r="AK464" s="878" t="s">
        <v>434</v>
      </c>
      <c r="AL464" s="879"/>
      <c r="AM464" s="131" t="s">
        <v>425</v>
      </c>
      <c r="AN464" s="876" t="s">
        <v>435</v>
      </c>
      <c r="AO464" s="877"/>
      <c r="AP464" s="131" t="s">
        <v>425</v>
      </c>
      <c r="AQ464" s="878" t="s">
        <v>436</v>
      </c>
      <c r="AR464" s="879"/>
      <c r="AS464" s="131" t="s">
        <v>425</v>
      </c>
      <c r="AT464" s="876" t="s">
        <v>437</v>
      </c>
      <c r="AU464" s="877"/>
      <c r="AV464" s="131" t="s">
        <v>425</v>
      </c>
      <c r="AW464" s="878" t="s">
        <v>438</v>
      </c>
      <c r="AX464" s="879"/>
      <c r="AY464" s="131" t="s">
        <v>425</v>
      </c>
    </row>
    <row r="465" spans="1:51" s="125" customFormat="1" ht="27" thickBot="1">
      <c r="A465" s="132" t="s">
        <v>439</v>
      </c>
      <c r="B465" s="133" t="s">
        <v>440</v>
      </c>
      <c r="C465" s="134"/>
      <c r="D465" s="134"/>
      <c r="E465" s="134"/>
      <c r="F465" s="134"/>
      <c r="G465" s="134"/>
      <c r="H465" s="134"/>
      <c r="I465" s="134"/>
      <c r="J465" s="135" t="s">
        <v>441</v>
      </c>
      <c r="K465" s="136" t="s">
        <v>442</v>
      </c>
      <c r="L465" s="136"/>
      <c r="M465" s="136" t="s">
        <v>441</v>
      </c>
      <c r="N465" s="137" t="s">
        <v>442</v>
      </c>
      <c r="O465" s="136"/>
      <c r="P465" s="136" t="s">
        <v>441</v>
      </c>
      <c r="Q465" s="137" t="s">
        <v>442</v>
      </c>
      <c r="R465" s="136"/>
      <c r="S465" s="137" t="s">
        <v>441</v>
      </c>
      <c r="T465" s="137" t="s">
        <v>442</v>
      </c>
      <c r="U465" s="136"/>
      <c r="V465" s="135" t="s">
        <v>441</v>
      </c>
      <c r="W465" s="136" t="s">
        <v>442</v>
      </c>
      <c r="X465" s="136"/>
      <c r="Y465" s="136" t="s">
        <v>441</v>
      </c>
      <c r="Z465" s="137" t="s">
        <v>442</v>
      </c>
      <c r="AA465" s="136"/>
      <c r="AB465" s="136" t="s">
        <v>441</v>
      </c>
      <c r="AC465" s="137" t="s">
        <v>442</v>
      </c>
      <c r="AD465" s="136"/>
      <c r="AE465" s="137" t="s">
        <v>441</v>
      </c>
      <c r="AF465" s="137" t="s">
        <v>442</v>
      </c>
      <c r="AG465" s="136"/>
      <c r="AH465" s="135" t="s">
        <v>441</v>
      </c>
      <c r="AI465" s="136" t="s">
        <v>442</v>
      </c>
      <c r="AJ465" s="136"/>
      <c r="AK465" s="136" t="s">
        <v>441</v>
      </c>
      <c r="AL465" s="137" t="s">
        <v>442</v>
      </c>
      <c r="AM465" s="136"/>
      <c r="AN465" s="136" t="s">
        <v>441</v>
      </c>
      <c r="AO465" s="137" t="s">
        <v>442</v>
      </c>
      <c r="AP465" s="136"/>
      <c r="AQ465" s="137" t="s">
        <v>441</v>
      </c>
      <c r="AR465" s="137" t="s">
        <v>442</v>
      </c>
      <c r="AS465" s="136"/>
      <c r="AT465" s="135" t="s">
        <v>441</v>
      </c>
      <c r="AU465" s="136" t="s">
        <v>442</v>
      </c>
      <c r="AV465" s="136"/>
      <c r="AW465" s="136" t="s">
        <v>441</v>
      </c>
      <c r="AX465" s="137" t="s">
        <v>442</v>
      </c>
      <c r="AY465" s="136"/>
    </row>
    <row r="466" spans="1:51" s="125" customFormat="1" ht="13.8" thickBot="1">
      <c r="A466" s="173" t="s">
        <v>165</v>
      </c>
      <c r="B466" s="174"/>
      <c r="C466" s="175"/>
      <c r="D466" s="175"/>
      <c r="E466" s="175"/>
      <c r="F466" s="175"/>
      <c r="G466" s="175"/>
      <c r="H466" s="175"/>
      <c r="I466" s="176"/>
      <c r="J466" s="177"/>
      <c r="K466" s="178"/>
      <c r="L466" s="179"/>
      <c r="M466" s="180"/>
      <c r="N466" s="178"/>
      <c r="O466" s="181"/>
      <c r="P466" s="177"/>
      <c r="Q466" s="178"/>
      <c r="R466" s="181"/>
      <c r="S466" s="177"/>
      <c r="T466" s="178"/>
      <c r="U466" s="181"/>
      <c r="V466" s="177"/>
      <c r="W466" s="178"/>
      <c r="X466" s="181"/>
      <c r="Y466" s="180"/>
      <c r="Z466" s="178"/>
      <c r="AA466" s="181"/>
      <c r="AB466" s="177"/>
      <c r="AC466" s="178"/>
      <c r="AD466" s="181"/>
      <c r="AE466" s="177"/>
      <c r="AF466" s="178"/>
      <c r="AG466" s="181"/>
      <c r="AH466" s="177"/>
      <c r="AI466" s="178"/>
      <c r="AJ466" s="181"/>
      <c r="AK466" s="180"/>
      <c r="AL466" s="178"/>
      <c r="AM466" s="181"/>
      <c r="AN466" s="177"/>
      <c r="AO466" s="178"/>
      <c r="AP466" s="181"/>
      <c r="AQ466" s="177"/>
      <c r="AR466" s="178"/>
      <c r="AS466" s="181"/>
      <c r="AT466" s="177"/>
      <c r="AU466" s="178"/>
      <c r="AV466" s="181"/>
      <c r="AW466" s="180"/>
      <c r="AX466" s="178"/>
      <c r="AY466" s="181"/>
    </row>
    <row r="467" spans="1:51" s="125" customFormat="1" ht="13.2">
      <c r="A467" s="182" t="s">
        <v>448</v>
      </c>
      <c r="B467" s="183" t="s">
        <v>456</v>
      </c>
      <c r="C467" s="147">
        <v>2500</v>
      </c>
      <c r="D467" s="147">
        <f t="shared" ref="D467:D480" si="192">C467*0.1</f>
        <v>250</v>
      </c>
      <c r="E467" s="147">
        <v>115</v>
      </c>
      <c r="F467" s="147">
        <v>63</v>
      </c>
      <c r="G467" s="147">
        <v>27</v>
      </c>
      <c r="H467" s="147">
        <v>140</v>
      </c>
      <c r="I467" s="147">
        <f>SUM(C467:H467)</f>
        <v>3095</v>
      </c>
      <c r="J467" s="162">
        <v>1</v>
      </c>
      <c r="K467" s="159">
        <v>1</v>
      </c>
      <c r="L467" s="154">
        <f t="shared" ref="L467:L480" si="193">I467*J467*K467</f>
        <v>3095</v>
      </c>
      <c r="M467" s="162">
        <v>1</v>
      </c>
      <c r="N467" s="159">
        <v>1</v>
      </c>
      <c r="O467" s="154">
        <f t="shared" ref="O467:O480" si="194">I467*M467*N467</f>
        <v>3095</v>
      </c>
      <c r="P467" s="162">
        <v>1</v>
      </c>
      <c r="Q467" s="159">
        <v>1</v>
      </c>
      <c r="R467" s="154">
        <f t="shared" ref="R467:R480" si="195">I467*P467*Q467</f>
        <v>3095</v>
      </c>
      <c r="S467" s="162">
        <v>1</v>
      </c>
      <c r="T467" s="159">
        <v>1</v>
      </c>
      <c r="U467" s="154">
        <f t="shared" ref="U467:U480" si="196">I467*S467*T467</f>
        <v>3095</v>
      </c>
      <c r="V467" s="162">
        <v>1</v>
      </c>
      <c r="W467" s="159">
        <v>1</v>
      </c>
      <c r="X467" s="154">
        <f t="shared" ref="X467:X480" si="197">I467*V467*W467</f>
        <v>3095</v>
      </c>
      <c r="Y467" s="162">
        <v>1</v>
      </c>
      <c r="Z467" s="159">
        <v>1</v>
      </c>
      <c r="AA467" s="154">
        <f t="shared" ref="AA467:AA480" si="198">I467*Y467*Z467</f>
        <v>3095</v>
      </c>
      <c r="AB467" s="162">
        <v>1</v>
      </c>
      <c r="AC467" s="159">
        <v>1</v>
      </c>
      <c r="AD467" s="154">
        <f t="shared" ref="AD467:AD480" si="199">I467*AB467*AC467</f>
        <v>3095</v>
      </c>
      <c r="AE467" s="162">
        <v>1</v>
      </c>
      <c r="AF467" s="159">
        <v>1</v>
      </c>
      <c r="AG467" s="154">
        <f t="shared" ref="AG467:AG480" si="200">I467*AE467*AF467</f>
        <v>3095</v>
      </c>
      <c r="AH467" s="162">
        <v>1</v>
      </c>
      <c r="AI467" s="159">
        <v>1</v>
      </c>
      <c r="AJ467" s="154">
        <f t="shared" ref="AJ467:AJ481" si="201">I467*AH467*AI467</f>
        <v>3095</v>
      </c>
      <c r="AK467" s="162">
        <v>1</v>
      </c>
      <c r="AL467" s="159">
        <v>1</v>
      </c>
      <c r="AM467" s="154">
        <f t="shared" ref="AM467:AM481" si="202">I467*AK467*AL467</f>
        <v>3095</v>
      </c>
      <c r="AN467" s="162">
        <v>1</v>
      </c>
      <c r="AO467" s="159">
        <v>1</v>
      </c>
      <c r="AP467" s="154">
        <f t="shared" ref="AP467:AP481" si="203">I467*AN467*AO467</f>
        <v>3095</v>
      </c>
      <c r="AQ467" s="162">
        <v>1</v>
      </c>
      <c r="AR467" s="159">
        <v>1</v>
      </c>
      <c r="AS467" s="154">
        <f t="shared" ref="AS467:AS481" si="204">I467*AQ467*AR467</f>
        <v>3095</v>
      </c>
      <c r="AT467" s="162">
        <v>1</v>
      </c>
      <c r="AU467" s="159">
        <v>1</v>
      </c>
      <c r="AV467" s="154">
        <f t="shared" ref="AV467:AV481" si="205">I467*AT467*AU467</f>
        <v>3095</v>
      </c>
      <c r="AW467" s="162">
        <v>1</v>
      </c>
      <c r="AX467" s="159">
        <v>1</v>
      </c>
      <c r="AY467" s="154">
        <f t="shared" ref="AY467:AY481" si="206">I467*AW467*AX467</f>
        <v>3095</v>
      </c>
    </row>
    <row r="468" spans="1:51" s="125" customFormat="1" ht="13.2">
      <c r="A468" s="182" t="s">
        <v>503</v>
      </c>
      <c r="B468" s="183" t="s">
        <v>27</v>
      </c>
      <c r="C468" s="147">
        <v>900</v>
      </c>
      <c r="D468" s="147">
        <f t="shared" si="192"/>
        <v>90</v>
      </c>
      <c r="E468" s="147">
        <v>115</v>
      </c>
      <c r="F468" s="147">
        <v>63</v>
      </c>
      <c r="G468" s="147">
        <v>17</v>
      </c>
      <c r="H468" s="147">
        <v>140</v>
      </c>
      <c r="I468" s="147">
        <f>SUM(C468:H468)</f>
        <v>1325</v>
      </c>
      <c r="J468" s="162">
        <v>1</v>
      </c>
      <c r="K468" s="159">
        <v>1</v>
      </c>
      <c r="L468" s="154">
        <f t="shared" si="193"/>
        <v>1325</v>
      </c>
      <c r="M468" s="162">
        <v>1</v>
      </c>
      <c r="N468" s="159">
        <v>1</v>
      </c>
      <c r="O468" s="154">
        <f t="shared" si="194"/>
        <v>1325</v>
      </c>
      <c r="P468" s="162">
        <v>1</v>
      </c>
      <c r="Q468" s="159">
        <v>1</v>
      </c>
      <c r="R468" s="154">
        <f t="shared" si="195"/>
        <v>1325</v>
      </c>
      <c r="S468" s="162">
        <v>1</v>
      </c>
      <c r="T468" s="159">
        <v>1</v>
      </c>
      <c r="U468" s="154">
        <f t="shared" si="196"/>
        <v>1325</v>
      </c>
      <c r="V468" s="162">
        <v>1</v>
      </c>
      <c r="W468" s="159">
        <v>1</v>
      </c>
      <c r="X468" s="154">
        <f t="shared" si="197"/>
        <v>1325</v>
      </c>
      <c r="Y468" s="162">
        <v>1</v>
      </c>
      <c r="Z468" s="159">
        <v>1</v>
      </c>
      <c r="AA468" s="154">
        <f t="shared" si="198"/>
        <v>1325</v>
      </c>
      <c r="AB468" s="162">
        <v>1</v>
      </c>
      <c r="AC468" s="159">
        <v>1</v>
      </c>
      <c r="AD468" s="154">
        <f t="shared" si="199"/>
        <v>1325</v>
      </c>
      <c r="AE468" s="162">
        <v>1</v>
      </c>
      <c r="AF468" s="159">
        <v>1</v>
      </c>
      <c r="AG468" s="154">
        <f t="shared" si="200"/>
        <v>1325</v>
      </c>
      <c r="AH468" s="162">
        <v>1</v>
      </c>
      <c r="AI468" s="159">
        <v>1</v>
      </c>
      <c r="AJ468" s="154">
        <f t="shared" si="201"/>
        <v>1325</v>
      </c>
      <c r="AK468" s="162">
        <v>1</v>
      </c>
      <c r="AL468" s="159">
        <v>1</v>
      </c>
      <c r="AM468" s="154">
        <f t="shared" si="202"/>
        <v>1325</v>
      </c>
      <c r="AN468" s="162">
        <v>1</v>
      </c>
      <c r="AO468" s="159">
        <v>1</v>
      </c>
      <c r="AP468" s="154">
        <f t="shared" si="203"/>
        <v>1325</v>
      </c>
      <c r="AQ468" s="162">
        <v>1</v>
      </c>
      <c r="AR468" s="159">
        <v>1</v>
      </c>
      <c r="AS468" s="154">
        <f t="shared" si="204"/>
        <v>1325</v>
      </c>
      <c r="AT468" s="162">
        <v>1</v>
      </c>
      <c r="AU468" s="159">
        <v>1</v>
      </c>
      <c r="AV468" s="154">
        <f t="shared" si="205"/>
        <v>1325</v>
      </c>
      <c r="AW468" s="162">
        <v>1</v>
      </c>
      <c r="AX468" s="159">
        <v>1</v>
      </c>
      <c r="AY468" s="154">
        <f t="shared" si="206"/>
        <v>1325</v>
      </c>
    </row>
    <row r="469" spans="1:51" s="125" customFormat="1" ht="13.2">
      <c r="A469" s="208" t="s">
        <v>504</v>
      </c>
      <c r="B469" s="183" t="s">
        <v>456</v>
      </c>
      <c r="C469" s="147">
        <v>900</v>
      </c>
      <c r="D469" s="147">
        <f t="shared" si="192"/>
        <v>90</v>
      </c>
      <c r="E469" s="147">
        <v>115</v>
      </c>
      <c r="F469" s="147">
        <v>63</v>
      </c>
      <c r="G469" s="147">
        <v>27</v>
      </c>
      <c r="H469" s="147">
        <v>140</v>
      </c>
      <c r="I469" s="147">
        <f>SUM(C469:H469)</f>
        <v>1335</v>
      </c>
      <c r="J469" s="162">
        <v>1</v>
      </c>
      <c r="K469" s="159">
        <v>1</v>
      </c>
      <c r="L469" s="154">
        <f t="shared" si="193"/>
        <v>1335</v>
      </c>
      <c r="M469" s="162">
        <v>1</v>
      </c>
      <c r="N469" s="159">
        <v>1</v>
      </c>
      <c r="O469" s="154">
        <f t="shared" si="194"/>
        <v>1335</v>
      </c>
      <c r="P469" s="162">
        <v>1</v>
      </c>
      <c r="Q469" s="159">
        <v>1</v>
      </c>
      <c r="R469" s="154">
        <f t="shared" si="195"/>
        <v>1335</v>
      </c>
      <c r="S469" s="162">
        <v>1</v>
      </c>
      <c r="T469" s="159">
        <v>1</v>
      </c>
      <c r="U469" s="154">
        <f t="shared" si="196"/>
        <v>1335</v>
      </c>
      <c r="V469" s="162">
        <v>1</v>
      </c>
      <c r="W469" s="159">
        <v>1</v>
      </c>
      <c r="X469" s="154">
        <f t="shared" si="197"/>
        <v>1335</v>
      </c>
      <c r="Y469" s="162">
        <v>1</v>
      </c>
      <c r="Z469" s="159">
        <v>1</v>
      </c>
      <c r="AA469" s="154">
        <f t="shared" si="198"/>
        <v>1335</v>
      </c>
      <c r="AB469" s="162">
        <v>1</v>
      </c>
      <c r="AC469" s="159">
        <v>1</v>
      </c>
      <c r="AD469" s="154">
        <f t="shared" si="199"/>
        <v>1335</v>
      </c>
      <c r="AE469" s="162">
        <v>1</v>
      </c>
      <c r="AF469" s="159">
        <v>1</v>
      </c>
      <c r="AG469" s="154">
        <f t="shared" si="200"/>
        <v>1335</v>
      </c>
      <c r="AH469" s="162">
        <v>1</v>
      </c>
      <c r="AI469" s="159">
        <v>1</v>
      </c>
      <c r="AJ469" s="154">
        <f t="shared" si="201"/>
        <v>1335</v>
      </c>
      <c r="AK469" s="162">
        <v>1</v>
      </c>
      <c r="AL469" s="159">
        <v>1</v>
      </c>
      <c r="AM469" s="154">
        <f t="shared" si="202"/>
        <v>1335</v>
      </c>
      <c r="AN469" s="162">
        <v>1</v>
      </c>
      <c r="AO469" s="159">
        <v>1</v>
      </c>
      <c r="AP469" s="154">
        <f t="shared" si="203"/>
        <v>1335</v>
      </c>
      <c r="AQ469" s="162">
        <v>1</v>
      </c>
      <c r="AR469" s="159">
        <v>1</v>
      </c>
      <c r="AS469" s="154">
        <f t="shared" si="204"/>
        <v>1335</v>
      </c>
      <c r="AT469" s="162">
        <v>1</v>
      </c>
      <c r="AU469" s="159">
        <v>1</v>
      </c>
      <c r="AV469" s="154">
        <f t="shared" si="205"/>
        <v>1335</v>
      </c>
      <c r="AW469" s="162">
        <v>1</v>
      </c>
      <c r="AX469" s="159">
        <v>1</v>
      </c>
      <c r="AY469" s="154">
        <f t="shared" si="206"/>
        <v>1335</v>
      </c>
    </row>
    <row r="470" spans="1:51" s="125" customFormat="1" ht="13.2">
      <c r="A470" s="208" t="s">
        <v>505</v>
      </c>
      <c r="B470" s="183" t="s">
        <v>459</v>
      </c>
      <c r="C470" s="147">
        <v>900</v>
      </c>
      <c r="D470" s="147">
        <f t="shared" si="192"/>
        <v>90</v>
      </c>
      <c r="E470" s="147">
        <v>115</v>
      </c>
      <c r="F470" s="147">
        <v>63</v>
      </c>
      <c r="G470" s="147">
        <v>17</v>
      </c>
      <c r="H470" s="147">
        <v>140</v>
      </c>
      <c r="I470" s="147">
        <f>SUM(C470:H470)</f>
        <v>1325</v>
      </c>
      <c r="J470" s="162">
        <v>1</v>
      </c>
      <c r="K470" s="159">
        <v>1</v>
      </c>
      <c r="L470" s="154">
        <f t="shared" si="193"/>
        <v>1325</v>
      </c>
      <c r="M470" s="162">
        <v>1</v>
      </c>
      <c r="N470" s="159">
        <v>1</v>
      </c>
      <c r="O470" s="154">
        <f t="shared" si="194"/>
        <v>1325</v>
      </c>
      <c r="P470" s="162">
        <v>1</v>
      </c>
      <c r="Q470" s="159">
        <v>1</v>
      </c>
      <c r="R470" s="154">
        <f t="shared" si="195"/>
        <v>1325</v>
      </c>
      <c r="S470" s="162">
        <v>1</v>
      </c>
      <c r="T470" s="159">
        <v>1</v>
      </c>
      <c r="U470" s="154">
        <f t="shared" si="196"/>
        <v>1325</v>
      </c>
      <c r="V470" s="162">
        <v>1</v>
      </c>
      <c r="W470" s="159">
        <v>1</v>
      </c>
      <c r="X470" s="154">
        <f t="shared" si="197"/>
        <v>1325</v>
      </c>
      <c r="Y470" s="162">
        <v>1</v>
      </c>
      <c r="Z470" s="159">
        <v>1</v>
      </c>
      <c r="AA470" s="154">
        <f t="shared" si="198"/>
        <v>1325</v>
      </c>
      <c r="AB470" s="162">
        <v>1</v>
      </c>
      <c r="AC470" s="159">
        <v>1</v>
      </c>
      <c r="AD470" s="154">
        <f t="shared" si="199"/>
        <v>1325</v>
      </c>
      <c r="AE470" s="162">
        <v>1</v>
      </c>
      <c r="AF470" s="159">
        <v>1</v>
      </c>
      <c r="AG470" s="154">
        <f t="shared" si="200"/>
        <v>1325</v>
      </c>
      <c r="AH470" s="162">
        <v>1</v>
      </c>
      <c r="AI470" s="159">
        <v>1</v>
      </c>
      <c r="AJ470" s="154">
        <f t="shared" si="201"/>
        <v>1325</v>
      </c>
      <c r="AK470" s="162">
        <v>1</v>
      </c>
      <c r="AL470" s="159">
        <v>1</v>
      </c>
      <c r="AM470" s="154">
        <f t="shared" si="202"/>
        <v>1325</v>
      </c>
      <c r="AN470" s="162">
        <v>1</v>
      </c>
      <c r="AO470" s="159">
        <v>1</v>
      </c>
      <c r="AP470" s="154">
        <f t="shared" si="203"/>
        <v>1325</v>
      </c>
      <c r="AQ470" s="162">
        <v>1</v>
      </c>
      <c r="AR470" s="159">
        <v>1</v>
      </c>
      <c r="AS470" s="154">
        <f t="shared" si="204"/>
        <v>1325</v>
      </c>
      <c r="AT470" s="162">
        <v>1</v>
      </c>
      <c r="AU470" s="159">
        <v>1</v>
      </c>
      <c r="AV470" s="154">
        <f t="shared" si="205"/>
        <v>1325</v>
      </c>
      <c r="AW470" s="162">
        <v>1</v>
      </c>
      <c r="AX470" s="159">
        <v>1</v>
      </c>
      <c r="AY470" s="154">
        <f t="shared" si="206"/>
        <v>1325</v>
      </c>
    </row>
    <row r="471" spans="1:51" s="125" customFormat="1" ht="13.2">
      <c r="A471" s="224" t="s">
        <v>532</v>
      </c>
      <c r="B471" s="230" t="s">
        <v>456</v>
      </c>
      <c r="C471" s="228">
        <v>1000</v>
      </c>
      <c r="D471" s="228">
        <f t="shared" si="192"/>
        <v>100</v>
      </c>
      <c r="E471" s="147">
        <v>115</v>
      </c>
      <c r="F471" s="147">
        <v>63</v>
      </c>
      <c r="G471" s="228">
        <v>27</v>
      </c>
      <c r="H471" s="147">
        <v>140</v>
      </c>
      <c r="I471" s="147">
        <f t="shared" ref="I471:I481" si="207">SUM(C471:H471)</f>
        <v>1445</v>
      </c>
      <c r="J471" s="204">
        <v>1</v>
      </c>
      <c r="K471" s="231">
        <v>1</v>
      </c>
      <c r="L471" s="154">
        <f t="shared" si="193"/>
        <v>1445</v>
      </c>
      <c r="M471" s="204">
        <v>1</v>
      </c>
      <c r="N471" s="231">
        <v>1</v>
      </c>
      <c r="O471" s="154">
        <f t="shared" si="194"/>
        <v>1445</v>
      </c>
      <c r="P471" s="204">
        <v>1</v>
      </c>
      <c r="Q471" s="231">
        <v>1</v>
      </c>
      <c r="R471" s="154">
        <f t="shared" si="195"/>
        <v>1445</v>
      </c>
      <c r="S471" s="204">
        <v>1</v>
      </c>
      <c r="T471" s="231">
        <v>1</v>
      </c>
      <c r="U471" s="154">
        <f t="shared" si="196"/>
        <v>1445</v>
      </c>
      <c r="V471" s="204">
        <v>1</v>
      </c>
      <c r="W471" s="231">
        <v>1</v>
      </c>
      <c r="X471" s="154">
        <f t="shared" si="197"/>
        <v>1445</v>
      </c>
      <c r="Y471" s="204">
        <v>1</v>
      </c>
      <c r="Z471" s="231">
        <v>1</v>
      </c>
      <c r="AA471" s="154">
        <f t="shared" si="198"/>
        <v>1445</v>
      </c>
      <c r="AB471" s="204">
        <v>1</v>
      </c>
      <c r="AC471" s="231">
        <v>1</v>
      </c>
      <c r="AD471" s="154">
        <f t="shared" si="199"/>
        <v>1445</v>
      </c>
      <c r="AE471" s="204">
        <v>1</v>
      </c>
      <c r="AF471" s="231">
        <v>1</v>
      </c>
      <c r="AG471" s="154">
        <f t="shared" si="200"/>
        <v>1445</v>
      </c>
      <c r="AH471" s="204">
        <v>1</v>
      </c>
      <c r="AI471" s="231">
        <v>1</v>
      </c>
      <c r="AJ471" s="154">
        <f t="shared" si="201"/>
        <v>1445</v>
      </c>
      <c r="AK471" s="204">
        <v>1</v>
      </c>
      <c r="AL471" s="231">
        <v>1</v>
      </c>
      <c r="AM471" s="154">
        <f t="shared" si="202"/>
        <v>1445</v>
      </c>
      <c r="AN471" s="204">
        <v>1</v>
      </c>
      <c r="AO471" s="231">
        <v>1</v>
      </c>
      <c r="AP471" s="154">
        <f t="shared" si="203"/>
        <v>1445</v>
      </c>
      <c r="AQ471" s="204">
        <v>1</v>
      </c>
      <c r="AR471" s="231">
        <v>1</v>
      </c>
      <c r="AS471" s="154">
        <f t="shared" si="204"/>
        <v>1445</v>
      </c>
      <c r="AT471" s="204">
        <v>1</v>
      </c>
      <c r="AU471" s="231">
        <v>1</v>
      </c>
      <c r="AV471" s="154">
        <f t="shared" si="205"/>
        <v>1445</v>
      </c>
      <c r="AW471" s="204">
        <v>1</v>
      </c>
      <c r="AX471" s="231">
        <v>1</v>
      </c>
      <c r="AY471" s="154">
        <f t="shared" si="206"/>
        <v>1445</v>
      </c>
    </row>
    <row r="472" spans="1:51" s="125" customFormat="1" ht="13.2">
      <c r="A472" s="224" t="s">
        <v>533</v>
      </c>
      <c r="B472" s="230" t="s">
        <v>456</v>
      </c>
      <c r="C472" s="228">
        <v>700</v>
      </c>
      <c r="D472" s="228">
        <f t="shared" si="192"/>
        <v>70</v>
      </c>
      <c r="E472" s="147">
        <v>115</v>
      </c>
      <c r="F472" s="147">
        <v>63</v>
      </c>
      <c r="G472" s="228">
        <v>27</v>
      </c>
      <c r="H472" s="147">
        <v>140</v>
      </c>
      <c r="I472" s="147">
        <f t="shared" si="207"/>
        <v>1115</v>
      </c>
      <c r="J472" s="185">
        <v>1</v>
      </c>
      <c r="K472" s="232">
        <v>2</v>
      </c>
      <c r="L472" s="154">
        <f t="shared" si="193"/>
        <v>2230</v>
      </c>
      <c r="M472" s="185">
        <v>1</v>
      </c>
      <c r="N472" s="232">
        <v>2</v>
      </c>
      <c r="O472" s="154">
        <f t="shared" si="194"/>
        <v>2230</v>
      </c>
      <c r="P472" s="185">
        <v>1</v>
      </c>
      <c r="Q472" s="232">
        <v>2</v>
      </c>
      <c r="R472" s="154">
        <f t="shared" si="195"/>
        <v>2230</v>
      </c>
      <c r="S472" s="185">
        <v>1</v>
      </c>
      <c r="T472" s="232">
        <v>2</v>
      </c>
      <c r="U472" s="154">
        <f t="shared" si="196"/>
        <v>2230</v>
      </c>
      <c r="V472" s="185">
        <v>1</v>
      </c>
      <c r="W472" s="232">
        <v>2</v>
      </c>
      <c r="X472" s="154">
        <f t="shared" si="197"/>
        <v>2230</v>
      </c>
      <c r="Y472" s="185">
        <v>1</v>
      </c>
      <c r="Z472" s="232">
        <v>2</v>
      </c>
      <c r="AA472" s="154">
        <f t="shared" si="198"/>
        <v>2230</v>
      </c>
      <c r="AB472" s="185">
        <v>1</v>
      </c>
      <c r="AC472" s="232">
        <v>2</v>
      </c>
      <c r="AD472" s="154">
        <f t="shared" si="199"/>
        <v>2230</v>
      </c>
      <c r="AE472" s="185">
        <v>1</v>
      </c>
      <c r="AF472" s="232">
        <v>2</v>
      </c>
      <c r="AG472" s="154">
        <f t="shared" si="200"/>
        <v>2230</v>
      </c>
      <c r="AH472" s="185">
        <v>1</v>
      </c>
      <c r="AI472" s="232">
        <v>2</v>
      </c>
      <c r="AJ472" s="154">
        <f t="shared" si="201"/>
        <v>2230</v>
      </c>
      <c r="AK472" s="185">
        <v>1</v>
      </c>
      <c r="AL472" s="232">
        <v>3</v>
      </c>
      <c r="AM472" s="154">
        <f t="shared" si="202"/>
        <v>3345</v>
      </c>
      <c r="AN472" s="185">
        <v>1</v>
      </c>
      <c r="AO472" s="232">
        <v>3</v>
      </c>
      <c r="AP472" s="154">
        <f t="shared" si="203"/>
        <v>3345</v>
      </c>
      <c r="AQ472" s="185">
        <v>1</v>
      </c>
      <c r="AR472" s="232">
        <v>3</v>
      </c>
      <c r="AS472" s="154">
        <f t="shared" si="204"/>
        <v>3345</v>
      </c>
      <c r="AT472" s="185">
        <v>1</v>
      </c>
      <c r="AU472" s="232">
        <v>3</v>
      </c>
      <c r="AV472" s="154">
        <f t="shared" si="205"/>
        <v>3345</v>
      </c>
      <c r="AW472" s="185">
        <v>1</v>
      </c>
      <c r="AX472" s="232">
        <v>3</v>
      </c>
      <c r="AY472" s="154">
        <f t="shared" si="206"/>
        <v>3345</v>
      </c>
    </row>
    <row r="473" spans="1:51" s="125" customFormat="1" ht="13.2">
      <c r="A473" s="224" t="s">
        <v>534</v>
      </c>
      <c r="B473" s="230" t="s">
        <v>456</v>
      </c>
      <c r="C473" s="228">
        <v>900</v>
      </c>
      <c r="D473" s="228">
        <f t="shared" si="192"/>
        <v>90</v>
      </c>
      <c r="E473" s="147">
        <v>115</v>
      </c>
      <c r="F473" s="147">
        <v>63</v>
      </c>
      <c r="G473" s="228">
        <v>27</v>
      </c>
      <c r="H473" s="147">
        <v>140</v>
      </c>
      <c r="I473" s="147">
        <f t="shared" si="207"/>
        <v>1335</v>
      </c>
      <c r="J473" s="185">
        <v>1</v>
      </c>
      <c r="K473" s="232">
        <v>1</v>
      </c>
      <c r="L473" s="154">
        <f t="shared" si="193"/>
        <v>1335</v>
      </c>
      <c r="M473" s="185">
        <v>1</v>
      </c>
      <c r="N473" s="232">
        <v>1</v>
      </c>
      <c r="O473" s="154">
        <f t="shared" si="194"/>
        <v>1335</v>
      </c>
      <c r="P473" s="185">
        <v>1</v>
      </c>
      <c r="Q473" s="232">
        <v>1</v>
      </c>
      <c r="R473" s="154">
        <f t="shared" si="195"/>
        <v>1335</v>
      </c>
      <c r="S473" s="185">
        <v>1</v>
      </c>
      <c r="T473" s="232">
        <v>1</v>
      </c>
      <c r="U473" s="154">
        <f t="shared" si="196"/>
        <v>1335</v>
      </c>
      <c r="V473" s="185">
        <v>1</v>
      </c>
      <c r="W473" s="232">
        <v>1</v>
      </c>
      <c r="X473" s="154">
        <f t="shared" si="197"/>
        <v>1335</v>
      </c>
      <c r="Y473" s="185">
        <v>1</v>
      </c>
      <c r="Z473" s="232">
        <v>1</v>
      </c>
      <c r="AA473" s="154">
        <f t="shared" si="198"/>
        <v>1335</v>
      </c>
      <c r="AB473" s="185">
        <v>1</v>
      </c>
      <c r="AC473" s="232">
        <v>1</v>
      </c>
      <c r="AD473" s="154">
        <f t="shared" si="199"/>
        <v>1335</v>
      </c>
      <c r="AE473" s="185">
        <v>1</v>
      </c>
      <c r="AF473" s="232">
        <v>1</v>
      </c>
      <c r="AG473" s="154">
        <f t="shared" si="200"/>
        <v>1335</v>
      </c>
      <c r="AH473" s="185">
        <v>1</v>
      </c>
      <c r="AI473" s="232">
        <v>1</v>
      </c>
      <c r="AJ473" s="154">
        <f t="shared" si="201"/>
        <v>1335</v>
      </c>
      <c r="AK473" s="185">
        <v>1</v>
      </c>
      <c r="AL473" s="232">
        <v>1</v>
      </c>
      <c r="AM473" s="154">
        <f t="shared" si="202"/>
        <v>1335</v>
      </c>
      <c r="AN473" s="185">
        <v>1</v>
      </c>
      <c r="AO473" s="232">
        <v>1</v>
      </c>
      <c r="AP473" s="154">
        <f t="shared" si="203"/>
        <v>1335</v>
      </c>
      <c r="AQ473" s="185">
        <v>1</v>
      </c>
      <c r="AR473" s="232">
        <v>1</v>
      </c>
      <c r="AS473" s="154">
        <f t="shared" si="204"/>
        <v>1335</v>
      </c>
      <c r="AT473" s="185">
        <v>1</v>
      </c>
      <c r="AU473" s="232">
        <v>1</v>
      </c>
      <c r="AV473" s="154">
        <f t="shared" si="205"/>
        <v>1335</v>
      </c>
      <c r="AW473" s="185">
        <v>1</v>
      </c>
      <c r="AX473" s="232">
        <v>1</v>
      </c>
      <c r="AY473" s="154">
        <f t="shared" si="206"/>
        <v>1335</v>
      </c>
    </row>
    <row r="474" spans="1:51" s="125" customFormat="1" ht="13.2">
      <c r="A474" s="224" t="s">
        <v>535</v>
      </c>
      <c r="B474" s="230" t="s">
        <v>456</v>
      </c>
      <c r="C474" s="228">
        <v>750</v>
      </c>
      <c r="D474" s="228">
        <f t="shared" si="192"/>
        <v>75</v>
      </c>
      <c r="E474" s="147">
        <v>115</v>
      </c>
      <c r="F474" s="147">
        <v>63</v>
      </c>
      <c r="G474" s="228">
        <v>27</v>
      </c>
      <c r="H474" s="147">
        <v>140</v>
      </c>
      <c r="I474" s="147">
        <f t="shared" si="207"/>
        <v>1170</v>
      </c>
      <c r="J474" s="185">
        <v>1</v>
      </c>
      <c r="K474" s="232">
        <v>1</v>
      </c>
      <c r="L474" s="154">
        <f t="shared" si="193"/>
        <v>1170</v>
      </c>
      <c r="M474" s="185">
        <v>1</v>
      </c>
      <c r="N474" s="232">
        <v>1</v>
      </c>
      <c r="O474" s="154">
        <f t="shared" si="194"/>
        <v>1170</v>
      </c>
      <c r="P474" s="185">
        <v>1</v>
      </c>
      <c r="Q474" s="232">
        <v>1</v>
      </c>
      <c r="R474" s="154">
        <f t="shared" si="195"/>
        <v>1170</v>
      </c>
      <c r="S474" s="185">
        <v>1</v>
      </c>
      <c r="T474" s="232">
        <v>1</v>
      </c>
      <c r="U474" s="154">
        <f t="shared" si="196"/>
        <v>1170</v>
      </c>
      <c r="V474" s="185">
        <v>1</v>
      </c>
      <c r="W474" s="232">
        <v>1</v>
      </c>
      <c r="X474" s="154">
        <f t="shared" si="197"/>
        <v>1170</v>
      </c>
      <c r="Y474" s="185">
        <v>1</v>
      </c>
      <c r="Z474" s="232">
        <v>1</v>
      </c>
      <c r="AA474" s="154">
        <f t="shared" si="198"/>
        <v>1170</v>
      </c>
      <c r="AB474" s="185">
        <v>1</v>
      </c>
      <c r="AC474" s="232">
        <v>1</v>
      </c>
      <c r="AD474" s="154">
        <f t="shared" si="199"/>
        <v>1170</v>
      </c>
      <c r="AE474" s="185">
        <v>1</v>
      </c>
      <c r="AF474" s="232">
        <v>1</v>
      </c>
      <c r="AG474" s="154">
        <f t="shared" si="200"/>
        <v>1170</v>
      </c>
      <c r="AH474" s="185">
        <v>1</v>
      </c>
      <c r="AI474" s="232">
        <v>1</v>
      </c>
      <c r="AJ474" s="154">
        <f t="shared" si="201"/>
        <v>1170</v>
      </c>
      <c r="AK474" s="185">
        <v>1</v>
      </c>
      <c r="AL474" s="232">
        <v>1</v>
      </c>
      <c r="AM474" s="154">
        <f t="shared" si="202"/>
        <v>1170</v>
      </c>
      <c r="AN474" s="185">
        <v>1</v>
      </c>
      <c r="AO474" s="232">
        <v>1</v>
      </c>
      <c r="AP474" s="154">
        <f t="shared" si="203"/>
        <v>1170</v>
      </c>
      <c r="AQ474" s="185">
        <v>1</v>
      </c>
      <c r="AR474" s="232">
        <v>1</v>
      </c>
      <c r="AS474" s="154">
        <f t="shared" si="204"/>
        <v>1170</v>
      </c>
      <c r="AT474" s="185">
        <v>1</v>
      </c>
      <c r="AU474" s="232">
        <v>1</v>
      </c>
      <c r="AV474" s="154">
        <f t="shared" si="205"/>
        <v>1170</v>
      </c>
      <c r="AW474" s="185">
        <v>1</v>
      </c>
      <c r="AX474" s="232">
        <v>1</v>
      </c>
      <c r="AY474" s="154">
        <f t="shared" si="206"/>
        <v>1170</v>
      </c>
    </row>
    <row r="475" spans="1:51" s="125" customFormat="1" ht="13.2">
      <c r="A475" s="237" t="s">
        <v>180</v>
      </c>
      <c r="B475" s="183" t="s">
        <v>456</v>
      </c>
      <c r="C475" s="156">
        <v>2000</v>
      </c>
      <c r="D475" s="147">
        <f t="shared" si="192"/>
        <v>200</v>
      </c>
      <c r="E475" s="147">
        <v>115</v>
      </c>
      <c r="F475" s="147">
        <v>63</v>
      </c>
      <c r="G475" s="197">
        <v>27</v>
      </c>
      <c r="H475" s="147">
        <v>140</v>
      </c>
      <c r="I475" s="147">
        <f t="shared" si="207"/>
        <v>2545</v>
      </c>
      <c r="J475" s="236">
        <v>1</v>
      </c>
      <c r="K475" s="198">
        <v>1</v>
      </c>
      <c r="L475" s="154">
        <f t="shared" si="193"/>
        <v>2545</v>
      </c>
      <c r="M475" s="236">
        <v>1</v>
      </c>
      <c r="N475" s="198">
        <v>1</v>
      </c>
      <c r="O475" s="154">
        <f t="shared" si="194"/>
        <v>2545</v>
      </c>
      <c r="P475" s="236">
        <v>1</v>
      </c>
      <c r="Q475" s="198">
        <v>1</v>
      </c>
      <c r="R475" s="154">
        <f t="shared" si="195"/>
        <v>2545</v>
      </c>
      <c r="S475" s="236">
        <v>1</v>
      </c>
      <c r="T475" s="198">
        <v>1</v>
      </c>
      <c r="U475" s="154">
        <f t="shared" si="196"/>
        <v>2545</v>
      </c>
      <c r="V475" s="236">
        <v>1</v>
      </c>
      <c r="W475" s="198">
        <v>1</v>
      </c>
      <c r="X475" s="154">
        <f t="shared" si="197"/>
        <v>2545</v>
      </c>
      <c r="Y475" s="236">
        <v>1</v>
      </c>
      <c r="Z475" s="198">
        <v>1</v>
      </c>
      <c r="AA475" s="154">
        <f t="shared" si="198"/>
        <v>2545</v>
      </c>
      <c r="AB475" s="236">
        <v>1</v>
      </c>
      <c r="AC475" s="198">
        <v>1</v>
      </c>
      <c r="AD475" s="154">
        <f t="shared" si="199"/>
        <v>2545</v>
      </c>
      <c r="AE475" s="236">
        <v>1</v>
      </c>
      <c r="AF475" s="198">
        <v>1</v>
      </c>
      <c r="AG475" s="154">
        <f t="shared" si="200"/>
        <v>2545</v>
      </c>
      <c r="AH475" s="236">
        <v>1</v>
      </c>
      <c r="AI475" s="198">
        <v>1</v>
      </c>
      <c r="AJ475" s="154">
        <f t="shared" si="201"/>
        <v>2545</v>
      </c>
      <c r="AK475" s="236">
        <v>1</v>
      </c>
      <c r="AL475" s="198">
        <v>2</v>
      </c>
      <c r="AM475" s="154">
        <f t="shared" si="202"/>
        <v>5090</v>
      </c>
      <c r="AN475" s="236">
        <v>1</v>
      </c>
      <c r="AO475" s="198">
        <v>2</v>
      </c>
      <c r="AP475" s="154">
        <f t="shared" si="203"/>
        <v>5090</v>
      </c>
      <c r="AQ475" s="236">
        <v>1</v>
      </c>
      <c r="AR475" s="198">
        <v>2</v>
      </c>
      <c r="AS475" s="154">
        <f t="shared" si="204"/>
        <v>5090</v>
      </c>
      <c r="AT475" s="236">
        <v>1</v>
      </c>
      <c r="AU475" s="198">
        <v>2</v>
      </c>
      <c r="AV475" s="154">
        <f t="shared" si="205"/>
        <v>5090</v>
      </c>
      <c r="AW475" s="236">
        <v>1</v>
      </c>
      <c r="AX475" s="198">
        <v>2</v>
      </c>
      <c r="AY475" s="154">
        <f t="shared" si="206"/>
        <v>5090</v>
      </c>
    </row>
    <row r="476" spans="1:51" s="125" customFormat="1" ht="13.2">
      <c r="A476" s="202" t="s">
        <v>539</v>
      </c>
      <c r="B476" s="183" t="s">
        <v>456</v>
      </c>
      <c r="C476" s="156">
        <v>1000</v>
      </c>
      <c r="D476" s="147">
        <f t="shared" si="192"/>
        <v>100</v>
      </c>
      <c r="E476" s="147">
        <v>115</v>
      </c>
      <c r="F476" s="147">
        <v>63</v>
      </c>
      <c r="G476" s="197">
        <v>27</v>
      </c>
      <c r="H476" s="147">
        <v>140</v>
      </c>
      <c r="I476" s="147">
        <f t="shared" si="207"/>
        <v>1445</v>
      </c>
      <c r="J476" s="236">
        <v>1</v>
      </c>
      <c r="K476" s="198">
        <v>5</v>
      </c>
      <c r="L476" s="154">
        <f t="shared" si="193"/>
        <v>7225</v>
      </c>
      <c r="M476" s="236">
        <v>1</v>
      </c>
      <c r="N476" s="198">
        <v>5</v>
      </c>
      <c r="O476" s="154">
        <f t="shared" si="194"/>
        <v>7225</v>
      </c>
      <c r="P476" s="236">
        <v>1</v>
      </c>
      <c r="Q476" s="198">
        <v>5</v>
      </c>
      <c r="R476" s="154">
        <f t="shared" si="195"/>
        <v>7225</v>
      </c>
      <c r="S476" s="236">
        <v>1</v>
      </c>
      <c r="T476" s="198">
        <v>5</v>
      </c>
      <c r="U476" s="154">
        <f t="shared" si="196"/>
        <v>7225</v>
      </c>
      <c r="V476" s="236">
        <v>1</v>
      </c>
      <c r="W476" s="198">
        <v>5</v>
      </c>
      <c r="X476" s="154">
        <f t="shared" si="197"/>
        <v>7225</v>
      </c>
      <c r="Y476" s="236">
        <v>1</v>
      </c>
      <c r="Z476" s="198">
        <v>5</v>
      </c>
      <c r="AA476" s="154">
        <f t="shared" si="198"/>
        <v>7225</v>
      </c>
      <c r="AB476" s="236">
        <v>1</v>
      </c>
      <c r="AC476" s="198">
        <v>5</v>
      </c>
      <c r="AD476" s="154">
        <f t="shared" si="199"/>
        <v>7225</v>
      </c>
      <c r="AE476" s="236">
        <v>1</v>
      </c>
      <c r="AF476" s="198">
        <v>5</v>
      </c>
      <c r="AG476" s="154">
        <f t="shared" si="200"/>
        <v>7225</v>
      </c>
      <c r="AH476" s="236">
        <v>1</v>
      </c>
      <c r="AI476" s="198">
        <v>5</v>
      </c>
      <c r="AJ476" s="154">
        <f t="shared" si="201"/>
        <v>7225</v>
      </c>
      <c r="AK476" s="236">
        <v>1</v>
      </c>
      <c r="AL476" s="198">
        <v>6</v>
      </c>
      <c r="AM476" s="154">
        <f t="shared" si="202"/>
        <v>8670</v>
      </c>
      <c r="AN476" s="236">
        <v>1</v>
      </c>
      <c r="AO476" s="198">
        <v>6</v>
      </c>
      <c r="AP476" s="154">
        <f t="shared" si="203"/>
        <v>8670</v>
      </c>
      <c r="AQ476" s="236">
        <v>1</v>
      </c>
      <c r="AR476" s="198">
        <v>6</v>
      </c>
      <c r="AS476" s="154">
        <f t="shared" si="204"/>
        <v>8670</v>
      </c>
      <c r="AT476" s="236">
        <v>1</v>
      </c>
      <c r="AU476" s="198">
        <v>6</v>
      </c>
      <c r="AV476" s="154">
        <f t="shared" si="205"/>
        <v>8670</v>
      </c>
      <c r="AW476" s="236">
        <v>1</v>
      </c>
      <c r="AX476" s="198">
        <v>6</v>
      </c>
      <c r="AY476" s="154">
        <f t="shared" si="206"/>
        <v>8670</v>
      </c>
    </row>
    <row r="477" spans="1:51" s="125" customFormat="1" ht="13.2">
      <c r="A477" s="202" t="s">
        <v>540</v>
      </c>
      <c r="B477" s="183" t="s">
        <v>456</v>
      </c>
      <c r="C477" s="156">
        <v>1000</v>
      </c>
      <c r="D477" s="147">
        <f t="shared" si="192"/>
        <v>100</v>
      </c>
      <c r="E477" s="147">
        <v>115</v>
      </c>
      <c r="F477" s="147">
        <v>63</v>
      </c>
      <c r="G477" s="197">
        <v>27</v>
      </c>
      <c r="H477" s="147">
        <v>140</v>
      </c>
      <c r="I477" s="147">
        <f t="shared" si="207"/>
        <v>1445</v>
      </c>
      <c r="J477" s="236">
        <v>1</v>
      </c>
      <c r="K477" s="198">
        <v>2</v>
      </c>
      <c r="L477" s="154">
        <f t="shared" si="193"/>
        <v>2890</v>
      </c>
      <c r="M477" s="236">
        <v>1</v>
      </c>
      <c r="N477" s="198">
        <v>2</v>
      </c>
      <c r="O477" s="154">
        <f t="shared" si="194"/>
        <v>2890</v>
      </c>
      <c r="P477" s="236">
        <v>1</v>
      </c>
      <c r="Q477" s="198">
        <v>2</v>
      </c>
      <c r="R477" s="154">
        <f t="shared" si="195"/>
        <v>2890</v>
      </c>
      <c r="S477" s="236">
        <v>1</v>
      </c>
      <c r="T477" s="198">
        <v>2</v>
      </c>
      <c r="U477" s="154">
        <f t="shared" si="196"/>
        <v>2890</v>
      </c>
      <c r="V477" s="236">
        <v>1</v>
      </c>
      <c r="W477" s="198">
        <v>2</v>
      </c>
      <c r="X477" s="154">
        <f t="shared" si="197"/>
        <v>2890</v>
      </c>
      <c r="Y477" s="236">
        <v>1</v>
      </c>
      <c r="Z477" s="198">
        <v>2</v>
      </c>
      <c r="AA477" s="154">
        <f t="shared" si="198"/>
        <v>2890</v>
      </c>
      <c r="AB477" s="236">
        <v>1</v>
      </c>
      <c r="AC477" s="198">
        <v>2</v>
      </c>
      <c r="AD477" s="154">
        <f t="shared" si="199"/>
        <v>2890</v>
      </c>
      <c r="AE477" s="236">
        <v>1</v>
      </c>
      <c r="AF477" s="198">
        <v>2</v>
      </c>
      <c r="AG477" s="154">
        <f t="shared" si="200"/>
        <v>2890</v>
      </c>
      <c r="AH477" s="236">
        <v>1</v>
      </c>
      <c r="AI477" s="198">
        <v>2</v>
      </c>
      <c r="AJ477" s="154">
        <f t="shared" si="201"/>
        <v>2890</v>
      </c>
      <c r="AK477" s="236">
        <v>1</v>
      </c>
      <c r="AL477" s="198">
        <v>3</v>
      </c>
      <c r="AM477" s="154">
        <f t="shared" si="202"/>
        <v>4335</v>
      </c>
      <c r="AN477" s="236">
        <v>1</v>
      </c>
      <c r="AO477" s="198">
        <v>3</v>
      </c>
      <c r="AP477" s="154">
        <f t="shared" si="203"/>
        <v>4335</v>
      </c>
      <c r="AQ477" s="236">
        <v>1</v>
      </c>
      <c r="AR477" s="198">
        <v>3</v>
      </c>
      <c r="AS477" s="154">
        <f t="shared" si="204"/>
        <v>4335</v>
      </c>
      <c r="AT477" s="236">
        <v>1</v>
      </c>
      <c r="AU477" s="198">
        <v>3</v>
      </c>
      <c r="AV477" s="154">
        <f t="shared" si="205"/>
        <v>4335</v>
      </c>
      <c r="AW477" s="236">
        <v>1</v>
      </c>
      <c r="AX477" s="198">
        <v>3</v>
      </c>
      <c r="AY477" s="154">
        <f t="shared" si="206"/>
        <v>4335</v>
      </c>
    </row>
    <row r="478" spans="1:51" s="125" customFormat="1" ht="13.2">
      <c r="A478" s="202" t="s">
        <v>547</v>
      </c>
      <c r="B478" s="183" t="s">
        <v>456</v>
      </c>
      <c r="C478" s="147">
        <v>3500</v>
      </c>
      <c r="D478" s="147">
        <f t="shared" si="192"/>
        <v>350</v>
      </c>
      <c r="E478" s="147">
        <v>115</v>
      </c>
      <c r="F478" s="147">
        <v>63</v>
      </c>
      <c r="G478" s="197">
        <v>17</v>
      </c>
      <c r="H478" s="147">
        <v>140</v>
      </c>
      <c r="I478" s="147">
        <f t="shared" si="207"/>
        <v>4185</v>
      </c>
      <c r="J478" s="185">
        <v>1</v>
      </c>
      <c r="K478" s="186">
        <v>1</v>
      </c>
      <c r="L478" s="154">
        <f t="shared" si="193"/>
        <v>4185</v>
      </c>
      <c r="M478" s="185">
        <v>1</v>
      </c>
      <c r="N478" s="186">
        <v>1</v>
      </c>
      <c r="O478" s="154">
        <f t="shared" si="194"/>
        <v>4185</v>
      </c>
      <c r="P478" s="185">
        <v>1</v>
      </c>
      <c r="Q478" s="186">
        <v>1</v>
      </c>
      <c r="R478" s="154">
        <f t="shared" si="195"/>
        <v>4185</v>
      </c>
      <c r="S478" s="185">
        <v>1</v>
      </c>
      <c r="T478" s="186">
        <v>1</v>
      </c>
      <c r="U478" s="154">
        <f t="shared" si="196"/>
        <v>4185</v>
      </c>
      <c r="V478" s="185">
        <v>1</v>
      </c>
      <c r="W478" s="186">
        <v>1</v>
      </c>
      <c r="X478" s="154">
        <f t="shared" si="197"/>
        <v>4185</v>
      </c>
      <c r="Y478" s="185">
        <v>1</v>
      </c>
      <c r="Z478" s="186">
        <v>1</v>
      </c>
      <c r="AA478" s="154">
        <f t="shared" si="198"/>
        <v>4185</v>
      </c>
      <c r="AB478" s="185">
        <v>1</v>
      </c>
      <c r="AC478" s="186">
        <v>1</v>
      </c>
      <c r="AD478" s="154">
        <f t="shared" si="199"/>
        <v>4185</v>
      </c>
      <c r="AE478" s="185">
        <v>1</v>
      </c>
      <c r="AF478" s="186">
        <v>1</v>
      </c>
      <c r="AG478" s="154">
        <f t="shared" si="200"/>
        <v>4185</v>
      </c>
      <c r="AH478" s="185">
        <v>1</v>
      </c>
      <c r="AI478" s="186">
        <v>1</v>
      </c>
      <c r="AJ478" s="154">
        <f t="shared" si="201"/>
        <v>4185</v>
      </c>
      <c r="AK478" s="185">
        <v>1</v>
      </c>
      <c r="AL478" s="186">
        <v>1</v>
      </c>
      <c r="AM478" s="154">
        <f t="shared" si="202"/>
        <v>4185</v>
      </c>
      <c r="AN478" s="185">
        <v>1</v>
      </c>
      <c r="AO478" s="186">
        <v>1</v>
      </c>
      <c r="AP478" s="154">
        <f t="shared" si="203"/>
        <v>4185</v>
      </c>
      <c r="AQ478" s="185">
        <v>1</v>
      </c>
      <c r="AR478" s="186">
        <v>1</v>
      </c>
      <c r="AS478" s="154">
        <f t="shared" si="204"/>
        <v>4185</v>
      </c>
      <c r="AT478" s="185">
        <v>1</v>
      </c>
      <c r="AU478" s="186">
        <v>1</v>
      </c>
      <c r="AV478" s="154">
        <f t="shared" si="205"/>
        <v>4185</v>
      </c>
      <c r="AW478" s="185">
        <v>1</v>
      </c>
      <c r="AX478" s="186">
        <v>1</v>
      </c>
      <c r="AY478" s="154">
        <f t="shared" si="206"/>
        <v>4185</v>
      </c>
    </row>
    <row r="479" spans="1:51" s="125" customFormat="1" ht="13.2">
      <c r="A479" s="202" t="s">
        <v>186</v>
      </c>
      <c r="B479" s="183" t="s">
        <v>456</v>
      </c>
      <c r="C479" s="147">
        <v>1000</v>
      </c>
      <c r="D479" s="147">
        <f t="shared" si="192"/>
        <v>100</v>
      </c>
      <c r="E479" s="147">
        <v>115</v>
      </c>
      <c r="F479" s="147">
        <v>63</v>
      </c>
      <c r="G479" s="197">
        <v>17</v>
      </c>
      <c r="H479" s="147">
        <v>140</v>
      </c>
      <c r="I479" s="147">
        <f t="shared" si="207"/>
        <v>1435</v>
      </c>
      <c r="J479" s="185">
        <v>1</v>
      </c>
      <c r="K479" s="186">
        <v>2</v>
      </c>
      <c r="L479" s="154">
        <f t="shared" si="193"/>
        <v>2870</v>
      </c>
      <c r="M479" s="185">
        <v>1</v>
      </c>
      <c r="N479" s="186">
        <v>2</v>
      </c>
      <c r="O479" s="154">
        <f t="shared" si="194"/>
        <v>2870</v>
      </c>
      <c r="P479" s="185">
        <v>1</v>
      </c>
      <c r="Q479" s="186">
        <v>2</v>
      </c>
      <c r="R479" s="154">
        <f t="shared" si="195"/>
        <v>2870</v>
      </c>
      <c r="S479" s="185">
        <v>1</v>
      </c>
      <c r="T479" s="186">
        <v>2</v>
      </c>
      <c r="U479" s="154">
        <f t="shared" si="196"/>
        <v>2870</v>
      </c>
      <c r="V479" s="185">
        <v>1</v>
      </c>
      <c r="W479" s="186">
        <v>2</v>
      </c>
      <c r="X479" s="154">
        <f t="shared" si="197"/>
        <v>2870</v>
      </c>
      <c r="Y479" s="185">
        <v>1</v>
      </c>
      <c r="Z479" s="186">
        <v>2</v>
      </c>
      <c r="AA479" s="154">
        <f t="shared" si="198"/>
        <v>2870</v>
      </c>
      <c r="AB479" s="185">
        <v>1</v>
      </c>
      <c r="AC479" s="186">
        <v>2</v>
      </c>
      <c r="AD479" s="154">
        <f t="shared" si="199"/>
        <v>2870</v>
      </c>
      <c r="AE479" s="185">
        <v>1</v>
      </c>
      <c r="AF479" s="186">
        <v>2</v>
      </c>
      <c r="AG479" s="154">
        <f t="shared" si="200"/>
        <v>2870</v>
      </c>
      <c r="AH479" s="185">
        <v>1</v>
      </c>
      <c r="AI479" s="186">
        <v>2</v>
      </c>
      <c r="AJ479" s="154">
        <f t="shared" si="201"/>
        <v>2870</v>
      </c>
      <c r="AK479" s="185">
        <v>1</v>
      </c>
      <c r="AL479" s="186">
        <v>2</v>
      </c>
      <c r="AM479" s="154">
        <f t="shared" si="202"/>
        <v>2870</v>
      </c>
      <c r="AN479" s="185">
        <v>1</v>
      </c>
      <c r="AO479" s="186">
        <v>2</v>
      </c>
      <c r="AP479" s="154">
        <f t="shared" si="203"/>
        <v>2870</v>
      </c>
      <c r="AQ479" s="185">
        <v>1</v>
      </c>
      <c r="AR479" s="186">
        <v>2</v>
      </c>
      <c r="AS479" s="154">
        <f t="shared" si="204"/>
        <v>2870</v>
      </c>
      <c r="AT479" s="185">
        <v>1</v>
      </c>
      <c r="AU479" s="186">
        <v>2</v>
      </c>
      <c r="AV479" s="154">
        <f t="shared" si="205"/>
        <v>2870</v>
      </c>
      <c r="AW479" s="185">
        <v>1</v>
      </c>
      <c r="AX479" s="186">
        <v>2</v>
      </c>
      <c r="AY479" s="154">
        <f t="shared" si="206"/>
        <v>2870</v>
      </c>
    </row>
    <row r="480" spans="1:51" s="125" customFormat="1" ht="13.8" thickBot="1">
      <c r="A480" s="205" t="s">
        <v>548</v>
      </c>
      <c r="B480" s="183" t="s">
        <v>456</v>
      </c>
      <c r="C480" s="147">
        <v>1000</v>
      </c>
      <c r="D480" s="147">
        <f t="shared" si="192"/>
        <v>100</v>
      </c>
      <c r="E480" s="147">
        <v>115</v>
      </c>
      <c r="F480" s="147">
        <v>63</v>
      </c>
      <c r="G480" s="197">
        <v>17</v>
      </c>
      <c r="H480" s="147">
        <v>140</v>
      </c>
      <c r="I480" s="147">
        <f t="shared" si="207"/>
        <v>1435</v>
      </c>
      <c r="J480" s="234">
        <v>1</v>
      </c>
      <c r="K480" s="239">
        <v>1</v>
      </c>
      <c r="L480" s="154">
        <f t="shared" si="193"/>
        <v>1435</v>
      </c>
      <c r="M480" s="234">
        <v>1</v>
      </c>
      <c r="N480" s="239">
        <v>1</v>
      </c>
      <c r="O480" s="154">
        <f t="shared" si="194"/>
        <v>1435</v>
      </c>
      <c r="P480" s="234">
        <v>1</v>
      </c>
      <c r="Q480" s="239">
        <v>1</v>
      </c>
      <c r="R480" s="154">
        <f t="shared" si="195"/>
        <v>1435</v>
      </c>
      <c r="S480" s="234">
        <v>1</v>
      </c>
      <c r="T480" s="239">
        <v>1</v>
      </c>
      <c r="U480" s="154">
        <f t="shared" si="196"/>
        <v>1435</v>
      </c>
      <c r="V480" s="234">
        <v>1</v>
      </c>
      <c r="W480" s="239">
        <v>1</v>
      </c>
      <c r="X480" s="154">
        <f t="shared" si="197"/>
        <v>1435</v>
      </c>
      <c r="Y480" s="234">
        <v>1</v>
      </c>
      <c r="Z480" s="239">
        <v>1</v>
      </c>
      <c r="AA480" s="154">
        <f t="shared" si="198"/>
        <v>1435</v>
      </c>
      <c r="AB480" s="234">
        <v>1</v>
      </c>
      <c r="AC480" s="239">
        <v>1</v>
      </c>
      <c r="AD480" s="154">
        <f t="shared" si="199"/>
        <v>1435</v>
      </c>
      <c r="AE480" s="234">
        <v>1</v>
      </c>
      <c r="AF480" s="239">
        <v>1</v>
      </c>
      <c r="AG480" s="154">
        <f t="shared" si="200"/>
        <v>1435</v>
      </c>
      <c r="AH480" s="234">
        <v>1</v>
      </c>
      <c r="AI480" s="239">
        <v>1</v>
      </c>
      <c r="AJ480" s="154">
        <f t="shared" si="201"/>
        <v>1435</v>
      </c>
      <c r="AK480" s="234">
        <v>1</v>
      </c>
      <c r="AL480" s="239">
        <v>1</v>
      </c>
      <c r="AM480" s="154">
        <f t="shared" si="202"/>
        <v>1435</v>
      </c>
      <c r="AN480" s="234">
        <v>1</v>
      </c>
      <c r="AO480" s="239">
        <v>1</v>
      </c>
      <c r="AP480" s="154">
        <f t="shared" si="203"/>
        <v>1435</v>
      </c>
      <c r="AQ480" s="234">
        <v>1</v>
      </c>
      <c r="AR480" s="239">
        <v>1</v>
      </c>
      <c r="AS480" s="154">
        <f t="shared" si="204"/>
        <v>1435</v>
      </c>
      <c r="AT480" s="234">
        <v>1</v>
      </c>
      <c r="AU480" s="239">
        <v>1</v>
      </c>
      <c r="AV480" s="154">
        <f t="shared" si="205"/>
        <v>1435</v>
      </c>
      <c r="AW480" s="234">
        <v>1</v>
      </c>
      <c r="AX480" s="239">
        <v>1</v>
      </c>
      <c r="AY480" s="154">
        <f t="shared" si="206"/>
        <v>1435</v>
      </c>
    </row>
    <row r="481" spans="1:51" s="125" customFormat="1" ht="13.8" thickBot="1">
      <c r="A481" s="202" t="s">
        <v>549</v>
      </c>
      <c r="B481" s="183" t="s">
        <v>456</v>
      </c>
      <c r="C481" s="156">
        <v>550</v>
      </c>
      <c r="D481" s="147">
        <f>C481*0.1</f>
        <v>55</v>
      </c>
      <c r="E481" s="147">
        <v>115</v>
      </c>
      <c r="F481" s="147">
        <v>63</v>
      </c>
      <c r="G481" s="197">
        <v>27</v>
      </c>
      <c r="H481" s="147">
        <v>140</v>
      </c>
      <c r="I481" s="147">
        <f t="shared" si="207"/>
        <v>950</v>
      </c>
      <c r="J481" s="236">
        <v>1</v>
      </c>
      <c r="K481" s="198">
        <v>1</v>
      </c>
      <c r="L481" s="154">
        <f>I481*J481*K481</f>
        <v>950</v>
      </c>
      <c r="M481" s="236">
        <v>1</v>
      </c>
      <c r="N481" s="198">
        <v>1</v>
      </c>
      <c r="O481" s="154">
        <f>I481*M481*N481</f>
        <v>950</v>
      </c>
      <c r="P481" s="236">
        <v>1</v>
      </c>
      <c r="Q481" s="198">
        <v>1</v>
      </c>
      <c r="R481" s="154">
        <f>I481*P481*Q481</f>
        <v>950</v>
      </c>
      <c r="S481" s="236">
        <v>1</v>
      </c>
      <c r="T481" s="198">
        <v>1</v>
      </c>
      <c r="U481" s="154">
        <f>I481*S481*T481</f>
        <v>950</v>
      </c>
      <c r="V481" s="236">
        <v>1</v>
      </c>
      <c r="W481" s="198">
        <v>1</v>
      </c>
      <c r="X481" s="154">
        <f>I481*V481*W481</f>
        <v>950</v>
      </c>
      <c r="Y481" s="236">
        <v>1</v>
      </c>
      <c r="Z481" s="198">
        <v>1</v>
      </c>
      <c r="AA481" s="154">
        <f>I481*Y481*Z481</f>
        <v>950</v>
      </c>
      <c r="AB481" s="236">
        <v>1</v>
      </c>
      <c r="AC481" s="198">
        <v>1</v>
      </c>
      <c r="AD481" s="154">
        <f>I481*AB481*AC481</f>
        <v>950</v>
      </c>
      <c r="AE481" s="236">
        <v>1</v>
      </c>
      <c r="AF481" s="198">
        <v>1</v>
      </c>
      <c r="AG481" s="154">
        <f>I481*AE481*AF481</f>
        <v>950</v>
      </c>
      <c r="AH481" s="236">
        <v>1</v>
      </c>
      <c r="AI481" s="198">
        <v>1</v>
      </c>
      <c r="AJ481" s="154">
        <f t="shared" si="201"/>
        <v>950</v>
      </c>
      <c r="AK481" s="236">
        <v>1</v>
      </c>
      <c r="AL481" s="198">
        <v>1</v>
      </c>
      <c r="AM481" s="154">
        <f t="shared" si="202"/>
        <v>950</v>
      </c>
      <c r="AN481" s="236">
        <v>1</v>
      </c>
      <c r="AO481" s="198">
        <v>1</v>
      </c>
      <c r="AP481" s="154">
        <f t="shared" si="203"/>
        <v>950</v>
      </c>
      <c r="AQ481" s="236">
        <v>1</v>
      </c>
      <c r="AR481" s="198">
        <v>1</v>
      </c>
      <c r="AS481" s="154">
        <f t="shared" si="204"/>
        <v>950</v>
      </c>
      <c r="AT481" s="236">
        <v>1</v>
      </c>
      <c r="AU481" s="198">
        <v>1</v>
      </c>
      <c r="AV481" s="154">
        <f t="shared" si="205"/>
        <v>950</v>
      </c>
      <c r="AW481" s="236">
        <v>1</v>
      </c>
      <c r="AX481" s="198">
        <v>1</v>
      </c>
      <c r="AY481" s="154">
        <f t="shared" si="206"/>
        <v>950</v>
      </c>
    </row>
    <row r="482" spans="1:51" s="125" customFormat="1" ht="13.8" thickBot="1">
      <c r="A482" s="167" t="s">
        <v>63</v>
      </c>
      <c r="B482" s="127"/>
      <c r="C482" s="168"/>
      <c r="D482" s="168"/>
      <c r="E482" s="168"/>
      <c r="F482" s="168"/>
      <c r="G482" s="168"/>
      <c r="H482" s="168"/>
      <c r="I482" s="168">
        <f t="shared" ref="I482:AY482" si="208">SUM(I467:I481)</f>
        <v>25585</v>
      </c>
      <c r="J482" s="169">
        <f t="shared" si="208"/>
        <v>15</v>
      </c>
      <c r="K482" s="170">
        <f t="shared" si="208"/>
        <v>22</v>
      </c>
      <c r="L482" s="171">
        <f t="shared" si="208"/>
        <v>35360</v>
      </c>
      <c r="M482" s="169">
        <f t="shared" si="208"/>
        <v>15</v>
      </c>
      <c r="N482" s="170">
        <f t="shared" si="208"/>
        <v>22</v>
      </c>
      <c r="O482" s="171">
        <f t="shared" si="208"/>
        <v>35360</v>
      </c>
      <c r="P482" s="169">
        <f t="shared" si="208"/>
        <v>15</v>
      </c>
      <c r="Q482" s="170">
        <f t="shared" si="208"/>
        <v>22</v>
      </c>
      <c r="R482" s="171">
        <f t="shared" si="208"/>
        <v>35360</v>
      </c>
      <c r="S482" s="169">
        <f t="shared" si="208"/>
        <v>15</v>
      </c>
      <c r="T482" s="170">
        <f t="shared" si="208"/>
        <v>22</v>
      </c>
      <c r="U482" s="171">
        <f t="shared" si="208"/>
        <v>35360</v>
      </c>
      <c r="V482" s="169">
        <f t="shared" si="208"/>
        <v>15</v>
      </c>
      <c r="W482" s="170">
        <f t="shared" si="208"/>
        <v>22</v>
      </c>
      <c r="X482" s="171">
        <f t="shared" si="208"/>
        <v>35360</v>
      </c>
      <c r="Y482" s="169">
        <f t="shared" si="208"/>
        <v>15</v>
      </c>
      <c r="Z482" s="170">
        <f t="shared" si="208"/>
        <v>22</v>
      </c>
      <c r="AA482" s="171">
        <f t="shared" si="208"/>
        <v>35360</v>
      </c>
      <c r="AB482" s="169">
        <f t="shared" si="208"/>
        <v>15</v>
      </c>
      <c r="AC482" s="170">
        <f t="shared" si="208"/>
        <v>22</v>
      </c>
      <c r="AD482" s="171">
        <f t="shared" si="208"/>
        <v>35360</v>
      </c>
      <c r="AE482" s="169">
        <f t="shared" si="208"/>
        <v>15</v>
      </c>
      <c r="AF482" s="170">
        <f t="shared" si="208"/>
        <v>22</v>
      </c>
      <c r="AG482" s="171">
        <f t="shared" si="208"/>
        <v>35360</v>
      </c>
      <c r="AH482" s="169">
        <f t="shared" si="208"/>
        <v>15</v>
      </c>
      <c r="AI482" s="170">
        <f t="shared" si="208"/>
        <v>22</v>
      </c>
      <c r="AJ482" s="171">
        <f t="shared" si="208"/>
        <v>35360</v>
      </c>
      <c r="AK482" s="169">
        <f t="shared" si="208"/>
        <v>15</v>
      </c>
      <c r="AL482" s="170">
        <f t="shared" si="208"/>
        <v>26</v>
      </c>
      <c r="AM482" s="171">
        <f t="shared" si="208"/>
        <v>41910</v>
      </c>
      <c r="AN482" s="169">
        <f t="shared" si="208"/>
        <v>15</v>
      </c>
      <c r="AO482" s="170">
        <f t="shared" si="208"/>
        <v>26</v>
      </c>
      <c r="AP482" s="171">
        <f t="shared" si="208"/>
        <v>41910</v>
      </c>
      <c r="AQ482" s="169">
        <f t="shared" si="208"/>
        <v>15</v>
      </c>
      <c r="AR482" s="170">
        <f t="shared" si="208"/>
        <v>26</v>
      </c>
      <c r="AS482" s="171">
        <f t="shared" si="208"/>
        <v>41910</v>
      </c>
      <c r="AT482" s="169">
        <f t="shared" si="208"/>
        <v>15</v>
      </c>
      <c r="AU482" s="170">
        <f t="shared" si="208"/>
        <v>26</v>
      </c>
      <c r="AV482" s="171">
        <f t="shared" si="208"/>
        <v>41910</v>
      </c>
      <c r="AW482" s="169">
        <f t="shared" si="208"/>
        <v>15</v>
      </c>
      <c r="AX482" s="170">
        <f t="shared" si="208"/>
        <v>26</v>
      </c>
      <c r="AY482" s="171">
        <f t="shared" si="208"/>
        <v>41910</v>
      </c>
    </row>
  </sheetData>
  <mergeCells count="91">
    <mergeCell ref="J58:AY58"/>
    <mergeCell ref="J2:AY2"/>
    <mergeCell ref="J3:K3"/>
    <mergeCell ref="M3:N3"/>
    <mergeCell ref="P3:Q3"/>
    <mergeCell ref="S3:T3"/>
    <mergeCell ref="V3:W3"/>
    <mergeCell ref="Y3:Z3"/>
    <mergeCell ref="AB3:AC3"/>
    <mergeCell ref="AE3:AF3"/>
    <mergeCell ref="AH3:AI3"/>
    <mergeCell ref="AK3:AL3"/>
    <mergeCell ref="AN3:AO3"/>
    <mergeCell ref="AQ3:AR3"/>
    <mergeCell ref="AT3:AU3"/>
    <mergeCell ref="AW3:AX3"/>
    <mergeCell ref="AQ59:AR59"/>
    <mergeCell ref="J59:K59"/>
    <mergeCell ref="M59:N59"/>
    <mergeCell ref="P59:Q59"/>
    <mergeCell ref="S59:T59"/>
    <mergeCell ref="V59:W59"/>
    <mergeCell ref="Y59:Z59"/>
    <mergeCell ref="AT124:AU124"/>
    <mergeCell ref="AT59:AU59"/>
    <mergeCell ref="AW59:AX59"/>
    <mergeCell ref="J123:AY123"/>
    <mergeCell ref="J124:K124"/>
    <mergeCell ref="M124:N124"/>
    <mergeCell ref="P124:Q124"/>
    <mergeCell ref="S124:T124"/>
    <mergeCell ref="V124:W124"/>
    <mergeCell ref="Y124:Z124"/>
    <mergeCell ref="AB124:AC124"/>
    <mergeCell ref="AB59:AC59"/>
    <mergeCell ref="AE59:AF59"/>
    <mergeCell ref="AH59:AI59"/>
    <mergeCell ref="AK59:AL59"/>
    <mergeCell ref="AN59:AO59"/>
    <mergeCell ref="AT317:AU317"/>
    <mergeCell ref="AW124:AX124"/>
    <mergeCell ref="C199:H199"/>
    <mergeCell ref="J316:AY316"/>
    <mergeCell ref="J317:K317"/>
    <mergeCell ref="M317:N317"/>
    <mergeCell ref="P317:Q317"/>
    <mergeCell ref="S317:T317"/>
    <mergeCell ref="V317:W317"/>
    <mergeCell ref="Y317:Z317"/>
    <mergeCell ref="AB317:AC317"/>
    <mergeCell ref="AE124:AF124"/>
    <mergeCell ref="AH124:AI124"/>
    <mergeCell ref="AK124:AL124"/>
    <mergeCell ref="AN124:AO124"/>
    <mergeCell ref="AQ124:AR124"/>
    <mergeCell ref="AW398:AX398"/>
    <mergeCell ref="AW317:AX317"/>
    <mergeCell ref="J397:AY397"/>
    <mergeCell ref="J398:K398"/>
    <mergeCell ref="M398:N398"/>
    <mergeCell ref="P398:Q398"/>
    <mergeCell ref="S398:T398"/>
    <mergeCell ref="V398:W398"/>
    <mergeCell ref="Y398:Z398"/>
    <mergeCell ref="AB398:AC398"/>
    <mergeCell ref="AE398:AF398"/>
    <mergeCell ref="AE317:AF317"/>
    <mergeCell ref="AH317:AI317"/>
    <mergeCell ref="AK317:AL317"/>
    <mergeCell ref="AN317:AO317"/>
    <mergeCell ref="AQ317:AR317"/>
    <mergeCell ref="AH398:AI398"/>
    <mergeCell ref="AK398:AL398"/>
    <mergeCell ref="AN398:AO398"/>
    <mergeCell ref="AQ398:AR398"/>
    <mergeCell ref="AT398:AU398"/>
    <mergeCell ref="J463:AY463"/>
    <mergeCell ref="J464:K464"/>
    <mergeCell ref="M464:N464"/>
    <mergeCell ref="P464:Q464"/>
    <mergeCell ref="S464:T464"/>
    <mergeCell ref="V464:W464"/>
    <mergeCell ref="Y464:Z464"/>
    <mergeCell ref="AB464:AC464"/>
    <mergeCell ref="AE464:AF464"/>
    <mergeCell ref="AH464:AI464"/>
    <mergeCell ref="AK464:AL464"/>
    <mergeCell ref="AN464:AO464"/>
    <mergeCell ref="AQ464:AR464"/>
    <mergeCell ref="AT464:AU464"/>
    <mergeCell ref="AW464:AX464"/>
  </mergeCells>
  <dataValidations count="1">
    <dataValidation type="list" allowBlank="1" showInputMessage="1" showErrorMessage="1" sqref="B6:B21 B23 B126:B217 B219:B266 B319:B355 B400:B417 B466:B482 B62:B73">
      <formula1>#REF!</formula1>
    </dataValidation>
  </dataValidations>
  <pageMargins left="0.7" right="0.7" top="0.75" bottom="0.75" header="0.3" footer="0.3"/>
  <pageSetup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4" zoomScaleNormal="100" workbookViewId="0">
      <selection activeCell="A10" sqref="A10"/>
    </sheetView>
  </sheetViews>
  <sheetFormatPr defaultColWidth="9.109375" defaultRowHeight="13.8"/>
  <cols>
    <col min="1" max="1" width="87.109375" style="33" customWidth="1"/>
    <col min="2" max="16384" width="9.109375" style="29"/>
  </cols>
  <sheetData>
    <row r="1" spans="1:2" ht="46.5" customHeight="1">
      <c r="A1" s="28"/>
    </row>
    <row r="2" spans="1:2" s="31" customFormat="1" ht="15.6">
      <c r="A2" s="30" t="s">
        <v>554</v>
      </c>
      <c r="B2" s="30"/>
    </row>
    <row r="3" spans="1:2" s="36" customFormat="1" ht="27" customHeight="1">
      <c r="A3" s="37" t="s">
        <v>555</v>
      </c>
      <c r="B3" s="37"/>
    </row>
    <row r="4" spans="1:2" s="32" customFormat="1" ht="25.8">
      <c r="A4" s="34" t="s">
        <v>556</v>
      </c>
    </row>
    <row r="5" spans="1:2" ht="74.25" customHeight="1">
      <c r="A5" s="35" t="s">
        <v>557</v>
      </c>
    </row>
    <row r="6" spans="1:2" ht="26.25" customHeight="1">
      <c r="A6" s="34" t="s">
        <v>558</v>
      </c>
    </row>
    <row r="7" spans="1:2" s="33" customFormat="1" ht="205.05" customHeight="1">
      <c r="A7" s="39" t="s">
        <v>559</v>
      </c>
    </row>
    <row r="8" spans="1:2" s="32" customFormat="1" ht="25.8">
      <c r="A8" s="34" t="s">
        <v>560</v>
      </c>
    </row>
    <row r="9" spans="1:2" ht="57.6">
      <c r="A9" s="35" t="s">
        <v>561</v>
      </c>
    </row>
    <row r="10" spans="1:2" s="33" customFormat="1" ht="28.05" customHeight="1">
      <c r="A10" s="38" t="s">
        <v>562</v>
      </c>
    </row>
    <row r="11" spans="1:2" s="32" customFormat="1" ht="25.8">
      <c r="A11" s="34" t="s">
        <v>563</v>
      </c>
    </row>
    <row r="12" spans="1:2" ht="28.8">
      <c r="A12" s="35" t="s">
        <v>564</v>
      </c>
    </row>
    <row r="13" spans="1:2" s="33" customFormat="1" ht="28.05" customHeight="1">
      <c r="A13" s="38" t="s">
        <v>565</v>
      </c>
    </row>
    <row r="14" spans="1:2" s="32" customFormat="1" ht="25.8">
      <c r="A14" s="34" t="s">
        <v>566</v>
      </c>
    </row>
    <row r="15" spans="1:2" ht="75" customHeight="1">
      <c r="A15" s="35" t="s">
        <v>567</v>
      </c>
    </row>
    <row r="16" spans="1:2" ht="72">
      <c r="A16" s="35" t="s">
        <v>568</v>
      </c>
    </row>
  </sheetData>
  <phoneticPr fontId="25" type="noConversion"/>
  <hyperlinks>
    <hyperlink ref="A13" r:id="rId1"/>
    <hyperlink ref="A10" r:id="rId2"/>
    <hyperlink ref="A3" r:id="rId3"/>
    <hyperlink ref="A2" r:id="rId4"/>
  </hyperlinks>
  <pageMargins left="0.5" right="0.5" top="0.5" bottom="0.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99"/>
  </sheetPr>
  <dimension ref="A1:J18"/>
  <sheetViews>
    <sheetView zoomScale="150" workbookViewId="0">
      <selection activeCell="A18" sqref="A18"/>
    </sheetView>
  </sheetViews>
  <sheetFormatPr defaultColWidth="10.77734375" defaultRowHeight="14.4"/>
  <cols>
    <col min="1" max="1" width="3.44140625" bestFit="1" customWidth="1"/>
    <col min="2" max="2" width="32" bestFit="1" customWidth="1"/>
    <col min="3" max="3" width="11.44140625" bestFit="1" customWidth="1"/>
    <col min="4" max="4" width="19.109375" bestFit="1" customWidth="1"/>
    <col min="5" max="5" width="11.77734375" bestFit="1" customWidth="1"/>
    <col min="6" max="6" width="11.44140625" bestFit="1" customWidth="1"/>
    <col min="7" max="7" width="10" bestFit="1" customWidth="1"/>
    <col min="8" max="8" width="14" bestFit="1" customWidth="1"/>
    <col min="9" max="9" width="11.44140625" bestFit="1" customWidth="1"/>
    <col min="10" max="10" width="16.33203125" bestFit="1" customWidth="1"/>
  </cols>
  <sheetData>
    <row r="1" spans="1:10" ht="21">
      <c r="A1" s="822" t="s">
        <v>1396</v>
      </c>
      <c r="B1" s="822"/>
      <c r="C1" s="822"/>
      <c r="D1" s="822"/>
      <c r="E1" s="822"/>
      <c r="F1" s="822"/>
      <c r="G1" s="822"/>
      <c r="H1" s="822"/>
      <c r="I1" s="822"/>
    </row>
    <row r="2" spans="1:10" ht="15.6">
      <c r="A2" s="592" t="s">
        <v>754</v>
      </c>
      <c r="B2" s="593" t="s">
        <v>3</v>
      </c>
      <c r="C2" s="594" t="s">
        <v>1397</v>
      </c>
      <c r="D2" s="592" t="s">
        <v>1398</v>
      </c>
      <c r="E2" s="592" t="s">
        <v>1399</v>
      </c>
      <c r="F2" s="592" t="s">
        <v>1400</v>
      </c>
      <c r="G2" s="592" t="s">
        <v>4</v>
      </c>
      <c r="H2" s="592" t="s">
        <v>1401</v>
      </c>
      <c r="I2" s="592" t="s">
        <v>1402</v>
      </c>
    </row>
    <row r="3" spans="1:10" ht="15.6">
      <c r="A3" s="580">
        <v>1</v>
      </c>
      <c r="B3" s="580" t="s">
        <v>1403</v>
      </c>
      <c r="C3" s="580" t="s">
        <v>1404</v>
      </c>
      <c r="D3" s="580" t="s">
        <v>1405</v>
      </c>
      <c r="E3" s="581" t="s">
        <v>1406</v>
      </c>
      <c r="F3" s="580" t="s">
        <v>1407</v>
      </c>
      <c r="G3" s="580" t="s">
        <v>638</v>
      </c>
      <c r="H3" s="580">
        <v>7811991</v>
      </c>
      <c r="I3" s="582">
        <v>44917</v>
      </c>
    </row>
    <row r="4" spans="1:10" ht="15.6">
      <c r="A4" s="580">
        <v>2</v>
      </c>
      <c r="B4" s="580" t="s">
        <v>1408</v>
      </c>
      <c r="C4" s="580" t="s">
        <v>1409</v>
      </c>
      <c r="D4" s="580" t="s">
        <v>1410</v>
      </c>
      <c r="E4" s="581" t="s">
        <v>1406</v>
      </c>
      <c r="F4" s="580" t="s">
        <v>1411</v>
      </c>
      <c r="G4" s="580" t="s">
        <v>1412</v>
      </c>
      <c r="H4" s="580">
        <v>7481340</v>
      </c>
      <c r="I4" s="582">
        <v>44477</v>
      </c>
    </row>
    <row r="5" spans="1:10" ht="15.6">
      <c r="A5" s="580">
        <v>3</v>
      </c>
      <c r="B5" s="580" t="s">
        <v>1413</v>
      </c>
      <c r="C5" s="580" t="s">
        <v>1414</v>
      </c>
      <c r="D5" s="580" t="s">
        <v>1410</v>
      </c>
      <c r="E5" s="581" t="s">
        <v>1406</v>
      </c>
      <c r="F5" s="580" t="s">
        <v>1415</v>
      </c>
      <c r="G5" s="580" t="s">
        <v>647</v>
      </c>
      <c r="H5" s="580">
        <v>7816903</v>
      </c>
      <c r="I5" s="582">
        <v>44439</v>
      </c>
    </row>
    <row r="6" spans="1:10" ht="15.6">
      <c r="A6" s="580">
        <v>4</v>
      </c>
      <c r="B6" s="580" t="s">
        <v>1416</v>
      </c>
      <c r="C6" s="583" t="s">
        <v>1417</v>
      </c>
      <c r="D6" s="584" t="s">
        <v>1410</v>
      </c>
      <c r="E6" s="581" t="s">
        <v>1406</v>
      </c>
      <c r="F6" s="584" t="s">
        <v>1418</v>
      </c>
      <c r="G6" s="584" t="s">
        <v>647</v>
      </c>
      <c r="H6" s="584">
        <v>9129043</v>
      </c>
      <c r="I6" s="582">
        <v>44489</v>
      </c>
    </row>
    <row r="7" spans="1:10" ht="15.6">
      <c r="A7" s="580">
        <v>5</v>
      </c>
      <c r="B7" s="580" t="s">
        <v>1419</v>
      </c>
      <c r="C7" s="583" t="s">
        <v>1420</v>
      </c>
      <c r="D7" s="584" t="s">
        <v>1410</v>
      </c>
      <c r="E7" s="581" t="s">
        <v>1421</v>
      </c>
      <c r="F7" s="584" t="s">
        <v>1422</v>
      </c>
      <c r="G7" s="584" t="s">
        <v>647</v>
      </c>
      <c r="H7" s="584">
        <v>7354781</v>
      </c>
      <c r="I7" s="582">
        <v>44359</v>
      </c>
    </row>
    <row r="8" spans="1:10" ht="15.6">
      <c r="A8" s="580">
        <v>6</v>
      </c>
      <c r="B8" s="580" t="s">
        <v>1423</v>
      </c>
      <c r="C8" s="585">
        <v>11998440</v>
      </c>
      <c r="D8" s="584" t="s">
        <v>1410</v>
      </c>
      <c r="E8" s="581" t="s">
        <v>1424</v>
      </c>
      <c r="F8" s="584" t="s">
        <v>1425</v>
      </c>
      <c r="G8" s="584" t="s">
        <v>647</v>
      </c>
      <c r="H8" s="585">
        <v>7629006</v>
      </c>
      <c r="I8" s="582">
        <v>44585</v>
      </c>
    </row>
    <row r="9" spans="1:10" ht="15.6">
      <c r="A9" s="580">
        <v>7</v>
      </c>
      <c r="B9" s="580" t="s">
        <v>1426</v>
      </c>
      <c r="C9" s="583" t="s">
        <v>1427</v>
      </c>
      <c r="D9" s="584" t="s">
        <v>1410</v>
      </c>
      <c r="E9" s="581" t="s">
        <v>1424</v>
      </c>
      <c r="F9" s="584" t="s">
        <v>1428</v>
      </c>
      <c r="G9" s="584" t="s">
        <v>647</v>
      </c>
      <c r="H9" s="585">
        <v>7330578</v>
      </c>
      <c r="I9" s="582">
        <v>44586</v>
      </c>
    </row>
    <row r="10" spans="1:10" ht="15.6">
      <c r="A10" s="580">
        <v>8</v>
      </c>
      <c r="B10" s="580" t="s">
        <v>1429</v>
      </c>
      <c r="C10" s="586" t="s">
        <v>1430</v>
      </c>
      <c r="D10" s="584" t="s">
        <v>1410</v>
      </c>
      <c r="E10" s="581" t="s">
        <v>1424</v>
      </c>
      <c r="F10" s="584" t="s">
        <v>1431</v>
      </c>
      <c r="G10" s="580" t="s">
        <v>1412</v>
      </c>
      <c r="H10" s="585">
        <v>7327643</v>
      </c>
      <c r="I10" s="582">
        <v>44552</v>
      </c>
    </row>
    <row r="11" spans="1:10" ht="15.6">
      <c r="A11" s="587">
        <v>9</v>
      </c>
      <c r="B11" s="587" t="s">
        <v>1432</v>
      </c>
      <c r="C11" s="588" t="s">
        <v>1433</v>
      </c>
      <c r="D11" s="589" t="s">
        <v>1434</v>
      </c>
      <c r="E11" s="581" t="s">
        <v>1435</v>
      </c>
      <c r="F11" s="589" t="s">
        <v>1436</v>
      </c>
      <c r="G11" s="589" t="s">
        <v>26</v>
      </c>
      <c r="H11" s="590">
        <v>9922229</v>
      </c>
      <c r="I11" s="589" t="s">
        <v>11</v>
      </c>
    </row>
    <row r="12" spans="1:10" ht="15.6">
      <c r="A12" s="587">
        <v>10</v>
      </c>
      <c r="B12" s="587" t="s">
        <v>1437</v>
      </c>
      <c r="C12" s="588" t="s">
        <v>1438</v>
      </c>
      <c r="D12" s="589" t="s">
        <v>1410</v>
      </c>
      <c r="E12" s="581" t="s">
        <v>1435</v>
      </c>
      <c r="F12" s="589" t="s">
        <v>1439</v>
      </c>
      <c r="G12" s="589" t="s">
        <v>638</v>
      </c>
      <c r="H12" s="590">
        <v>9889859</v>
      </c>
      <c r="I12" s="591">
        <v>44368</v>
      </c>
    </row>
    <row r="13" spans="1:10" ht="15.6">
      <c r="A13" s="587">
        <v>11</v>
      </c>
      <c r="B13" s="587" t="s">
        <v>1440</v>
      </c>
      <c r="C13" s="588" t="s">
        <v>1441</v>
      </c>
      <c r="D13" s="589" t="s">
        <v>1410</v>
      </c>
      <c r="E13" s="581">
        <v>44320</v>
      </c>
      <c r="F13" s="589" t="s">
        <v>1442</v>
      </c>
      <c r="G13" s="589" t="s">
        <v>638</v>
      </c>
      <c r="H13" s="590">
        <v>9586749</v>
      </c>
      <c r="I13" s="591">
        <v>44565</v>
      </c>
    </row>
    <row r="14" spans="1:10" s="740" customFormat="1" ht="21">
      <c r="A14" s="822" t="s">
        <v>1815</v>
      </c>
      <c r="B14" s="822"/>
      <c r="C14" s="822"/>
      <c r="D14" s="822"/>
      <c r="E14" s="822"/>
      <c r="F14" s="822"/>
      <c r="G14" s="822"/>
      <c r="H14" s="822"/>
      <c r="I14" s="822"/>
    </row>
    <row r="15" spans="1:10" s="740" customFormat="1" ht="15.6">
      <c r="A15" s="592" t="s">
        <v>754</v>
      </c>
      <c r="B15" s="593" t="s">
        <v>3</v>
      </c>
      <c r="C15" s="594" t="s">
        <v>1397</v>
      </c>
      <c r="D15" s="592" t="s">
        <v>1398</v>
      </c>
      <c r="E15" s="592" t="s">
        <v>1399</v>
      </c>
      <c r="F15" s="592" t="s">
        <v>1400</v>
      </c>
      <c r="G15" s="592" t="s">
        <v>4</v>
      </c>
      <c r="H15" s="592" t="s">
        <v>1401</v>
      </c>
      <c r="I15" s="592" t="s">
        <v>1402</v>
      </c>
    </row>
    <row r="16" spans="1:10" ht="15.6">
      <c r="A16" s="587">
        <v>1</v>
      </c>
      <c r="B16" s="587" t="s">
        <v>1674</v>
      </c>
      <c r="C16" s="588" t="s">
        <v>1675</v>
      </c>
      <c r="D16" s="589" t="s">
        <v>1676</v>
      </c>
      <c r="E16" s="581"/>
      <c r="F16" s="589" t="s">
        <v>1677</v>
      </c>
      <c r="G16" s="589" t="s">
        <v>1412</v>
      </c>
      <c r="H16" s="590">
        <v>7887577</v>
      </c>
      <c r="I16" s="591">
        <v>44312</v>
      </c>
      <c r="J16" t="s">
        <v>1678</v>
      </c>
    </row>
    <row r="17" spans="1:9" ht="15.6">
      <c r="A17" s="587">
        <v>2</v>
      </c>
      <c r="B17" s="587" t="s">
        <v>1679</v>
      </c>
      <c r="C17" s="588" t="s">
        <v>1680</v>
      </c>
      <c r="D17" s="589" t="s">
        <v>1676</v>
      </c>
      <c r="E17" s="581"/>
      <c r="F17" s="589" t="s">
        <v>1681</v>
      </c>
      <c r="G17" s="589" t="s">
        <v>26</v>
      </c>
      <c r="H17" s="590">
        <v>7415066</v>
      </c>
      <c r="I17" s="591" t="s">
        <v>11</v>
      </c>
    </row>
    <row r="18" spans="1:9" ht="15.6">
      <c r="A18" s="587">
        <v>3</v>
      </c>
      <c r="B18" s="587" t="s">
        <v>1682</v>
      </c>
      <c r="C18" s="588" t="s">
        <v>1683</v>
      </c>
      <c r="D18" s="589" t="s">
        <v>1684</v>
      </c>
      <c r="E18" s="581"/>
      <c r="F18" s="589" t="s">
        <v>1685</v>
      </c>
      <c r="G18" s="589" t="s">
        <v>26</v>
      </c>
      <c r="H18" s="590">
        <v>7369809</v>
      </c>
      <c r="I18" s="591" t="s">
        <v>11</v>
      </c>
    </row>
  </sheetData>
  <mergeCells count="2">
    <mergeCell ref="A1:I1"/>
    <mergeCell ref="A14:I1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13"/>
  <sheetViews>
    <sheetView zoomScale="166" workbookViewId="0">
      <selection activeCell="C21" sqref="C21"/>
    </sheetView>
  </sheetViews>
  <sheetFormatPr defaultColWidth="10.77734375" defaultRowHeight="14.4"/>
  <cols>
    <col min="1" max="1" width="4.6640625" bestFit="1" customWidth="1"/>
    <col min="2" max="2" width="23.33203125" bestFit="1" customWidth="1"/>
    <col min="3" max="3" width="25.33203125" bestFit="1" customWidth="1"/>
    <col min="4" max="4" width="35.77734375" bestFit="1" customWidth="1"/>
    <col min="5" max="5" width="10.33203125" bestFit="1" customWidth="1"/>
    <col min="6" max="6" width="13" bestFit="1" customWidth="1"/>
    <col min="7" max="7" width="13.77734375" bestFit="1" customWidth="1"/>
    <col min="8" max="8" width="24.6640625" bestFit="1" customWidth="1"/>
    <col min="9" max="9" width="8.77734375" bestFit="1" customWidth="1"/>
    <col min="10" max="10" width="9.6640625" bestFit="1" customWidth="1"/>
  </cols>
  <sheetData>
    <row r="1" spans="1:10" ht="18">
      <c r="A1" s="823" t="s">
        <v>1443</v>
      </c>
      <c r="B1" s="823"/>
      <c r="C1" s="823"/>
      <c r="D1" s="823"/>
      <c r="E1" s="823"/>
      <c r="F1" s="823"/>
      <c r="G1" s="823"/>
      <c r="H1" s="823"/>
      <c r="I1" s="823"/>
      <c r="J1" s="823"/>
    </row>
    <row r="2" spans="1:10" s="540" customFormat="1" ht="36">
      <c r="A2" s="596" t="s">
        <v>1444</v>
      </c>
      <c r="B2" s="596" t="s">
        <v>1445</v>
      </c>
      <c r="C2" s="596" t="s">
        <v>1398</v>
      </c>
      <c r="D2" s="597" t="s">
        <v>776</v>
      </c>
      <c r="E2" s="596" t="s">
        <v>1446</v>
      </c>
      <c r="F2" s="596" t="s">
        <v>4</v>
      </c>
      <c r="G2" s="596" t="s">
        <v>1447</v>
      </c>
      <c r="H2" s="597" t="s">
        <v>1448</v>
      </c>
      <c r="I2" s="597" t="s">
        <v>1449</v>
      </c>
      <c r="J2" s="596" t="s">
        <v>291</v>
      </c>
    </row>
    <row r="3" spans="1:10" s="812" customFormat="1">
      <c r="A3" s="813">
        <v>1</v>
      </c>
      <c r="B3" s="814" t="s">
        <v>1450</v>
      </c>
      <c r="C3" s="814" t="s">
        <v>1856</v>
      </c>
      <c r="D3" s="813" t="s">
        <v>1312</v>
      </c>
      <c r="E3" s="814" t="s">
        <v>1451</v>
      </c>
      <c r="F3" s="813" t="s">
        <v>1452</v>
      </c>
      <c r="G3" s="813" t="s">
        <v>1453</v>
      </c>
      <c r="H3" s="813" t="s">
        <v>1454</v>
      </c>
      <c r="I3" s="813">
        <v>9882403</v>
      </c>
      <c r="J3" s="813"/>
    </row>
    <row r="4" spans="1:10" s="812" customFormat="1">
      <c r="A4" s="813">
        <v>2</v>
      </c>
      <c r="B4" s="813" t="s">
        <v>1461</v>
      </c>
      <c r="C4" s="814" t="s">
        <v>1856</v>
      </c>
      <c r="D4" s="814" t="s">
        <v>1312</v>
      </c>
      <c r="E4" s="814" t="s">
        <v>1451</v>
      </c>
      <c r="F4" s="813" t="s">
        <v>1452</v>
      </c>
      <c r="G4" s="813" t="s">
        <v>1462</v>
      </c>
      <c r="H4" s="813" t="s">
        <v>1463</v>
      </c>
      <c r="I4" s="813">
        <v>7709714</v>
      </c>
      <c r="J4" s="813"/>
    </row>
    <row r="5" spans="1:10" s="812" customFormat="1">
      <c r="A5" s="813">
        <v>3</v>
      </c>
      <c r="B5" s="813" t="s">
        <v>1464</v>
      </c>
      <c r="C5" s="813" t="s">
        <v>593</v>
      </c>
      <c r="D5" s="813" t="s">
        <v>783</v>
      </c>
      <c r="E5" s="813" t="s">
        <v>1451</v>
      </c>
      <c r="F5" s="813" t="s">
        <v>1452</v>
      </c>
      <c r="G5" s="813" t="s">
        <v>1465</v>
      </c>
      <c r="H5" s="813" t="s">
        <v>1466</v>
      </c>
      <c r="I5" s="813">
        <v>7524230</v>
      </c>
      <c r="J5" s="813"/>
    </row>
    <row r="6" spans="1:10" s="812" customFormat="1">
      <c r="A6" s="813">
        <v>4</v>
      </c>
      <c r="B6" s="814" t="s">
        <v>1467</v>
      </c>
      <c r="C6" s="814" t="s">
        <v>1856</v>
      </c>
      <c r="D6" s="814" t="s">
        <v>1312</v>
      </c>
      <c r="E6" s="814" t="s">
        <v>1451</v>
      </c>
      <c r="F6" s="814" t="s">
        <v>1452</v>
      </c>
      <c r="G6" s="814" t="s">
        <v>1468</v>
      </c>
      <c r="H6" s="814" t="s">
        <v>1469</v>
      </c>
      <c r="I6" s="814">
        <v>7635410</v>
      </c>
      <c r="J6" s="813"/>
    </row>
    <row r="7" spans="1:10" s="812" customFormat="1">
      <c r="A7" s="813">
        <v>5</v>
      </c>
      <c r="B7" s="813" t="s">
        <v>1455</v>
      </c>
      <c r="C7" s="813" t="s">
        <v>593</v>
      </c>
      <c r="D7" s="813" t="s">
        <v>783</v>
      </c>
      <c r="E7" s="814" t="s">
        <v>1451</v>
      </c>
      <c r="F7" s="813" t="s">
        <v>1452</v>
      </c>
      <c r="G7" s="813" t="s">
        <v>1456</v>
      </c>
      <c r="H7" s="813" t="s">
        <v>1457</v>
      </c>
      <c r="I7" s="813">
        <v>7450169</v>
      </c>
      <c r="J7" s="813"/>
    </row>
    <row r="8" spans="1:10" s="812" customFormat="1">
      <c r="A8" s="813">
        <v>6</v>
      </c>
      <c r="B8" s="813" t="s">
        <v>1458</v>
      </c>
      <c r="C8" s="813" t="s">
        <v>137</v>
      </c>
      <c r="D8" s="813" t="s">
        <v>1322</v>
      </c>
      <c r="E8" s="814" t="s">
        <v>1451</v>
      </c>
      <c r="F8" s="813" t="s">
        <v>1452</v>
      </c>
      <c r="G8" s="813" t="s">
        <v>1459</v>
      </c>
      <c r="H8" s="813" t="s">
        <v>1460</v>
      </c>
      <c r="I8" s="813">
        <v>7628321</v>
      </c>
      <c r="J8" s="813"/>
    </row>
    <row r="9" spans="1:10" s="812" customFormat="1">
      <c r="A9" s="813">
        <v>7</v>
      </c>
      <c r="B9" s="813" t="s">
        <v>1474</v>
      </c>
      <c r="C9" s="813" t="s">
        <v>1857</v>
      </c>
      <c r="D9" s="814" t="s">
        <v>1339</v>
      </c>
      <c r="E9" s="813" t="s">
        <v>1475</v>
      </c>
      <c r="F9" s="813" t="s">
        <v>1452</v>
      </c>
      <c r="G9" s="813" t="s">
        <v>1476</v>
      </c>
      <c r="H9" s="813" t="s">
        <v>1477</v>
      </c>
      <c r="I9" s="813">
        <v>7416546</v>
      </c>
      <c r="J9" s="813"/>
    </row>
    <row r="10" spans="1:10" s="812" customFormat="1">
      <c r="A10" s="813">
        <v>8</v>
      </c>
      <c r="B10" s="813" t="s">
        <v>1478</v>
      </c>
      <c r="C10" s="813" t="s">
        <v>1857</v>
      </c>
      <c r="D10" s="814" t="s">
        <v>1339</v>
      </c>
      <c r="E10" s="813" t="s">
        <v>1479</v>
      </c>
      <c r="F10" s="813" t="s">
        <v>1452</v>
      </c>
      <c r="G10" s="813" t="s">
        <v>1480</v>
      </c>
      <c r="H10" s="813" t="s">
        <v>1481</v>
      </c>
      <c r="I10" s="813"/>
      <c r="J10" s="813"/>
    </row>
    <row r="11" spans="1:10" s="812" customFormat="1">
      <c r="A11" s="813">
        <v>9</v>
      </c>
      <c r="B11" s="813" t="s">
        <v>1470</v>
      </c>
      <c r="C11" s="813" t="s">
        <v>593</v>
      </c>
      <c r="D11" s="813" t="s">
        <v>783</v>
      </c>
      <c r="E11" s="814" t="s">
        <v>1471</v>
      </c>
      <c r="F11" s="813" t="s">
        <v>1452</v>
      </c>
      <c r="G11" s="813" t="s">
        <v>1472</v>
      </c>
      <c r="H11" s="813" t="s">
        <v>1473</v>
      </c>
      <c r="I11" s="813">
        <v>7632804</v>
      </c>
      <c r="J11" s="813"/>
    </row>
    <row r="12" spans="1:10" s="811" customFormat="1"/>
    <row r="13" spans="1:10" s="811" customFormat="1"/>
  </sheetData>
  <sortState ref="A3:J11">
    <sortCondition ref="D3:D11"/>
  </sortState>
  <mergeCells count="1">
    <mergeCell ref="A1:J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3"/>
  <sheetViews>
    <sheetView zoomScale="150" workbookViewId="0">
      <selection activeCell="M10" sqref="M10"/>
    </sheetView>
  </sheetViews>
  <sheetFormatPr defaultColWidth="10.77734375" defaultRowHeight="14.4"/>
  <cols>
    <col min="1" max="1" width="2.109375" bestFit="1" customWidth="1"/>
    <col min="2" max="2" width="25.6640625" bestFit="1" customWidth="1"/>
    <col min="3" max="3" width="7" bestFit="1" customWidth="1"/>
    <col min="4" max="4" width="10.33203125" bestFit="1" customWidth="1"/>
    <col min="6" max="6" width="11.77734375" bestFit="1" customWidth="1"/>
    <col min="7" max="7" width="17.6640625" bestFit="1" customWidth="1"/>
    <col min="8" max="8" width="11.77734375" bestFit="1" customWidth="1"/>
    <col min="9" max="9" width="11.109375" bestFit="1" customWidth="1"/>
    <col min="10" max="10" width="9.33203125" bestFit="1" customWidth="1"/>
    <col min="11" max="11" width="24.6640625" bestFit="1" customWidth="1"/>
  </cols>
  <sheetData>
    <row r="2" spans="1:11" ht="18">
      <c r="A2" s="540"/>
      <c r="B2" s="598" t="s">
        <v>1482</v>
      </c>
      <c r="C2" s="540"/>
      <c r="D2" s="540"/>
      <c r="E2" s="540"/>
      <c r="F2" s="540"/>
      <c r="G2" s="540"/>
      <c r="H2" s="540"/>
      <c r="I2" s="540"/>
      <c r="J2" s="540"/>
      <c r="K2" s="540"/>
    </row>
    <row r="3" spans="1:11" ht="43.2">
      <c r="A3" s="625" t="s">
        <v>754</v>
      </c>
      <c r="B3" s="625" t="s">
        <v>1483</v>
      </c>
      <c r="C3" s="625" t="s">
        <v>6</v>
      </c>
      <c r="D3" s="626" t="s">
        <v>1484</v>
      </c>
      <c r="E3" s="625" t="s">
        <v>1400</v>
      </c>
      <c r="F3" s="625" t="s">
        <v>4</v>
      </c>
      <c r="G3" s="625" t="s">
        <v>1485</v>
      </c>
      <c r="H3" s="625" t="s">
        <v>1486</v>
      </c>
      <c r="I3" s="625" t="s">
        <v>1487</v>
      </c>
      <c r="J3" s="625" t="s">
        <v>1488</v>
      </c>
      <c r="K3" s="625" t="s">
        <v>1398</v>
      </c>
    </row>
    <row r="4" spans="1:11">
      <c r="A4" s="599">
        <v>1</v>
      </c>
      <c r="B4" s="600" t="s">
        <v>1489</v>
      </c>
      <c r="C4" s="601" t="s">
        <v>1490</v>
      </c>
      <c r="D4" s="602">
        <v>44187</v>
      </c>
      <c r="E4" s="603">
        <v>34456</v>
      </c>
      <c r="F4" s="604" t="s">
        <v>1491</v>
      </c>
      <c r="G4" s="604" t="s">
        <v>1492</v>
      </c>
      <c r="H4" s="604" t="s">
        <v>1493</v>
      </c>
      <c r="I4" s="603">
        <v>44343</v>
      </c>
      <c r="J4" s="604" t="s">
        <v>1494</v>
      </c>
      <c r="K4" s="604" t="s">
        <v>1818</v>
      </c>
    </row>
    <row r="5" spans="1:11">
      <c r="A5" s="599">
        <v>2</v>
      </c>
      <c r="B5" s="605" t="s">
        <v>1495</v>
      </c>
      <c r="C5" s="601" t="s">
        <v>1490</v>
      </c>
      <c r="D5" s="602">
        <v>44203</v>
      </c>
      <c r="E5" s="603">
        <v>32874</v>
      </c>
      <c r="F5" s="604" t="s">
        <v>1452</v>
      </c>
      <c r="G5" s="606" t="s">
        <v>1496</v>
      </c>
      <c r="H5" s="606" t="s">
        <v>1497</v>
      </c>
      <c r="I5" s="603">
        <v>44498</v>
      </c>
      <c r="J5" s="604" t="s">
        <v>1498</v>
      </c>
      <c r="K5" s="604" t="s">
        <v>1817</v>
      </c>
    </row>
    <row r="6" spans="1:11" s="540" customFormat="1">
      <c r="A6" s="599">
        <v>3</v>
      </c>
      <c r="B6" s="605" t="s">
        <v>1499</v>
      </c>
      <c r="C6" s="601" t="s">
        <v>1490</v>
      </c>
      <c r="D6" s="602">
        <v>44240</v>
      </c>
      <c r="E6" s="603">
        <v>27162</v>
      </c>
      <c r="F6" s="604" t="s">
        <v>1491</v>
      </c>
      <c r="G6" s="606" t="s">
        <v>1500</v>
      </c>
      <c r="H6" s="606" t="s">
        <v>1501</v>
      </c>
      <c r="I6" s="603">
        <v>44280</v>
      </c>
      <c r="J6" s="604" t="s">
        <v>1502</v>
      </c>
      <c r="K6" s="604" t="s">
        <v>1817</v>
      </c>
    </row>
    <row r="7" spans="1:11" s="614" customFormat="1">
      <c r="A7" s="607">
        <v>4</v>
      </c>
      <c r="B7" s="608" t="s">
        <v>1503</v>
      </c>
      <c r="C7" s="609" t="s">
        <v>1490</v>
      </c>
      <c r="D7" s="610">
        <v>44302</v>
      </c>
      <c r="E7" s="611">
        <v>31491</v>
      </c>
      <c r="F7" s="612" t="s">
        <v>1504</v>
      </c>
      <c r="G7" s="613" t="s">
        <v>1505</v>
      </c>
      <c r="H7" s="613" t="s">
        <v>1506</v>
      </c>
      <c r="I7" s="611">
        <v>44340</v>
      </c>
      <c r="J7" s="612"/>
      <c r="K7" s="612" t="s">
        <v>1816</v>
      </c>
    </row>
    <row r="9" spans="1:11" ht="18">
      <c r="A9" s="615"/>
      <c r="B9" s="616" t="s">
        <v>1507</v>
      </c>
      <c r="C9" s="617"/>
      <c r="D9" s="278"/>
      <c r="E9" s="618"/>
      <c r="F9" s="540"/>
      <c r="G9" s="619"/>
      <c r="H9" s="619"/>
      <c r="I9" s="619"/>
      <c r="J9" s="540"/>
      <c r="K9" s="540"/>
    </row>
    <row r="10" spans="1:11">
      <c r="A10" s="625" t="s">
        <v>754</v>
      </c>
      <c r="B10" s="627" t="s">
        <v>1483</v>
      </c>
      <c r="C10" s="627" t="s">
        <v>6</v>
      </c>
      <c r="D10" s="627" t="s">
        <v>1508</v>
      </c>
      <c r="E10" s="625" t="s">
        <v>1400</v>
      </c>
      <c r="F10" s="625" t="s">
        <v>4</v>
      </c>
      <c r="G10" s="625" t="s">
        <v>1485</v>
      </c>
      <c r="H10" s="625" t="s">
        <v>1486</v>
      </c>
      <c r="I10" s="625" t="s">
        <v>1487</v>
      </c>
      <c r="J10" s="625" t="s">
        <v>1488</v>
      </c>
      <c r="K10" s="625" t="s">
        <v>1398</v>
      </c>
    </row>
    <row r="11" spans="1:11">
      <c r="A11" s="599">
        <v>5</v>
      </c>
      <c r="B11" s="620" t="s">
        <v>1509</v>
      </c>
      <c r="C11" s="601" t="s">
        <v>1490</v>
      </c>
      <c r="D11" s="602">
        <v>44187</v>
      </c>
      <c r="E11" s="603">
        <v>27030</v>
      </c>
      <c r="F11" s="604" t="s">
        <v>1452</v>
      </c>
      <c r="G11" s="604" t="s">
        <v>1510</v>
      </c>
      <c r="H11" s="604" t="s">
        <v>1511</v>
      </c>
      <c r="I11" s="603">
        <v>44389</v>
      </c>
      <c r="J11" s="604" t="s">
        <v>1512</v>
      </c>
      <c r="K11" s="604" t="s">
        <v>1513</v>
      </c>
    </row>
    <row r="12" spans="1:11">
      <c r="A12" s="599">
        <v>6</v>
      </c>
      <c r="B12" s="621" t="s">
        <v>1514</v>
      </c>
      <c r="C12" s="622" t="s">
        <v>1490</v>
      </c>
      <c r="D12" s="602">
        <v>44263</v>
      </c>
      <c r="E12" s="602">
        <v>34410</v>
      </c>
      <c r="F12" s="623" t="s">
        <v>31</v>
      </c>
      <c r="G12" s="623" t="s">
        <v>1515</v>
      </c>
      <c r="H12" s="623" t="s">
        <v>1516</v>
      </c>
      <c r="I12" s="603">
        <v>44615</v>
      </c>
      <c r="J12" s="604" t="s">
        <v>1512</v>
      </c>
      <c r="K12" s="623" t="s">
        <v>1517</v>
      </c>
    </row>
    <row r="13" spans="1:11">
      <c r="A13" s="607">
        <v>7</v>
      </c>
      <c r="B13" s="612" t="s">
        <v>1518</v>
      </c>
      <c r="C13" s="607" t="s">
        <v>1490</v>
      </c>
      <c r="D13" s="610">
        <v>44283</v>
      </c>
      <c r="E13" s="610">
        <v>30381</v>
      </c>
      <c r="F13" s="612" t="s">
        <v>1519</v>
      </c>
      <c r="G13" s="612" t="s">
        <v>1520</v>
      </c>
      <c r="H13" s="612" t="s">
        <v>1353</v>
      </c>
      <c r="I13" s="624" t="s">
        <v>1353</v>
      </c>
      <c r="J13" s="612">
        <v>7939793</v>
      </c>
      <c r="K13" s="612" t="s">
        <v>1521</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K7"/>
  <sheetViews>
    <sheetView zoomScale="125" workbookViewId="0">
      <selection activeCell="E31" sqref="E31"/>
    </sheetView>
  </sheetViews>
  <sheetFormatPr defaultColWidth="10.77734375" defaultRowHeight="14.4"/>
  <cols>
    <col min="1" max="1" width="2.109375" bestFit="1" customWidth="1"/>
    <col min="2" max="2" width="25.6640625" bestFit="1" customWidth="1"/>
    <col min="3" max="3" width="16.44140625" bestFit="1" customWidth="1"/>
    <col min="7" max="7" width="12" bestFit="1" customWidth="1"/>
    <col min="8" max="8" width="11.109375" customWidth="1"/>
  </cols>
  <sheetData>
    <row r="2" spans="1:11" ht="43.2">
      <c r="A2" s="635" t="s">
        <v>754</v>
      </c>
      <c r="B2" s="636" t="s">
        <v>1483</v>
      </c>
      <c r="C2" s="636" t="s">
        <v>1398</v>
      </c>
      <c r="D2" s="636" t="s">
        <v>6</v>
      </c>
      <c r="E2" s="637" t="s">
        <v>1484</v>
      </c>
      <c r="F2" s="636" t="s">
        <v>1400</v>
      </c>
      <c r="G2" s="636" t="s">
        <v>4</v>
      </c>
      <c r="H2" s="637" t="s">
        <v>1485</v>
      </c>
      <c r="I2" s="636" t="s">
        <v>1486</v>
      </c>
      <c r="J2" s="636" t="s">
        <v>1487</v>
      </c>
      <c r="K2" s="636" t="s">
        <v>1488</v>
      </c>
    </row>
    <row r="3" spans="1:11">
      <c r="A3" s="628">
        <v>1</v>
      </c>
      <c r="B3" s="629" t="s">
        <v>1522</v>
      </c>
      <c r="C3" s="633" t="s">
        <v>1525</v>
      </c>
      <c r="D3" s="630" t="s">
        <v>1490</v>
      </c>
      <c r="E3" s="631">
        <v>44288</v>
      </c>
      <c r="F3" s="632">
        <v>33118</v>
      </c>
      <c r="G3" s="633" t="s">
        <v>1452</v>
      </c>
      <c r="H3" s="633" t="s">
        <v>1523</v>
      </c>
      <c r="I3" s="633" t="s">
        <v>1524</v>
      </c>
      <c r="J3" s="632">
        <v>44602</v>
      </c>
      <c r="K3" s="633">
        <v>7323702</v>
      </c>
    </row>
    <row r="4" spans="1:11">
      <c r="A4" s="628">
        <v>2</v>
      </c>
      <c r="B4" s="629" t="s">
        <v>1526</v>
      </c>
      <c r="C4" s="633" t="s">
        <v>1529</v>
      </c>
      <c r="D4" s="630" t="s">
        <v>1490</v>
      </c>
      <c r="E4" s="631">
        <v>44288</v>
      </c>
      <c r="F4" s="632">
        <v>30895</v>
      </c>
      <c r="G4" s="633" t="s">
        <v>1452</v>
      </c>
      <c r="H4" s="634" t="s">
        <v>1527</v>
      </c>
      <c r="I4" s="634" t="s">
        <v>1528</v>
      </c>
      <c r="J4" s="632">
        <v>43915</v>
      </c>
      <c r="K4" s="633">
        <v>7777609</v>
      </c>
    </row>
    <row r="5" spans="1:11">
      <c r="A5" s="628">
        <v>3</v>
      </c>
      <c r="B5" s="586" t="s">
        <v>1645</v>
      </c>
      <c r="C5" s="586" t="s">
        <v>1648</v>
      </c>
      <c r="D5" s="585" t="s">
        <v>1490</v>
      </c>
      <c r="E5" s="602">
        <v>44307</v>
      </c>
      <c r="F5" s="632">
        <v>33368</v>
      </c>
      <c r="G5" s="586" t="s">
        <v>1452</v>
      </c>
      <c r="H5" s="586" t="s">
        <v>1646</v>
      </c>
      <c r="I5" s="586" t="s">
        <v>1647</v>
      </c>
      <c r="J5" s="693">
        <v>44590</v>
      </c>
      <c r="K5" s="586">
        <v>7777609</v>
      </c>
    </row>
    <row r="6" spans="1:11">
      <c r="A6" s="628">
        <v>4</v>
      </c>
      <c r="B6" s="629" t="s">
        <v>1669</v>
      </c>
      <c r="C6" s="633" t="s">
        <v>1667</v>
      </c>
      <c r="D6" s="630" t="s">
        <v>1490</v>
      </c>
      <c r="E6" s="631">
        <v>44315</v>
      </c>
      <c r="F6" s="632">
        <v>34745</v>
      </c>
      <c r="G6" s="586" t="s">
        <v>1452</v>
      </c>
      <c r="H6" s="633" t="s">
        <v>1670</v>
      </c>
      <c r="I6" s="633" t="s">
        <v>1668</v>
      </c>
      <c r="J6" s="693">
        <v>44798</v>
      </c>
      <c r="K6" s="586">
        <v>7777609</v>
      </c>
    </row>
    <row r="7" spans="1:11">
      <c r="A7" s="628">
        <v>5</v>
      </c>
      <c r="B7" s="629" t="s">
        <v>1672</v>
      </c>
      <c r="C7" s="633" t="s">
        <v>1667</v>
      </c>
      <c r="D7" s="630" t="s">
        <v>1490</v>
      </c>
      <c r="E7" s="631">
        <v>44315</v>
      </c>
      <c r="F7" s="632">
        <v>28327</v>
      </c>
      <c r="G7" s="586" t="s">
        <v>1452</v>
      </c>
      <c r="H7" s="634" t="s">
        <v>1673</v>
      </c>
      <c r="I7" s="634" t="s">
        <v>1671</v>
      </c>
      <c r="J7" s="693">
        <v>44594</v>
      </c>
      <c r="K7" s="586">
        <v>7777609</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L12"/>
  <sheetViews>
    <sheetView zoomScale="125" workbookViewId="0">
      <selection activeCell="F3" sqref="F3"/>
    </sheetView>
  </sheetViews>
  <sheetFormatPr defaultColWidth="11.5546875" defaultRowHeight="14.4"/>
  <cols>
    <col min="1" max="1" width="3.6640625" bestFit="1" customWidth="1"/>
    <col min="2" max="2" width="29.33203125" bestFit="1" customWidth="1"/>
    <col min="3" max="3" width="29.33203125" customWidth="1"/>
    <col min="4" max="4" width="40.77734375" bestFit="1" customWidth="1"/>
    <col min="5" max="5" width="13" bestFit="1" customWidth="1"/>
    <col min="6" max="6" width="12.109375" bestFit="1" customWidth="1"/>
    <col min="7" max="7" width="13" bestFit="1" customWidth="1"/>
    <col min="8" max="8" width="48.33203125" bestFit="1" customWidth="1"/>
    <col min="9" max="9" width="12.33203125" bestFit="1" customWidth="1"/>
    <col min="10" max="10" width="15.77734375" bestFit="1" customWidth="1"/>
    <col min="11" max="11" width="15.77734375" customWidth="1"/>
    <col min="12" max="12" width="11" bestFit="1" customWidth="1"/>
  </cols>
  <sheetData>
    <row r="2" spans="1:12" s="540" customFormat="1" ht="28.8">
      <c r="A2" s="721" t="s">
        <v>754</v>
      </c>
      <c r="B2" s="721" t="s">
        <v>1662</v>
      </c>
      <c r="C2" s="721"/>
      <c r="D2" s="721" t="s">
        <v>439</v>
      </c>
      <c r="E2" s="721" t="s">
        <v>1663</v>
      </c>
      <c r="F2" s="720" t="s">
        <v>1484</v>
      </c>
      <c r="G2" s="723" t="s">
        <v>1400</v>
      </c>
      <c r="H2" s="721" t="s">
        <v>770</v>
      </c>
      <c r="I2" s="721" t="s">
        <v>1664</v>
      </c>
      <c r="J2" s="721" t="s">
        <v>1666</v>
      </c>
      <c r="K2" s="721" t="s">
        <v>1402</v>
      </c>
      <c r="L2" s="722" t="s">
        <v>1488</v>
      </c>
    </row>
    <row r="3" spans="1:12" s="793" customFormat="1" ht="13.8">
      <c r="A3" s="794">
        <v>1</v>
      </c>
      <c r="B3" s="795" t="s">
        <v>1745</v>
      </c>
      <c r="C3" s="795" t="str">
        <f>LOWER(B3)</f>
        <v>mohammad nesar</v>
      </c>
      <c r="D3" s="796" t="s">
        <v>1821</v>
      </c>
      <c r="E3" s="794" t="s">
        <v>1726</v>
      </c>
      <c r="F3" s="797">
        <v>44320</v>
      </c>
      <c r="G3" s="798">
        <v>35948</v>
      </c>
      <c r="H3" s="799" t="s">
        <v>1736</v>
      </c>
      <c r="I3" s="794" t="s">
        <v>1665</v>
      </c>
      <c r="J3" s="800" t="s">
        <v>1746</v>
      </c>
      <c r="K3" s="798">
        <v>44396</v>
      </c>
      <c r="L3" s="794">
        <v>7901995</v>
      </c>
    </row>
    <row r="4" spans="1:12" s="793" customFormat="1" ht="13.8">
      <c r="A4" s="794">
        <v>2</v>
      </c>
      <c r="B4" s="795" t="s">
        <v>1718</v>
      </c>
      <c r="C4" s="795" t="str">
        <f t="shared" ref="C4:C12" si="0">LOWER(B4)</f>
        <v>md tanweer alam</v>
      </c>
      <c r="D4" s="796" t="s">
        <v>1821</v>
      </c>
      <c r="E4" s="794" t="s">
        <v>1727</v>
      </c>
      <c r="F4" s="797">
        <v>44320</v>
      </c>
      <c r="G4" s="798">
        <v>34988</v>
      </c>
      <c r="H4" s="801" t="s">
        <v>1737</v>
      </c>
      <c r="I4" s="794" t="s">
        <v>1665</v>
      </c>
      <c r="J4" s="800" t="s">
        <v>1747</v>
      </c>
      <c r="K4" s="798">
        <v>44396</v>
      </c>
      <c r="L4" s="794">
        <v>7901995</v>
      </c>
    </row>
    <row r="5" spans="1:12" s="793" customFormat="1" ht="13.8">
      <c r="A5" s="794">
        <v>3</v>
      </c>
      <c r="B5" s="795" t="s">
        <v>1819</v>
      </c>
      <c r="C5" s="795" t="str">
        <f t="shared" si="0"/>
        <v>tamne</v>
      </c>
      <c r="D5" s="796" t="s">
        <v>137</v>
      </c>
      <c r="E5" s="794" t="s">
        <v>1728</v>
      </c>
      <c r="F5" s="797">
        <v>44320</v>
      </c>
      <c r="G5" s="798">
        <v>32143</v>
      </c>
      <c r="H5" s="799" t="s">
        <v>1736</v>
      </c>
      <c r="I5" s="794" t="s">
        <v>1665</v>
      </c>
      <c r="J5" s="800" t="s">
        <v>1748</v>
      </c>
      <c r="K5" s="798">
        <v>44396</v>
      </c>
      <c r="L5" s="794">
        <v>7901995</v>
      </c>
    </row>
    <row r="6" spans="1:12" s="793" customFormat="1" ht="13.8">
      <c r="A6" s="794">
        <v>4</v>
      </c>
      <c r="B6" s="795" t="s">
        <v>1719</v>
      </c>
      <c r="C6" s="795" t="str">
        <f t="shared" si="0"/>
        <v>akhlesh kumar ranjan</v>
      </c>
      <c r="D6" s="796" t="s">
        <v>137</v>
      </c>
      <c r="E6" s="794" t="s">
        <v>1729</v>
      </c>
      <c r="F6" s="797">
        <v>44320</v>
      </c>
      <c r="G6" s="798">
        <v>31048</v>
      </c>
      <c r="H6" s="799" t="s">
        <v>1738</v>
      </c>
      <c r="I6" s="794" t="s">
        <v>1665</v>
      </c>
      <c r="J6" s="800" t="s">
        <v>1749</v>
      </c>
      <c r="K6" s="798">
        <v>44398</v>
      </c>
      <c r="L6" s="794">
        <v>7901995</v>
      </c>
    </row>
    <row r="7" spans="1:12" s="793" customFormat="1" ht="13.8">
      <c r="A7" s="794">
        <v>5</v>
      </c>
      <c r="B7" s="795" t="s">
        <v>1720</v>
      </c>
      <c r="C7" s="795" t="str">
        <f t="shared" si="0"/>
        <v>khurshed alam</v>
      </c>
      <c r="D7" s="796" t="s">
        <v>137</v>
      </c>
      <c r="E7" s="794" t="s">
        <v>1730</v>
      </c>
      <c r="F7" s="797">
        <v>44320</v>
      </c>
      <c r="G7" s="798">
        <v>32520</v>
      </c>
      <c r="H7" s="799" t="s">
        <v>1739</v>
      </c>
      <c r="I7" s="794" t="s">
        <v>1665</v>
      </c>
      <c r="J7" s="800" t="s">
        <v>1750</v>
      </c>
      <c r="K7" s="798">
        <v>44398</v>
      </c>
      <c r="L7" s="794">
        <v>7901995</v>
      </c>
    </row>
    <row r="8" spans="1:12" s="793" customFormat="1" ht="13.8">
      <c r="A8" s="794">
        <v>6</v>
      </c>
      <c r="B8" s="795" t="s">
        <v>1721</v>
      </c>
      <c r="C8" s="795" t="str">
        <f t="shared" si="0"/>
        <v>md shakeel</v>
      </c>
      <c r="D8" s="796" t="s">
        <v>1821</v>
      </c>
      <c r="E8" s="794" t="s">
        <v>1731</v>
      </c>
      <c r="F8" s="797">
        <v>44320</v>
      </c>
      <c r="G8" s="798">
        <v>29952</v>
      </c>
      <c r="H8" s="799" t="s">
        <v>1740</v>
      </c>
      <c r="I8" s="794" t="s">
        <v>1665</v>
      </c>
      <c r="J8" s="800" t="s">
        <v>1751</v>
      </c>
      <c r="K8" s="798">
        <v>44398</v>
      </c>
      <c r="L8" s="794">
        <v>7901995</v>
      </c>
    </row>
    <row r="9" spans="1:12" s="793" customFormat="1" ht="13.8">
      <c r="A9" s="794">
        <v>7</v>
      </c>
      <c r="B9" s="795" t="s">
        <v>1722</v>
      </c>
      <c r="C9" s="795" t="str">
        <f t="shared" si="0"/>
        <v>tabarez ansari</v>
      </c>
      <c r="D9" s="796" t="s">
        <v>1820</v>
      </c>
      <c r="E9" s="794" t="s">
        <v>1732</v>
      </c>
      <c r="F9" s="797">
        <v>44320</v>
      </c>
      <c r="G9" s="798">
        <v>35431</v>
      </c>
      <c r="H9" s="801" t="s">
        <v>1741</v>
      </c>
      <c r="I9" s="794" t="s">
        <v>1665</v>
      </c>
      <c r="J9" s="800" t="s">
        <v>1752</v>
      </c>
      <c r="K9" s="798">
        <v>44398</v>
      </c>
      <c r="L9" s="794">
        <v>7901995</v>
      </c>
    </row>
    <row r="10" spans="1:12" s="793" customFormat="1" ht="13.8">
      <c r="A10" s="794">
        <v>8</v>
      </c>
      <c r="B10" s="795" t="s">
        <v>1723</v>
      </c>
      <c r="C10" s="795" t="str">
        <f t="shared" si="0"/>
        <v>azad alam</v>
      </c>
      <c r="D10" s="796" t="s">
        <v>1771</v>
      </c>
      <c r="E10" s="794" t="s">
        <v>1733</v>
      </c>
      <c r="F10" s="797">
        <v>44320</v>
      </c>
      <c r="G10" s="798">
        <v>35431</v>
      </c>
      <c r="H10" s="799" t="s">
        <v>1742</v>
      </c>
      <c r="I10" s="794" t="s">
        <v>1665</v>
      </c>
      <c r="J10" s="800" t="s">
        <v>1753</v>
      </c>
      <c r="K10" s="798">
        <v>44399</v>
      </c>
      <c r="L10" s="794">
        <v>7901995</v>
      </c>
    </row>
    <row r="11" spans="1:12" s="793" customFormat="1" ht="13.8">
      <c r="A11" s="794">
        <v>9</v>
      </c>
      <c r="B11" s="795" t="s">
        <v>1724</v>
      </c>
      <c r="C11" s="795" t="str">
        <f t="shared" si="0"/>
        <v>irsad ansari</v>
      </c>
      <c r="D11" s="796" t="s">
        <v>1771</v>
      </c>
      <c r="E11" s="794" t="s">
        <v>1734</v>
      </c>
      <c r="F11" s="797">
        <v>44320</v>
      </c>
      <c r="G11" s="798">
        <v>35009</v>
      </c>
      <c r="H11" s="799" t="s">
        <v>1743</v>
      </c>
      <c r="I11" s="794" t="s">
        <v>1665</v>
      </c>
      <c r="J11" s="800" t="s">
        <v>1754</v>
      </c>
      <c r="K11" s="798">
        <v>44399</v>
      </c>
      <c r="L11" s="794">
        <v>7901995</v>
      </c>
    </row>
    <row r="12" spans="1:12" s="793" customFormat="1" ht="13.8">
      <c r="A12" s="794">
        <v>10</v>
      </c>
      <c r="B12" s="795" t="s">
        <v>1725</v>
      </c>
      <c r="C12" s="795" t="str">
        <f t="shared" si="0"/>
        <v>niket kumar</v>
      </c>
      <c r="D12" s="796" t="s">
        <v>1772</v>
      </c>
      <c r="E12" s="794" t="s">
        <v>1735</v>
      </c>
      <c r="F12" s="797">
        <v>44320</v>
      </c>
      <c r="G12" s="798">
        <v>36975</v>
      </c>
      <c r="H12" s="799" t="s">
        <v>1744</v>
      </c>
      <c r="I12" s="794" t="s">
        <v>1665</v>
      </c>
      <c r="J12" s="800" t="s">
        <v>1755</v>
      </c>
      <c r="K12" s="798">
        <v>44399</v>
      </c>
      <c r="L12" s="794">
        <v>7901995</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B11F5"/>
  </sheetPr>
  <dimension ref="A2:J3"/>
  <sheetViews>
    <sheetView zoomScale="125" workbookViewId="0">
      <selection activeCell="E3" sqref="E3"/>
    </sheetView>
  </sheetViews>
  <sheetFormatPr defaultColWidth="11.5546875" defaultRowHeight="14.4"/>
  <cols>
    <col min="1" max="1" width="3.44140625" bestFit="1" customWidth="1"/>
    <col min="2" max="2" width="29.33203125" bestFit="1" customWidth="1"/>
    <col min="3" max="3" width="32.77734375" bestFit="1" customWidth="1"/>
    <col min="4" max="4" width="13" bestFit="1" customWidth="1"/>
    <col min="5" max="5" width="11.109375" bestFit="1" customWidth="1"/>
    <col min="6" max="6" width="12" bestFit="1" customWidth="1"/>
    <col min="7" max="7" width="12.33203125" bestFit="1" customWidth="1"/>
    <col min="8" max="8" width="15.77734375" bestFit="1" customWidth="1"/>
    <col min="9" max="9" width="15.77734375" customWidth="1"/>
  </cols>
  <sheetData>
    <row r="2" spans="1:10" s="540" customFormat="1" ht="43.2">
      <c r="A2" s="727" t="s">
        <v>754</v>
      </c>
      <c r="B2" s="727" t="s">
        <v>1662</v>
      </c>
      <c r="C2" s="727" t="s">
        <v>439</v>
      </c>
      <c r="D2" s="727" t="s">
        <v>1663</v>
      </c>
      <c r="E2" s="728" t="s">
        <v>1484</v>
      </c>
      <c r="F2" s="726" t="s">
        <v>1400</v>
      </c>
      <c r="G2" s="727" t="s">
        <v>1664</v>
      </c>
      <c r="H2" s="727" t="s">
        <v>1666</v>
      </c>
      <c r="I2" s="727" t="s">
        <v>1402</v>
      </c>
      <c r="J2" s="729" t="s">
        <v>1488</v>
      </c>
    </row>
    <row r="3" spans="1:10" ht="15.6">
      <c r="A3" s="730">
        <v>1</v>
      </c>
      <c r="B3" s="731" t="s">
        <v>1765</v>
      </c>
      <c r="C3" s="732" t="s">
        <v>1766</v>
      </c>
      <c r="D3" s="731">
        <v>11141826</v>
      </c>
      <c r="E3" s="797">
        <v>44318</v>
      </c>
      <c r="F3" s="724">
        <v>32376</v>
      </c>
      <c r="G3" s="731" t="s">
        <v>1767</v>
      </c>
      <c r="H3" s="733" t="s">
        <v>1768</v>
      </c>
      <c r="I3" s="724" t="s">
        <v>1769</v>
      </c>
      <c r="J3" s="731">
        <v>7846208</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T29"/>
  <sheetViews>
    <sheetView zoomScale="173" workbookViewId="0">
      <pane xSplit="6" ySplit="1" topLeftCell="AO20" activePane="bottomRight" state="frozen"/>
      <selection pane="topRight" activeCell="G1" sqref="G1"/>
      <selection pane="bottomLeft" activeCell="A2" sqref="A2"/>
      <selection pane="bottomRight" activeCell="AR30" sqref="AR30"/>
    </sheetView>
  </sheetViews>
  <sheetFormatPr defaultColWidth="11.5546875" defaultRowHeight="14.4"/>
  <cols>
    <col min="1" max="1" width="2.77734375" bestFit="1" customWidth="1"/>
    <col min="2" max="2" width="4.109375" bestFit="1" customWidth="1"/>
    <col min="3" max="3" width="9" bestFit="1" customWidth="1"/>
    <col min="4" max="4" width="4.44140625" bestFit="1" customWidth="1"/>
    <col min="5" max="5" width="11.77734375" bestFit="1" customWidth="1"/>
    <col min="6" max="6" width="12.44140625" customWidth="1"/>
    <col min="7" max="7" width="10" bestFit="1" customWidth="1"/>
    <col min="15" max="15" width="10.77734375" style="539"/>
    <col min="19" max="19" width="27.109375" customWidth="1"/>
    <col min="24" max="24" width="13.44140625" bestFit="1" customWidth="1"/>
    <col min="26" max="26" width="14" bestFit="1" customWidth="1"/>
    <col min="39" max="39" width="11.33203125" bestFit="1" customWidth="1"/>
    <col min="41" max="41" width="20.44140625" bestFit="1" customWidth="1"/>
    <col min="42" max="43" width="20.44140625" customWidth="1"/>
    <col min="46" max="46" width="39.44140625" bestFit="1" customWidth="1"/>
  </cols>
  <sheetData>
    <row r="1" spans="1:46" s="540" customFormat="1" ht="36.6" thickBot="1">
      <c r="A1" s="675" t="s">
        <v>754</v>
      </c>
      <c r="B1" s="676" t="s">
        <v>1</v>
      </c>
      <c r="C1" s="676" t="s">
        <v>569</v>
      </c>
      <c r="D1" s="676" t="s">
        <v>2</v>
      </c>
      <c r="E1" s="677" t="s">
        <v>756</v>
      </c>
      <c r="F1" s="676" t="s">
        <v>439</v>
      </c>
      <c r="G1" s="676" t="s">
        <v>776</v>
      </c>
      <c r="H1" s="677" t="s">
        <v>4</v>
      </c>
      <c r="I1" s="677" t="s">
        <v>873</v>
      </c>
      <c r="J1" s="677" t="s">
        <v>1056</v>
      </c>
      <c r="K1" s="677" t="s">
        <v>755</v>
      </c>
      <c r="L1" s="677" t="s">
        <v>757</v>
      </c>
      <c r="M1" s="677" t="s">
        <v>758</v>
      </c>
      <c r="N1" s="677" t="s">
        <v>767</v>
      </c>
      <c r="O1" s="677" t="s">
        <v>598</v>
      </c>
      <c r="P1" s="677" t="s">
        <v>623</v>
      </c>
      <c r="Q1" s="677" t="s">
        <v>6</v>
      </c>
      <c r="R1" s="677" t="s">
        <v>876</v>
      </c>
      <c r="S1" s="677" t="s">
        <v>769</v>
      </c>
      <c r="T1" s="677" t="s">
        <v>770</v>
      </c>
      <c r="U1" s="677" t="s">
        <v>771</v>
      </c>
      <c r="V1" s="677" t="s">
        <v>772</v>
      </c>
      <c r="W1" s="677" t="s">
        <v>773</v>
      </c>
      <c r="X1" s="676" t="s">
        <v>759</v>
      </c>
      <c r="Y1" s="677" t="s">
        <v>5</v>
      </c>
      <c r="Z1" s="677" t="s">
        <v>761</v>
      </c>
      <c r="AA1" s="677" t="s">
        <v>1352</v>
      </c>
      <c r="AB1" s="677" t="s">
        <v>1355</v>
      </c>
      <c r="AC1" s="677" t="s">
        <v>1357</v>
      </c>
      <c r="AD1" s="677" t="s">
        <v>763</v>
      </c>
      <c r="AE1" s="677" t="s">
        <v>1361</v>
      </c>
      <c r="AF1" s="677" t="s">
        <v>764</v>
      </c>
      <c r="AG1" s="677" t="s">
        <v>765</v>
      </c>
      <c r="AH1" s="677" t="s">
        <v>285</v>
      </c>
      <c r="AI1" s="677" t="s">
        <v>766</v>
      </c>
      <c r="AJ1" s="687" t="s">
        <v>784</v>
      </c>
      <c r="AK1" s="688" t="s">
        <v>818</v>
      </c>
      <c r="AL1" s="677" t="s">
        <v>786</v>
      </c>
      <c r="AM1" s="689" t="s">
        <v>785</v>
      </c>
      <c r="AN1" s="677" t="s">
        <v>777</v>
      </c>
      <c r="AO1" s="677" t="s">
        <v>768</v>
      </c>
      <c r="AP1" s="677" t="s">
        <v>1756</v>
      </c>
      <c r="AQ1" s="677" t="s">
        <v>1778</v>
      </c>
      <c r="AR1" s="677" t="s">
        <v>1650</v>
      </c>
      <c r="AS1" s="677" t="s">
        <v>1600</v>
      </c>
      <c r="AT1" s="689" t="s">
        <v>1601</v>
      </c>
    </row>
    <row r="2" spans="1:46" ht="24">
      <c r="A2" s="365">
        <v>1</v>
      </c>
      <c r="B2" s="679"/>
      <c r="C2" s="679"/>
      <c r="D2" s="678" t="s">
        <v>633</v>
      </c>
      <c r="E2" s="680" t="s">
        <v>1556</v>
      </c>
      <c r="F2" s="681" t="s">
        <v>17</v>
      </c>
      <c r="G2" s="551" t="s">
        <v>780</v>
      </c>
      <c r="H2" s="573" t="s">
        <v>1572</v>
      </c>
      <c r="I2" s="682"/>
      <c r="J2" s="683"/>
      <c r="K2" s="682"/>
      <c r="L2" s="561">
        <f t="shared" ref="L2:L3" si="0">DATE(YEAR(K2)+1,MONTH(K2),DAY(K2))</f>
        <v>366</v>
      </c>
      <c r="M2" s="561">
        <f>DATE(YEAR(K2),MONTH(L2)+3,DAY(L2))</f>
        <v>456</v>
      </c>
      <c r="N2" s="562" t="str">
        <f t="shared" ref="N2:N3" ca="1" si="1">DATEDIF(K2,TODAY(),"y")&amp;" years, "&amp;DATEDIF(K2,TODAY(),"m") -(DATEDIF(K2,TODAY(),"y")*12) &amp;"months"</f>
        <v>121 years, 4months</v>
      </c>
      <c r="O2" s="682"/>
      <c r="P2" s="684"/>
      <c r="Q2" s="573" t="s">
        <v>775</v>
      </c>
      <c r="R2" s="683"/>
      <c r="S2" s="683"/>
      <c r="T2" s="683"/>
      <c r="U2" s="683"/>
      <c r="V2" s="683"/>
      <c r="W2" s="683"/>
      <c r="X2" s="670" t="s">
        <v>1173</v>
      </c>
      <c r="Y2" s="573" t="s">
        <v>875</v>
      </c>
      <c r="Z2" s="665" t="s">
        <v>1350</v>
      </c>
      <c r="AA2" s="683"/>
      <c r="AB2" s="683"/>
      <c r="AC2" s="683"/>
      <c r="AD2" s="683"/>
      <c r="AE2" s="683"/>
      <c r="AF2" s="683"/>
      <c r="AG2" s="683"/>
      <c r="AH2" s="683"/>
      <c r="AI2" s="683"/>
      <c r="AJ2" s="683"/>
      <c r="AK2" s="683"/>
      <c r="AL2" s="683"/>
      <c r="AM2" s="683"/>
      <c r="AN2" s="683"/>
      <c r="AO2" s="683"/>
      <c r="AP2" s="683"/>
      <c r="AQ2" s="683"/>
      <c r="AR2" s="685">
        <v>44147</v>
      </c>
      <c r="AS2" s="685" t="s">
        <v>1602</v>
      </c>
      <c r="AT2" s="686" t="s">
        <v>1603</v>
      </c>
    </row>
    <row r="3" spans="1:46" ht="20.399999999999999">
      <c r="A3" s="365">
        <v>2</v>
      </c>
      <c r="B3" s="363" t="s">
        <v>40</v>
      </c>
      <c r="C3" s="354" t="s">
        <v>1530</v>
      </c>
      <c r="D3" s="640" t="s">
        <v>1549</v>
      </c>
      <c r="E3" s="293" t="s">
        <v>41</v>
      </c>
      <c r="F3" s="363" t="s">
        <v>39</v>
      </c>
      <c r="G3" s="647" t="s">
        <v>1322</v>
      </c>
      <c r="H3" s="648" t="s">
        <v>1573</v>
      </c>
      <c r="I3" s="651" t="s">
        <v>1579</v>
      </c>
      <c r="J3" s="586"/>
      <c r="K3" s="401">
        <v>44098</v>
      </c>
      <c r="L3" s="561">
        <f t="shared" si="0"/>
        <v>44463</v>
      </c>
      <c r="M3" s="561">
        <f>DATE(YEAR(K3),MONTH(L3)+3,DAY(L3))</f>
        <v>44189</v>
      </c>
      <c r="N3" s="562" t="str">
        <f t="shared" ca="1" si="1"/>
        <v>0 years, 7months</v>
      </c>
      <c r="O3" s="652">
        <v>20658</v>
      </c>
      <c r="P3" s="653">
        <f ca="1">DATEDIF(O3,TODAY(),"Y")</f>
        <v>64</v>
      </c>
      <c r="Q3" s="649" t="s">
        <v>774</v>
      </c>
      <c r="R3" s="586"/>
      <c r="S3" s="586"/>
      <c r="T3" s="586"/>
      <c r="U3" s="586"/>
      <c r="V3" s="586"/>
      <c r="W3" s="586"/>
      <c r="X3" s="552" t="s">
        <v>1173</v>
      </c>
      <c r="Y3" s="649" t="s">
        <v>82</v>
      </c>
      <c r="Z3" s="554" t="s">
        <v>1350</v>
      </c>
      <c r="AA3" s="586"/>
      <c r="AB3" s="586"/>
      <c r="AC3" s="586"/>
      <c r="AD3" s="586"/>
      <c r="AE3" s="586"/>
      <c r="AF3" s="586"/>
      <c r="AG3" s="586"/>
      <c r="AH3" s="586"/>
      <c r="AI3" s="586"/>
      <c r="AJ3" s="586"/>
      <c r="AK3" s="586"/>
      <c r="AL3" s="586"/>
      <c r="AM3" s="586"/>
      <c r="AN3" s="586"/>
      <c r="AO3" s="586"/>
      <c r="AP3" s="586"/>
      <c r="AQ3" s="586"/>
      <c r="AR3" s="658">
        <v>44165</v>
      </c>
      <c r="AS3" s="658" t="s">
        <v>1604</v>
      </c>
      <c r="AT3" s="659" t="s">
        <v>1605</v>
      </c>
    </row>
    <row r="4" spans="1:46" ht="20.399999999999999">
      <c r="A4" s="365">
        <v>3</v>
      </c>
      <c r="B4" s="363" t="s">
        <v>49</v>
      </c>
      <c r="C4" s="354">
        <v>600256544</v>
      </c>
      <c r="D4" s="640" t="s">
        <v>1549</v>
      </c>
      <c r="E4" s="293" t="s">
        <v>50</v>
      </c>
      <c r="F4" s="641" t="s">
        <v>48</v>
      </c>
      <c r="G4" s="549" t="s">
        <v>1312</v>
      </c>
      <c r="H4" s="649" t="s">
        <v>1574</v>
      </c>
      <c r="I4" s="651" t="s">
        <v>1580</v>
      </c>
      <c r="J4" s="586"/>
      <c r="K4" s="401">
        <v>44097</v>
      </c>
      <c r="L4" s="561">
        <f t="shared" ref="L4:L17" si="2">DATE(YEAR(K4)+1,MONTH(K4),DAY(K4))</f>
        <v>44462</v>
      </c>
      <c r="M4" s="561">
        <f t="shared" ref="M4:M15" si="3">DATE(YEAR(K4),MONTH(L4)+3,DAY(L4))</f>
        <v>44188</v>
      </c>
      <c r="N4" s="562" t="str">
        <f t="shared" ref="N4:N17" ca="1" si="4">DATEDIF(K4,TODAY(),"y")&amp;" years, "&amp;DATEDIF(K4,TODAY(),"m") -(DATEDIF(K4,TODAY(),"y")*12) &amp;"months"</f>
        <v>0 years, 7months</v>
      </c>
      <c r="O4" s="652">
        <v>26771</v>
      </c>
      <c r="P4" s="653">
        <f ca="1">DATEDIF(O4,TODAY(),"Y")</f>
        <v>48</v>
      </c>
      <c r="Q4" s="648" t="s">
        <v>774</v>
      </c>
      <c r="R4" s="586"/>
      <c r="S4" s="586"/>
      <c r="T4" s="586"/>
      <c r="U4" s="586"/>
      <c r="V4" s="586"/>
      <c r="W4" s="586"/>
      <c r="X4" s="552" t="s">
        <v>1173</v>
      </c>
      <c r="Y4" s="649" t="s">
        <v>875</v>
      </c>
      <c r="Z4" s="554" t="s">
        <v>1350</v>
      </c>
      <c r="AA4" s="586"/>
      <c r="AB4" s="586"/>
      <c r="AC4" s="586"/>
      <c r="AD4" s="586"/>
      <c r="AE4" s="586"/>
      <c r="AF4" s="586"/>
      <c r="AG4" s="586"/>
      <c r="AH4" s="586"/>
      <c r="AI4" s="586"/>
      <c r="AJ4" s="586"/>
      <c r="AK4" s="586"/>
      <c r="AL4" s="586"/>
      <c r="AM4" s="586"/>
      <c r="AN4" s="586"/>
      <c r="AO4" s="586"/>
      <c r="AP4" s="586"/>
      <c r="AQ4" s="586"/>
      <c r="AR4" s="658">
        <v>44182</v>
      </c>
      <c r="AS4" s="658" t="s">
        <v>1602</v>
      </c>
      <c r="AT4" s="659" t="s">
        <v>1603</v>
      </c>
    </row>
    <row r="5" spans="1:46" ht="24">
      <c r="A5" s="365">
        <v>4</v>
      </c>
      <c r="B5" s="639"/>
      <c r="C5" s="639"/>
      <c r="D5" s="638" t="s">
        <v>46</v>
      </c>
      <c r="E5" s="643" t="s">
        <v>1557</v>
      </c>
      <c r="F5" s="641" t="s">
        <v>238</v>
      </c>
      <c r="G5" s="549" t="s">
        <v>1312</v>
      </c>
      <c r="H5" s="649" t="s">
        <v>26</v>
      </c>
      <c r="I5" s="649" t="s">
        <v>1581</v>
      </c>
      <c r="J5" s="586"/>
      <c r="K5" s="401">
        <v>44131</v>
      </c>
      <c r="L5" s="561">
        <f t="shared" si="2"/>
        <v>44496</v>
      </c>
      <c r="M5" s="561">
        <f t="shared" si="3"/>
        <v>44223</v>
      </c>
      <c r="N5" s="562" t="str">
        <f t="shared" ca="1" si="4"/>
        <v>0 years, 6months</v>
      </c>
      <c r="O5" s="652">
        <v>31736</v>
      </c>
      <c r="P5" s="653">
        <f ca="1">DATEDIF(O5,TODAY(),"Y")</f>
        <v>34</v>
      </c>
      <c r="Q5" s="648" t="s">
        <v>774</v>
      </c>
      <c r="R5" s="586"/>
      <c r="S5" s="586"/>
      <c r="T5" s="586"/>
      <c r="U5" s="586"/>
      <c r="V5" s="586"/>
      <c r="W5" s="586"/>
      <c r="X5" s="552" t="s">
        <v>1173</v>
      </c>
      <c r="Y5" s="648" t="s">
        <v>27</v>
      </c>
      <c r="Z5" s="554" t="s">
        <v>1350</v>
      </c>
      <c r="AA5" s="586"/>
      <c r="AB5" s="586"/>
      <c r="AC5" s="586"/>
      <c r="AD5" s="586"/>
      <c r="AE5" s="586"/>
      <c r="AF5" s="586"/>
      <c r="AG5" s="586"/>
      <c r="AH5" s="586"/>
      <c r="AI5" s="586"/>
      <c r="AJ5" s="586"/>
      <c r="AK5" s="586"/>
      <c r="AL5" s="586"/>
      <c r="AM5" s="586"/>
      <c r="AN5" s="586"/>
      <c r="AO5" s="586"/>
      <c r="AP5" s="586"/>
      <c r="AQ5" s="586"/>
      <c r="AR5" s="658">
        <v>44139</v>
      </c>
      <c r="AS5" s="658" t="s">
        <v>1604</v>
      </c>
      <c r="AT5" s="659" t="s">
        <v>1606</v>
      </c>
    </row>
    <row r="6" spans="1:46">
      <c r="A6" s="365">
        <v>5</v>
      </c>
      <c r="B6" s="359" t="s">
        <v>202</v>
      </c>
      <c r="C6" s="354" t="s">
        <v>1531</v>
      </c>
      <c r="D6" s="640" t="s">
        <v>46</v>
      </c>
      <c r="E6" s="293" t="s">
        <v>203</v>
      </c>
      <c r="F6" s="641" t="s">
        <v>1550</v>
      </c>
      <c r="G6" s="549" t="s">
        <v>783</v>
      </c>
      <c r="H6" s="648" t="s">
        <v>26</v>
      </c>
      <c r="I6" s="648" t="s">
        <v>1582</v>
      </c>
      <c r="J6" s="586"/>
      <c r="K6" s="401">
        <v>44131</v>
      </c>
      <c r="L6" s="561">
        <f t="shared" si="2"/>
        <v>44496</v>
      </c>
      <c r="M6" s="561">
        <f t="shared" si="3"/>
        <v>44223</v>
      </c>
      <c r="N6" s="562" t="str">
        <f t="shared" ca="1" si="4"/>
        <v>0 years, 6months</v>
      </c>
      <c r="O6" s="652">
        <v>27706</v>
      </c>
      <c r="P6" s="654">
        <f t="shared" ref="P6:P24" ca="1" si="5">DATEDIF(O6,TODAY(),"y")</f>
        <v>45</v>
      </c>
      <c r="Q6" s="648" t="s">
        <v>774</v>
      </c>
      <c r="R6" s="586"/>
      <c r="S6" s="586"/>
      <c r="T6" s="586"/>
      <c r="U6" s="586"/>
      <c r="V6" s="586"/>
      <c r="W6" s="586"/>
      <c r="X6" s="552" t="s">
        <v>1173</v>
      </c>
      <c r="Y6" s="648" t="s">
        <v>27</v>
      </c>
      <c r="Z6" s="554" t="s">
        <v>1350</v>
      </c>
      <c r="AA6" s="586"/>
      <c r="AB6" s="586"/>
      <c r="AC6" s="586"/>
      <c r="AD6" s="586"/>
      <c r="AE6" s="586"/>
      <c r="AF6" s="586"/>
      <c r="AG6" s="586"/>
      <c r="AH6" s="586"/>
      <c r="AI6" s="586"/>
      <c r="AJ6" s="586"/>
      <c r="AK6" s="586"/>
      <c r="AL6" s="586"/>
      <c r="AM6" s="586"/>
      <c r="AN6" s="586"/>
      <c r="AO6" s="586"/>
      <c r="AP6" s="586"/>
      <c r="AQ6" s="586"/>
      <c r="AR6" s="658">
        <v>44154</v>
      </c>
      <c r="AS6" s="658" t="s">
        <v>1602</v>
      </c>
      <c r="AT6" s="659" t="s">
        <v>1607</v>
      </c>
    </row>
    <row r="7" spans="1:46">
      <c r="A7" s="365">
        <v>6</v>
      </c>
      <c r="B7" s="359" t="s">
        <v>207</v>
      </c>
      <c r="C7" s="354" t="s">
        <v>1532</v>
      </c>
      <c r="D7" s="640" t="s">
        <v>46</v>
      </c>
      <c r="E7" s="293" t="s">
        <v>1392</v>
      </c>
      <c r="F7" s="359" t="s">
        <v>206</v>
      </c>
      <c r="G7" s="549" t="s">
        <v>783</v>
      </c>
      <c r="H7" s="648" t="s">
        <v>1575</v>
      </c>
      <c r="I7" s="648" t="s">
        <v>1391</v>
      </c>
      <c r="J7" s="586"/>
      <c r="K7" s="401">
        <v>44129</v>
      </c>
      <c r="L7" s="561">
        <f t="shared" si="2"/>
        <v>44494</v>
      </c>
      <c r="M7" s="561">
        <f t="shared" si="3"/>
        <v>44221</v>
      </c>
      <c r="N7" s="562" t="str">
        <f t="shared" ca="1" si="4"/>
        <v>0 years, 6months</v>
      </c>
      <c r="O7" s="652">
        <v>34598</v>
      </c>
      <c r="P7" s="654">
        <f t="shared" ca="1" si="5"/>
        <v>26</v>
      </c>
      <c r="Q7" s="648" t="s">
        <v>775</v>
      </c>
      <c r="R7" s="586"/>
      <c r="S7" s="586"/>
      <c r="T7" s="586"/>
      <c r="U7" s="586"/>
      <c r="V7" s="586"/>
      <c r="W7" s="586"/>
      <c r="X7" s="552" t="s">
        <v>1173</v>
      </c>
      <c r="Y7" s="648" t="s">
        <v>27</v>
      </c>
      <c r="Z7" s="554" t="s">
        <v>1350</v>
      </c>
      <c r="AA7" s="586"/>
      <c r="AB7" s="586"/>
      <c r="AC7" s="586"/>
      <c r="AD7" s="586"/>
      <c r="AE7" s="586"/>
      <c r="AF7" s="586"/>
      <c r="AG7" s="586"/>
      <c r="AH7" s="586"/>
      <c r="AI7" s="586"/>
      <c r="AJ7" s="586"/>
      <c r="AK7" s="586"/>
      <c r="AL7" s="586"/>
      <c r="AM7" s="586"/>
      <c r="AN7" s="586"/>
      <c r="AO7" s="586"/>
      <c r="AP7" s="586"/>
      <c r="AQ7" s="586"/>
      <c r="AR7" s="658">
        <v>44211</v>
      </c>
      <c r="AS7" s="658" t="s">
        <v>1602</v>
      </c>
      <c r="AT7" s="659" t="s">
        <v>1608</v>
      </c>
    </row>
    <row r="8" spans="1:46" ht="20.399999999999999">
      <c r="A8" s="365">
        <v>7</v>
      </c>
      <c r="B8" s="359" t="s">
        <v>226</v>
      </c>
      <c r="C8" s="354" t="s">
        <v>1533</v>
      </c>
      <c r="D8" s="640" t="s">
        <v>592</v>
      </c>
      <c r="E8" s="293" t="s">
        <v>1558</v>
      </c>
      <c r="F8" s="359" t="s">
        <v>225</v>
      </c>
      <c r="G8" s="549" t="s">
        <v>1312</v>
      </c>
      <c r="H8" s="648" t="s">
        <v>1576</v>
      </c>
      <c r="I8" s="648" t="s">
        <v>1583</v>
      </c>
      <c r="J8" s="586"/>
      <c r="K8" s="401">
        <v>44129</v>
      </c>
      <c r="L8" s="561">
        <f t="shared" si="2"/>
        <v>44494</v>
      </c>
      <c r="M8" s="561">
        <f t="shared" si="3"/>
        <v>44221</v>
      </c>
      <c r="N8" s="562" t="str">
        <f t="shared" ca="1" si="4"/>
        <v>0 years, 6months</v>
      </c>
      <c r="O8" s="652">
        <v>32692</v>
      </c>
      <c r="P8" s="654">
        <f t="shared" ca="1" si="5"/>
        <v>31</v>
      </c>
      <c r="Q8" s="648" t="s">
        <v>775</v>
      </c>
      <c r="R8" s="586"/>
      <c r="S8" s="586"/>
      <c r="T8" s="586"/>
      <c r="U8" s="586"/>
      <c r="V8" s="586"/>
      <c r="W8" s="586"/>
      <c r="X8" s="552" t="s">
        <v>1173</v>
      </c>
      <c r="Y8" s="648" t="s">
        <v>82</v>
      </c>
      <c r="Z8" s="554" t="s">
        <v>1350</v>
      </c>
      <c r="AA8" s="586"/>
      <c r="AB8" s="586"/>
      <c r="AC8" s="586"/>
      <c r="AD8" s="586"/>
      <c r="AE8" s="586"/>
      <c r="AF8" s="586"/>
      <c r="AG8" s="586"/>
      <c r="AH8" s="586"/>
      <c r="AI8" s="586"/>
      <c r="AJ8" s="586"/>
      <c r="AK8" s="586"/>
      <c r="AL8" s="586"/>
      <c r="AM8" s="586"/>
      <c r="AN8" s="586"/>
      <c r="AO8" s="586"/>
      <c r="AP8" s="586"/>
      <c r="AQ8" s="586"/>
      <c r="AR8" s="658">
        <v>44215</v>
      </c>
      <c r="AS8" s="658" t="s">
        <v>1604</v>
      </c>
      <c r="AT8" s="659" t="s">
        <v>1605</v>
      </c>
    </row>
    <row r="9" spans="1:46">
      <c r="A9" s="365">
        <v>8</v>
      </c>
      <c r="B9" s="359" t="s">
        <v>169</v>
      </c>
      <c r="C9" s="354" t="s">
        <v>1534</v>
      </c>
      <c r="D9" s="640" t="s">
        <v>46</v>
      </c>
      <c r="E9" s="644" t="s">
        <v>170</v>
      </c>
      <c r="F9" s="359" t="s">
        <v>168</v>
      </c>
      <c r="G9" s="549" t="s">
        <v>1329</v>
      </c>
      <c r="H9" s="648" t="s">
        <v>1577</v>
      </c>
      <c r="I9" s="648" t="s">
        <v>1584</v>
      </c>
      <c r="J9" s="586"/>
      <c r="K9" s="401">
        <v>44132</v>
      </c>
      <c r="L9" s="561">
        <f t="shared" si="2"/>
        <v>44497</v>
      </c>
      <c r="M9" s="561">
        <f t="shared" si="3"/>
        <v>44224</v>
      </c>
      <c r="N9" s="562" t="str">
        <f t="shared" ca="1" si="4"/>
        <v>0 years, 6months</v>
      </c>
      <c r="O9" s="652">
        <v>33098</v>
      </c>
      <c r="P9" s="654">
        <f t="shared" ca="1" si="5"/>
        <v>30</v>
      </c>
      <c r="Q9" s="648" t="s">
        <v>774</v>
      </c>
      <c r="R9" s="586"/>
      <c r="S9" s="586"/>
      <c r="T9" s="586"/>
      <c r="U9" s="586"/>
      <c r="V9" s="586"/>
      <c r="W9" s="586"/>
      <c r="X9" s="552" t="s">
        <v>1173</v>
      </c>
      <c r="Y9" s="648" t="s">
        <v>82</v>
      </c>
      <c r="Z9" s="554" t="s">
        <v>1350</v>
      </c>
      <c r="AA9" s="586"/>
      <c r="AB9" s="586"/>
      <c r="AC9" s="586"/>
      <c r="AD9" s="586"/>
      <c r="AE9" s="586"/>
      <c r="AF9" s="586"/>
      <c r="AG9" s="586"/>
      <c r="AH9" s="586"/>
      <c r="AI9" s="586"/>
      <c r="AJ9" s="586"/>
      <c r="AK9" s="586"/>
      <c r="AL9" s="586"/>
      <c r="AM9" s="586"/>
      <c r="AN9" s="586"/>
      <c r="AO9" s="586"/>
      <c r="AP9" s="586"/>
      <c r="AQ9" s="586"/>
      <c r="AR9" s="658">
        <v>44206</v>
      </c>
      <c r="AS9" s="658" t="s">
        <v>1604</v>
      </c>
      <c r="AT9" s="659" t="s">
        <v>1605</v>
      </c>
    </row>
    <row r="10" spans="1:46" ht="20.399999999999999">
      <c r="A10" s="365">
        <v>9</v>
      </c>
      <c r="B10" s="359" t="s">
        <v>222</v>
      </c>
      <c r="C10" s="354" t="s">
        <v>591</v>
      </c>
      <c r="D10" s="640" t="s">
        <v>592</v>
      </c>
      <c r="E10" s="644" t="s">
        <v>223</v>
      </c>
      <c r="F10" s="359" t="s">
        <v>221</v>
      </c>
      <c r="G10" s="549" t="s">
        <v>1312</v>
      </c>
      <c r="H10" s="648" t="s">
        <v>62</v>
      </c>
      <c r="I10" s="648" t="s">
        <v>611</v>
      </c>
      <c r="J10" s="586"/>
      <c r="K10" s="401">
        <v>44136</v>
      </c>
      <c r="L10" s="561">
        <f t="shared" si="2"/>
        <v>44501</v>
      </c>
      <c r="M10" s="561">
        <f t="shared" si="3"/>
        <v>44228</v>
      </c>
      <c r="N10" s="562" t="str">
        <f t="shared" ca="1" si="4"/>
        <v>0 years, 6months</v>
      </c>
      <c r="O10" s="652">
        <v>29580</v>
      </c>
      <c r="P10" s="654">
        <f t="shared" ca="1" si="5"/>
        <v>40</v>
      </c>
      <c r="Q10" s="576" t="s">
        <v>775</v>
      </c>
      <c r="R10" s="586"/>
      <c r="S10" s="586"/>
      <c r="T10" s="586"/>
      <c r="U10" s="586"/>
      <c r="V10" s="586"/>
      <c r="W10" s="586"/>
      <c r="X10" s="552" t="s">
        <v>1173</v>
      </c>
      <c r="Y10" s="648" t="s">
        <v>82</v>
      </c>
      <c r="Z10" s="554" t="s">
        <v>1350</v>
      </c>
      <c r="AA10" s="586"/>
      <c r="AB10" s="586"/>
      <c r="AC10" s="586"/>
      <c r="AD10" s="586"/>
      <c r="AE10" s="586"/>
      <c r="AF10" s="586"/>
      <c r="AG10" s="586"/>
      <c r="AH10" s="586"/>
      <c r="AI10" s="586"/>
      <c r="AJ10" s="586"/>
      <c r="AK10" s="586"/>
      <c r="AL10" s="586"/>
      <c r="AM10" s="586"/>
      <c r="AN10" s="586"/>
      <c r="AO10" s="586"/>
      <c r="AP10" s="586"/>
      <c r="AQ10" s="586"/>
      <c r="AR10" s="658">
        <v>44224</v>
      </c>
      <c r="AS10" s="658" t="s">
        <v>1604</v>
      </c>
      <c r="AT10" s="659" t="s">
        <v>1605</v>
      </c>
    </row>
    <row r="11" spans="1:46">
      <c r="A11" s="365">
        <v>10</v>
      </c>
      <c r="B11" s="365" t="s">
        <v>149</v>
      </c>
      <c r="C11" s="354">
        <v>600162349</v>
      </c>
      <c r="D11" s="640" t="s">
        <v>592</v>
      </c>
      <c r="E11" s="644" t="s">
        <v>1559</v>
      </c>
      <c r="F11" s="365" t="s">
        <v>148</v>
      </c>
      <c r="G11" s="647" t="s">
        <v>783</v>
      </c>
      <c r="H11" s="648" t="s">
        <v>1572</v>
      </c>
      <c r="I11" s="648" t="s">
        <v>1585</v>
      </c>
      <c r="J11" s="586"/>
      <c r="K11" s="401">
        <v>44141</v>
      </c>
      <c r="L11" s="561">
        <f t="shared" si="2"/>
        <v>44506</v>
      </c>
      <c r="M11" s="561">
        <f t="shared" si="3"/>
        <v>44233</v>
      </c>
      <c r="N11" s="562" t="str">
        <f t="shared" ca="1" si="4"/>
        <v>0 years, 6months</v>
      </c>
      <c r="O11" s="652">
        <v>31673</v>
      </c>
      <c r="P11" s="654">
        <f t="shared" ca="1" si="5"/>
        <v>34</v>
      </c>
      <c r="Q11" s="648" t="s">
        <v>775</v>
      </c>
      <c r="R11" s="586"/>
      <c r="S11" s="586"/>
      <c r="T11" s="586"/>
      <c r="U11" s="586"/>
      <c r="V11" s="586"/>
      <c r="W11" s="586"/>
      <c r="X11" s="552" t="s">
        <v>1173</v>
      </c>
      <c r="Y11" s="648" t="s">
        <v>82</v>
      </c>
      <c r="Z11" s="554" t="s">
        <v>1350</v>
      </c>
      <c r="AA11" s="586"/>
      <c r="AB11" s="586"/>
      <c r="AC11" s="586"/>
      <c r="AD11" s="586"/>
      <c r="AE11" s="586"/>
      <c r="AF11" s="586"/>
      <c r="AG11" s="586"/>
      <c r="AH11" s="586"/>
      <c r="AI11" s="586"/>
      <c r="AJ11" s="586"/>
      <c r="AK11" s="586"/>
      <c r="AL11" s="586"/>
      <c r="AM11" s="586"/>
      <c r="AN11" s="586"/>
      <c r="AO11" s="586"/>
      <c r="AP11" s="586"/>
      <c r="AQ11" s="586"/>
      <c r="AR11" s="658">
        <v>44206</v>
      </c>
      <c r="AS11" s="658" t="s">
        <v>1604</v>
      </c>
      <c r="AT11" s="659" t="s">
        <v>1605</v>
      </c>
    </row>
    <row r="12" spans="1:46" ht="24.6">
      <c r="A12" s="365">
        <v>11</v>
      </c>
      <c r="B12" s="365" t="s">
        <v>154</v>
      </c>
      <c r="C12" s="354" t="s">
        <v>1535</v>
      </c>
      <c r="D12" s="640" t="s">
        <v>46</v>
      </c>
      <c r="E12" s="645" t="s">
        <v>1560</v>
      </c>
      <c r="F12" s="359" t="s">
        <v>1551</v>
      </c>
      <c r="G12" s="647" t="s">
        <v>783</v>
      </c>
      <c r="H12" s="648" t="s">
        <v>26</v>
      </c>
      <c r="I12" s="576" t="s">
        <v>1586</v>
      </c>
      <c r="J12" s="586"/>
      <c r="K12" s="401">
        <v>44156</v>
      </c>
      <c r="L12" s="561">
        <f t="shared" si="2"/>
        <v>44521</v>
      </c>
      <c r="M12" s="561">
        <f t="shared" si="3"/>
        <v>44248</v>
      </c>
      <c r="N12" s="562" t="str">
        <f t="shared" ca="1" si="4"/>
        <v>0 years, 5months</v>
      </c>
      <c r="O12" s="579">
        <v>33198</v>
      </c>
      <c r="P12" s="576">
        <f t="shared" ca="1" si="5"/>
        <v>30</v>
      </c>
      <c r="Q12" s="648" t="s">
        <v>775</v>
      </c>
      <c r="R12" s="586"/>
      <c r="S12" s="586"/>
      <c r="T12" s="586"/>
      <c r="U12" s="586"/>
      <c r="V12" s="586"/>
      <c r="W12" s="586"/>
      <c r="X12" s="552" t="s">
        <v>1173</v>
      </c>
      <c r="Y12" s="648" t="s">
        <v>27</v>
      </c>
      <c r="Z12" s="554" t="s">
        <v>1350</v>
      </c>
      <c r="AA12" s="586"/>
      <c r="AB12" s="586"/>
      <c r="AC12" s="586"/>
      <c r="AD12" s="586"/>
      <c r="AE12" s="586"/>
      <c r="AF12" s="586"/>
      <c r="AG12" s="586"/>
      <c r="AH12" s="586"/>
      <c r="AI12" s="586"/>
      <c r="AJ12" s="586"/>
      <c r="AK12" s="586"/>
      <c r="AL12" s="586"/>
      <c r="AM12" s="586"/>
      <c r="AN12" s="586"/>
      <c r="AO12" s="586"/>
      <c r="AP12" s="586"/>
      <c r="AQ12" s="586"/>
      <c r="AR12" s="658">
        <v>44211</v>
      </c>
      <c r="AS12" s="658" t="s">
        <v>1602</v>
      </c>
      <c r="AT12" s="660" t="s">
        <v>1609</v>
      </c>
    </row>
    <row r="13" spans="1:46" ht="40.799999999999997">
      <c r="A13" s="365">
        <v>12</v>
      </c>
      <c r="B13" s="363" t="s">
        <v>90</v>
      </c>
      <c r="C13" s="354" t="s">
        <v>1536</v>
      </c>
      <c r="D13" s="640" t="s">
        <v>592</v>
      </c>
      <c r="E13" s="644" t="s">
        <v>91</v>
      </c>
      <c r="F13" s="363" t="s">
        <v>89</v>
      </c>
      <c r="G13" s="549" t="s">
        <v>1312</v>
      </c>
      <c r="H13" s="648" t="s">
        <v>26</v>
      </c>
      <c r="I13" s="648" t="s">
        <v>1587</v>
      </c>
      <c r="J13" s="586"/>
      <c r="K13" s="401">
        <v>44131</v>
      </c>
      <c r="L13" s="561">
        <f t="shared" si="2"/>
        <v>44496</v>
      </c>
      <c r="M13" s="561">
        <f t="shared" si="3"/>
        <v>44223</v>
      </c>
      <c r="N13" s="562" t="str">
        <f t="shared" ca="1" si="4"/>
        <v>0 years, 6months</v>
      </c>
      <c r="O13" s="652">
        <v>30466</v>
      </c>
      <c r="P13" s="654">
        <f t="shared" ca="1" si="5"/>
        <v>37</v>
      </c>
      <c r="Q13" s="577" t="s">
        <v>774</v>
      </c>
      <c r="R13" s="586"/>
      <c r="S13" s="586"/>
      <c r="T13" s="586"/>
      <c r="U13" s="586"/>
      <c r="V13" s="586"/>
      <c r="W13" s="586"/>
      <c r="X13" s="552" t="s">
        <v>1173</v>
      </c>
      <c r="Y13" s="648" t="s">
        <v>27</v>
      </c>
      <c r="Z13" s="554" t="s">
        <v>1350</v>
      </c>
      <c r="AA13" s="586"/>
      <c r="AB13" s="586"/>
      <c r="AC13" s="586"/>
      <c r="AD13" s="586"/>
      <c r="AE13" s="586"/>
      <c r="AF13" s="586"/>
      <c r="AG13" s="586"/>
      <c r="AH13" s="586"/>
      <c r="AI13" s="586"/>
      <c r="AJ13" s="586"/>
      <c r="AK13" s="586"/>
      <c r="AL13" s="586"/>
      <c r="AM13" s="586"/>
      <c r="AN13" s="586"/>
      <c r="AO13" s="586"/>
      <c r="AP13" s="586"/>
      <c r="AQ13" s="586"/>
      <c r="AR13" s="658">
        <v>44257</v>
      </c>
      <c r="AS13" s="658" t="s">
        <v>1602</v>
      </c>
      <c r="AT13" s="659" t="s">
        <v>1610</v>
      </c>
    </row>
    <row r="14" spans="1:46" ht="20.399999999999999">
      <c r="A14" s="365">
        <v>13</v>
      </c>
      <c r="B14" s="359" t="s">
        <v>54</v>
      </c>
      <c r="C14" s="354" t="s">
        <v>1537</v>
      </c>
      <c r="D14" s="640" t="s">
        <v>592</v>
      </c>
      <c r="E14" s="644" t="s">
        <v>55</v>
      </c>
      <c r="F14" s="359" t="s">
        <v>53</v>
      </c>
      <c r="G14" s="549" t="s">
        <v>1339</v>
      </c>
      <c r="H14" s="648" t="s">
        <v>26</v>
      </c>
      <c r="I14" s="648" t="s">
        <v>1588</v>
      </c>
      <c r="J14" s="586"/>
      <c r="K14" s="401">
        <v>44138</v>
      </c>
      <c r="L14" s="561">
        <f t="shared" si="2"/>
        <v>44503</v>
      </c>
      <c r="M14" s="561">
        <f t="shared" si="3"/>
        <v>44230</v>
      </c>
      <c r="N14" s="562" t="str">
        <f t="shared" ca="1" si="4"/>
        <v>0 years, 6months</v>
      </c>
      <c r="O14" s="652">
        <v>33630</v>
      </c>
      <c r="P14" s="654">
        <f t="shared" ca="1" si="5"/>
        <v>29</v>
      </c>
      <c r="Q14" s="577" t="s">
        <v>774</v>
      </c>
      <c r="R14" s="586"/>
      <c r="S14" s="586"/>
      <c r="T14" s="586"/>
      <c r="U14" s="586"/>
      <c r="V14" s="586"/>
      <c r="W14" s="586"/>
      <c r="X14" s="552" t="s">
        <v>1173</v>
      </c>
      <c r="Y14" s="577" t="s">
        <v>27</v>
      </c>
      <c r="Z14" s="554" t="s">
        <v>1350</v>
      </c>
      <c r="AA14" s="586"/>
      <c r="AB14" s="586"/>
      <c r="AC14" s="586"/>
      <c r="AD14" s="586"/>
      <c r="AE14" s="586"/>
      <c r="AF14" s="586"/>
      <c r="AG14" s="586"/>
      <c r="AH14" s="586"/>
      <c r="AI14" s="586"/>
      <c r="AJ14" s="586"/>
      <c r="AK14" s="586"/>
      <c r="AL14" s="586"/>
      <c r="AM14" s="586"/>
      <c r="AN14" s="586"/>
      <c r="AO14" s="586"/>
      <c r="AP14" s="586"/>
      <c r="AQ14" s="586"/>
      <c r="AR14" s="658">
        <v>44259</v>
      </c>
      <c r="AS14" s="658" t="s">
        <v>1604</v>
      </c>
      <c r="AT14" s="659" t="s">
        <v>1611</v>
      </c>
    </row>
    <row r="15" spans="1:46" ht="20.399999999999999">
      <c r="A15" s="365">
        <v>14</v>
      </c>
      <c r="B15" s="359" t="s">
        <v>233</v>
      </c>
      <c r="C15" s="354" t="s">
        <v>1538</v>
      </c>
      <c r="D15" s="640" t="s">
        <v>46</v>
      </c>
      <c r="E15" s="646" t="s">
        <v>1561</v>
      </c>
      <c r="F15" s="642" t="s">
        <v>1552</v>
      </c>
      <c r="G15" s="549" t="s">
        <v>1312</v>
      </c>
      <c r="H15" s="577" t="s">
        <v>26</v>
      </c>
      <c r="I15" s="577" t="s">
        <v>1589</v>
      </c>
      <c r="J15" s="586"/>
      <c r="K15" s="401">
        <v>44251</v>
      </c>
      <c r="L15" s="561">
        <f t="shared" si="2"/>
        <v>44616</v>
      </c>
      <c r="M15" s="561">
        <f t="shared" si="3"/>
        <v>44340</v>
      </c>
      <c r="N15" s="562" t="str">
        <f t="shared" ca="1" si="4"/>
        <v>0 years, 2months</v>
      </c>
      <c r="O15" s="578">
        <v>28862</v>
      </c>
      <c r="P15" s="577">
        <f t="shared" ca="1" si="5"/>
        <v>42</v>
      </c>
      <c r="Q15" s="577" t="s">
        <v>774</v>
      </c>
      <c r="R15" s="586"/>
      <c r="S15" s="586"/>
      <c r="T15" s="586"/>
      <c r="U15" s="586"/>
      <c r="V15" s="586"/>
      <c r="W15" s="586"/>
      <c r="X15" s="552" t="s">
        <v>1173</v>
      </c>
      <c r="Y15" s="577" t="s">
        <v>27</v>
      </c>
      <c r="Z15" s="554" t="s">
        <v>1350</v>
      </c>
      <c r="AA15" s="586"/>
      <c r="AB15" s="586"/>
      <c r="AC15" s="586"/>
      <c r="AD15" s="586"/>
      <c r="AE15" s="586"/>
      <c r="AF15" s="586"/>
      <c r="AG15" s="586"/>
      <c r="AH15" s="586"/>
      <c r="AI15" s="586"/>
      <c r="AJ15" s="586"/>
      <c r="AK15" s="586"/>
      <c r="AL15" s="586"/>
      <c r="AM15" s="586"/>
      <c r="AN15" s="586"/>
      <c r="AO15" s="586"/>
      <c r="AP15" s="586"/>
      <c r="AQ15" s="586"/>
      <c r="AR15" s="658">
        <v>44264</v>
      </c>
      <c r="AS15" s="658" t="s">
        <v>1602</v>
      </c>
      <c r="AT15" s="659" t="s">
        <v>1612</v>
      </c>
    </row>
    <row r="16" spans="1:46">
      <c r="A16" s="365">
        <v>15</v>
      </c>
      <c r="B16" s="663" t="s">
        <v>202</v>
      </c>
      <c r="C16" s="354" t="s">
        <v>1539</v>
      </c>
      <c r="D16" s="640" t="s">
        <v>46</v>
      </c>
      <c r="E16" s="646" t="s">
        <v>1562</v>
      </c>
      <c r="F16" s="642" t="s">
        <v>593</v>
      </c>
      <c r="G16" s="647" t="s">
        <v>783</v>
      </c>
      <c r="H16" s="577" t="s">
        <v>26</v>
      </c>
      <c r="I16" s="577" t="s">
        <v>1590</v>
      </c>
      <c r="J16" s="586"/>
      <c r="K16" s="401">
        <v>44251</v>
      </c>
      <c r="L16" s="561">
        <f t="shared" si="2"/>
        <v>44616</v>
      </c>
      <c r="M16" s="561">
        <f>DATE(YEAR(K16),MONTH(L16)+3,DAY(L16))</f>
        <v>44340</v>
      </c>
      <c r="N16" s="562" t="str">
        <f t="shared" ca="1" si="4"/>
        <v>0 years, 2months</v>
      </c>
      <c r="O16" s="578">
        <v>32259</v>
      </c>
      <c r="P16" s="577">
        <f t="shared" ca="1" si="5"/>
        <v>33</v>
      </c>
      <c r="Q16" s="648" t="s">
        <v>774</v>
      </c>
      <c r="R16" s="586"/>
      <c r="S16" s="586"/>
      <c r="T16" s="586"/>
      <c r="U16" s="586"/>
      <c r="V16" s="586"/>
      <c r="W16" s="586"/>
      <c r="X16" s="552" t="s">
        <v>1173</v>
      </c>
      <c r="Y16" s="648" t="s">
        <v>27</v>
      </c>
      <c r="Z16" s="554" t="s">
        <v>1350</v>
      </c>
      <c r="AA16" s="586"/>
      <c r="AB16" s="586"/>
      <c r="AC16" s="586"/>
      <c r="AD16" s="586"/>
      <c r="AE16" s="586"/>
      <c r="AF16" s="586"/>
      <c r="AG16" s="586"/>
      <c r="AH16" s="586"/>
      <c r="AI16" s="586"/>
      <c r="AJ16" s="586"/>
      <c r="AK16" s="586"/>
      <c r="AL16" s="586"/>
      <c r="AM16" s="586"/>
      <c r="AN16" s="586"/>
      <c r="AO16" s="586"/>
      <c r="AP16" s="586"/>
      <c r="AQ16" s="586"/>
      <c r="AR16" s="658">
        <v>44264</v>
      </c>
      <c r="AS16" s="658" t="s">
        <v>1602</v>
      </c>
      <c r="AT16" s="659" t="s">
        <v>1612</v>
      </c>
    </row>
    <row r="17" spans="1:46" ht="20.399999999999999">
      <c r="A17" s="365">
        <v>16</v>
      </c>
      <c r="B17" s="359" t="s">
        <v>118</v>
      </c>
      <c r="C17" s="354" t="s">
        <v>1540</v>
      </c>
      <c r="D17" s="640" t="s">
        <v>592</v>
      </c>
      <c r="E17" s="645" t="s">
        <v>1563</v>
      </c>
      <c r="F17" s="359" t="s">
        <v>1553</v>
      </c>
      <c r="G17" s="647" t="s">
        <v>1322</v>
      </c>
      <c r="H17" s="648" t="s">
        <v>26</v>
      </c>
      <c r="I17" s="577" t="s">
        <v>1591</v>
      </c>
      <c r="J17" s="586"/>
      <c r="K17" s="401">
        <v>44153</v>
      </c>
      <c r="L17" s="561">
        <f t="shared" si="2"/>
        <v>44518</v>
      </c>
      <c r="M17" s="561">
        <f>DATE(YEAR(K17),MONTH(L17)+3,DAY(L17))</f>
        <v>44245</v>
      </c>
      <c r="N17" s="562" t="str">
        <f t="shared" ca="1" si="4"/>
        <v>0 years, 6months</v>
      </c>
      <c r="O17" s="578">
        <v>26269</v>
      </c>
      <c r="P17" s="577">
        <f t="shared" ca="1" si="5"/>
        <v>49</v>
      </c>
      <c r="Q17" s="577" t="s">
        <v>774</v>
      </c>
      <c r="R17" s="586"/>
      <c r="S17" s="586"/>
      <c r="T17" s="586"/>
      <c r="U17" s="586"/>
      <c r="V17" s="586"/>
      <c r="W17" s="586"/>
      <c r="X17" s="552" t="s">
        <v>1173</v>
      </c>
      <c r="Y17" s="648" t="s">
        <v>27</v>
      </c>
      <c r="Z17" s="554" t="s">
        <v>1350</v>
      </c>
      <c r="AA17" s="586"/>
      <c r="AB17" s="586"/>
      <c r="AC17" s="586"/>
      <c r="AD17" s="586"/>
      <c r="AE17" s="586"/>
      <c r="AF17" s="586"/>
      <c r="AG17" s="586"/>
      <c r="AH17" s="586"/>
      <c r="AI17" s="586"/>
      <c r="AJ17" s="586"/>
      <c r="AK17" s="586"/>
      <c r="AL17" s="586"/>
      <c r="AM17" s="586"/>
      <c r="AN17" s="586"/>
      <c r="AO17" s="586"/>
      <c r="AP17" s="586"/>
      <c r="AQ17" s="586"/>
      <c r="AR17" s="658">
        <v>44268</v>
      </c>
      <c r="AS17" s="658" t="s">
        <v>1602</v>
      </c>
      <c r="AT17" s="659" t="s">
        <v>1613</v>
      </c>
    </row>
    <row r="18" spans="1:46">
      <c r="A18" s="365">
        <v>17</v>
      </c>
      <c r="B18" s="359" t="s">
        <v>202</v>
      </c>
      <c r="C18" s="354" t="s">
        <v>1541</v>
      </c>
      <c r="D18" s="640" t="s">
        <v>46</v>
      </c>
      <c r="E18" s="644" t="s">
        <v>204</v>
      </c>
      <c r="F18" s="359" t="s">
        <v>201</v>
      </c>
      <c r="G18" s="647" t="s">
        <v>783</v>
      </c>
      <c r="H18" s="648" t="s">
        <v>26</v>
      </c>
      <c r="I18" s="648" t="s">
        <v>1592</v>
      </c>
      <c r="J18" s="586"/>
      <c r="K18" s="401">
        <v>44131</v>
      </c>
      <c r="L18" s="561">
        <f t="shared" ref="L18:L24" si="6">DATE(YEAR(K18)+1,MONTH(K18),DAY(K18))</f>
        <v>44496</v>
      </c>
      <c r="M18" s="561">
        <f t="shared" ref="M18:M24" si="7">DATE(YEAR(K18),MONTH(L18)+3,DAY(L18))</f>
        <v>44223</v>
      </c>
      <c r="N18" s="562" t="str">
        <f t="shared" ref="N18:N24" ca="1" si="8">DATEDIF(K18,TODAY(),"y")&amp;" years, "&amp;DATEDIF(K18,TODAY(),"m") -(DATEDIF(K18,TODAY(),"y")*12) &amp;"months"</f>
        <v>0 years, 6months</v>
      </c>
      <c r="O18" s="652">
        <v>34278</v>
      </c>
      <c r="P18" s="654">
        <f t="shared" ca="1" si="5"/>
        <v>27</v>
      </c>
      <c r="Q18" s="648" t="s">
        <v>774</v>
      </c>
      <c r="R18" s="586"/>
      <c r="S18" s="586"/>
      <c r="T18" s="586"/>
      <c r="U18" s="586"/>
      <c r="V18" s="586"/>
      <c r="W18" s="586"/>
      <c r="X18" s="552" t="s">
        <v>1173</v>
      </c>
      <c r="Y18" s="577" t="s">
        <v>27</v>
      </c>
      <c r="Z18" s="554" t="s">
        <v>1350</v>
      </c>
      <c r="AA18" s="586"/>
      <c r="AB18" s="586"/>
      <c r="AC18" s="586"/>
      <c r="AD18" s="586"/>
      <c r="AE18" s="586"/>
      <c r="AF18" s="586"/>
      <c r="AG18" s="586"/>
      <c r="AH18" s="586"/>
      <c r="AI18" s="586"/>
      <c r="AJ18" s="586"/>
      <c r="AK18" s="586"/>
      <c r="AL18" s="586"/>
      <c r="AM18" s="586"/>
      <c r="AN18" s="586"/>
      <c r="AO18" s="586"/>
      <c r="AP18" s="586"/>
      <c r="AQ18" s="586"/>
      <c r="AR18" s="658">
        <v>44269</v>
      </c>
      <c r="AS18" s="658" t="s">
        <v>1602</v>
      </c>
      <c r="AT18" s="659" t="s">
        <v>1614</v>
      </c>
    </row>
    <row r="19" spans="1:46">
      <c r="A19" s="365">
        <v>18</v>
      </c>
      <c r="B19" s="663" t="s">
        <v>154</v>
      </c>
      <c r="C19" s="354" t="s">
        <v>1542</v>
      </c>
      <c r="D19" s="640" t="s">
        <v>46</v>
      </c>
      <c r="E19" s="646" t="s">
        <v>1564</v>
      </c>
      <c r="F19" s="642" t="s">
        <v>1551</v>
      </c>
      <c r="G19" s="647" t="s">
        <v>783</v>
      </c>
      <c r="H19" s="577" t="s">
        <v>26</v>
      </c>
      <c r="I19" s="577" t="s">
        <v>1593</v>
      </c>
      <c r="J19" s="586"/>
      <c r="K19" s="401">
        <v>44251</v>
      </c>
      <c r="L19" s="561">
        <f t="shared" si="6"/>
        <v>44616</v>
      </c>
      <c r="M19" s="561">
        <f t="shared" si="7"/>
        <v>44340</v>
      </c>
      <c r="N19" s="562" t="str">
        <f t="shared" ca="1" si="8"/>
        <v>0 years, 2months</v>
      </c>
      <c r="O19" s="578">
        <v>31665</v>
      </c>
      <c r="P19" s="577">
        <f t="shared" ca="1" si="5"/>
        <v>34</v>
      </c>
      <c r="Q19" s="577" t="s">
        <v>774</v>
      </c>
      <c r="R19" s="586"/>
      <c r="S19" s="586"/>
      <c r="T19" s="586"/>
      <c r="U19" s="586"/>
      <c r="V19" s="586"/>
      <c r="W19" s="586"/>
      <c r="X19" s="552" t="s">
        <v>1173</v>
      </c>
      <c r="Y19" s="648" t="s">
        <v>27</v>
      </c>
      <c r="Z19" s="554" t="s">
        <v>1350</v>
      </c>
      <c r="AA19" s="586"/>
      <c r="AB19" s="586"/>
      <c r="AC19" s="586"/>
      <c r="AD19" s="586"/>
      <c r="AE19" s="586"/>
      <c r="AF19" s="586"/>
      <c r="AG19" s="586"/>
      <c r="AH19" s="586"/>
      <c r="AI19" s="586"/>
      <c r="AJ19" s="586"/>
      <c r="AK19" s="586"/>
      <c r="AL19" s="586"/>
      <c r="AM19" s="586"/>
      <c r="AN19" s="586"/>
      <c r="AO19" s="586"/>
      <c r="AP19" s="790"/>
      <c r="AQ19" s="790"/>
      <c r="AR19" s="661">
        <v>44269</v>
      </c>
      <c r="AS19" s="661" t="s">
        <v>1602</v>
      </c>
      <c r="AT19" s="662" t="s">
        <v>1615</v>
      </c>
    </row>
    <row r="20" spans="1:46">
      <c r="A20" s="365">
        <v>19</v>
      </c>
      <c r="B20" s="359" t="s">
        <v>185</v>
      </c>
      <c r="C20" s="354" t="s">
        <v>1543</v>
      </c>
      <c r="D20" s="640" t="s">
        <v>633</v>
      </c>
      <c r="E20" s="645" t="s">
        <v>1565</v>
      </c>
      <c r="F20" s="359" t="s">
        <v>184</v>
      </c>
      <c r="G20" s="647" t="s">
        <v>1329</v>
      </c>
      <c r="H20" s="648" t="s">
        <v>16</v>
      </c>
      <c r="I20" s="577" t="s">
        <v>1594</v>
      </c>
      <c r="J20" s="586"/>
      <c r="K20" s="401">
        <v>44157</v>
      </c>
      <c r="L20" s="561">
        <f t="shared" si="6"/>
        <v>44522</v>
      </c>
      <c r="M20" s="561">
        <f t="shared" si="7"/>
        <v>44249</v>
      </c>
      <c r="N20" s="562" t="str">
        <f t="shared" ca="1" si="8"/>
        <v>0 years, 5months</v>
      </c>
      <c r="O20" s="578">
        <v>29962</v>
      </c>
      <c r="P20" s="577">
        <f t="shared" ca="1" si="5"/>
        <v>39</v>
      </c>
      <c r="Q20" s="577" t="s">
        <v>774</v>
      </c>
      <c r="R20" s="586"/>
      <c r="S20" s="586"/>
      <c r="T20" s="586"/>
      <c r="U20" s="586"/>
      <c r="V20" s="586"/>
      <c r="W20" s="586"/>
      <c r="X20" s="552" t="s">
        <v>1173</v>
      </c>
      <c r="Y20" s="650" t="s">
        <v>875</v>
      </c>
      <c r="Z20" s="554" t="s">
        <v>1350</v>
      </c>
      <c r="AA20" s="586"/>
      <c r="AB20" s="586"/>
      <c r="AC20" s="586"/>
      <c r="AD20" s="586"/>
      <c r="AE20" s="586"/>
      <c r="AF20" s="586"/>
      <c r="AG20" s="586"/>
      <c r="AH20" s="586"/>
      <c r="AI20" s="586"/>
      <c r="AJ20" s="586"/>
      <c r="AK20" s="586"/>
      <c r="AL20" s="586"/>
      <c r="AM20" s="586"/>
      <c r="AN20" s="586"/>
      <c r="AO20" s="586"/>
      <c r="AP20" s="586"/>
      <c r="AQ20" s="586"/>
      <c r="AR20" s="658">
        <v>44275</v>
      </c>
      <c r="AS20" s="658" t="s">
        <v>1602</v>
      </c>
      <c r="AT20" s="659" t="s">
        <v>1616</v>
      </c>
    </row>
    <row r="21" spans="1:46" s="811" customFormat="1">
      <c r="A21" s="645">
        <v>20</v>
      </c>
      <c r="B21" s="802" t="s">
        <v>202</v>
      </c>
      <c r="C21" s="803" t="s">
        <v>1544</v>
      </c>
      <c r="D21" s="803" t="s">
        <v>46</v>
      </c>
      <c r="E21" s="804" t="s">
        <v>1566</v>
      </c>
      <c r="F21" s="645" t="s">
        <v>593</v>
      </c>
      <c r="G21" s="805" t="s">
        <v>783</v>
      </c>
      <c r="H21" s="806" t="s">
        <v>26</v>
      </c>
      <c r="I21" s="807" t="s">
        <v>1595</v>
      </c>
      <c r="J21" s="595"/>
      <c r="K21" s="808">
        <v>44211</v>
      </c>
      <c r="L21" s="561">
        <f t="shared" si="6"/>
        <v>44576</v>
      </c>
      <c r="M21" s="561">
        <f t="shared" si="7"/>
        <v>44301</v>
      </c>
      <c r="N21" s="562" t="str">
        <f t="shared" ca="1" si="8"/>
        <v>0 years, 4months</v>
      </c>
      <c r="O21" s="809">
        <v>33891</v>
      </c>
      <c r="P21" s="807">
        <f t="shared" ca="1" si="5"/>
        <v>28</v>
      </c>
      <c r="Q21" s="807" t="s">
        <v>774</v>
      </c>
      <c r="R21" s="595"/>
      <c r="S21" s="595"/>
      <c r="T21" s="595"/>
      <c r="U21" s="595"/>
      <c r="V21" s="595"/>
      <c r="W21" s="595"/>
      <c r="X21" s="552" t="s">
        <v>1173</v>
      </c>
      <c r="Y21" s="810" t="s">
        <v>27</v>
      </c>
      <c r="Z21" s="554" t="s">
        <v>1350</v>
      </c>
      <c r="AA21" s="595"/>
      <c r="AB21" s="595"/>
      <c r="AC21" s="595"/>
      <c r="AD21" s="595"/>
      <c r="AE21" s="595"/>
      <c r="AF21" s="595"/>
      <c r="AG21" s="595"/>
      <c r="AH21" s="595"/>
      <c r="AI21" s="595"/>
      <c r="AJ21" s="595"/>
      <c r="AK21" s="595"/>
      <c r="AL21" s="595"/>
      <c r="AM21" s="595"/>
      <c r="AN21" s="595"/>
      <c r="AO21" s="595"/>
      <c r="AP21" s="595"/>
      <c r="AQ21" s="595"/>
      <c r="AR21" s="658">
        <v>44279</v>
      </c>
      <c r="AS21" s="658" t="s">
        <v>1602</v>
      </c>
      <c r="AT21" s="659" t="s">
        <v>1617</v>
      </c>
    </row>
    <row r="22" spans="1:46">
      <c r="A22" s="365">
        <v>21</v>
      </c>
      <c r="B22" s="359" t="s">
        <v>158</v>
      </c>
      <c r="C22" s="354" t="s">
        <v>1545</v>
      </c>
      <c r="D22" s="640" t="s">
        <v>46</v>
      </c>
      <c r="E22" s="359" t="s">
        <v>1567</v>
      </c>
      <c r="F22" s="359" t="s">
        <v>1554</v>
      </c>
      <c r="G22" s="551" t="s">
        <v>783</v>
      </c>
      <c r="H22" s="648" t="s">
        <v>26</v>
      </c>
      <c r="I22" s="577" t="s">
        <v>1596</v>
      </c>
      <c r="J22" s="586"/>
      <c r="K22" s="401">
        <v>44251</v>
      </c>
      <c r="L22" s="561">
        <f t="shared" si="6"/>
        <v>44616</v>
      </c>
      <c r="M22" s="561">
        <f t="shared" si="7"/>
        <v>44340</v>
      </c>
      <c r="N22" s="562" t="str">
        <f t="shared" ca="1" si="8"/>
        <v>0 years, 2months</v>
      </c>
      <c r="O22" s="578">
        <v>31207</v>
      </c>
      <c r="P22" s="577">
        <f t="shared" ca="1" si="5"/>
        <v>35</v>
      </c>
      <c r="Q22" s="577" t="s">
        <v>774</v>
      </c>
      <c r="R22" s="586"/>
      <c r="S22" s="586"/>
      <c r="T22" s="586"/>
      <c r="U22" s="586"/>
      <c r="V22" s="586"/>
      <c r="W22" s="586"/>
      <c r="X22" s="552" t="s">
        <v>1173</v>
      </c>
      <c r="Y22" s="648" t="s">
        <v>27</v>
      </c>
      <c r="Z22" s="554" t="s">
        <v>1350</v>
      </c>
      <c r="AA22" s="586"/>
      <c r="AB22" s="586"/>
      <c r="AC22" s="586"/>
      <c r="AD22" s="586"/>
      <c r="AE22" s="586"/>
      <c r="AF22" s="586"/>
      <c r="AG22" s="586"/>
      <c r="AH22" s="586"/>
      <c r="AI22" s="586"/>
      <c r="AJ22" s="586"/>
      <c r="AK22" s="586"/>
      <c r="AL22" s="586"/>
      <c r="AM22" s="586"/>
      <c r="AN22" s="586"/>
      <c r="AO22" s="586"/>
      <c r="AP22" s="586"/>
      <c r="AQ22" s="586"/>
      <c r="AR22" s="658">
        <v>44290</v>
      </c>
      <c r="AS22" s="658" t="s">
        <v>1602</v>
      </c>
      <c r="AT22" s="659" t="s">
        <v>1618</v>
      </c>
    </row>
    <row r="23" spans="1:46" ht="20.399999999999999">
      <c r="A23" s="365">
        <v>22</v>
      </c>
      <c r="B23" s="359" t="s">
        <v>34</v>
      </c>
      <c r="C23" s="354" t="s">
        <v>1546</v>
      </c>
      <c r="D23" s="640" t="s">
        <v>46</v>
      </c>
      <c r="E23" s="359" t="s">
        <v>1568</v>
      </c>
      <c r="F23" s="359" t="s">
        <v>1555</v>
      </c>
      <c r="G23" s="647" t="s">
        <v>1571</v>
      </c>
      <c r="H23" s="648" t="s">
        <v>26</v>
      </c>
      <c r="I23" s="577" t="s">
        <v>1597</v>
      </c>
      <c r="J23" s="586"/>
      <c r="K23" s="401">
        <v>44254</v>
      </c>
      <c r="L23" s="560">
        <f t="shared" si="6"/>
        <v>44619</v>
      </c>
      <c r="M23" s="655">
        <f t="shared" si="7"/>
        <v>44343</v>
      </c>
      <c r="N23" s="656" t="str">
        <f t="shared" ca="1" si="8"/>
        <v>0 years, 2months</v>
      </c>
      <c r="O23" s="578">
        <v>31863</v>
      </c>
      <c r="P23" s="577">
        <f t="shared" ca="1" si="5"/>
        <v>34</v>
      </c>
      <c r="Q23" s="577" t="s">
        <v>774</v>
      </c>
      <c r="R23" s="586"/>
      <c r="S23" s="586"/>
      <c r="T23" s="586"/>
      <c r="U23" s="586"/>
      <c r="V23" s="586"/>
      <c r="W23" s="586"/>
      <c r="X23" s="552" t="s">
        <v>1173</v>
      </c>
      <c r="Y23" s="648" t="s">
        <v>27</v>
      </c>
      <c r="Z23" s="657" t="s">
        <v>1350</v>
      </c>
      <c r="AA23" s="586"/>
      <c r="AB23" s="586"/>
      <c r="AC23" s="586"/>
      <c r="AD23" s="586"/>
      <c r="AE23" s="586"/>
      <c r="AF23" s="586"/>
      <c r="AG23" s="586"/>
      <c r="AH23" s="586"/>
      <c r="AI23" s="586"/>
      <c r="AJ23" s="586"/>
      <c r="AK23" s="586"/>
      <c r="AL23" s="586"/>
      <c r="AM23" s="586"/>
      <c r="AN23" s="586"/>
      <c r="AO23" s="586"/>
      <c r="AP23" s="586"/>
      <c r="AQ23" s="586"/>
      <c r="AR23" s="658">
        <v>44296</v>
      </c>
      <c r="AS23" s="658" t="s">
        <v>1602</v>
      </c>
      <c r="AT23" s="659" t="s">
        <v>1615</v>
      </c>
    </row>
    <row r="24" spans="1:46" ht="20.399999999999999">
      <c r="A24" s="365">
        <v>23</v>
      </c>
      <c r="B24" s="359" t="s">
        <v>233</v>
      </c>
      <c r="C24" s="354" t="s">
        <v>1547</v>
      </c>
      <c r="D24" s="640" t="s">
        <v>46</v>
      </c>
      <c r="E24" s="359" t="s">
        <v>1569</v>
      </c>
      <c r="F24" s="359" t="s">
        <v>232</v>
      </c>
      <c r="G24" s="549" t="s">
        <v>1312</v>
      </c>
      <c r="H24" s="648" t="s">
        <v>1578</v>
      </c>
      <c r="I24" s="648" t="s">
        <v>1598</v>
      </c>
      <c r="J24" s="586"/>
      <c r="K24" s="401">
        <v>44141</v>
      </c>
      <c r="L24" s="560">
        <f t="shared" si="6"/>
        <v>44506</v>
      </c>
      <c r="M24" s="560">
        <f t="shared" si="7"/>
        <v>44233</v>
      </c>
      <c r="N24" s="548" t="str">
        <f t="shared" ca="1" si="8"/>
        <v>0 years, 6months</v>
      </c>
      <c r="O24" s="652">
        <v>32197</v>
      </c>
      <c r="P24" s="654">
        <f t="shared" ca="1" si="5"/>
        <v>33</v>
      </c>
      <c r="Q24" s="648" t="s">
        <v>774</v>
      </c>
      <c r="R24" s="586"/>
      <c r="S24" s="586"/>
      <c r="T24" s="586"/>
      <c r="U24" s="586"/>
      <c r="V24" s="586"/>
      <c r="W24" s="586"/>
      <c r="X24" s="552" t="s">
        <v>1173</v>
      </c>
      <c r="Y24" s="648" t="s">
        <v>27</v>
      </c>
      <c r="Z24" s="554" t="s">
        <v>1350</v>
      </c>
      <c r="AA24" s="586"/>
      <c r="AB24" s="586"/>
      <c r="AC24" s="586"/>
      <c r="AD24" s="586"/>
      <c r="AE24" s="586"/>
      <c r="AF24" s="586"/>
      <c r="AG24" s="586"/>
      <c r="AH24" s="586"/>
      <c r="AI24" s="586"/>
      <c r="AJ24" s="586"/>
      <c r="AK24" s="586"/>
      <c r="AL24" s="586"/>
      <c r="AM24" s="586"/>
      <c r="AN24" s="586"/>
      <c r="AO24" s="586"/>
      <c r="AP24" s="586"/>
      <c r="AQ24" s="586"/>
      <c r="AR24" s="658">
        <v>44296</v>
      </c>
      <c r="AS24" s="658" t="s">
        <v>1602</v>
      </c>
      <c r="AT24" s="659" t="s">
        <v>1615</v>
      </c>
    </row>
    <row r="25" spans="1:46" s="542" customFormat="1" ht="51">
      <c r="A25" s="548">
        <v>10</v>
      </c>
      <c r="B25" s="549" t="s">
        <v>80</v>
      </c>
      <c r="C25" s="548" t="s">
        <v>574</v>
      </c>
      <c r="D25" s="548" t="s">
        <v>46</v>
      </c>
      <c r="E25" s="550" t="s">
        <v>1370</v>
      </c>
      <c r="F25" s="566" t="s">
        <v>499</v>
      </c>
      <c r="G25" s="549" t="s">
        <v>1322</v>
      </c>
      <c r="H25" s="553" t="s">
        <v>31</v>
      </c>
      <c r="I25" s="553" t="s">
        <v>603</v>
      </c>
      <c r="J25" s="554">
        <v>7406943</v>
      </c>
      <c r="K25" s="560">
        <v>44124</v>
      </c>
      <c r="L25" s="561">
        <f>DATE(YEAR(K25)+1,MONTH(K25),DAY(K25))</f>
        <v>44489</v>
      </c>
      <c r="M25" s="561">
        <f>DATE(YEAR(K25),MONTH(L25)+3,DAY(L25))</f>
        <v>44216</v>
      </c>
      <c r="N25" s="562" t="str">
        <f ca="1">DATEDIF(K25,TODAY(),"y")&amp;" years, "&amp;DATEDIF(K25,TODAY(),"m") -(DATEDIF(K25,TODAY(),"y")*12) &amp;"months"</f>
        <v>0 years, 7months</v>
      </c>
      <c r="O25" s="555">
        <v>25934</v>
      </c>
      <c r="P25" s="556">
        <f ca="1">DATEDIF(O25,TODAY(),"y")</f>
        <v>50</v>
      </c>
      <c r="Q25" s="553" t="s">
        <v>774</v>
      </c>
      <c r="R25" s="557" t="s">
        <v>877</v>
      </c>
      <c r="S25" s="566" t="s">
        <v>1055</v>
      </c>
      <c r="T25" s="559" t="s">
        <v>1183</v>
      </c>
      <c r="U25" s="553" t="s">
        <v>961</v>
      </c>
      <c r="V25" s="554" t="s">
        <v>962</v>
      </c>
      <c r="W25" s="553" t="s">
        <v>879</v>
      </c>
      <c r="X25" s="552" t="s">
        <v>1173</v>
      </c>
      <c r="Y25" s="553" t="s">
        <v>82</v>
      </c>
      <c r="Z25" s="554" t="s">
        <v>1350</v>
      </c>
      <c r="AA25" s="554" t="s">
        <v>1354</v>
      </c>
      <c r="AB25" s="554" t="s">
        <v>1353</v>
      </c>
      <c r="AC25" s="563" t="s">
        <v>1353</v>
      </c>
      <c r="AD25" s="568" t="s">
        <v>1093</v>
      </c>
      <c r="AE25" s="563" t="s">
        <v>1363</v>
      </c>
      <c r="AF25" s="564">
        <v>500</v>
      </c>
      <c r="AG25" s="564">
        <v>500</v>
      </c>
      <c r="AH25" s="565">
        <v>42</v>
      </c>
      <c r="AI25" s="564">
        <f>AF25+AG25+AH25</f>
        <v>1042</v>
      </c>
      <c r="AJ25" s="543" t="s">
        <v>822</v>
      </c>
      <c r="AK25" s="544" t="s">
        <v>819</v>
      </c>
      <c r="AL25" s="545" t="s">
        <v>794</v>
      </c>
      <c r="AM25" s="544" t="s">
        <v>81</v>
      </c>
      <c r="AN25" s="546">
        <v>12607275710202</v>
      </c>
      <c r="AO25" s="547" t="s">
        <v>800</v>
      </c>
      <c r="AP25" s="547"/>
      <c r="AQ25" s="547"/>
      <c r="AR25" s="658">
        <v>44296</v>
      </c>
      <c r="AS25" s="658" t="s">
        <v>1602</v>
      </c>
      <c r="AT25" s="719" t="s">
        <v>1661</v>
      </c>
    </row>
    <row r="26" spans="1:46">
      <c r="A26" s="365">
        <v>24</v>
      </c>
      <c r="B26" s="365" t="s">
        <v>154</v>
      </c>
      <c r="C26" s="354" t="s">
        <v>1548</v>
      </c>
      <c r="D26" s="640" t="s">
        <v>46</v>
      </c>
      <c r="E26" s="359" t="s">
        <v>1570</v>
      </c>
      <c r="F26" s="365" t="s">
        <v>153</v>
      </c>
      <c r="G26" s="647" t="s">
        <v>783</v>
      </c>
      <c r="H26" s="648" t="s">
        <v>16</v>
      </c>
      <c r="I26" s="648" t="s">
        <v>1599</v>
      </c>
      <c r="J26" s="586"/>
      <c r="K26" s="401">
        <v>44139</v>
      </c>
      <c r="L26" s="560">
        <f t="shared" ref="L26" si="9">DATE(YEAR(K26)+1,MONTH(K26),DAY(K26))</f>
        <v>44504</v>
      </c>
      <c r="M26" s="560">
        <f t="shared" ref="M26" si="10">DATE(YEAR(K26),MONTH(L26)+3,DAY(L26))</f>
        <v>44231</v>
      </c>
      <c r="N26" s="548" t="str">
        <f t="shared" ref="N26" ca="1" si="11">DATEDIF(K26,TODAY(),"y")&amp;" years, "&amp;DATEDIF(K26,TODAY(),"m") -(DATEDIF(K26,TODAY(),"y")*12) &amp;"months"</f>
        <v>0 years, 6months</v>
      </c>
      <c r="O26" s="652">
        <v>34178</v>
      </c>
      <c r="P26" s="654">
        <f ca="1">DATEDIF(O26,TODAY(),"y")</f>
        <v>27</v>
      </c>
      <c r="Q26" s="648" t="s">
        <v>775</v>
      </c>
      <c r="R26" s="586"/>
      <c r="S26" s="586"/>
      <c r="T26" s="586"/>
      <c r="U26" s="586"/>
      <c r="V26" s="586"/>
      <c r="W26" s="586"/>
      <c r="X26" s="552" t="s">
        <v>1173</v>
      </c>
      <c r="Y26" s="648" t="s">
        <v>82</v>
      </c>
      <c r="Z26" s="554" t="s">
        <v>1351</v>
      </c>
      <c r="AA26" s="586"/>
      <c r="AB26" s="586"/>
      <c r="AC26" s="586"/>
      <c r="AD26" s="586"/>
      <c r="AE26" s="586"/>
      <c r="AF26" s="586"/>
      <c r="AG26" s="586"/>
      <c r="AH26" s="586"/>
      <c r="AI26" s="586"/>
      <c r="AJ26" s="586"/>
      <c r="AK26" s="586"/>
      <c r="AL26" s="586"/>
      <c r="AM26" s="586"/>
      <c r="AN26" s="586"/>
      <c r="AO26" s="586"/>
      <c r="AP26" s="586"/>
      <c r="AQ26" s="586"/>
      <c r="AR26" s="658">
        <v>44301</v>
      </c>
      <c r="AS26" s="658" t="s">
        <v>1602</v>
      </c>
      <c r="AT26" s="659" t="s">
        <v>1619</v>
      </c>
    </row>
    <row r="27" spans="1:46" s="542" customFormat="1" ht="30.6">
      <c r="A27" s="365">
        <v>25</v>
      </c>
      <c r="B27" s="549" t="s">
        <v>154</v>
      </c>
      <c r="C27" s="548" t="s">
        <v>745</v>
      </c>
      <c r="D27" s="548" t="s">
        <v>46</v>
      </c>
      <c r="E27" s="567" t="s">
        <v>752</v>
      </c>
      <c r="F27" s="566" t="s">
        <v>1336</v>
      </c>
      <c r="G27" s="551" t="s">
        <v>783</v>
      </c>
      <c r="H27" s="553" t="s">
        <v>26</v>
      </c>
      <c r="I27" s="553" t="s">
        <v>748</v>
      </c>
      <c r="J27" s="554">
        <v>9994114</v>
      </c>
      <c r="K27" s="560">
        <v>44277</v>
      </c>
      <c r="L27" s="561">
        <f>DATE(YEAR(K27)+1,MONTH(K27),DAY(K27))</f>
        <v>44642</v>
      </c>
      <c r="M27" s="561">
        <f>DATE(YEAR(K27),MONTH(L27)+3,DAY(L27))</f>
        <v>44369</v>
      </c>
      <c r="N27" s="562" t="str">
        <f ca="1">DATEDIF(K27,TODAY(),"y")&amp;" years, "&amp;DATEDIF(K27,TODAY(),"m") -(DATEDIF(K27,TODAY(),"y")*12) &amp;"months"</f>
        <v>0 years, 1months</v>
      </c>
      <c r="O27" s="555">
        <v>36636</v>
      </c>
      <c r="P27" s="556">
        <f ca="1">DATEDIF(O27,TODAY(),"y")</f>
        <v>21</v>
      </c>
      <c r="Q27" s="553" t="s">
        <v>775</v>
      </c>
      <c r="R27" s="553" t="s">
        <v>885</v>
      </c>
      <c r="S27" s="558" t="s">
        <v>1004</v>
      </c>
      <c r="T27" s="559" t="s">
        <v>1183</v>
      </c>
      <c r="U27" s="553" t="s">
        <v>1005</v>
      </c>
      <c r="V27" s="554">
        <v>7770661</v>
      </c>
      <c r="W27" s="553" t="s">
        <v>996</v>
      </c>
      <c r="X27" s="552" t="s">
        <v>760</v>
      </c>
      <c r="Y27" s="553" t="s">
        <v>27</v>
      </c>
      <c r="Z27" s="554" t="s">
        <v>1350</v>
      </c>
      <c r="AA27" s="554" t="s">
        <v>1354</v>
      </c>
      <c r="AB27" s="554" t="s">
        <v>1353</v>
      </c>
      <c r="AC27" s="563" t="s">
        <v>1353</v>
      </c>
      <c r="AD27" s="559" t="s">
        <v>1097</v>
      </c>
      <c r="AE27" s="563" t="s">
        <v>1363</v>
      </c>
      <c r="AF27" s="564">
        <v>650</v>
      </c>
      <c r="AG27" s="564">
        <v>150</v>
      </c>
      <c r="AH27" s="565">
        <v>75</v>
      </c>
      <c r="AI27" s="564">
        <f>AF27+AG27+AH27</f>
        <v>875</v>
      </c>
      <c r="AJ27" s="543" t="s">
        <v>820</v>
      </c>
      <c r="AK27" s="544" t="s">
        <v>819</v>
      </c>
      <c r="AL27" s="545" t="s">
        <v>787</v>
      </c>
      <c r="AM27" s="544" t="s">
        <v>752</v>
      </c>
      <c r="AN27" s="546">
        <v>7730000371545</v>
      </c>
      <c r="AO27" s="547" t="s">
        <v>915</v>
      </c>
      <c r="AP27" s="547"/>
      <c r="AQ27" s="547"/>
      <c r="AR27" s="658">
        <v>44303</v>
      </c>
      <c r="AS27" s="658" t="s">
        <v>1602</v>
      </c>
      <c r="AT27" s="719" t="s">
        <v>1649</v>
      </c>
    </row>
    <row r="28" spans="1:46" ht="30.6">
      <c r="A28" s="770">
        <v>26</v>
      </c>
      <c r="B28" s="771" t="s">
        <v>154</v>
      </c>
      <c r="C28" s="772" t="s">
        <v>678</v>
      </c>
      <c r="D28" s="772" t="s">
        <v>46</v>
      </c>
      <c r="E28" s="773" t="s">
        <v>680</v>
      </c>
      <c r="F28" s="774" t="s">
        <v>1832</v>
      </c>
      <c r="G28" s="775" t="s">
        <v>783</v>
      </c>
      <c r="H28" s="776" t="s">
        <v>1620</v>
      </c>
      <c r="I28" s="776" t="s">
        <v>1833</v>
      </c>
      <c r="J28" s="772">
        <v>9980490</v>
      </c>
      <c r="K28" s="777">
        <v>44251</v>
      </c>
      <c r="L28" s="778">
        <v>44616</v>
      </c>
      <c r="M28" s="778">
        <v>44340</v>
      </c>
      <c r="N28" s="779" t="s">
        <v>1834</v>
      </c>
      <c r="O28" s="777">
        <v>35713</v>
      </c>
      <c r="P28" s="780">
        <v>23</v>
      </c>
      <c r="Q28" s="776" t="s">
        <v>1835</v>
      </c>
      <c r="R28" s="781" t="s">
        <v>1836</v>
      </c>
      <c r="S28" s="782" t="s">
        <v>1837</v>
      </c>
      <c r="T28" s="783" t="s">
        <v>1838</v>
      </c>
      <c r="U28" s="776" t="s">
        <v>1839</v>
      </c>
      <c r="V28" s="772">
        <v>7605858</v>
      </c>
      <c r="W28" s="776" t="s">
        <v>1840</v>
      </c>
      <c r="X28" s="784" t="s">
        <v>760</v>
      </c>
      <c r="Y28" s="776" t="s">
        <v>1841</v>
      </c>
      <c r="Z28" s="772" t="s">
        <v>1350</v>
      </c>
      <c r="AA28" s="772" t="s">
        <v>1354</v>
      </c>
      <c r="AB28" s="772" t="s">
        <v>1353</v>
      </c>
      <c r="AC28" s="771" t="s">
        <v>1353</v>
      </c>
      <c r="AD28" s="777" t="s">
        <v>1073</v>
      </c>
      <c r="AE28" s="771" t="s">
        <v>1363</v>
      </c>
      <c r="AF28" s="785">
        <v>450</v>
      </c>
      <c r="AG28" s="785">
        <v>350</v>
      </c>
      <c r="AH28" s="786">
        <v>50</v>
      </c>
      <c r="AI28" s="785">
        <v>850</v>
      </c>
      <c r="AJ28" s="787" t="s">
        <v>820</v>
      </c>
      <c r="AK28" s="788" t="s">
        <v>819</v>
      </c>
      <c r="AL28" s="789" t="s">
        <v>787</v>
      </c>
      <c r="AM28" s="788" t="s">
        <v>916</v>
      </c>
      <c r="AN28" s="780">
        <v>7730000372100</v>
      </c>
      <c r="AO28" s="547" t="s">
        <v>917</v>
      </c>
      <c r="AP28" s="783" t="s">
        <v>1842</v>
      </c>
      <c r="AQ28" s="783" t="s">
        <v>1843</v>
      </c>
      <c r="AR28" s="658">
        <v>44318</v>
      </c>
      <c r="AS28" s="658" t="s">
        <v>1604</v>
      </c>
      <c r="AT28" s="719" t="s">
        <v>1845</v>
      </c>
    </row>
    <row r="29" spans="1:46" s="542" customFormat="1" ht="30.6">
      <c r="A29" s="562">
        <v>27</v>
      </c>
      <c r="B29" s="548" t="s">
        <v>113</v>
      </c>
      <c r="C29" s="548" t="s">
        <v>580</v>
      </c>
      <c r="D29" s="548" t="s">
        <v>46</v>
      </c>
      <c r="E29" s="550" t="s">
        <v>114</v>
      </c>
      <c r="F29" s="566" t="s">
        <v>1324</v>
      </c>
      <c r="G29" s="549" t="s">
        <v>1322</v>
      </c>
      <c r="H29" s="553" t="s">
        <v>26</v>
      </c>
      <c r="I29" s="553" t="s">
        <v>610</v>
      </c>
      <c r="J29" s="554">
        <v>7759386</v>
      </c>
      <c r="K29" s="560">
        <v>44136</v>
      </c>
      <c r="L29" s="561">
        <f>DATE(YEAR(K29)+1,MONTH(K29),DAY(K29-1))</f>
        <v>44531</v>
      </c>
      <c r="M29" s="561">
        <f>DATE(YEAR(K29),MONTH(L29)+3,DAY(L29))</f>
        <v>44256</v>
      </c>
      <c r="N29" s="562" t="str">
        <f ca="1">DATEDIF(K29,TODAY(),"y")&amp;" years, "&amp;DATEDIF(K29,TODAY(),"m") -(DATEDIF(K29,TODAY(),"y")*12) &amp;"months"</f>
        <v>0 years, 6months</v>
      </c>
      <c r="O29" s="555">
        <v>28117</v>
      </c>
      <c r="P29" s="556">
        <f ca="1">DATEDIF(O29,TODAY(),"y")</f>
        <v>44</v>
      </c>
      <c r="Q29" s="553" t="s">
        <v>774</v>
      </c>
      <c r="R29" s="557" t="s">
        <v>885</v>
      </c>
      <c r="S29" s="569" t="s">
        <v>1244</v>
      </c>
      <c r="T29" s="559" t="s">
        <v>1183</v>
      </c>
      <c r="U29" s="553" t="s">
        <v>1245</v>
      </c>
      <c r="V29" s="554">
        <v>7937046</v>
      </c>
      <c r="W29" s="553" t="s">
        <v>886</v>
      </c>
      <c r="X29" s="552" t="s">
        <v>760</v>
      </c>
      <c r="Y29" s="553" t="s">
        <v>27</v>
      </c>
      <c r="Z29" s="554" t="s">
        <v>1350</v>
      </c>
      <c r="AA29" s="554" t="s">
        <v>1354</v>
      </c>
      <c r="AB29" s="554" t="s">
        <v>1353</v>
      </c>
      <c r="AC29" s="563" t="s">
        <v>1353</v>
      </c>
      <c r="AD29" s="568" t="s">
        <v>1073</v>
      </c>
      <c r="AE29" s="563" t="s">
        <v>1363</v>
      </c>
      <c r="AF29" s="564">
        <v>500</v>
      </c>
      <c r="AG29" s="564">
        <v>200</v>
      </c>
      <c r="AH29" s="565">
        <v>42</v>
      </c>
      <c r="AI29" s="564">
        <f>AF29+AG29+AH29</f>
        <v>742</v>
      </c>
      <c r="AJ29" s="543" t="s">
        <v>820</v>
      </c>
      <c r="AK29" s="544" t="s">
        <v>819</v>
      </c>
      <c r="AL29" s="545" t="s">
        <v>787</v>
      </c>
      <c r="AM29" s="544" t="s">
        <v>114</v>
      </c>
      <c r="AN29" s="546">
        <v>7701142613102</v>
      </c>
      <c r="AO29" s="547" t="s">
        <v>808</v>
      </c>
      <c r="AP29" s="669" t="s">
        <v>70</v>
      </c>
      <c r="AQ29" s="559" t="s">
        <v>1780</v>
      </c>
      <c r="AR29" s="658">
        <v>44322</v>
      </c>
      <c r="AS29" s="658" t="s">
        <v>1602</v>
      </c>
      <c r="AT29" s="719" t="s">
        <v>1858</v>
      </c>
    </row>
  </sheetData>
  <phoneticPr fontId="37" type="noConversion"/>
  <conditionalFormatting sqref="C1">
    <cfRule type="duplicateValues" dxfId="84" priority="43"/>
    <cfRule type="duplicateValues" dxfId="83" priority="44"/>
  </conditionalFormatting>
  <conditionalFormatting sqref="C2 C5">
    <cfRule type="duplicateValues" dxfId="82" priority="39"/>
    <cfRule type="duplicateValues" dxfId="81" priority="40"/>
  </conditionalFormatting>
  <conditionalFormatting sqref="C7:C11">
    <cfRule type="duplicateValues" dxfId="80" priority="41"/>
    <cfRule type="duplicateValues" dxfId="79" priority="42"/>
  </conditionalFormatting>
  <conditionalFormatting sqref="C12">
    <cfRule type="duplicateValues" dxfId="78" priority="37"/>
    <cfRule type="duplicateValues" dxfId="77" priority="38"/>
  </conditionalFormatting>
  <conditionalFormatting sqref="C4">
    <cfRule type="duplicateValues" dxfId="76" priority="35"/>
    <cfRule type="duplicateValues" dxfId="75" priority="36"/>
  </conditionalFormatting>
  <conditionalFormatting sqref="C3">
    <cfRule type="duplicateValues" dxfId="74" priority="33"/>
    <cfRule type="duplicateValues" dxfId="73" priority="34"/>
  </conditionalFormatting>
  <conditionalFormatting sqref="C6">
    <cfRule type="duplicateValues" dxfId="72" priority="31"/>
    <cfRule type="duplicateValues" dxfId="71" priority="32"/>
  </conditionalFormatting>
  <conditionalFormatting sqref="C14">
    <cfRule type="duplicateValues" dxfId="70" priority="29"/>
    <cfRule type="duplicateValues" dxfId="69" priority="30"/>
  </conditionalFormatting>
  <conditionalFormatting sqref="C13">
    <cfRule type="duplicateValues" dxfId="68" priority="27"/>
    <cfRule type="duplicateValues" dxfId="67" priority="28"/>
  </conditionalFormatting>
  <conditionalFormatting sqref="C15:C16">
    <cfRule type="duplicateValues" dxfId="66" priority="25"/>
    <cfRule type="duplicateValues" dxfId="65" priority="26"/>
  </conditionalFormatting>
  <conditionalFormatting sqref="C17">
    <cfRule type="duplicateValues" dxfId="64" priority="23"/>
    <cfRule type="duplicateValues" dxfId="63" priority="24"/>
  </conditionalFormatting>
  <conditionalFormatting sqref="C18">
    <cfRule type="duplicateValues" dxfId="62" priority="21"/>
    <cfRule type="duplicateValues" dxfId="61" priority="22"/>
  </conditionalFormatting>
  <conditionalFormatting sqref="C19">
    <cfRule type="duplicateValues" dxfId="60" priority="19"/>
    <cfRule type="duplicateValues" dxfId="59" priority="20"/>
  </conditionalFormatting>
  <conditionalFormatting sqref="C20">
    <cfRule type="duplicateValues" dxfId="58" priority="17"/>
    <cfRule type="duplicateValues" dxfId="57" priority="18"/>
  </conditionalFormatting>
  <conditionalFormatting sqref="C21">
    <cfRule type="duplicateValues" dxfId="56" priority="15"/>
    <cfRule type="duplicateValues" dxfId="55" priority="16"/>
  </conditionalFormatting>
  <conditionalFormatting sqref="C22">
    <cfRule type="duplicateValues" dxfId="54" priority="13"/>
    <cfRule type="duplicateValues" dxfId="53" priority="14"/>
  </conditionalFormatting>
  <conditionalFormatting sqref="C23">
    <cfRule type="duplicateValues" dxfId="52" priority="11"/>
    <cfRule type="duplicateValues" dxfId="51" priority="12"/>
  </conditionalFormatting>
  <conditionalFormatting sqref="C24">
    <cfRule type="duplicateValues" dxfId="50" priority="9"/>
    <cfRule type="duplicateValues" dxfId="49" priority="10"/>
  </conditionalFormatting>
  <conditionalFormatting sqref="C26">
    <cfRule type="duplicateValues" dxfId="48" priority="7"/>
    <cfRule type="duplicateValues" dxfId="47" priority="8"/>
  </conditionalFormatting>
  <conditionalFormatting sqref="C27">
    <cfRule type="duplicateValues" dxfId="46" priority="5"/>
    <cfRule type="duplicateValues" dxfId="45" priority="6"/>
  </conditionalFormatting>
  <conditionalFormatting sqref="C25">
    <cfRule type="duplicateValues" dxfId="44" priority="3"/>
    <cfRule type="duplicateValues" dxfId="43" priority="4"/>
  </conditionalFormatting>
  <conditionalFormatting sqref="C29">
    <cfRule type="duplicateValues" dxfId="42" priority="1"/>
    <cfRule type="duplicateValues" dxfId="41" priority="2"/>
  </conditionalFormatting>
  <hyperlinks>
    <hyperlink ref="AO27" r:id="rId1"/>
    <hyperlink ref="AO25" r:id="rId2"/>
    <hyperlink ref="AO28" r:id="rId3" display="mailto:maryamsawa933@gmail.com"/>
    <hyperlink ref="AO29" r:id="rId4"/>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Z176"/>
  <sheetViews>
    <sheetView workbookViewId="0">
      <pane xSplit="3" ySplit="10" topLeftCell="CZ11" activePane="bottomRight" state="frozen"/>
      <selection pane="topRight" activeCell="D1" sqref="D1"/>
      <selection pane="bottomLeft" activeCell="A7" sqref="A7"/>
      <selection pane="bottomRight" activeCell="CU127" sqref="CU127:DY134"/>
    </sheetView>
  </sheetViews>
  <sheetFormatPr defaultColWidth="9.109375" defaultRowHeight="13.2"/>
  <cols>
    <col min="1" max="1" width="32.33203125" style="377" customWidth="1"/>
    <col min="2" max="2" width="5" style="372" customWidth="1"/>
    <col min="3" max="3" width="18.33203125" style="377" bestFit="1" customWidth="1"/>
    <col min="4" max="5" width="9.109375" style="377"/>
    <col min="6" max="6" width="12.109375" style="377" bestFit="1" customWidth="1"/>
    <col min="7" max="129" width="3.77734375" style="377" customWidth="1"/>
    <col min="130" max="16384" width="9.109375" style="377"/>
  </cols>
  <sheetData>
    <row r="2" spans="1:129" s="349" customFormat="1" ht="15.75" customHeight="1">
      <c r="A2" s="844" t="s">
        <v>247</v>
      </c>
      <c r="B2" s="348"/>
      <c r="G2" s="443" t="s">
        <v>12</v>
      </c>
      <c r="H2" s="446" t="s">
        <v>248</v>
      </c>
      <c r="I2" s="446"/>
      <c r="J2" s="446"/>
      <c r="K2" s="446"/>
    </row>
    <row r="3" spans="1:129" s="349" customFormat="1" ht="16.5" customHeight="1">
      <c r="A3" s="845"/>
      <c r="B3" s="348"/>
      <c r="G3" s="444" t="s">
        <v>12</v>
      </c>
      <c r="H3" s="446" t="s">
        <v>249</v>
      </c>
      <c r="I3" s="446"/>
      <c r="J3" s="446"/>
    </row>
    <row r="4" spans="1:129" s="349" customFormat="1" ht="16.5" customHeight="1">
      <c r="A4" s="845"/>
      <c r="B4" s="348"/>
      <c r="G4" s="445" t="s">
        <v>12</v>
      </c>
      <c r="H4" s="449" t="s">
        <v>250</v>
      </c>
      <c r="I4" s="450"/>
      <c r="J4" s="450"/>
      <c r="K4" s="450"/>
    </row>
    <row r="5" spans="1:129" s="349" customFormat="1" ht="16.5" customHeight="1">
      <c r="A5" s="845"/>
      <c r="B5" s="348"/>
      <c r="G5" s="447" t="s">
        <v>251</v>
      </c>
      <c r="H5" s="848" t="s">
        <v>252</v>
      </c>
      <c r="I5" s="849"/>
      <c r="J5" s="849"/>
      <c r="K5" s="451"/>
    </row>
    <row r="6" spans="1:129" s="349" customFormat="1" ht="16.5" customHeight="1">
      <c r="A6" s="845"/>
      <c r="B6" s="348"/>
      <c r="G6" s="452" t="s">
        <v>253</v>
      </c>
      <c r="H6" s="349" t="s">
        <v>22</v>
      </c>
    </row>
    <row r="7" spans="1:129" s="349" customFormat="1" ht="15" customHeight="1">
      <c r="A7" s="845"/>
      <c r="B7" s="348"/>
      <c r="G7" s="453"/>
      <c r="H7" s="349" t="s">
        <v>254</v>
      </c>
    </row>
    <row r="8" spans="1:129" s="349" customFormat="1" ht="14.25" customHeight="1"/>
    <row r="9" spans="1:129" s="349" customFormat="1" ht="31.5" customHeight="1">
      <c r="A9" s="350" t="s">
        <v>0</v>
      </c>
      <c r="B9" s="350" t="s">
        <v>1</v>
      </c>
      <c r="C9" s="400" t="s">
        <v>3</v>
      </c>
      <c r="D9" s="424" t="s">
        <v>255</v>
      </c>
      <c r="E9" s="477" t="s">
        <v>256</v>
      </c>
      <c r="F9" s="473" t="s">
        <v>257</v>
      </c>
      <c r="G9" s="826">
        <v>44105</v>
      </c>
      <c r="H9" s="827"/>
      <c r="I9" s="827"/>
      <c r="J9" s="827"/>
      <c r="K9" s="827"/>
      <c r="L9" s="827"/>
      <c r="M9" s="827"/>
      <c r="N9" s="827"/>
      <c r="O9" s="827"/>
      <c r="P9" s="827"/>
      <c r="Q9" s="827"/>
      <c r="R9" s="827"/>
      <c r="S9" s="827"/>
      <c r="T9" s="827"/>
      <c r="U9" s="827"/>
      <c r="V9" s="827"/>
      <c r="W9" s="827"/>
      <c r="X9" s="827"/>
      <c r="Y9" s="827"/>
      <c r="Z9" s="827"/>
      <c r="AA9" s="827"/>
      <c r="AB9" s="827"/>
      <c r="AC9" s="827"/>
      <c r="AD9" s="827"/>
      <c r="AE9" s="827"/>
      <c r="AF9" s="827"/>
      <c r="AG9" s="827"/>
      <c r="AH9" s="827"/>
      <c r="AI9" s="827"/>
      <c r="AJ9" s="827"/>
      <c r="AK9" s="828"/>
      <c r="AL9" s="842">
        <v>44136</v>
      </c>
      <c r="AM9" s="842"/>
      <c r="AN9" s="842"/>
      <c r="AO9" s="842"/>
      <c r="AP9" s="842"/>
      <c r="AQ9" s="842"/>
      <c r="AR9" s="842"/>
      <c r="AS9" s="842"/>
      <c r="AT9" s="842"/>
      <c r="AU9" s="842"/>
      <c r="AV9" s="842"/>
      <c r="AW9" s="842"/>
      <c r="AX9" s="842"/>
      <c r="AY9" s="842"/>
      <c r="AZ9" s="842"/>
      <c r="BA9" s="842"/>
      <c r="BB9" s="842"/>
      <c r="BC9" s="842"/>
      <c r="BD9" s="842"/>
      <c r="BE9" s="842"/>
      <c r="BF9" s="842"/>
      <c r="BG9" s="842"/>
      <c r="BH9" s="842"/>
      <c r="BI9" s="842"/>
      <c r="BJ9" s="842"/>
      <c r="BK9" s="842"/>
      <c r="BL9" s="842"/>
      <c r="BM9" s="842"/>
      <c r="BN9" s="842"/>
      <c r="BO9" s="842"/>
      <c r="BP9" s="843">
        <v>44166</v>
      </c>
      <c r="BQ9" s="843"/>
      <c r="BR9" s="843"/>
      <c r="BS9" s="843"/>
      <c r="BT9" s="843"/>
      <c r="BU9" s="843"/>
      <c r="BV9" s="843"/>
      <c r="BW9" s="843"/>
      <c r="BX9" s="843"/>
      <c r="BY9" s="843"/>
      <c r="BZ9" s="843"/>
      <c r="CA9" s="843"/>
      <c r="CB9" s="843"/>
      <c r="CC9" s="843"/>
      <c r="CD9" s="843"/>
      <c r="CE9" s="843"/>
      <c r="CF9" s="843"/>
      <c r="CG9" s="843"/>
      <c r="CH9" s="843"/>
      <c r="CI9" s="843"/>
      <c r="CJ9" s="843"/>
      <c r="CK9" s="843"/>
      <c r="CL9" s="843"/>
      <c r="CM9" s="843"/>
      <c r="CN9" s="843"/>
      <c r="CO9" s="843"/>
      <c r="CP9" s="843"/>
      <c r="CQ9" s="843"/>
      <c r="CR9" s="843"/>
      <c r="CS9" s="843"/>
      <c r="CT9" s="843"/>
      <c r="CU9" s="862">
        <v>44197</v>
      </c>
      <c r="CV9" s="863"/>
      <c r="CW9" s="863"/>
      <c r="CX9" s="863"/>
      <c r="CY9" s="863"/>
      <c r="CZ9" s="863"/>
      <c r="DA9" s="863"/>
      <c r="DB9" s="863"/>
      <c r="DC9" s="863"/>
      <c r="DD9" s="863"/>
      <c r="DE9" s="863"/>
      <c r="DF9" s="863"/>
      <c r="DG9" s="863"/>
      <c r="DH9" s="863"/>
      <c r="DI9" s="863"/>
      <c r="DJ9" s="863"/>
      <c r="DK9" s="863"/>
      <c r="DL9" s="863"/>
      <c r="DM9" s="863"/>
      <c r="DN9" s="863"/>
      <c r="DO9" s="863"/>
      <c r="DP9" s="863"/>
      <c r="DQ9" s="863"/>
      <c r="DR9" s="863"/>
      <c r="DS9" s="863"/>
      <c r="DT9" s="863"/>
      <c r="DU9" s="863"/>
      <c r="DV9" s="863"/>
      <c r="DW9" s="863"/>
      <c r="DX9" s="863"/>
      <c r="DY9" s="863"/>
    </row>
    <row r="10" spans="1:129" s="352" customFormat="1" ht="15.75" customHeight="1">
      <c r="A10" s="351" t="s">
        <v>7</v>
      </c>
      <c r="B10" s="351"/>
      <c r="C10" s="408"/>
      <c r="D10" s="408"/>
      <c r="E10" s="408"/>
      <c r="F10" s="408"/>
      <c r="G10" s="354">
        <v>1</v>
      </c>
      <c r="H10" s="354">
        <v>2</v>
      </c>
      <c r="I10" s="354">
        <v>3</v>
      </c>
      <c r="J10" s="354">
        <v>4</v>
      </c>
      <c r="K10" s="354">
        <v>5</v>
      </c>
      <c r="L10" s="354">
        <v>6</v>
      </c>
      <c r="M10" s="354">
        <v>7</v>
      </c>
      <c r="N10" s="354">
        <v>8</v>
      </c>
      <c r="O10" s="354">
        <v>9</v>
      </c>
      <c r="P10" s="354">
        <v>10</v>
      </c>
      <c r="Q10" s="354">
        <v>11</v>
      </c>
      <c r="R10" s="354">
        <v>12</v>
      </c>
      <c r="S10" s="354">
        <v>13</v>
      </c>
      <c r="T10" s="354">
        <v>14</v>
      </c>
      <c r="U10" s="354">
        <v>15</v>
      </c>
      <c r="V10" s="354">
        <v>16</v>
      </c>
      <c r="W10" s="354">
        <v>17</v>
      </c>
      <c r="X10" s="354">
        <v>18</v>
      </c>
      <c r="Y10" s="354">
        <v>19</v>
      </c>
      <c r="Z10" s="354">
        <v>20</v>
      </c>
      <c r="AA10" s="354">
        <v>21</v>
      </c>
      <c r="AB10" s="354">
        <v>22</v>
      </c>
      <c r="AC10" s="354">
        <v>23</v>
      </c>
      <c r="AD10" s="354">
        <v>24</v>
      </c>
      <c r="AE10" s="354">
        <v>25</v>
      </c>
      <c r="AF10" s="354">
        <v>26</v>
      </c>
      <c r="AG10" s="354">
        <v>27</v>
      </c>
      <c r="AH10" s="354">
        <v>28</v>
      </c>
      <c r="AI10" s="354">
        <v>29</v>
      </c>
      <c r="AJ10" s="354">
        <v>30</v>
      </c>
      <c r="AK10" s="354">
        <v>31</v>
      </c>
      <c r="AL10" s="354">
        <v>1</v>
      </c>
      <c r="AM10" s="354">
        <v>2</v>
      </c>
      <c r="AN10" s="354">
        <v>3</v>
      </c>
      <c r="AO10" s="354">
        <v>4</v>
      </c>
      <c r="AP10" s="354">
        <v>5</v>
      </c>
      <c r="AQ10" s="354">
        <v>6</v>
      </c>
      <c r="AR10" s="354">
        <v>7</v>
      </c>
      <c r="AS10" s="354">
        <v>8</v>
      </c>
      <c r="AT10" s="354">
        <v>9</v>
      </c>
      <c r="AU10" s="354">
        <v>10</v>
      </c>
      <c r="AV10" s="354">
        <v>11</v>
      </c>
      <c r="AW10" s="354">
        <v>12</v>
      </c>
      <c r="AX10" s="354">
        <v>13</v>
      </c>
      <c r="AY10" s="354">
        <v>14</v>
      </c>
      <c r="AZ10" s="354">
        <v>15</v>
      </c>
      <c r="BA10" s="354">
        <v>16</v>
      </c>
      <c r="BB10" s="354">
        <v>17</v>
      </c>
      <c r="BC10" s="354">
        <v>18</v>
      </c>
      <c r="BD10" s="354">
        <v>19</v>
      </c>
      <c r="BE10" s="354">
        <v>20</v>
      </c>
      <c r="BF10" s="354">
        <v>21</v>
      </c>
      <c r="BG10" s="354">
        <v>22</v>
      </c>
      <c r="BH10" s="354">
        <v>23</v>
      </c>
      <c r="BI10" s="354">
        <v>24</v>
      </c>
      <c r="BJ10" s="354">
        <v>25</v>
      </c>
      <c r="BK10" s="354">
        <v>26</v>
      </c>
      <c r="BL10" s="354">
        <v>27</v>
      </c>
      <c r="BM10" s="354">
        <v>28</v>
      </c>
      <c r="BN10" s="354">
        <v>29</v>
      </c>
      <c r="BO10" s="354">
        <v>30</v>
      </c>
      <c r="BP10" s="354">
        <v>1</v>
      </c>
      <c r="BQ10" s="354">
        <v>2</v>
      </c>
      <c r="BR10" s="354">
        <v>3</v>
      </c>
      <c r="BS10" s="354">
        <v>4</v>
      </c>
      <c r="BT10" s="354">
        <v>5</v>
      </c>
      <c r="BU10" s="354">
        <v>6</v>
      </c>
      <c r="BV10" s="354">
        <v>7</v>
      </c>
      <c r="BW10" s="354">
        <v>8</v>
      </c>
      <c r="BX10" s="354">
        <v>9</v>
      </c>
      <c r="BY10" s="354">
        <v>10</v>
      </c>
      <c r="BZ10" s="354">
        <v>11</v>
      </c>
      <c r="CA10" s="354">
        <v>12</v>
      </c>
      <c r="CB10" s="354">
        <v>13</v>
      </c>
      <c r="CC10" s="354">
        <v>14</v>
      </c>
      <c r="CD10" s="354">
        <v>15</v>
      </c>
      <c r="CE10" s="354">
        <v>16</v>
      </c>
      <c r="CF10" s="354">
        <v>17</v>
      </c>
      <c r="CG10" s="354">
        <v>18</v>
      </c>
      <c r="CH10" s="354">
        <v>19</v>
      </c>
      <c r="CI10" s="354">
        <v>20</v>
      </c>
      <c r="CJ10" s="354">
        <v>21</v>
      </c>
      <c r="CK10" s="354">
        <v>22</v>
      </c>
      <c r="CL10" s="354">
        <v>23</v>
      </c>
      <c r="CM10" s="354">
        <v>24</v>
      </c>
      <c r="CN10" s="354">
        <v>25</v>
      </c>
      <c r="CO10" s="354">
        <v>26</v>
      </c>
      <c r="CP10" s="354">
        <v>27</v>
      </c>
      <c r="CQ10" s="354">
        <v>28</v>
      </c>
      <c r="CR10" s="354">
        <v>29</v>
      </c>
      <c r="CS10" s="354">
        <v>30</v>
      </c>
      <c r="CT10" s="439">
        <v>31</v>
      </c>
      <c r="CU10" s="359">
        <v>1</v>
      </c>
      <c r="CV10" s="359">
        <v>2</v>
      </c>
      <c r="CW10" s="359">
        <v>3</v>
      </c>
      <c r="CX10" s="359">
        <v>4</v>
      </c>
      <c r="CY10" s="359">
        <v>5</v>
      </c>
      <c r="CZ10" s="359">
        <v>6</v>
      </c>
      <c r="DA10" s="359">
        <v>7</v>
      </c>
      <c r="DB10" s="359">
        <v>8</v>
      </c>
      <c r="DC10" s="359">
        <v>9</v>
      </c>
      <c r="DD10" s="359">
        <v>10</v>
      </c>
      <c r="DE10" s="359">
        <v>11</v>
      </c>
      <c r="DF10" s="359">
        <v>12</v>
      </c>
      <c r="DG10" s="359">
        <v>13</v>
      </c>
      <c r="DH10" s="359">
        <v>14</v>
      </c>
      <c r="DI10" s="359">
        <v>15</v>
      </c>
      <c r="DJ10" s="359">
        <v>16</v>
      </c>
      <c r="DK10" s="359">
        <v>17</v>
      </c>
      <c r="DL10" s="359">
        <v>18</v>
      </c>
      <c r="DM10" s="359">
        <v>19</v>
      </c>
      <c r="DN10" s="359">
        <v>20</v>
      </c>
      <c r="DO10" s="359">
        <v>21</v>
      </c>
      <c r="DP10" s="359">
        <v>22</v>
      </c>
      <c r="DQ10" s="359">
        <v>23</v>
      </c>
      <c r="DR10" s="359">
        <v>24</v>
      </c>
      <c r="DS10" s="359">
        <v>25</v>
      </c>
      <c r="DT10" s="359">
        <v>26</v>
      </c>
      <c r="DU10" s="359">
        <v>27</v>
      </c>
      <c r="DV10" s="359">
        <v>28</v>
      </c>
      <c r="DW10" s="359">
        <v>29</v>
      </c>
      <c r="DX10" s="359">
        <v>30</v>
      </c>
      <c r="DY10" s="359">
        <v>31</v>
      </c>
    </row>
    <row r="11" spans="1:129" s="352" customFormat="1" ht="10.199999999999999">
      <c r="A11" s="365" t="s">
        <v>8</v>
      </c>
      <c r="B11" s="353" t="s">
        <v>9</v>
      </c>
      <c r="C11" s="409" t="s">
        <v>10</v>
      </c>
      <c r="D11" s="401"/>
      <c r="E11" s="459" t="s">
        <v>11</v>
      </c>
      <c r="F11" s="475" t="s">
        <v>258</v>
      </c>
      <c r="G11" s="448" t="s">
        <v>259</v>
      </c>
      <c r="H11" s="448" t="s">
        <v>259</v>
      </c>
      <c r="I11" s="448" t="s">
        <v>259</v>
      </c>
      <c r="J11" s="448" t="s">
        <v>259</v>
      </c>
      <c r="K11" s="448" t="s">
        <v>259</v>
      </c>
      <c r="L11" s="448" t="s">
        <v>259</v>
      </c>
      <c r="M11" s="448" t="s">
        <v>259</v>
      </c>
      <c r="N11" s="448" t="s">
        <v>259</v>
      </c>
      <c r="O11" s="448" t="s">
        <v>259</v>
      </c>
      <c r="P11" s="448" t="s">
        <v>259</v>
      </c>
      <c r="Q11" s="448" t="s">
        <v>259</v>
      </c>
      <c r="R11" s="448" t="s">
        <v>259</v>
      </c>
      <c r="S11" s="448" t="s">
        <v>259</v>
      </c>
      <c r="T11" s="448" t="s">
        <v>259</v>
      </c>
      <c r="U11" s="448" t="s">
        <v>259</v>
      </c>
      <c r="V11" s="448" t="s">
        <v>259</v>
      </c>
      <c r="W11" s="448" t="s">
        <v>259</v>
      </c>
      <c r="X11" s="448" t="s">
        <v>259</v>
      </c>
      <c r="Y11" s="448" t="s">
        <v>259</v>
      </c>
      <c r="Z11" s="448" t="s">
        <v>259</v>
      </c>
      <c r="AA11" s="448" t="s">
        <v>259</v>
      </c>
      <c r="AB11" s="448" t="s">
        <v>259</v>
      </c>
      <c r="AC11" s="448" t="s">
        <v>259</v>
      </c>
      <c r="AD11" s="448" t="s">
        <v>259</v>
      </c>
      <c r="AE11" s="448" t="s">
        <v>259</v>
      </c>
      <c r="AF11" s="448" t="s">
        <v>259</v>
      </c>
      <c r="AG11" s="448" t="s">
        <v>259</v>
      </c>
      <c r="AH11" s="448" t="s">
        <v>259</v>
      </c>
      <c r="AI11" s="448" t="s">
        <v>259</v>
      </c>
      <c r="AJ11" s="448" t="s">
        <v>259</v>
      </c>
      <c r="AK11" s="448" t="s">
        <v>259</v>
      </c>
      <c r="AL11" s="448" t="s">
        <v>259</v>
      </c>
      <c r="AM11" s="448" t="s">
        <v>259</v>
      </c>
      <c r="AN11" s="448" t="s">
        <v>259</v>
      </c>
      <c r="AO11" s="448" t="s">
        <v>259</v>
      </c>
      <c r="AP11" s="448" t="s">
        <v>259</v>
      </c>
      <c r="AQ11" s="448" t="s">
        <v>259</v>
      </c>
      <c r="AR11" s="448" t="s">
        <v>259</v>
      </c>
      <c r="AS11" s="448" t="s">
        <v>259</v>
      </c>
      <c r="AT11" s="448" t="s">
        <v>259</v>
      </c>
      <c r="AU11" s="448" t="s">
        <v>259</v>
      </c>
      <c r="AV11" s="448" t="s">
        <v>259</v>
      </c>
      <c r="AW11" s="448" t="s">
        <v>259</v>
      </c>
      <c r="AX11" s="448" t="s">
        <v>259</v>
      </c>
      <c r="AY11" s="448" t="s">
        <v>259</v>
      </c>
      <c r="AZ11" s="448" t="s">
        <v>259</v>
      </c>
      <c r="BA11" s="448" t="s">
        <v>259</v>
      </c>
      <c r="BB11" s="448" t="s">
        <v>259</v>
      </c>
      <c r="BC11" s="448" t="s">
        <v>259</v>
      </c>
      <c r="BD11" s="448" t="s">
        <v>259</v>
      </c>
      <c r="BE11" s="448" t="s">
        <v>259</v>
      </c>
      <c r="BF11" s="448" t="s">
        <v>259</v>
      </c>
      <c r="BG11" s="448" t="s">
        <v>259</v>
      </c>
      <c r="BH11" s="448" t="s">
        <v>259</v>
      </c>
      <c r="BI11" s="448" t="s">
        <v>259</v>
      </c>
      <c r="BJ11" s="448" t="s">
        <v>259</v>
      </c>
      <c r="BK11" s="448" t="s">
        <v>259</v>
      </c>
      <c r="BL11" s="448" t="s">
        <v>259</v>
      </c>
      <c r="BM11" s="448" t="s">
        <v>259</v>
      </c>
      <c r="BN11" s="448" t="s">
        <v>259</v>
      </c>
      <c r="BO11" s="448" t="s">
        <v>259</v>
      </c>
      <c r="BP11" s="448" t="s">
        <v>259</v>
      </c>
      <c r="BQ11" s="448" t="s">
        <v>259</v>
      </c>
      <c r="BR11" s="448" t="s">
        <v>259</v>
      </c>
      <c r="BS11" s="448" t="s">
        <v>259</v>
      </c>
      <c r="BT11" s="448" t="s">
        <v>259</v>
      </c>
      <c r="BU11" s="448" t="s">
        <v>259</v>
      </c>
      <c r="BV11" s="448" t="s">
        <v>259</v>
      </c>
      <c r="BW11" s="448" t="s">
        <v>259</v>
      </c>
      <c r="BX11" s="448" t="s">
        <v>259</v>
      </c>
      <c r="BY11" s="448" t="s">
        <v>259</v>
      </c>
      <c r="BZ11" s="448" t="s">
        <v>259</v>
      </c>
      <c r="CA11" s="448" t="s">
        <v>259</v>
      </c>
      <c r="CB11" s="448" t="s">
        <v>259</v>
      </c>
      <c r="CC11" s="448" t="s">
        <v>259</v>
      </c>
      <c r="CD11" s="448" t="s">
        <v>259</v>
      </c>
      <c r="CE11" s="448" t="s">
        <v>259</v>
      </c>
      <c r="CF11" s="448" t="s">
        <v>259</v>
      </c>
      <c r="CG11" s="448" t="s">
        <v>259</v>
      </c>
      <c r="CH11" s="448" t="s">
        <v>259</v>
      </c>
      <c r="CI11" s="448" t="s">
        <v>259</v>
      </c>
      <c r="CJ11" s="448" t="s">
        <v>259</v>
      </c>
      <c r="CK11" s="448" t="s">
        <v>259</v>
      </c>
      <c r="CL11" s="448" t="s">
        <v>259</v>
      </c>
      <c r="CM11" s="448" t="s">
        <v>259</v>
      </c>
      <c r="CN11" s="448" t="s">
        <v>259</v>
      </c>
      <c r="CO11" s="448" t="s">
        <v>259</v>
      </c>
      <c r="CP11" s="448" t="s">
        <v>259</v>
      </c>
      <c r="CQ11" s="448" t="s">
        <v>259</v>
      </c>
      <c r="CR11" s="448" t="s">
        <v>259</v>
      </c>
      <c r="CS11" s="448" t="s">
        <v>259</v>
      </c>
      <c r="CT11" s="448" t="s">
        <v>259</v>
      </c>
      <c r="CU11" s="448" t="s">
        <v>259</v>
      </c>
      <c r="CV11" s="448" t="s">
        <v>259</v>
      </c>
      <c r="CW11" s="448" t="s">
        <v>259</v>
      </c>
      <c r="CX11" s="448" t="s">
        <v>259</v>
      </c>
      <c r="CY11" s="448" t="s">
        <v>259</v>
      </c>
      <c r="CZ11" s="448" t="s">
        <v>259</v>
      </c>
      <c r="DA11" s="448" t="s">
        <v>259</v>
      </c>
      <c r="DB11" s="448" t="s">
        <v>259</v>
      </c>
      <c r="DC11" s="448" t="s">
        <v>259</v>
      </c>
      <c r="DD11" s="448" t="s">
        <v>259</v>
      </c>
      <c r="DE11" s="448" t="s">
        <v>259</v>
      </c>
      <c r="DF11" s="448" t="s">
        <v>259</v>
      </c>
      <c r="DG11" s="448" t="s">
        <v>259</v>
      </c>
      <c r="DH11" s="448" t="s">
        <v>259</v>
      </c>
      <c r="DI11" s="448" t="s">
        <v>259</v>
      </c>
      <c r="DJ11" s="448" t="s">
        <v>259</v>
      </c>
      <c r="DK11" s="448" t="s">
        <v>259</v>
      </c>
      <c r="DL11" s="448" t="s">
        <v>259</v>
      </c>
      <c r="DM11" s="448" t="s">
        <v>259</v>
      </c>
      <c r="DN11" s="448" t="s">
        <v>259</v>
      </c>
      <c r="DO11" s="448" t="s">
        <v>259</v>
      </c>
      <c r="DP11" s="448" t="s">
        <v>259</v>
      </c>
      <c r="DQ11" s="448" t="s">
        <v>259</v>
      </c>
      <c r="DR11" s="448" t="s">
        <v>259</v>
      </c>
      <c r="DS11" s="448" t="s">
        <v>259</v>
      </c>
      <c r="DT11" s="448" t="s">
        <v>259</v>
      </c>
      <c r="DU11" s="448" t="s">
        <v>259</v>
      </c>
      <c r="DV11" s="448" t="s">
        <v>259</v>
      </c>
      <c r="DW11" s="448" t="s">
        <v>259</v>
      </c>
      <c r="DX11" s="448" t="s">
        <v>259</v>
      </c>
      <c r="DY11" s="448" t="s">
        <v>259</v>
      </c>
    </row>
    <row r="12" spans="1:129" s="352" customFormat="1" ht="10.199999999999999">
      <c r="A12" s="363" t="s">
        <v>13</v>
      </c>
      <c r="B12" s="355" t="s">
        <v>14</v>
      </c>
      <c r="C12" s="409" t="s">
        <v>15</v>
      </c>
      <c r="D12" s="401"/>
      <c r="E12" s="459" t="s">
        <v>11</v>
      </c>
      <c r="F12" s="475" t="s">
        <v>258</v>
      </c>
      <c r="G12" s="448" t="s">
        <v>259</v>
      </c>
      <c r="H12" s="448" t="s">
        <v>259</v>
      </c>
      <c r="I12" s="448" t="s">
        <v>259</v>
      </c>
      <c r="J12" s="448" t="s">
        <v>259</v>
      </c>
      <c r="K12" s="448" t="s">
        <v>259</v>
      </c>
      <c r="L12" s="448" t="s">
        <v>259</v>
      </c>
      <c r="M12" s="448" t="s">
        <v>259</v>
      </c>
      <c r="N12" s="448" t="s">
        <v>259</v>
      </c>
      <c r="O12" s="448" t="s">
        <v>259</v>
      </c>
      <c r="P12" s="448" t="s">
        <v>259</v>
      </c>
      <c r="Q12" s="448" t="s">
        <v>259</v>
      </c>
      <c r="R12" s="448" t="s">
        <v>259</v>
      </c>
      <c r="S12" s="448" t="s">
        <v>259</v>
      </c>
      <c r="T12" s="448" t="s">
        <v>259</v>
      </c>
      <c r="U12" s="448" t="s">
        <v>259</v>
      </c>
      <c r="V12" s="448" t="s">
        <v>259</v>
      </c>
      <c r="W12" s="448" t="s">
        <v>259</v>
      </c>
      <c r="X12" s="448" t="s">
        <v>259</v>
      </c>
      <c r="Y12" s="448" t="s">
        <v>259</v>
      </c>
      <c r="Z12" s="448" t="s">
        <v>259</v>
      </c>
      <c r="AA12" s="448" t="s">
        <v>259</v>
      </c>
      <c r="AB12" s="448" t="s">
        <v>259</v>
      </c>
      <c r="AC12" s="448" t="s">
        <v>259</v>
      </c>
      <c r="AD12" s="448" t="s">
        <v>259</v>
      </c>
      <c r="AE12" s="448" t="s">
        <v>259</v>
      </c>
      <c r="AF12" s="448" t="s">
        <v>259</v>
      </c>
      <c r="AG12" s="448" t="s">
        <v>259</v>
      </c>
      <c r="AH12" s="448" t="s">
        <v>259</v>
      </c>
      <c r="AI12" s="448" t="s">
        <v>259</v>
      </c>
      <c r="AJ12" s="448" t="s">
        <v>259</v>
      </c>
      <c r="AK12" s="448" t="s">
        <v>259</v>
      </c>
      <c r="AL12" s="448" t="s">
        <v>259</v>
      </c>
      <c r="AM12" s="448" t="s">
        <v>259</v>
      </c>
      <c r="AN12" s="448" t="s">
        <v>259</v>
      </c>
      <c r="AO12" s="448" t="s">
        <v>259</v>
      </c>
      <c r="AP12" s="448" t="s">
        <v>259</v>
      </c>
      <c r="AQ12" s="448" t="s">
        <v>259</v>
      </c>
      <c r="AR12" s="448" t="s">
        <v>259</v>
      </c>
      <c r="AS12" s="448" t="s">
        <v>259</v>
      </c>
      <c r="AT12" s="448" t="s">
        <v>259</v>
      </c>
      <c r="AU12" s="448" t="s">
        <v>259</v>
      </c>
      <c r="AV12" s="448" t="s">
        <v>259</v>
      </c>
      <c r="AW12" s="448" t="s">
        <v>259</v>
      </c>
      <c r="AX12" s="448" t="s">
        <v>259</v>
      </c>
      <c r="AY12" s="448" t="s">
        <v>259</v>
      </c>
      <c r="AZ12" s="448" t="s">
        <v>259</v>
      </c>
      <c r="BA12" s="448" t="s">
        <v>259</v>
      </c>
      <c r="BB12" s="448" t="s">
        <v>259</v>
      </c>
      <c r="BC12" s="448" t="s">
        <v>259</v>
      </c>
      <c r="BD12" s="448" t="s">
        <v>259</v>
      </c>
      <c r="BE12" s="448" t="s">
        <v>259</v>
      </c>
      <c r="BF12" s="448" t="s">
        <v>259</v>
      </c>
      <c r="BG12" s="448" t="s">
        <v>259</v>
      </c>
      <c r="BH12" s="448" t="s">
        <v>259</v>
      </c>
      <c r="BI12" s="448" t="s">
        <v>259</v>
      </c>
      <c r="BJ12" s="448" t="s">
        <v>259</v>
      </c>
      <c r="BK12" s="448" t="s">
        <v>259</v>
      </c>
      <c r="BL12" s="448" t="s">
        <v>259</v>
      </c>
      <c r="BM12" s="448" t="s">
        <v>259</v>
      </c>
      <c r="BN12" s="448" t="s">
        <v>259</v>
      </c>
      <c r="BO12" s="448" t="s">
        <v>259</v>
      </c>
      <c r="BP12" s="448" t="s">
        <v>259</v>
      </c>
      <c r="BQ12" s="448" t="s">
        <v>259</v>
      </c>
      <c r="BR12" s="448" t="s">
        <v>259</v>
      </c>
      <c r="BS12" s="448" t="s">
        <v>259</v>
      </c>
      <c r="BT12" s="448" t="s">
        <v>259</v>
      </c>
      <c r="BU12" s="448" t="s">
        <v>259</v>
      </c>
      <c r="BV12" s="448" t="s">
        <v>259</v>
      </c>
      <c r="BW12" s="448" t="s">
        <v>259</v>
      </c>
      <c r="BX12" s="448" t="s">
        <v>259</v>
      </c>
      <c r="BY12" s="448" t="s">
        <v>259</v>
      </c>
      <c r="BZ12" s="448" t="s">
        <v>259</v>
      </c>
      <c r="CA12" s="448" t="s">
        <v>259</v>
      </c>
      <c r="CB12" s="448" t="s">
        <v>259</v>
      </c>
      <c r="CC12" s="448" t="s">
        <v>259</v>
      </c>
      <c r="CD12" s="448" t="s">
        <v>259</v>
      </c>
      <c r="CE12" s="448" t="s">
        <v>259</v>
      </c>
      <c r="CF12" s="448" t="s">
        <v>259</v>
      </c>
      <c r="CG12" s="448" t="s">
        <v>259</v>
      </c>
      <c r="CH12" s="448" t="s">
        <v>259</v>
      </c>
      <c r="CI12" s="448" t="s">
        <v>259</v>
      </c>
      <c r="CJ12" s="448" t="s">
        <v>259</v>
      </c>
      <c r="CK12" s="448" t="s">
        <v>259</v>
      </c>
      <c r="CL12" s="448" t="s">
        <v>259</v>
      </c>
      <c r="CM12" s="448" t="s">
        <v>259</v>
      </c>
      <c r="CN12" s="448" t="s">
        <v>259</v>
      </c>
      <c r="CO12" s="448" t="s">
        <v>259</v>
      </c>
      <c r="CP12" s="448" t="s">
        <v>259</v>
      </c>
      <c r="CQ12" s="448" t="s">
        <v>259</v>
      </c>
      <c r="CR12" s="448" t="s">
        <v>259</v>
      </c>
      <c r="CS12" s="448" t="s">
        <v>259</v>
      </c>
      <c r="CT12" s="448" t="s">
        <v>259</v>
      </c>
      <c r="CU12" s="448" t="s">
        <v>259</v>
      </c>
      <c r="CV12" s="448" t="s">
        <v>259</v>
      </c>
      <c r="CW12" s="448" t="s">
        <v>259</v>
      </c>
      <c r="CX12" s="448" t="s">
        <v>259</v>
      </c>
      <c r="CY12" s="448" t="s">
        <v>259</v>
      </c>
      <c r="CZ12" s="448" t="s">
        <v>259</v>
      </c>
      <c r="DA12" s="448" t="s">
        <v>259</v>
      </c>
      <c r="DB12" s="448" t="s">
        <v>259</v>
      </c>
      <c r="DC12" s="448" t="s">
        <v>259</v>
      </c>
      <c r="DD12" s="448" t="s">
        <v>259</v>
      </c>
      <c r="DE12" s="448" t="s">
        <v>259</v>
      </c>
      <c r="DF12" s="448" t="s">
        <v>259</v>
      </c>
      <c r="DG12" s="448" t="s">
        <v>259</v>
      </c>
      <c r="DH12" s="448" t="s">
        <v>259</v>
      </c>
      <c r="DI12" s="448" t="s">
        <v>259</v>
      </c>
      <c r="DJ12" s="448" t="s">
        <v>259</v>
      </c>
      <c r="DK12" s="448" t="s">
        <v>259</v>
      </c>
      <c r="DL12" s="448" t="s">
        <v>259</v>
      </c>
      <c r="DM12" s="448" t="s">
        <v>259</v>
      </c>
      <c r="DN12" s="448" t="s">
        <v>259</v>
      </c>
      <c r="DO12" s="448" t="s">
        <v>259</v>
      </c>
      <c r="DP12" s="448" t="s">
        <v>259</v>
      </c>
      <c r="DQ12" s="448" t="s">
        <v>259</v>
      </c>
      <c r="DR12" s="448" t="s">
        <v>259</v>
      </c>
      <c r="DS12" s="448" t="s">
        <v>259</v>
      </c>
      <c r="DT12" s="448" t="s">
        <v>259</v>
      </c>
      <c r="DU12" s="448" t="s">
        <v>259</v>
      </c>
      <c r="DV12" s="448" t="s">
        <v>259</v>
      </c>
      <c r="DW12" s="448" t="s">
        <v>259</v>
      </c>
      <c r="DX12" s="448" t="s">
        <v>259</v>
      </c>
      <c r="DY12" s="448" t="s">
        <v>259</v>
      </c>
    </row>
    <row r="13" spans="1:129" s="352" customFormat="1" ht="10.199999999999999">
      <c r="A13" s="359" t="s">
        <v>17</v>
      </c>
      <c r="B13" s="356" t="s">
        <v>18</v>
      </c>
      <c r="C13" s="409" t="s">
        <v>19</v>
      </c>
      <c r="D13" s="401"/>
      <c r="E13" s="459" t="s">
        <v>11</v>
      </c>
      <c r="F13" s="475" t="s">
        <v>258</v>
      </c>
      <c r="G13" s="448" t="s">
        <v>259</v>
      </c>
      <c r="H13" s="448" t="s">
        <v>259</v>
      </c>
      <c r="I13" s="448" t="s">
        <v>259</v>
      </c>
      <c r="J13" s="448" t="s">
        <v>259</v>
      </c>
      <c r="K13" s="448" t="s">
        <v>259</v>
      </c>
      <c r="L13" s="448" t="s">
        <v>259</v>
      </c>
      <c r="M13" s="448" t="s">
        <v>259</v>
      </c>
      <c r="N13" s="448" t="s">
        <v>259</v>
      </c>
      <c r="O13" s="448" t="s">
        <v>259</v>
      </c>
      <c r="P13" s="448" t="s">
        <v>259</v>
      </c>
      <c r="Q13" s="448" t="s">
        <v>259</v>
      </c>
      <c r="R13" s="448" t="s">
        <v>259</v>
      </c>
      <c r="S13" s="448" t="s">
        <v>259</v>
      </c>
      <c r="T13" s="448" t="s">
        <v>259</v>
      </c>
      <c r="U13" s="448" t="s">
        <v>259</v>
      </c>
      <c r="V13" s="448" t="s">
        <v>259</v>
      </c>
      <c r="W13" s="448" t="s">
        <v>259</v>
      </c>
      <c r="X13" s="448" t="s">
        <v>259</v>
      </c>
      <c r="Y13" s="448" t="s">
        <v>259</v>
      </c>
      <c r="Z13" s="448" t="s">
        <v>259</v>
      </c>
      <c r="AA13" s="448" t="s">
        <v>259</v>
      </c>
      <c r="AB13" s="448" t="s">
        <v>259</v>
      </c>
      <c r="AC13" s="448" t="s">
        <v>259</v>
      </c>
      <c r="AD13" s="448" t="s">
        <v>259</v>
      </c>
      <c r="AE13" s="448" t="s">
        <v>259</v>
      </c>
      <c r="AF13" s="448" t="s">
        <v>259</v>
      </c>
      <c r="AG13" s="448" t="s">
        <v>259</v>
      </c>
      <c r="AH13" s="448" t="s">
        <v>259</v>
      </c>
      <c r="AI13" s="448" t="s">
        <v>259</v>
      </c>
      <c r="AJ13" s="448" t="s">
        <v>259</v>
      </c>
      <c r="AK13" s="448" t="s">
        <v>259</v>
      </c>
      <c r="AL13" s="448" t="s">
        <v>259</v>
      </c>
      <c r="AM13" s="448" t="s">
        <v>259</v>
      </c>
      <c r="AN13" s="448" t="s">
        <v>259</v>
      </c>
      <c r="AO13" s="448" t="s">
        <v>259</v>
      </c>
      <c r="AP13" s="448" t="s">
        <v>259</v>
      </c>
      <c r="AQ13" s="448" t="s">
        <v>259</v>
      </c>
      <c r="AR13" s="448" t="s">
        <v>259</v>
      </c>
      <c r="AS13" s="448" t="s">
        <v>259</v>
      </c>
      <c r="AT13" s="448" t="s">
        <v>259</v>
      </c>
      <c r="AU13" s="448" t="s">
        <v>259</v>
      </c>
      <c r="AV13" s="448" t="s">
        <v>259</v>
      </c>
      <c r="AW13" s="448" t="s">
        <v>259</v>
      </c>
      <c r="AX13" s="448" t="s">
        <v>259</v>
      </c>
      <c r="AY13" s="448" t="s">
        <v>259</v>
      </c>
      <c r="AZ13" s="448" t="s">
        <v>259</v>
      </c>
      <c r="BA13" s="448" t="s">
        <v>259</v>
      </c>
      <c r="BB13" s="448" t="s">
        <v>259</v>
      </c>
      <c r="BC13" s="448" t="s">
        <v>259</v>
      </c>
      <c r="BD13" s="448" t="s">
        <v>259</v>
      </c>
      <c r="BE13" s="448" t="s">
        <v>259</v>
      </c>
      <c r="BF13" s="448" t="s">
        <v>259</v>
      </c>
      <c r="BG13" s="448" t="s">
        <v>259</v>
      </c>
      <c r="BH13" s="448" t="s">
        <v>259</v>
      </c>
      <c r="BI13" s="448" t="s">
        <v>259</v>
      </c>
      <c r="BJ13" s="448" t="s">
        <v>259</v>
      </c>
      <c r="BK13" s="448" t="s">
        <v>259</v>
      </c>
      <c r="BL13" s="448" t="s">
        <v>259</v>
      </c>
      <c r="BM13" s="448" t="s">
        <v>259</v>
      </c>
      <c r="BN13" s="448" t="s">
        <v>259</v>
      </c>
      <c r="BO13" s="448" t="s">
        <v>259</v>
      </c>
      <c r="BP13" s="448" t="s">
        <v>259</v>
      </c>
      <c r="BQ13" s="448" t="s">
        <v>259</v>
      </c>
      <c r="BR13" s="448" t="s">
        <v>259</v>
      </c>
      <c r="BS13" s="448" t="s">
        <v>259</v>
      </c>
      <c r="BT13" s="448" t="s">
        <v>259</v>
      </c>
      <c r="BU13" s="448" t="s">
        <v>259</v>
      </c>
      <c r="BV13" s="448" t="s">
        <v>259</v>
      </c>
      <c r="BW13" s="448" t="s">
        <v>259</v>
      </c>
      <c r="BX13" s="448" t="s">
        <v>259</v>
      </c>
      <c r="BY13" s="448" t="s">
        <v>259</v>
      </c>
      <c r="BZ13" s="448" t="s">
        <v>259</v>
      </c>
      <c r="CA13" s="448" t="s">
        <v>259</v>
      </c>
      <c r="CB13" s="448" t="s">
        <v>259</v>
      </c>
      <c r="CC13" s="448" t="s">
        <v>259</v>
      </c>
      <c r="CD13" s="448" t="s">
        <v>259</v>
      </c>
      <c r="CE13" s="448" t="s">
        <v>259</v>
      </c>
      <c r="CF13" s="448" t="s">
        <v>259</v>
      </c>
      <c r="CG13" s="448" t="s">
        <v>259</v>
      </c>
      <c r="CH13" s="448" t="s">
        <v>259</v>
      </c>
      <c r="CI13" s="448" t="s">
        <v>259</v>
      </c>
      <c r="CJ13" s="448" t="s">
        <v>259</v>
      </c>
      <c r="CK13" s="448" t="s">
        <v>259</v>
      </c>
      <c r="CL13" s="448" t="s">
        <v>259</v>
      </c>
      <c r="CM13" s="448" t="s">
        <v>259</v>
      </c>
      <c r="CN13" s="448" t="s">
        <v>259</v>
      </c>
      <c r="CO13" s="448" t="s">
        <v>259</v>
      </c>
      <c r="CP13" s="448" t="s">
        <v>259</v>
      </c>
      <c r="CQ13" s="448" t="s">
        <v>259</v>
      </c>
      <c r="CR13" s="448" t="s">
        <v>259</v>
      </c>
      <c r="CS13" s="448" t="s">
        <v>259</v>
      </c>
      <c r="CT13" s="448" t="s">
        <v>259</v>
      </c>
      <c r="CU13" s="448" t="s">
        <v>259</v>
      </c>
      <c r="CV13" s="448" t="s">
        <v>259</v>
      </c>
      <c r="CW13" s="448" t="s">
        <v>259</v>
      </c>
      <c r="CX13" s="448" t="s">
        <v>259</v>
      </c>
      <c r="CY13" s="448" t="s">
        <v>259</v>
      </c>
      <c r="CZ13" s="448" t="s">
        <v>259</v>
      </c>
      <c r="DA13" s="448" t="s">
        <v>259</v>
      </c>
      <c r="DB13" s="448" t="s">
        <v>259</v>
      </c>
      <c r="DC13" s="448" t="s">
        <v>259</v>
      </c>
      <c r="DD13" s="448" t="s">
        <v>259</v>
      </c>
      <c r="DE13" s="448" t="s">
        <v>259</v>
      </c>
      <c r="DF13" s="448" t="s">
        <v>259</v>
      </c>
      <c r="DG13" s="448" t="s">
        <v>259</v>
      </c>
      <c r="DH13" s="448" t="s">
        <v>259</v>
      </c>
      <c r="DI13" s="448" t="s">
        <v>259</v>
      </c>
      <c r="DJ13" s="448" t="s">
        <v>259</v>
      </c>
      <c r="DK13" s="448" t="s">
        <v>259</v>
      </c>
      <c r="DL13" s="448" t="s">
        <v>259</v>
      </c>
      <c r="DM13" s="448" t="s">
        <v>259</v>
      </c>
      <c r="DN13" s="448" t="s">
        <v>259</v>
      </c>
      <c r="DO13" s="448" t="s">
        <v>259</v>
      </c>
      <c r="DP13" s="448" t="s">
        <v>259</v>
      </c>
      <c r="DQ13" s="448" t="s">
        <v>259</v>
      </c>
      <c r="DR13" s="448" t="s">
        <v>259</v>
      </c>
      <c r="DS13" s="448" t="s">
        <v>259</v>
      </c>
      <c r="DT13" s="448" t="s">
        <v>259</v>
      </c>
      <c r="DU13" s="448" t="s">
        <v>259</v>
      </c>
      <c r="DV13" s="448" t="s">
        <v>259</v>
      </c>
      <c r="DW13" s="448" t="s">
        <v>259</v>
      </c>
      <c r="DX13" s="448" t="s">
        <v>259</v>
      </c>
      <c r="DY13" s="448" t="s">
        <v>259</v>
      </c>
    </row>
    <row r="14" spans="1:129" s="352" customFormat="1" ht="10.199999999999999">
      <c r="A14" s="357" t="s">
        <v>20</v>
      </c>
      <c r="B14" s="357" t="s">
        <v>21</v>
      </c>
      <c r="C14" s="410" t="s">
        <v>22</v>
      </c>
      <c r="D14" s="432">
        <v>2021</v>
      </c>
      <c r="E14" s="460"/>
      <c r="F14" s="478"/>
      <c r="G14" s="425"/>
      <c r="H14" s="426"/>
      <c r="I14" s="426"/>
      <c r="J14" s="426"/>
      <c r="K14" s="426"/>
      <c r="L14" s="426"/>
      <c r="M14" s="426"/>
      <c r="N14" s="426"/>
      <c r="O14" s="426"/>
      <c r="P14" s="426"/>
      <c r="Q14" s="426"/>
      <c r="R14" s="426"/>
      <c r="S14" s="426"/>
      <c r="T14" s="426"/>
      <c r="U14" s="426"/>
      <c r="V14" s="426"/>
      <c r="W14" s="426"/>
      <c r="X14" s="426"/>
      <c r="Y14" s="426"/>
      <c r="Z14" s="426"/>
      <c r="AA14" s="426"/>
      <c r="AB14" s="426"/>
      <c r="AC14" s="426"/>
      <c r="AD14" s="426"/>
      <c r="AE14" s="426"/>
      <c r="AF14" s="426"/>
      <c r="AG14" s="426"/>
      <c r="AH14" s="426"/>
      <c r="AI14" s="426"/>
      <c r="AJ14" s="426"/>
      <c r="AK14" s="426"/>
      <c r="AL14" s="426"/>
      <c r="AM14" s="426"/>
      <c r="AN14" s="426"/>
      <c r="AO14" s="426"/>
      <c r="AP14" s="426"/>
      <c r="AQ14" s="426"/>
      <c r="AR14" s="426"/>
      <c r="AS14" s="426"/>
      <c r="AT14" s="426"/>
      <c r="AU14" s="426"/>
      <c r="AV14" s="426"/>
      <c r="AW14" s="426"/>
      <c r="AX14" s="426"/>
      <c r="AY14" s="426"/>
      <c r="AZ14" s="426"/>
      <c r="BA14" s="426"/>
      <c r="BB14" s="426"/>
      <c r="BC14" s="426"/>
      <c r="BD14" s="426"/>
      <c r="BE14" s="426"/>
      <c r="BF14" s="426"/>
      <c r="BG14" s="426"/>
      <c r="BH14" s="426"/>
      <c r="BI14" s="426"/>
      <c r="BJ14" s="426"/>
      <c r="BK14" s="426"/>
      <c r="BL14" s="426"/>
      <c r="BM14" s="426"/>
      <c r="BN14" s="426"/>
      <c r="BO14" s="426"/>
      <c r="BP14" s="426"/>
      <c r="BQ14" s="426"/>
      <c r="BR14" s="426"/>
      <c r="BS14" s="426"/>
      <c r="BT14" s="426"/>
      <c r="BU14" s="426"/>
      <c r="BV14" s="426"/>
      <c r="BW14" s="426"/>
      <c r="BX14" s="426"/>
      <c r="BY14" s="426"/>
      <c r="BZ14" s="426"/>
      <c r="CA14" s="426"/>
      <c r="CB14" s="426"/>
      <c r="CC14" s="426"/>
      <c r="CD14" s="426"/>
      <c r="CE14" s="426"/>
      <c r="CF14" s="426"/>
      <c r="CG14" s="426"/>
      <c r="CH14" s="426"/>
      <c r="CI14" s="426"/>
      <c r="CJ14" s="426"/>
      <c r="CK14" s="426"/>
      <c r="CL14" s="426"/>
      <c r="CM14" s="426"/>
      <c r="CN14" s="426"/>
      <c r="CO14" s="426"/>
      <c r="CP14" s="426"/>
      <c r="CQ14" s="426"/>
      <c r="CR14" s="426"/>
      <c r="CS14" s="426"/>
      <c r="CT14" s="426"/>
      <c r="CU14" s="452" t="s">
        <v>253</v>
      </c>
      <c r="CV14" s="452" t="s">
        <v>253</v>
      </c>
      <c r="CW14" s="452" t="s">
        <v>253</v>
      </c>
      <c r="CX14" s="452" t="s">
        <v>253</v>
      </c>
      <c r="CY14" s="452" t="s">
        <v>253</v>
      </c>
      <c r="CZ14" s="452" t="s">
        <v>253</v>
      </c>
      <c r="DA14" s="452" t="s">
        <v>253</v>
      </c>
      <c r="DB14" s="452" t="s">
        <v>253</v>
      </c>
      <c r="DC14" s="452" t="s">
        <v>253</v>
      </c>
      <c r="DD14" s="452" t="s">
        <v>253</v>
      </c>
      <c r="DE14" s="452" t="s">
        <v>253</v>
      </c>
      <c r="DF14" s="452" t="s">
        <v>253</v>
      </c>
      <c r="DG14" s="452" t="s">
        <v>253</v>
      </c>
      <c r="DH14" s="452" t="s">
        <v>253</v>
      </c>
      <c r="DI14" s="452" t="s">
        <v>253</v>
      </c>
      <c r="DJ14" s="452" t="s">
        <v>253</v>
      </c>
      <c r="DK14" s="452" t="s">
        <v>253</v>
      </c>
      <c r="DL14" s="452" t="s">
        <v>253</v>
      </c>
      <c r="DM14" s="452" t="s">
        <v>253</v>
      </c>
      <c r="DN14" s="452" t="s">
        <v>253</v>
      </c>
      <c r="DO14" s="452" t="s">
        <v>253</v>
      </c>
      <c r="DP14" s="452" t="s">
        <v>253</v>
      </c>
      <c r="DQ14" s="452" t="s">
        <v>253</v>
      </c>
      <c r="DR14" s="452" t="s">
        <v>253</v>
      </c>
      <c r="DS14" s="452" t="s">
        <v>253</v>
      </c>
      <c r="DT14" s="452" t="s">
        <v>253</v>
      </c>
      <c r="DU14" s="452" t="s">
        <v>253</v>
      </c>
      <c r="DV14" s="452" t="s">
        <v>253</v>
      </c>
      <c r="DW14" s="452" t="s">
        <v>253</v>
      </c>
      <c r="DX14" s="452" t="s">
        <v>253</v>
      </c>
      <c r="DY14" s="452" t="s">
        <v>253</v>
      </c>
    </row>
    <row r="15" spans="1:129" s="352" customFormat="1" ht="10.199999999999999">
      <c r="A15" s="359" t="s">
        <v>23</v>
      </c>
      <c r="B15" s="356" t="s">
        <v>24</v>
      </c>
      <c r="C15" s="409" t="s">
        <v>25</v>
      </c>
      <c r="D15" s="401"/>
      <c r="E15" s="459" t="s">
        <v>11</v>
      </c>
      <c r="F15" s="475" t="s">
        <v>258</v>
      </c>
      <c r="G15" s="448" t="s">
        <v>259</v>
      </c>
      <c r="H15" s="448" t="s">
        <v>259</v>
      </c>
      <c r="I15" s="448" t="s">
        <v>259</v>
      </c>
      <c r="J15" s="448" t="s">
        <v>259</v>
      </c>
      <c r="K15" s="448" t="s">
        <v>259</v>
      </c>
      <c r="L15" s="448" t="s">
        <v>259</v>
      </c>
      <c r="M15" s="448" t="s">
        <v>259</v>
      </c>
      <c r="N15" s="448" t="s">
        <v>259</v>
      </c>
      <c r="O15" s="448" t="s">
        <v>259</v>
      </c>
      <c r="P15" s="448" t="s">
        <v>259</v>
      </c>
      <c r="Q15" s="448" t="s">
        <v>259</v>
      </c>
      <c r="R15" s="448" t="s">
        <v>259</v>
      </c>
      <c r="S15" s="448" t="s">
        <v>259</v>
      </c>
      <c r="T15" s="448" t="s">
        <v>259</v>
      </c>
      <c r="U15" s="448" t="s">
        <v>259</v>
      </c>
      <c r="V15" s="448" t="s">
        <v>259</v>
      </c>
      <c r="W15" s="448" t="s">
        <v>259</v>
      </c>
      <c r="X15" s="448" t="s">
        <v>259</v>
      </c>
      <c r="Y15" s="448" t="s">
        <v>259</v>
      </c>
      <c r="Z15" s="448" t="s">
        <v>259</v>
      </c>
      <c r="AA15" s="448" t="s">
        <v>259</v>
      </c>
      <c r="AB15" s="448" t="s">
        <v>259</v>
      </c>
      <c r="AC15" s="448" t="s">
        <v>259</v>
      </c>
      <c r="AD15" s="448" t="s">
        <v>259</v>
      </c>
      <c r="AE15" s="448" t="s">
        <v>259</v>
      </c>
      <c r="AF15" s="448" t="s">
        <v>259</v>
      </c>
      <c r="AG15" s="448" t="s">
        <v>259</v>
      </c>
      <c r="AH15" s="448" t="s">
        <v>259</v>
      </c>
      <c r="AI15" s="448" t="s">
        <v>259</v>
      </c>
      <c r="AJ15" s="448" t="s">
        <v>259</v>
      </c>
      <c r="AK15" s="448" t="s">
        <v>259</v>
      </c>
      <c r="AL15" s="448" t="s">
        <v>259</v>
      </c>
      <c r="AM15" s="448" t="s">
        <v>259</v>
      </c>
      <c r="AN15" s="448" t="s">
        <v>259</v>
      </c>
      <c r="AO15" s="448" t="s">
        <v>259</v>
      </c>
      <c r="AP15" s="448" t="s">
        <v>259</v>
      </c>
      <c r="AQ15" s="448" t="s">
        <v>259</v>
      </c>
      <c r="AR15" s="448" t="s">
        <v>259</v>
      </c>
      <c r="AS15" s="448" t="s">
        <v>259</v>
      </c>
      <c r="AT15" s="448" t="s">
        <v>259</v>
      </c>
      <c r="AU15" s="448" t="s">
        <v>259</v>
      </c>
      <c r="AV15" s="448" t="s">
        <v>259</v>
      </c>
      <c r="AW15" s="448" t="s">
        <v>259</v>
      </c>
      <c r="AX15" s="448" t="s">
        <v>259</v>
      </c>
      <c r="AY15" s="448" t="s">
        <v>259</v>
      </c>
      <c r="AZ15" s="448" t="s">
        <v>259</v>
      </c>
      <c r="BA15" s="448" t="s">
        <v>259</v>
      </c>
      <c r="BB15" s="448" t="s">
        <v>259</v>
      </c>
      <c r="BC15" s="448" t="s">
        <v>259</v>
      </c>
      <c r="BD15" s="448" t="s">
        <v>259</v>
      </c>
      <c r="BE15" s="448" t="s">
        <v>259</v>
      </c>
      <c r="BF15" s="448" t="s">
        <v>259</v>
      </c>
      <c r="BG15" s="448" t="s">
        <v>259</v>
      </c>
      <c r="BH15" s="448" t="s">
        <v>259</v>
      </c>
      <c r="BI15" s="448" t="s">
        <v>259</v>
      </c>
      <c r="BJ15" s="448" t="s">
        <v>259</v>
      </c>
      <c r="BK15" s="448" t="s">
        <v>259</v>
      </c>
      <c r="BL15" s="448" t="s">
        <v>259</v>
      </c>
      <c r="BM15" s="448" t="s">
        <v>259</v>
      </c>
      <c r="BN15" s="448" t="s">
        <v>259</v>
      </c>
      <c r="BO15" s="448" t="s">
        <v>259</v>
      </c>
      <c r="BP15" s="448" t="s">
        <v>259</v>
      </c>
      <c r="BQ15" s="448" t="s">
        <v>259</v>
      </c>
      <c r="BR15" s="448" t="s">
        <v>259</v>
      </c>
      <c r="BS15" s="448" t="s">
        <v>259</v>
      </c>
      <c r="BT15" s="448" t="s">
        <v>259</v>
      </c>
      <c r="BU15" s="448" t="s">
        <v>259</v>
      </c>
      <c r="BV15" s="448" t="s">
        <v>259</v>
      </c>
      <c r="BW15" s="448" t="s">
        <v>259</v>
      </c>
      <c r="BX15" s="448" t="s">
        <v>259</v>
      </c>
      <c r="BY15" s="448" t="s">
        <v>259</v>
      </c>
      <c r="BZ15" s="448" t="s">
        <v>259</v>
      </c>
      <c r="CA15" s="448" t="s">
        <v>259</v>
      </c>
      <c r="CB15" s="448" t="s">
        <v>259</v>
      </c>
      <c r="CC15" s="448" t="s">
        <v>259</v>
      </c>
      <c r="CD15" s="448" t="s">
        <v>259</v>
      </c>
      <c r="CE15" s="448" t="s">
        <v>259</v>
      </c>
      <c r="CF15" s="448" t="s">
        <v>259</v>
      </c>
      <c r="CG15" s="448" t="s">
        <v>259</v>
      </c>
      <c r="CH15" s="448" t="s">
        <v>259</v>
      </c>
      <c r="CI15" s="448" t="s">
        <v>259</v>
      </c>
      <c r="CJ15" s="448" t="s">
        <v>259</v>
      </c>
      <c r="CK15" s="448" t="s">
        <v>259</v>
      </c>
      <c r="CL15" s="448" t="s">
        <v>259</v>
      </c>
      <c r="CM15" s="448" t="s">
        <v>259</v>
      </c>
      <c r="CN15" s="448" t="s">
        <v>259</v>
      </c>
      <c r="CO15" s="448" t="s">
        <v>259</v>
      </c>
      <c r="CP15" s="448" t="s">
        <v>259</v>
      </c>
      <c r="CQ15" s="448" t="s">
        <v>259</v>
      </c>
      <c r="CR15" s="448" t="s">
        <v>259</v>
      </c>
      <c r="CS15" s="448" t="s">
        <v>259</v>
      </c>
      <c r="CT15" s="448" t="s">
        <v>259</v>
      </c>
      <c r="CU15" s="448" t="s">
        <v>259</v>
      </c>
      <c r="CV15" s="448" t="s">
        <v>259</v>
      </c>
      <c r="CW15" s="448" t="s">
        <v>259</v>
      </c>
      <c r="CX15" s="448" t="s">
        <v>259</v>
      </c>
      <c r="CY15" s="448" t="s">
        <v>259</v>
      </c>
      <c r="CZ15" s="448" t="s">
        <v>259</v>
      </c>
      <c r="DA15" s="448" t="s">
        <v>259</v>
      </c>
      <c r="DB15" s="448" t="s">
        <v>259</v>
      </c>
      <c r="DC15" s="448" t="s">
        <v>259</v>
      </c>
      <c r="DD15" s="448" t="s">
        <v>259</v>
      </c>
      <c r="DE15" s="448" t="s">
        <v>259</v>
      </c>
      <c r="DF15" s="448" t="s">
        <v>259</v>
      </c>
      <c r="DG15" s="448" t="s">
        <v>259</v>
      </c>
      <c r="DH15" s="448" t="s">
        <v>259</v>
      </c>
      <c r="DI15" s="448" t="s">
        <v>259</v>
      </c>
      <c r="DJ15" s="448" t="s">
        <v>259</v>
      </c>
      <c r="DK15" s="448" t="s">
        <v>259</v>
      </c>
      <c r="DL15" s="448" t="s">
        <v>259</v>
      </c>
      <c r="DM15" s="448" t="s">
        <v>259</v>
      </c>
      <c r="DN15" s="448" t="s">
        <v>259</v>
      </c>
      <c r="DO15" s="448" t="s">
        <v>259</v>
      </c>
      <c r="DP15" s="448" t="s">
        <v>259</v>
      </c>
      <c r="DQ15" s="448" t="s">
        <v>259</v>
      </c>
      <c r="DR15" s="448" t="s">
        <v>259</v>
      </c>
      <c r="DS15" s="448" t="s">
        <v>259</v>
      </c>
      <c r="DT15" s="448" t="s">
        <v>259</v>
      </c>
      <c r="DU15" s="448" t="s">
        <v>259</v>
      </c>
      <c r="DV15" s="448" t="s">
        <v>259</v>
      </c>
      <c r="DW15" s="448" t="s">
        <v>259</v>
      </c>
      <c r="DX15" s="448" t="s">
        <v>259</v>
      </c>
      <c r="DY15" s="448" t="s">
        <v>259</v>
      </c>
    </row>
    <row r="16" spans="1:129" s="352" customFormat="1" ht="10.199999999999999">
      <c r="A16" s="363" t="s">
        <v>28</v>
      </c>
      <c r="B16" s="358" t="s">
        <v>29</v>
      </c>
      <c r="C16" s="409" t="s">
        <v>30</v>
      </c>
      <c r="D16" s="401">
        <v>44123</v>
      </c>
      <c r="E16" s="459" t="s">
        <v>11</v>
      </c>
      <c r="F16" s="475" t="s">
        <v>258</v>
      </c>
      <c r="G16" s="484" t="s">
        <v>260</v>
      </c>
      <c r="H16" s="485"/>
      <c r="I16" s="485"/>
      <c r="J16" s="485"/>
      <c r="K16" s="485"/>
      <c r="L16" s="485"/>
      <c r="M16" s="485"/>
      <c r="N16" s="485"/>
      <c r="O16" s="485"/>
      <c r="P16" s="485"/>
      <c r="Q16" s="485"/>
      <c r="R16" s="485"/>
      <c r="S16" s="486"/>
      <c r="T16" s="846" t="s">
        <v>261</v>
      </c>
      <c r="U16" s="846"/>
      <c r="V16" s="846"/>
      <c r="W16" s="846"/>
      <c r="X16" s="847"/>
      <c r="Y16" s="837" t="s">
        <v>56</v>
      </c>
      <c r="Z16" s="838"/>
      <c r="AA16" s="838"/>
      <c r="AB16" s="838"/>
      <c r="AC16" s="838"/>
      <c r="AD16" s="838"/>
      <c r="AE16" s="838"/>
      <c r="AF16" s="838"/>
      <c r="AG16" s="838"/>
      <c r="AH16" s="838"/>
      <c r="AI16" s="838"/>
      <c r="AJ16" s="838"/>
      <c r="AK16" s="838"/>
      <c r="AL16" s="839"/>
      <c r="AM16" s="448" t="s">
        <v>259</v>
      </c>
      <c r="AN16" s="448" t="s">
        <v>259</v>
      </c>
      <c r="AO16" s="448" t="s">
        <v>259</v>
      </c>
      <c r="AP16" s="448" t="s">
        <v>259</v>
      </c>
      <c r="AQ16" s="448" t="s">
        <v>259</v>
      </c>
      <c r="AR16" s="448" t="s">
        <v>259</v>
      </c>
      <c r="AS16" s="448" t="s">
        <v>259</v>
      </c>
      <c r="AT16" s="448" t="s">
        <v>259</v>
      </c>
      <c r="AU16" s="448" t="s">
        <v>259</v>
      </c>
      <c r="AV16" s="448" t="s">
        <v>259</v>
      </c>
      <c r="AW16" s="448" t="s">
        <v>259</v>
      </c>
      <c r="AX16" s="448" t="s">
        <v>259</v>
      </c>
      <c r="AY16" s="448" t="s">
        <v>259</v>
      </c>
      <c r="AZ16" s="448" t="s">
        <v>259</v>
      </c>
      <c r="BA16" s="448" t="s">
        <v>259</v>
      </c>
      <c r="BB16" s="448" t="s">
        <v>259</v>
      </c>
      <c r="BC16" s="448" t="s">
        <v>259</v>
      </c>
      <c r="BD16" s="448" t="s">
        <v>259</v>
      </c>
      <c r="BE16" s="448" t="s">
        <v>259</v>
      </c>
      <c r="BF16" s="448" t="s">
        <v>259</v>
      </c>
      <c r="BG16" s="448" t="s">
        <v>259</v>
      </c>
      <c r="BH16" s="448" t="s">
        <v>259</v>
      </c>
      <c r="BI16" s="448" t="s">
        <v>259</v>
      </c>
      <c r="BJ16" s="448" t="s">
        <v>259</v>
      </c>
      <c r="BK16" s="448" t="s">
        <v>259</v>
      </c>
      <c r="BL16" s="448" t="s">
        <v>259</v>
      </c>
      <c r="BM16" s="448" t="s">
        <v>259</v>
      </c>
      <c r="BN16" s="448" t="s">
        <v>259</v>
      </c>
      <c r="BO16" s="448" t="s">
        <v>259</v>
      </c>
      <c r="BP16" s="448" t="s">
        <v>259</v>
      </c>
      <c r="BQ16" s="448" t="s">
        <v>259</v>
      </c>
      <c r="BR16" s="448" t="s">
        <v>259</v>
      </c>
      <c r="BS16" s="448" t="s">
        <v>259</v>
      </c>
      <c r="BT16" s="448" t="s">
        <v>259</v>
      </c>
      <c r="BU16" s="448" t="s">
        <v>259</v>
      </c>
      <c r="BV16" s="448" t="s">
        <v>259</v>
      </c>
      <c r="BW16" s="448" t="s">
        <v>259</v>
      </c>
      <c r="BX16" s="448" t="s">
        <v>259</v>
      </c>
      <c r="BY16" s="448" t="s">
        <v>259</v>
      </c>
      <c r="BZ16" s="448" t="s">
        <v>259</v>
      </c>
      <c r="CA16" s="448" t="s">
        <v>259</v>
      </c>
      <c r="CB16" s="448" t="s">
        <v>259</v>
      </c>
      <c r="CC16" s="448" t="s">
        <v>259</v>
      </c>
      <c r="CD16" s="448" t="s">
        <v>259</v>
      </c>
      <c r="CE16" s="448" t="s">
        <v>259</v>
      </c>
      <c r="CF16" s="448" t="s">
        <v>259</v>
      </c>
      <c r="CG16" s="448" t="s">
        <v>259</v>
      </c>
      <c r="CH16" s="448" t="s">
        <v>259</v>
      </c>
      <c r="CI16" s="448" t="s">
        <v>259</v>
      </c>
      <c r="CJ16" s="448" t="s">
        <v>259</v>
      </c>
      <c r="CK16" s="448" t="s">
        <v>259</v>
      </c>
      <c r="CL16" s="448" t="s">
        <v>259</v>
      </c>
      <c r="CM16" s="448" t="s">
        <v>259</v>
      </c>
      <c r="CN16" s="448" t="s">
        <v>259</v>
      </c>
      <c r="CO16" s="448" t="s">
        <v>259</v>
      </c>
      <c r="CP16" s="448" t="s">
        <v>259</v>
      </c>
      <c r="CQ16" s="448" t="s">
        <v>259</v>
      </c>
      <c r="CR16" s="448" t="s">
        <v>259</v>
      </c>
      <c r="CS16" s="448" t="s">
        <v>259</v>
      </c>
      <c r="CT16" s="448" t="s">
        <v>259</v>
      </c>
      <c r="CU16" s="448" t="s">
        <v>259</v>
      </c>
      <c r="CV16" s="448" t="s">
        <v>259</v>
      </c>
      <c r="CW16" s="448" t="s">
        <v>259</v>
      </c>
      <c r="CX16" s="448" t="s">
        <v>259</v>
      </c>
      <c r="CY16" s="448" t="s">
        <v>259</v>
      </c>
      <c r="CZ16" s="448" t="s">
        <v>259</v>
      </c>
      <c r="DA16" s="448" t="s">
        <v>259</v>
      </c>
      <c r="DB16" s="448" t="s">
        <v>259</v>
      </c>
      <c r="DC16" s="448" t="s">
        <v>259</v>
      </c>
      <c r="DD16" s="448" t="s">
        <v>259</v>
      </c>
      <c r="DE16" s="448" t="s">
        <v>259</v>
      </c>
      <c r="DF16" s="448" t="s">
        <v>259</v>
      </c>
      <c r="DG16" s="448" t="s">
        <v>259</v>
      </c>
      <c r="DH16" s="448" t="s">
        <v>259</v>
      </c>
      <c r="DI16" s="448" t="s">
        <v>259</v>
      </c>
      <c r="DJ16" s="448" t="s">
        <v>259</v>
      </c>
      <c r="DK16" s="448" t="s">
        <v>259</v>
      </c>
      <c r="DL16" s="448" t="s">
        <v>259</v>
      </c>
      <c r="DM16" s="448" t="s">
        <v>259</v>
      </c>
      <c r="DN16" s="448" t="s">
        <v>259</v>
      </c>
      <c r="DO16" s="448" t="s">
        <v>259</v>
      </c>
      <c r="DP16" s="448" t="s">
        <v>259</v>
      </c>
      <c r="DQ16" s="448" t="s">
        <v>259</v>
      </c>
      <c r="DR16" s="448" t="s">
        <v>259</v>
      </c>
      <c r="DS16" s="448" t="s">
        <v>259</v>
      </c>
      <c r="DT16" s="448" t="s">
        <v>259</v>
      </c>
      <c r="DU16" s="448" t="s">
        <v>259</v>
      </c>
      <c r="DV16" s="448" t="s">
        <v>259</v>
      </c>
      <c r="DW16" s="448" t="s">
        <v>259</v>
      </c>
      <c r="DX16" s="448" t="s">
        <v>259</v>
      </c>
      <c r="DY16" s="448" t="s">
        <v>259</v>
      </c>
    </row>
    <row r="17" spans="1:129" s="352" customFormat="1" ht="10.199999999999999">
      <c r="A17" s="357" t="s">
        <v>33</v>
      </c>
      <c r="B17" s="357" t="s">
        <v>34</v>
      </c>
      <c r="C17" s="410" t="s">
        <v>22</v>
      </c>
      <c r="D17" s="432">
        <v>2021</v>
      </c>
      <c r="E17" s="460"/>
      <c r="F17" s="478"/>
      <c r="G17" s="425"/>
      <c r="H17" s="426"/>
      <c r="I17" s="426"/>
      <c r="J17" s="426"/>
      <c r="K17" s="426"/>
      <c r="L17" s="426"/>
      <c r="M17" s="426"/>
      <c r="N17" s="426"/>
      <c r="O17" s="426"/>
      <c r="P17" s="426"/>
      <c r="Q17" s="426"/>
      <c r="R17" s="426"/>
      <c r="S17" s="426"/>
      <c r="T17" s="426"/>
      <c r="U17" s="426"/>
      <c r="V17" s="426"/>
      <c r="W17" s="426"/>
      <c r="X17" s="426"/>
      <c r="Y17" s="426"/>
      <c r="Z17" s="426"/>
      <c r="AA17" s="426"/>
      <c r="AB17" s="426"/>
      <c r="AC17" s="426"/>
      <c r="AD17" s="426"/>
      <c r="AE17" s="426"/>
      <c r="AF17" s="426"/>
      <c r="AG17" s="426"/>
      <c r="AH17" s="426"/>
      <c r="AI17" s="426"/>
      <c r="AJ17" s="426"/>
      <c r="AK17" s="426"/>
      <c r="AL17" s="426"/>
      <c r="AM17" s="426"/>
      <c r="AN17" s="426"/>
      <c r="AO17" s="426"/>
      <c r="AP17" s="426"/>
      <c r="AQ17" s="426"/>
      <c r="AR17" s="426"/>
      <c r="AS17" s="426"/>
      <c r="AT17" s="426"/>
      <c r="AU17" s="426"/>
      <c r="AV17" s="426"/>
      <c r="AW17" s="426"/>
      <c r="AX17" s="426"/>
      <c r="AY17" s="426"/>
      <c r="AZ17" s="426"/>
      <c r="BA17" s="426"/>
      <c r="BB17" s="426"/>
      <c r="BC17" s="426"/>
      <c r="BD17" s="426"/>
      <c r="BE17" s="426"/>
      <c r="BF17" s="426"/>
      <c r="BG17" s="426"/>
      <c r="BH17" s="426"/>
      <c r="BI17" s="426"/>
      <c r="BJ17" s="426"/>
      <c r="BK17" s="426"/>
      <c r="BL17" s="426"/>
      <c r="BM17" s="426"/>
      <c r="BN17" s="426"/>
      <c r="BO17" s="426"/>
      <c r="BP17" s="426"/>
      <c r="BQ17" s="426"/>
      <c r="BR17" s="426"/>
      <c r="BS17" s="426"/>
      <c r="BT17" s="426"/>
      <c r="BU17" s="426"/>
      <c r="BV17" s="426"/>
      <c r="BW17" s="426"/>
      <c r="BX17" s="426"/>
      <c r="BY17" s="426"/>
      <c r="BZ17" s="426"/>
      <c r="CA17" s="426"/>
      <c r="CB17" s="426"/>
      <c r="CC17" s="426"/>
      <c r="CD17" s="426"/>
      <c r="CE17" s="426"/>
      <c r="CF17" s="426"/>
      <c r="CG17" s="426"/>
      <c r="CH17" s="426"/>
      <c r="CI17" s="426"/>
      <c r="CJ17" s="426"/>
      <c r="CK17" s="426"/>
      <c r="CL17" s="426"/>
      <c r="CM17" s="426"/>
      <c r="CN17" s="426"/>
      <c r="CO17" s="426"/>
      <c r="CP17" s="426"/>
      <c r="CQ17" s="426"/>
      <c r="CR17" s="426"/>
      <c r="CS17" s="426"/>
      <c r="CT17" s="426"/>
      <c r="CU17" s="426"/>
      <c r="CV17" s="426"/>
      <c r="CW17" s="426"/>
      <c r="CX17" s="426"/>
      <c r="CY17" s="426"/>
      <c r="CZ17" s="426"/>
      <c r="DA17" s="426"/>
      <c r="DB17" s="426"/>
      <c r="DC17" s="426"/>
      <c r="DD17" s="426"/>
      <c r="DE17" s="426"/>
      <c r="DF17" s="426"/>
      <c r="DG17" s="426"/>
      <c r="DH17" s="426"/>
      <c r="DI17" s="426"/>
      <c r="DJ17" s="426"/>
      <c r="DK17" s="426"/>
      <c r="DL17" s="426"/>
      <c r="DM17" s="426"/>
      <c r="DN17" s="426"/>
      <c r="DO17" s="426"/>
      <c r="DP17" s="426"/>
      <c r="DQ17" s="426"/>
      <c r="DR17" s="426"/>
      <c r="DS17" s="426"/>
      <c r="DT17" s="426"/>
      <c r="DU17" s="426"/>
      <c r="DV17" s="426"/>
      <c r="DW17" s="426"/>
      <c r="DX17" s="426"/>
      <c r="DY17" s="487"/>
    </row>
    <row r="18" spans="1:129" s="352" customFormat="1" ht="10.199999999999999">
      <c r="A18" s="363" t="s">
        <v>35</v>
      </c>
      <c r="B18" s="355" t="s">
        <v>36</v>
      </c>
      <c r="C18" s="409" t="s">
        <v>37</v>
      </c>
      <c r="D18" s="401"/>
      <c r="E18" s="459" t="s">
        <v>11</v>
      </c>
      <c r="F18" s="475" t="s">
        <v>258</v>
      </c>
      <c r="G18" s="448" t="s">
        <v>259</v>
      </c>
      <c r="H18" s="448" t="s">
        <v>259</v>
      </c>
      <c r="I18" s="448" t="s">
        <v>259</v>
      </c>
      <c r="J18" s="448" t="s">
        <v>259</v>
      </c>
      <c r="K18" s="448" t="s">
        <v>259</v>
      </c>
      <c r="L18" s="448" t="s">
        <v>259</v>
      </c>
      <c r="M18" s="448" t="s">
        <v>259</v>
      </c>
      <c r="N18" s="448" t="s">
        <v>259</v>
      </c>
      <c r="O18" s="448" t="s">
        <v>259</v>
      </c>
      <c r="P18" s="448" t="s">
        <v>259</v>
      </c>
      <c r="Q18" s="448" t="s">
        <v>259</v>
      </c>
      <c r="R18" s="448" t="s">
        <v>259</v>
      </c>
      <c r="S18" s="448" t="s">
        <v>259</v>
      </c>
      <c r="T18" s="448" t="s">
        <v>259</v>
      </c>
      <c r="U18" s="448" t="s">
        <v>259</v>
      </c>
      <c r="V18" s="448" t="s">
        <v>259</v>
      </c>
      <c r="W18" s="448" t="s">
        <v>259</v>
      </c>
      <c r="X18" s="448" t="s">
        <v>259</v>
      </c>
      <c r="Y18" s="448" t="s">
        <v>259</v>
      </c>
      <c r="Z18" s="448" t="s">
        <v>259</v>
      </c>
      <c r="AA18" s="448" t="s">
        <v>259</v>
      </c>
      <c r="AB18" s="448" t="s">
        <v>259</v>
      </c>
      <c r="AC18" s="448" t="s">
        <v>259</v>
      </c>
      <c r="AD18" s="448" t="s">
        <v>259</v>
      </c>
      <c r="AE18" s="448" t="s">
        <v>259</v>
      </c>
      <c r="AF18" s="448" t="s">
        <v>259</v>
      </c>
      <c r="AG18" s="448" t="s">
        <v>259</v>
      </c>
      <c r="AH18" s="448" t="s">
        <v>259</v>
      </c>
      <c r="AI18" s="448" t="s">
        <v>259</v>
      </c>
      <c r="AJ18" s="448" t="s">
        <v>259</v>
      </c>
      <c r="AK18" s="448" t="s">
        <v>259</v>
      </c>
      <c r="AL18" s="448" t="s">
        <v>259</v>
      </c>
      <c r="AM18" s="448" t="s">
        <v>259</v>
      </c>
      <c r="AN18" s="448" t="s">
        <v>259</v>
      </c>
      <c r="AO18" s="448" t="s">
        <v>259</v>
      </c>
      <c r="AP18" s="448" t="s">
        <v>259</v>
      </c>
      <c r="AQ18" s="448" t="s">
        <v>259</v>
      </c>
      <c r="AR18" s="448" t="s">
        <v>259</v>
      </c>
      <c r="AS18" s="448" t="s">
        <v>259</v>
      </c>
      <c r="AT18" s="448" t="s">
        <v>259</v>
      </c>
      <c r="AU18" s="448" t="s">
        <v>259</v>
      </c>
      <c r="AV18" s="448" t="s">
        <v>259</v>
      </c>
      <c r="AW18" s="448" t="s">
        <v>259</v>
      </c>
      <c r="AX18" s="448" t="s">
        <v>259</v>
      </c>
      <c r="AY18" s="448" t="s">
        <v>259</v>
      </c>
      <c r="AZ18" s="448" t="s">
        <v>259</v>
      </c>
      <c r="BA18" s="448" t="s">
        <v>259</v>
      </c>
      <c r="BB18" s="448" t="s">
        <v>259</v>
      </c>
      <c r="BC18" s="448" t="s">
        <v>259</v>
      </c>
      <c r="BD18" s="448" t="s">
        <v>259</v>
      </c>
      <c r="BE18" s="448" t="s">
        <v>259</v>
      </c>
      <c r="BF18" s="448" t="s">
        <v>259</v>
      </c>
      <c r="BG18" s="448" t="s">
        <v>259</v>
      </c>
      <c r="BH18" s="448" t="s">
        <v>259</v>
      </c>
      <c r="BI18" s="448" t="s">
        <v>259</v>
      </c>
      <c r="BJ18" s="448" t="s">
        <v>259</v>
      </c>
      <c r="BK18" s="448" t="s">
        <v>259</v>
      </c>
      <c r="BL18" s="448" t="s">
        <v>259</v>
      </c>
      <c r="BM18" s="448" t="s">
        <v>259</v>
      </c>
      <c r="BN18" s="448" t="s">
        <v>259</v>
      </c>
      <c r="BO18" s="448" t="s">
        <v>259</v>
      </c>
      <c r="BP18" s="448" t="s">
        <v>259</v>
      </c>
      <c r="BQ18" s="448" t="s">
        <v>259</v>
      </c>
      <c r="BR18" s="448" t="s">
        <v>259</v>
      </c>
      <c r="BS18" s="448" t="s">
        <v>259</v>
      </c>
      <c r="BT18" s="448" t="s">
        <v>259</v>
      </c>
      <c r="BU18" s="448" t="s">
        <v>259</v>
      </c>
      <c r="BV18" s="448" t="s">
        <v>259</v>
      </c>
      <c r="BW18" s="448" t="s">
        <v>259</v>
      </c>
      <c r="BX18" s="448" t="s">
        <v>259</v>
      </c>
      <c r="BY18" s="448" t="s">
        <v>259</v>
      </c>
      <c r="BZ18" s="448" t="s">
        <v>259</v>
      </c>
      <c r="CA18" s="448" t="s">
        <v>259</v>
      </c>
      <c r="CB18" s="448" t="s">
        <v>259</v>
      </c>
      <c r="CC18" s="448" t="s">
        <v>259</v>
      </c>
      <c r="CD18" s="448" t="s">
        <v>259</v>
      </c>
      <c r="CE18" s="448" t="s">
        <v>259</v>
      </c>
      <c r="CF18" s="448" t="s">
        <v>259</v>
      </c>
      <c r="CG18" s="448" t="s">
        <v>259</v>
      </c>
      <c r="CH18" s="448" t="s">
        <v>259</v>
      </c>
      <c r="CI18" s="448" t="s">
        <v>259</v>
      </c>
      <c r="CJ18" s="448" t="s">
        <v>259</v>
      </c>
      <c r="CK18" s="448" t="s">
        <v>259</v>
      </c>
      <c r="CL18" s="448" t="s">
        <v>259</v>
      </c>
      <c r="CM18" s="448" t="s">
        <v>259</v>
      </c>
      <c r="CN18" s="448" t="s">
        <v>259</v>
      </c>
      <c r="CO18" s="448" t="s">
        <v>259</v>
      </c>
      <c r="CP18" s="448" t="s">
        <v>259</v>
      </c>
      <c r="CQ18" s="448" t="s">
        <v>259</v>
      </c>
      <c r="CR18" s="448" t="s">
        <v>259</v>
      </c>
      <c r="CS18" s="448" t="s">
        <v>259</v>
      </c>
      <c r="CT18" s="448" t="s">
        <v>259</v>
      </c>
      <c r="CU18" s="448" t="s">
        <v>259</v>
      </c>
      <c r="CV18" s="448" t="s">
        <v>259</v>
      </c>
      <c r="CW18" s="448" t="s">
        <v>259</v>
      </c>
      <c r="CX18" s="448" t="s">
        <v>259</v>
      </c>
      <c r="CY18" s="448" t="s">
        <v>259</v>
      </c>
      <c r="CZ18" s="448" t="s">
        <v>259</v>
      </c>
      <c r="DA18" s="448" t="s">
        <v>259</v>
      </c>
      <c r="DB18" s="448" t="s">
        <v>259</v>
      </c>
      <c r="DC18" s="448" t="s">
        <v>259</v>
      </c>
      <c r="DD18" s="448" t="s">
        <v>259</v>
      </c>
      <c r="DE18" s="448" t="s">
        <v>259</v>
      </c>
      <c r="DF18" s="448" t="s">
        <v>259</v>
      </c>
      <c r="DG18" s="448" t="s">
        <v>259</v>
      </c>
      <c r="DH18" s="448" t="s">
        <v>259</v>
      </c>
      <c r="DI18" s="448" t="s">
        <v>259</v>
      </c>
      <c r="DJ18" s="448" t="s">
        <v>259</v>
      </c>
      <c r="DK18" s="448" t="s">
        <v>259</v>
      </c>
      <c r="DL18" s="448" t="s">
        <v>259</v>
      </c>
      <c r="DM18" s="448" t="s">
        <v>259</v>
      </c>
      <c r="DN18" s="448" t="s">
        <v>259</v>
      </c>
      <c r="DO18" s="448" t="s">
        <v>259</v>
      </c>
      <c r="DP18" s="448" t="s">
        <v>259</v>
      </c>
      <c r="DQ18" s="448" t="s">
        <v>259</v>
      </c>
      <c r="DR18" s="448" t="s">
        <v>259</v>
      </c>
      <c r="DS18" s="448" t="s">
        <v>259</v>
      </c>
      <c r="DT18" s="448" t="s">
        <v>259</v>
      </c>
      <c r="DU18" s="448" t="s">
        <v>259</v>
      </c>
      <c r="DV18" s="448" t="s">
        <v>259</v>
      </c>
      <c r="DW18" s="448" t="s">
        <v>259</v>
      </c>
      <c r="DX18" s="448" t="s">
        <v>259</v>
      </c>
      <c r="DY18" s="448" t="s">
        <v>259</v>
      </c>
    </row>
    <row r="19" spans="1:129" s="352" customFormat="1" ht="10.199999999999999">
      <c r="A19" s="363" t="s">
        <v>39</v>
      </c>
      <c r="B19" s="355" t="s">
        <v>40</v>
      </c>
      <c r="C19" s="409" t="s">
        <v>41</v>
      </c>
      <c r="D19" s="401"/>
      <c r="E19" s="459" t="s">
        <v>11</v>
      </c>
      <c r="F19" s="475" t="s">
        <v>258</v>
      </c>
      <c r="G19" s="448" t="s">
        <v>259</v>
      </c>
      <c r="H19" s="448" t="s">
        <v>259</v>
      </c>
      <c r="I19" s="448" t="s">
        <v>259</v>
      </c>
      <c r="J19" s="448" t="s">
        <v>259</v>
      </c>
      <c r="K19" s="448" t="s">
        <v>259</v>
      </c>
      <c r="L19" s="448" t="s">
        <v>259</v>
      </c>
      <c r="M19" s="448" t="s">
        <v>259</v>
      </c>
      <c r="N19" s="448" t="s">
        <v>259</v>
      </c>
      <c r="O19" s="448" t="s">
        <v>259</v>
      </c>
      <c r="P19" s="448" t="s">
        <v>259</v>
      </c>
      <c r="Q19" s="448" t="s">
        <v>259</v>
      </c>
      <c r="R19" s="448" t="s">
        <v>259</v>
      </c>
      <c r="S19" s="448" t="s">
        <v>259</v>
      </c>
      <c r="T19" s="448" t="s">
        <v>259</v>
      </c>
      <c r="U19" s="448" t="s">
        <v>259</v>
      </c>
      <c r="V19" s="448" t="s">
        <v>259</v>
      </c>
      <c r="W19" s="448" t="s">
        <v>259</v>
      </c>
      <c r="X19" s="448" t="s">
        <v>259</v>
      </c>
      <c r="Y19" s="448" t="s">
        <v>259</v>
      </c>
      <c r="Z19" s="448" t="s">
        <v>259</v>
      </c>
      <c r="AA19" s="448" t="s">
        <v>259</v>
      </c>
      <c r="AB19" s="448" t="s">
        <v>259</v>
      </c>
      <c r="AC19" s="448" t="s">
        <v>259</v>
      </c>
      <c r="AD19" s="448" t="s">
        <v>259</v>
      </c>
      <c r="AE19" s="448" t="s">
        <v>259</v>
      </c>
      <c r="AF19" s="448" t="s">
        <v>259</v>
      </c>
      <c r="AG19" s="448" t="s">
        <v>259</v>
      </c>
      <c r="AH19" s="448" t="s">
        <v>259</v>
      </c>
      <c r="AI19" s="448" t="s">
        <v>259</v>
      </c>
      <c r="AJ19" s="448" t="s">
        <v>259</v>
      </c>
      <c r="AK19" s="448" t="s">
        <v>259</v>
      </c>
      <c r="AL19" s="448" t="s">
        <v>259</v>
      </c>
      <c r="AM19" s="448" t="s">
        <v>259</v>
      </c>
      <c r="AN19" s="448" t="s">
        <v>259</v>
      </c>
      <c r="AO19" s="448" t="s">
        <v>259</v>
      </c>
      <c r="AP19" s="448" t="s">
        <v>259</v>
      </c>
      <c r="AQ19" s="448" t="s">
        <v>259</v>
      </c>
      <c r="AR19" s="448" t="s">
        <v>259</v>
      </c>
      <c r="AS19" s="448" t="s">
        <v>259</v>
      </c>
      <c r="AT19" s="448" t="s">
        <v>259</v>
      </c>
      <c r="AU19" s="448" t="s">
        <v>259</v>
      </c>
      <c r="AV19" s="448" t="s">
        <v>259</v>
      </c>
      <c r="AW19" s="448" t="s">
        <v>259</v>
      </c>
      <c r="AX19" s="448" t="s">
        <v>259</v>
      </c>
      <c r="AY19" s="448" t="s">
        <v>259</v>
      </c>
      <c r="AZ19" s="448" t="s">
        <v>259</v>
      </c>
      <c r="BA19" s="448" t="s">
        <v>259</v>
      </c>
      <c r="BB19" s="448" t="s">
        <v>259</v>
      </c>
      <c r="BC19" s="448" t="s">
        <v>259</v>
      </c>
      <c r="BD19" s="448" t="s">
        <v>259</v>
      </c>
      <c r="BE19" s="448" t="s">
        <v>259</v>
      </c>
      <c r="BF19" s="448" t="s">
        <v>259</v>
      </c>
      <c r="BG19" s="448" t="s">
        <v>259</v>
      </c>
      <c r="BH19" s="448" t="s">
        <v>259</v>
      </c>
      <c r="BI19" s="448" t="s">
        <v>259</v>
      </c>
      <c r="BJ19" s="448" t="s">
        <v>259</v>
      </c>
      <c r="BK19" s="448" t="s">
        <v>259</v>
      </c>
      <c r="BL19" s="448" t="s">
        <v>259</v>
      </c>
      <c r="BM19" s="448" t="s">
        <v>259</v>
      </c>
      <c r="BN19" s="448" t="s">
        <v>259</v>
      </c>
      <c r="BO19" s="448" t="s">
        <v>259</v>
      </c>
      <c r="BP19" s="448" t="s">
        <v>259</v>
      </c>
      <c r="BQ19" s="448" t="s">
        <v>259</v>
      </c>
      <c r="BR19" s="448" t="s">
        <v>259</v>
      </c>
      <c r="BS19" s="448" t="s">
        <v>259</v>
      </c>
      <c r="BT19" s="448" t="s">
        <v>259</v>
      </c>
      <c r="BU19" s="448" t="s">
        <v>259</v>
      </c>
      <c r="BV19" s="448" t="s">
        <v>259</v>
      </c>
      <c r="BW19" s="448" t="s">
        <v>259</v>
      </c>
      <c r="BX19" s="448" t="s">
        <v>259</v>
      </c>
      <c r="BY19" s="448" t="s">
        <v>259</v>
      </c>
      <c r="BZ19" s="448" t="s">
        <v>259</v>
      </c>
      <c r="CA19" s="448" t="s">
        <v>259</v>
      </c>
      <c r="CB19" s="448" t="s">
        <v>259</v>
      </c>
      <c r="CC19" s="448" t="s">
        <v>259</v>
      </c>
      <c r="CD19" s="448" t="s">
        <v>259</v>
      </c>
      <c r="CE19" s="448" t="s">
        <v>259</v>
      </c>
      <c r="CF19" s="448" t="s">
        <v>259</v>
      </c>
      <c r="CG19" s="448" t="s">
        <v>259</v>
      </c>
      <c r="CH19" s="448" t="s">
        <v>259</v>
      </c>
      <c r="CI19" s="448" t="s">
        <v>259</v>
      </c>
      <c r="CJ19" s="448" t="s">
        <v>259</v>
      </c>
      <c r="CK19" s="448" t="s">
        <v>259</v>
      </c>
      <c r="CL19" s="448" t="s">
        <v>259</v>
      </c>
      <c r="CM19" s="448" t="s">
        <v>259</v>
      </c>
      <c r="CN19" s="448" t="s">
        <v>259</v>
      </c>
      <c r="CO19" s="448" t="s">
        <v>259</v>
      </c>
      <c r="CP19" s="448" t="s">
        <v>259</v>
      </c>
      <c r="CQ19" s="448" t="s">
        <v>259</v>
      </c>
      <c r="CR19" s="448" t="s">
        <v>259</v>
      </c>
      <c r="CS19" s="448" t="s">
        <v>259</v>
      </c>
      <c r="CT19" s="448" t="s">
        <v>259</v>
      </c>
      <c r="CU19" s="448" t="s">
        <v>259</v>
      </c>
      <c r="CV19" s="448" t="s">
        <v>259</v>
      </c>
      <c r="CW19" s="448" t="s">
        <v>259</v>
      </c>
      <c r="CX19" s="448" t="s">
        <v>259</v>
      </c>
      <c r="CY19" s="448" t="s">
        <v>259</v>
      </c>
      <c r="CZ19" s="448" t="s">
        <v>259</v>
      </c>
      <c r="DA19" s="448" t="s">
        <v>259</v>
      </c>
      <c r="DB19" s="448" t="s">
        <v>259</v>
      </c>
      <c r="DC19" s="448" t="s">
        <v>259</v>
      </c>
      <c r="DD19" s="448" t="s">
        <v>259</v>
      </c>
      <c r="DE19" s="448" t="s">
        <v>259</v>
      </c>
      <c r="DF19" s="448" t="s">
        <v>259</v>
      </c>
      <c r="DG19" s="448" t="s">
        <v>259</v>
      </c>
      <c r="DH19" s="448" t="s">
        <v>259</v>
      </c>
      <c r="DI19" s="448" t="s">
        <v>259</v>
      </c>
      <c r="DJ19" s="448" t="s">
        <v>259</v>
      </c>
      <c r="DK19" s="448" t="s">
        <v>259</v>
      </c>
      <c r="DL19" s="448" t="s">
        <v>259</v>
      </c>
      <c r="DM19" s="448" t="s">
        <v>259</v>
      </c>
      <c r="DN19" s="448" t="s">
        <v>259</v>
      </c>
      <c r="DO19" s="448" t="s">
        <v>259</v>
      </c>
      <c r="DP19" s="448" t="s">
        <v>259</v>
      </c>
      <c r="DQ19" s="448" t="s">
        <v>259</v>
      </c>
      <c r="DR19" s="448" t="s">
        <v>259</v>
      </c>
      <c r="DS19" s="448" t="s">
        <v>259</v>
      </c>
      <c r="DT19" s="448" t="s">
        <v>259</v>
      </c>
      <c r="DU19" s="448" t="s">
        <v>259</v>
      </c>
      <c r="DV19" s="448" t="s">
        <v>259</v>
      </c>
      <c r="DW19" s="448" t="s">
        <v>259</v>
      </c>
      <c r="DX19" s="448" t="s">
        <v>259</v>
      </c>
      <c r="DY19" s="448" t="s">
        <v>259</v>
      </c>
    </row>
    <row r="20" spans="1:129" s="352" customFormat="1" ht="10.199999999999999">
      <c r="A20" s="355" t="s">
        <v>42</v>
      </c>
      <c r="B20" s="355" t="s">
        <v>43</v>
      </c>
      <c r="C20" s="410" t="s">
        <v>22</v>
      </c>
      <c r="D20" s="401"/>
      <c r="E20" s="459"/>
      <c r="F20" s="478"/>
      <c r="G20" s="425"/>
      <c r="H20" s="426"/>
      <c r="I20" s="426"/>
      <c r="J20" s="426"/>
      <c r="K20" s="426"/>
      <c r="L20" s="426"/>
      <c r="M20" s="426"/>
      <c r="N20" s="426"/>
      <c r="O20" s="426"/>
      <c r="P20" s="426"/>
      <c r="Q20" s="426"/>
      <c r="R20" s="426"/>
      <c r="S20" s="426"/>
      <c r="T20" s="426"/>
      <c r="U20" s="426"/>
      <c r="V20" s="426"/>
      <c r="W20" s="426"/>
      <c r="X20" s="426"/>
      <c r="Y20" s="426"/>
      <c r="Z20" s="426"/>
      <c r="AA20" s="426"/>
      <c r="AB20" s="426"/>
      <c r="AC20" s="426"/>
      <c r="AD20" s="426"/>
      <c r="AE20" s="426"/>
      <c r="AF20" s="426"/>
      <c r="AG20" s="426"/>
      <c r="AH20" s="426"/>
      <c r="AI20" s="426"/>
      <c r="AJ20" s="426"/>
      <c r="AK20" s="426"/>
      <c r="AL20" s="426"/>
      <c r="AM20" s="426"/>
      <c r="AN20" s="426"/>
      <c r="AO20" s="426"/>
      <c r="AP20" s="426"/>
      <c r="AQ20" s="426"/>
      <c r="AR20" s="426"/>
      <c r="AS20" s="426"/>
      <c r="AT20" s="426"/>
      <c r="AU20" s="426"/>
      <c r="AV20" s="426"/>
      <c r="AW20" s="426"/>
      <c r="AX20" s="426"/>
      <c r="AY20" s="426"/>
      <c r="AZ20" s="426"/>
      <c r="BA20" s="426"/>
      <c r="BB20" s="426"/>
      <c r="BC20" s="426"/>
      <c r="BD20" s="426"/>
      <c r="BE20" s="426"/>
      <c r="BF20" s="426"/>
      <c r="BG20" s="426"/>
      <c r="BH20" s="426"/>
      <c r="BI20" s="426"/>
      <c r="BJ20" s="426"/>
      <c r="BK20" s="426"/>
      <c r="BL20" s="426"/>
      <c r="BM20" s="426"/>
      <c r="BN20" s="426"/>
      <c r="BO20" s="426"/>
      <c r="BP20" s="426"/>
      <c r="BQ20" s="426"/>
      <c r="BR20" s="426"/>
      <c r="BS20" s="426"/>
      <c r="BT20" s="426"/>
      <c r="BU20" s="426"/>
      <c r="BV20" s="426"/>
      <c r="BW20" s="426"/>
      <c r="BX20" s="426"/>
      <c r="BY20" s="426"/>
      <c r="BZ20" s="426"/>
      <c r="CA20" s="426"/>
      <c r="CB20" s="426"/>
      <c r="CC20" s="426"/>
      <c r="CD20" s="426"/>
      <c r="CE20" s="426"/>
      <c r="CF20" s="426"/>
      <c r="CG20" s="426"/>
      <c r="CH20" s="426"/>
      <c r="CI20" s="426"/>
      <c r="CJ20" s="426"/>
      <c r="CK20" s="426"/>
      <c r="CL20" s="426"/>
      <c r="CM20" s="426"/>
      <c r="CN20" s="426"/>
      <c r="CO20" s="426"/>
      <c r="CP20" s="426"/>
      <c r="CQ20" s="426"/>
      <c r="CR20" s="426"/>
      <c r="CS20" s="426"/>
      <c r="CT20" s="426"/>
      <c r="CU20" s="426"/>
      <c r="CV20" s="426"/>
      <c r="CW20" s="426"/>
      <c r="CX20" s="426"/>
      <c r="CY20" s="426"/>
      <c r="CZ20" s="426"/>
      <c r="DA20" s="426"/>
      <c r="DB20" s="426"/>
      <c r="DC20" s="426"/>
      <c r="DD20" s="426"/>
      <c r="DE20" s="426"/>
      <c r="DF20" s="426"/>
      <c r="DG20" s="426"/>
      <c r="DH20" s="426"/>
      <c r="DI20" s="426"/>
      <c r="DJ20" s="426"/>
      <c r="DK20" s="426"/>
      <c r="DL20" s="426"/>
      <c r="DM20" s="426"/>
      <c r="DN20" s="426"/>
      <c r="DO20" s="426"/>
      <c r="DP20" s="426"/>
      <c r="DQ20" s="426"/>
      <c r="DR20" s="426"/>
      <c r="DS20" s="426"/>
      <c r="DT20" s="426"/>
      <c r="DU20" s="426"/>
      <c r="DV20" s="426"/>
      <c r="DW20" s="426"/>
      <c r="DX20" s="426"/>
      <c r="DY20" s="487"/>
    </row>
    <row r="21" spans="1:129" s="352" customFormat="1" ht="10.199999999999999">
      <c r="A21" s="357" t="s">
        <v>44</v>
      </c>
      <c r="B21" s="357" t="s">
        <v>45</v>
      </c>
      <c r="C21" s="411" t="s">
        <v>47</v>
      </c>
      <c r="D21" s="401">
        <v>44123</v>
      </c>
      <c r="E21" s="459" t="s">
        <v>11</v>
      </c>
      <c r="F21" s="475" t="s">
        <v>258</v>
      </c>
      <c r="G21" s="425"/>
      <c r="H21" s="426"/>
      <c r="I21" s="426"/>
      <c r="J21" s="426"/>
      <c r="K21" s="426"/>
      <c r="L21" s="426"/>
      <c r="M21" s="426"/>
      <c r="N21" s="426"/>
      <c r="O21" s="426"/>
      <c r="P21" s="426"/>
      <c r="Q21" s="426"/>
      <c r="R21" s="426"/>
      <c r="S21" s="426"/>
      <c r="T21" s="426"/>
      <c r="U21" s="426"/>
      <c r="V21" s="426"/>
      <c r="W21" s="426"/>
      <c r="X21" s="487"/>
      <c r="Y21" s="448" t="s">
        <v>259</v>
      </c>
      <c r="Z21" s="448" t="s">
        <v>259</v>
      </c>
      <c r="AA21" s="448" t="s">
        <v>259</v>
      </c>
      <c r="AB21" s="448" t="s">
        <v>259</v>
      </c>
      <c r="AC21" s="448" t="s">
        <v>259</v>
      </c>
      <c r="AD21" s="448" t="s">
        <v>259</v>
      </c>
      <c r="AE21" s="448" t="s">
        <v>259</v>
      </c>
      <c r="AF21" s="448" t="s">
        <v>259</v>
      </c>
      <c r="AG21" s="448" t="s">
        <v>259</v>
      </c>
      <c r="AH21" s="448" t="s">
        <v>259</v>
      </c>
      <c r="AI21" s="448" t="s">
        <v>259</v>
      </c>
      <c r="AJ21" s="448" t="s">
        <v>259</v>
      </c>
      <c r="AK21" s="448" t="s">
        <v>259</v>
      </c>
      <c r="AL21" s="448" t="s">
        <v>259</v>
      </c>
      <c r="AM21" s="448" t="s">
        <v>259</v>
      </c>
      <c r="AN21" s="448" t="s">
        <v>259</v>
      </c>
      <c r="AO21" s="448" t="s">
        <v>259</v>
      </c>
      <c r="AP21" s="448" t="s">
        <v>259</v>
      </c>
      <c r="AQ21" s="448" t="s">
        <v>259</v>
      </c>
      <c r="AR21" s="448" t="s">
        <v>259</v>
      </c>
      <c r="AS21" s="448" t="s">
        <v>259</v>
      </c>
      <c r="AT21" s="448" t="s">
        <v>259</v>
      </c>
      <c r="AU21" s="448" t="s">
        <v>259</v>
      </c>
      <c r="AV21" s="448" t="s">
        <v>259</v>
      </c>
      <c r="AW21" s="448" t="s">
        <v>259</v>
      </c>
      <c r="AX21" s="448" t="s">
        <v>259</v>
      </c>
      <c r="AY21" s="448" t="s">
        <v>259</v>
      </c>
      <c r="AZ21" s="448" t="s">
        <v>259</v>
      </c>
      <c r="BA21" s="448" t="s">
        <v>259</v>
      </c>
      <c r="BB21" s="448" t="s">
        <v>259</v>
      </c>
      <c r="BC21" s="448" t="s">
        <v>259</v>
      </c>
      <c r="BD21" s="448" t="s">
        <v>259</v>
      </c>
      <c r="BE21" s="448" t="s">
        <v>259</v>
      </c>
      <c r="BF21" s="448" t="s">
        <v>259</v>
      </c>
      <c r="BG21" s="448" t="s">
        <v>259</v>
      </c>
      <c r="BH21" s="448" t="s">
        <v>259</v>
      </c>
      <c r="BI21" s="448" t="s">
        <v>259</v>
      </c>
      <c r="BJ21" s="448" t="s">
        <v>259</v>
      </c>
      <c r="BK21" s="448" t="s">
        <v>259</v>
      </c>
      <c r="BL21" s="448" t="s">
        <v>259</v>
      </c>
      <c r="BM21" s="448" t="s">
        <v>259</v>
      </c>
      <c r="BN21" s="448" t="s">
        <v>259</v>
      </c>
      <c r="BO21" s="448" t="s">
        <v>259</v>
      </c>
      <c r="BP21" s="448" t="s">
        <v>259</v>
      </c>
      <c r="BQ21" s="448" t="s">
        <v>259</v>
      </c>
      <c r="BR21" s="448" t="s">
        <v>259</v>
      </c>
      <c r="BS21" s="448" t="s">
        <v>259</v>
      </c>
      <c r="BT21" s="448" t="s">
        <v>259</v>
      </c>
      <c r="BU21" s="448" t="s">
        <v>259</v>
      </c>
      <c r="BV21" s="448" t="s">
        <v>259</v>
      </c>
      <c r="BW21" s="448" t="s">
        <v>259</v>
      </c>
      <c r="BX21" s="448" t="s">
        <v>259</v>
      </c>
      <c r="BY21" s="448" t="s">
        <v>259</v>
      </c>
      <c r="BZ21" s="448" t="s">
        <v>259</v>
      </c>
      <c r="CA21" s="448" t="s">
        <v>259</v>
      </c>
      <c r="CB21" s="448" t="s">
        <v>259</v>
      </c>
      <c r="CC21" s="448" t="s">
        <v>259</v>
      </c>
      <c r="CD21" s="448" t="s">
        <v>259</v>
      </c>
      <c r="CE21" s="448" t="s">
        <v>259</v>
      </c>
      <c r="CF21" s="448" t="s">
        <v>259</v>
      </c>
      <c r="CG21" s="448" t="s">
        <v>259</v>
      </c>
      <c r="CH21" s="448" t="s">
        <v>259</v>
      </c>
      <c r="CI21" s="448" t="s">
        <v>259</v>
      </c>
      <c r="CJ21" s="448" t="s">
        <v>259</v>
      </c>
      <c r="CK21" s="448" t="s">
        <v>259</v>
      </c>
      <c r="CL21" s="448" t="s">
        <v>259</v>
      </c>
      <c r="CM21" s="448" t="s">
        <v>259</v>
      </c>
      <c r="CN21" s="448" t="s">
        <v>259</v>
      </c>
      <c r="CO21" s="448" t="s">
        <v>259</v>
      </c>
      <c r="CP21" s="448" t="s">
        <v>259</v>
      </c>
      <c r="CQ21" s="448" t="s">
        <v>259</v>
      </c>
      <c r="CR21" s="448" t="s">
        <v>259</v>
      </c>
      <c r="CS21" s="448" t="s">
        <v>259</v>
      </c>
      <c r="CT21" s="448" t="s">
        <v>259</v>
      </c>
      <c r="CU21" s="448" t="s">
        <v>259</v>
      </c>
      <c r="CV21" s="448" t="s">
        <v>259</v>
      </c>
      <c r="CW21" s="448" t="s">
        <v>259</v>
      </c>
      <c r="CX21" s="448" t="s">
        <v>259</v>
      </c>
      <c r="CY21" s="448" t="s">
        <v>259</v>
      </c>
      <c r="CZ21" s="448" t="s">
        <v>259</v>
      </c>
      <c r="DA21" s="448" t="s">
        <v>259</v>
      </c>
      <c r="DB21" s="448" t="s">
        <v>259</v>
      </c>
      <c r="DC21" s="448" t="s">
        <v>259</v>
      </c>
      <c r="DD21" s="448" t="s">
        <v>259</v>
      </c>
      <c r="DE21" s="448" t="s">
        <v>259</v>
      </c>
      <c r="DF21" s="448" t="s">
        <v>259</v>
      </c>
      <c r="DG21" s="448" t="s">
        <v>259</v>
      </c>
      <c r="DH21" s="448" t="s">
        <v>259</v>
      </c>
      <c r="DI21" s="448" t="s">
        <v>259</v>
      </c>
      <c r="DJ21" s="448" t="s">
        <v>259</v>
      </c>
      <c r="DK21" s="448" t="s">
        <v>259</v>
      </c>
      <c r="DL21" s="448" t="s">
        <v>259</v>
      </c>
      <c r="DM21" s="448" t="s">
        <v>259</v>
      </c>
      <c r="DN21" s="448" t="s">
        <v>259</v>
      </c>
      <c r="DO21" s="448" t="s">
        <v>259</v>
      </c>
      <c r="DP21" s="448" t="s">
        <v>259</v>
      </c>
      <c r="DQ21" s="448" t="s">
        <v>259</v>
      </c>
      <c r="DR21" s="448" t="s">
        <v>259</v>
      </c>
      <c r="DS21" s="448" t="s">
        <v>259</v>
      </c>
      <c r="DT21" s="448" t="s">
        <v>259</v>
      </c>
      <c r="DU21" s="448" t="s">
        <v>259</v>
      </c>
      <c r="DV21" s="448" t="s">
        <v>259</v>
      </c>
      <c r="DW21" s="448" t="s">
        <v>259</v>
      </c>
      <c r="DX21" s="448" t="s">
        <v>259</v>
      </c>
      <c r="DY21" s="448" t="s">
        <v>259</v>
      </c>
    </row>
    <row r="22" spans="1:129" s="352" customFormat="1" ht="10.199999999999999">
      <c r="A22" s="363" t="s">
        <v>48</v>
      </c>
      <c r="B22" s="355" t="s">
        <v>49</v>
      </c>
      <c r="C22" s="409" t="s">
        <v>50</v>
      </c>
      <c r="D22" s="401"/>
      <c r="E22" s="459" t="s">
        <v>11</v>
      </c>
      <c r="F22" s="475" t="s">
        <v>258</v>
      </c>
      <c r="G22" s="448" t="s">
        <v>259</v>
      </c>
      <c r="H22" s="448" t="s">
        <v>259</v>
      </c>
      <c r="I22" s="448" t="s">
        <v>259</v>
      </c>
      <c r="J22" s="448" t="s">
        <v>259</v>
      </c>
      <c r="K22" s="448" t="s">
        <v>259</v>
      </c>
      <c r="L22" s="448" t="s">
        <v>259</v>
      </c>
      <c r="M22" s="448" t="s">
        <v>259</v>
      </c>
      <c r="N22" s="448" t="s">
        <v>259</v>
      </c>
      <c r="O22" s="448" t="s">
        <v>259</v>
      </c>
      <c r="P22" s="448" t="s">
        <v>259</v>
      </c>
      <c r="Q22" s="448" t="s">
        <v>259</v>
      </c>
      <c r="R22" s="448" t="s">
        <v>259</v>
      </c>
      <c r="S22" s="448" t="s">
        <v>259</v>
      </c>
      <c r="T22" s="448" t="s">
        <v>259</v>
      </c>
      <c r="U22" s="448" t="s">
        <v>259</v>
      </c>
      <c r="V22" s="448" t="s">
        <v>259</v>
      </c>
      <c r="W22" s="448" t="s">
        <v>259</v>
      </c>
      <c r="X22" s="448" t="s">
        <v>259</v>
      </c>
      <c r="Y22" s="448" t="s">
        <v>259</v>
      </c>
      <c r="Z22" s="448" t="s">
        <v>259</v>
      </c>
      <c r="AA22" s="448" t="s">
        <v>259</v>
      </c>
      <c r="AB22" s="448" t="s">
        <v>259</v>
      </c>
      <c r="AC22" s="448" t="s">
        <v>259</v>
      </c>
      <c r="AD22" s="448" t="s">
        <v>259</v>
      </c>
      <c r="AE22" s="448" t="s">
        <v>259</v>
      </c>
      <c r="AF22" s="448" t="s">
        <v>259</v>
      </c>
      <c r="AG22" s="448" t="s">
        <v>259</v>
      </c>
      <c r="AH22" s="448" t="s">
        <v>259</v>
      </c>
      <c r="AI22" s="448" t="s">
        <v>259</v>
      </c>
      <c r="AJ22" s="448" t="s">
        <v>259</v>
      </c>
      <c r="AK22" s="448" t="s">
        <v>259</v>
      </c>
      <c r="AL22" s="448" t="s">
        <v>259</v>
      </c>
      <c r="AM22" s="448" t="s">
        <v>259</v>
      </c>
      <c r="AN22" s="448" t="s">
        <v>259</v>
      </c>
      <c r="AO22" s="448" t="s">
        <v>259</v>
      </c>
      <c r="AP22" s="448" t="s">
        <v>259</v>
      </c>
      <c r="AQ22" s="448" t="s">
        <v>259</v>
      </c>
      <c r="AR22" s="448" t="s">
        <v>259</v>
      </c>
      <c r="AS22" s="448" t="s">
        <v>259</v>
      </c>
      <c r="AT22" s="448" t="s">
        <v>259</v>
      </c>
      <c r="AU22" s="448" t="s">
        <v>259</v>
      </c>
      <c r="AV22" s="448" t="s">
        <v>259</v>
      </c>
      <c r="AW22" s="448" t="s">
        <v>259</v>
      </c>
      <c r="AX22" s="448" t="s">
        <v>259</v>
      </c>
      <c r="AY22" s="448" t="s">
        <v>259</v>
      </c>
      <c r="AZ22" s="448" t="s">
        <v>259</v>
      </c>
      <c r="BA22" s="448" t="s">
        <v>259</v>
      </c>
      <c r="BB22" s="448" t="s">
        <v>259</v>
      </c>
      <c r="BC22" s="448" t="s">
        <v>259</v>
      </c>
      <c r="BD22" s="448" t="s">
        <v>259</v>
      </c>
      <c r="BE22" s="448" t="s">
        <v>259</v>
      </c>
      <c r="BF22" s="448" t="s">
        <v>259</v>
      </c>
      <c r="BG22" s="448" t="s">
        <v>259</v>
      </c>
      <c r="BH22" s="448" t="s">
        <v>259</v>
      </c>
      <c r="BI22" s="448" t="s">
        <v>259</v>
      </c>
      <c r="BJ22" s="448" t="s">
        <v>259</v>
      </c>
      <c r="BK22" s="448" t="s">
        <v>259</v>
      </c>
      <c r="BL22" s="448" t="s">
        <v>259</v>
      </c>
      <c r="BM22" s="448" t="s">
        <v>259</v>
      </c>
      <c r="BN22" s="448" t="s">
        <v>259</v>
      </c>
      <c r="BO22" s="448" t="s">
        <v>259</v>
      </c>
      <c r="BP22" s="448" t="s">
        <v>259</v>
      </c>
      <c r="BQ22" s="448" t="s">
        <v>259</v>
      </c>
      <c r="BR22" s="448" t="s">
        <v>259</v>
      </c>
      <c r="BS22" s="448" t="s">
        <v>259</v>
      </c>
      <c r="BT22" s="448" t="s">
        <v>259</v>
      </c>
      <c r="BU22" s="448" t="s">
        <v>259</v>
      </c>
      <c r="BV22" s="448" t="s">
        <v>259</v>
      </c>
      <c r="BW22" s="448" t="s">
        <v>259</v>
      </c>
      <c r="BX22" s="448" t="s">
        <v>259</v>
      </c>
      <c r="BY22" s="448" t="s">
        <v>259</v>
      </c>
      <c r="BZ22" s="448" t="s">
        <v>259</v>
      </c>
      <c r="CA22" s="448" t="s">
        <v>259</v>
      </c>
      <c r="CB22" s="448" t="s">
        <v>259</v>
      </c>
      <c r="CC22" s="448" t="s">
        <v>259</v>
      </c>
      <c r="CD22" s="448" t="s">
        <v>259</v>
      </c>
      <c r="CE22" s="448" t="s">
        <v>259</v>
      </c>
      <c r="CF22" s="448" t="s">
        <v>259</v>
      </c>
      <c r="CG22" s="448" t="s">
        <v>259</v>
      </c>
      <c r="CH22" s="448" t="s">
        <v>259</v>
      </c>
      <c r="CI22" s="448" t="s">
        <v>259</v>
      </c>
      <c r="CJ22" s="448" t="s">
        <v>259</v>
      </c>
      <c r="CK22" s="448" t="s">
        <v>259</v>
      </c>
      <c r="CL22" s="448" t="s">
        <v>259</v>
      </c>
      <c r="CM22" s="448" t="s">
        <v>259</v>
      </c>
      <c r="CN22" s="448" t="s">
        <v>259</v>
      </c>
      <c r="CO22" s="448" t="s">
        <v>259</v>
      </c>
      <c r="CP22" s="448" t="s">
        <v>259</v>
      </c>
      <c r="CQ22" s="448" t="s">
        <v>259</v>
      </c>
      <c r="CR22" s="448" t="s">
        <v>259</v>
      </c>
      <c r="CS22" s="448" t="s">
        <v>259</v>
      </c>
      <c r="CT22" s="448" t="s">
        <v>259</v>
      </c>
      <c r="CU22" s="448" t="s">
        <v>259</v>
      </c>
      <c r="CV22" s="448" t="s">
        <v>259</v>
      </c>
      <c r="CW22" s="448" t="s">
        <v>259</v>
      </c>
      <c r="CX22" s="448" t="s">
        <v>259</v>
      </c>
      <c r="CY22" s="448" t="s">
        <v>259</v>
      </c>
      <c r="CZ22" s="448" t="s">
        <v>259</v>
      </c>
      <c r="DA22" s="448" t="s">
        <v>259</v>
      </c>
      <c r="DB22" s="448" t="s">
        <v>259</v>
      </c>
      <c r="DC22" s="448" t="s">
        <v>259</v>
      </c>
      <c r="DD22" s="448" t="s">
        <v>259</v>
      </c>
      <c r="DE22" s="448" t="s">
        <v>259</v>
      </c>
      <c r="DF22" s="448" t="s">
        <v>259</v>
      </c>
      <c r="DG22" s="448" t="s">
        <v>259</v>
      </c>
      <c r="DH22" s="448" t="s">
        <v>259</v>
      </c>
      <c r="DI22" s="448" t="s">
        <v>259</v>
      </c>
      <c r="DJ22" s="448" t="s">
        <v>259</v>
      </c>
      <c r="DK22" s="448" t="s">
        <v>259</v>
      </c>
      <c r="DL22" s="448" t="s">
        <v>259</v>
      </c>
      <c r="DM22" s="448" t="s">
        <v>259</v>
      </c>
      <c r="DN22" s="448" t="s">
        <v>259</v>
      </c>
      <c r="DO22" s="448" t="s">
        <v>259</v>
      </c>
      <c r="DP22" s="448" t="s">
        <v>259</v>
      </c>
      <c r="DQ22" s="448" t="s">
        <v>259</v>
      </c>
      <c r="DR22" s="448" t="s">
        <v>259</v>
      </c>
      <c r="DS22" s="448" t="s">
        <v>259</v>
      </c>
      <c r="DT22" s="448" t="s">
        <v>259</v>
      </c>
      <c r="DU22" s="448" t="s">
        <v>259</v>
      </c>
      <c r="DV22" s="448" t="s">
        <v>259</v>
      </c>
      <c r="DW22" s="448" t="s">
        <v>259</v>
      </c>
      <c r="DX22" s="448" t="s">
        <v>259</v>
      </c>
      <c r="DY22" s="448" t="s">
        <v>259</v>
      </c>
    </row>
    <row r="23" spans="1:129" s="352" customFormat="1" ht="10.199999999999999">
      <c r="A23" s="356" t="s">
        <v>51</v>
      </c>
      <c r="B23" s="359" t="s">
        <v>52</v>
      </c>
      <c r="C23" s="410" t="s">
        <v>22</v>
      </c>
      <c r="D23" s="401"/>
      <c r="E23" s="459"/>
      <c r="F23" s="478"/>
      <c r="G23" s="425"/>
      <c r="H23" s="426"/>
      <c r="I23" s="426"/>
      <c r="J23" s="426"/>
      <c r="K23" s="426"/>
      <c r="L23" s="426"/>
      <c r="M23" s="426"/>
      <c r="N23" s="426"/>
      <c r="O23" s="426"/>
      <c r="P23" s="426"/>
      <c r="Q23" s="426"/>
      <c r="R23" s="426"/>
      <c r="S23" s="426"/>
      <c r="T23" s="426"/>
      <c r="U23" s="426"/>
      <c r="V23" s="426"/>
      <c r="W23" s="426"/>
      <c r="X23" s="426"/>
      <c r="Y23" s="426"/>
      <c r="Z23" s="426"/>
      <c r="AA23" s="426"/>
      <c r="AB23" s="426"/>
      <c r="AC23" s="426"/>
      <c r="AD23" s="426"/>
      <c r="AE23" s="426"/>
      <c r="AF23" s="426"/>
      <c r="AG23" s="426"/>
      <c r="AH23" s="426"/>
      <c r="AI23" s="426"/>
      <c r="AJ23" s="426"/>
      <c r="AK23" s="487"/>
      <c r="AL23" s="452" t="s">
        <v>253</v>
      </c>
      <c r="AM23" s="452" t="s">
        <v>253</v>
      </c>
      <c r="AN23" s="452" t="s">
        <v>253</v>
      </c>
      <c r="AO23" s="452" t="s">
        <v>253</v>
      </c>
      <c r="AP23" s="452" t="s">
        <v>253</v>
      </c>
      <c r="AQ23" s="452" t="s">
        <v>253</v>
      </c>
      <c r="AR23" s="452" t="s">
        <v>253</v>
      </c>
      <c r="AS23" s="452" t="s">
        <v>253</v>
      </c>
      <c r="AT23" s="452" t="s">
        <v>253</v>
      </c>
      <c r="AU23" s="452" t="s">
        <v>253</v>
      </c>
      <c r="AV23" s="452" t="s">
        <v>253</v>
      </c>
      <c r="AW23" s="452" t="s">
        <v>253</v>
      </c>
      <c r="AX23" s="452" t="s">
        <v>253</v>
      </c>
      <c r="AY23" s="452" t="s">
        <v>253</v>
      </c>
      <c r="AZ23" s="452" t="s">
        <v>253</v>
      </c>
      <c r="BA23" s="452" t="s">
        <v>253</v>
      </c>
      <c r="BB23" s="452" t="s">
        <v>253</v>
      </c>
      <c r="BC23" s="452" t="s">
        <v>253</v>
      </c>
      <c r="BD23" s="452" t="s">
        <v>253</v>
      </c>
      <c r="BE23" s="452" t="s">
        <v>253</v>
      </c>
      <c r="BF23" s="452" t="s">
        <v>253</v>
      </c>
      <c r="BG23" s="452" t="s">
        <v>253</v>
      </c>
      <c r="BH23" s="452" t="s">
        <v>253</v>
      </c>
      <c r="BI23" s="452" t="s">
        <v>253</v>
      </c>
      <c r="BJ23" s="452" t="s">
        <v>253</v>
      </c>
      <c r="BK23" s="452" t="s">
        <v>253</v>
      </c>
      <c r="BL23" s="452" t="s">
        <v>253</v>
      </c>
      <c r="BM23" s="452" t="s">
        <v>253</v>
      </c>
      <c r="BN23" s="452" t="s">
        <v>253</v>
      </c>
      <c r="BO23" s="452" t="s">
        <v>253</v>
      </c>
      <c r="BP23" s="452" t="s">
        <v>253</v>
      </c>
      <c r="BQ23" s="452" t="s">
        <v>253</v>
      </c>
      <c r="BR23" s="452" t="s">
        <v>253</v>
      </c>
      <c r="BS23" s="452" t="s">
        <v>253</v>
      </c>
      <c r="BT23" s="452" t="s">
        <v>253</v>
      </c>
      <c r="BU23" s="452" t="s">
        <v>253</v>
      </c>
      <c r="BV23" s="452" t="s">
        <v>253</v>
      </c>
      <c r="BW23" s="452" t="s">
        <v>253</v>
      </c>
      <c r="BX23" s="452" t="s">
        <v>253</v>
      </c>
      <c r="BY23" s="452" t="s">
        <v>253</v>
      </c>
      <c r="BZ23" s="452" t="s">
        <v>253</v>
      </c>
      <c r="CA23" s="452" t="s">
        <v>253</v>
      </c>
      <c r="CB23" s="452" t="s">
        <v>253</v>
      </c>
      <c r="CC23" s="452" t="s">
        <v>253</v>
      </c>
      <c r="CD23" s="452" t="s">
        <v>253</v>
      </c>
      <c r="CE23" s="452" t="s">
        <v>253</v>
      </c>
      <c r="CF23" s="452" t="s">
        <v>253</v>
      </c>
      <c r="CG23" s="452" t="s">
        <v>253</v>
      </c>
      <c r="CH23" s="452" t="s">
        <v>253</v>
      </c>
      <c r="CI23" s="452" t="s">
        <v>253</v>
      </c>
      <c r="CJ23" s="452" t="s">
        <v>253</v>
      </c>
      <c r="CK23" s="452" t="s">
        <v>253</v>
      </c>
      <c r="CL23" s="452" t="s">
        <v>253</v>
      </c>
      <c r="CM23" s="452" t="s">
        <v>253</v>
      </c>
      <c r="CN23" s="452" t="s">
        <v>253</v>
      </c>
      <c r="CO23" s="452" t="s">
        <v>253</v>
      </c>
      <c r="CP23" s="452" t="s">
        <v>253</v>
      </c>
      <c r="CQ23" s="452" t="s">
        <v>253</v>
      </c>
      <c r="CR23" s="452" t="s">
        <v>253</v>
      </c>
      <c r="CS23" s="452" t="s">
        <v>253</v>
      </c>
      <c r="CT23" s="452" t="s">
        <v>253</v>
      </c>
      <c r="CU23" s="452" t="s">
        <v>253</v>
      </c>
      <c r="CV23" s="452" t="s">
        <v>253</v>
      </c>
      <c r="CW23" s="452" t="s">
        <v>253</v>
      </c>
      <c r="CX23" s="452" t="s">
        <v>253</v>
      </c>
      <c r="CY23" s="452" t="s">
        <v>253</v>
      </c>
      <c r="CZ23" s="452" t="s">
        <v>253</v>
      </c>
      <c r="DA23" s="452" t="s">
        <v>253</v>
      </c>
      <c r="DB23" s="452" t="s">
        <v>253</v>
      </c>
      <c r="DC23" s="452" t="s">
        <v>253</v>
      </c>
      <c r="DD23" s="452" t="s">
        <v>253</v>
      </c>
      <c r="DE23" s="452" t="s">
        <v>253</v>
      </c>
      <c r="DF23" s="452" t="s">
        <v>253</v>
      </c>
      <c r="DG23" s="452" t="s">
        <v>253</v>
      </c>
      <c r="DH23" s="452" t="s">
        <v>253</v>
      </c>
      <c r="DI23" s="452" t="s">
        <v>253</v>
      </c>
      <c r="DJ23" s="452" t="s">
        <v>253</v>
      </c>
      <c r="DK23" s="452" t="s">
        <v>253</v>
      </c>
      <c r="DL23" s="452" t="s">
        <v>253</v>
      </c>
      <c r="DM23" s="452" t="s">
        <v>253</v>
      </c>
      <c r="DN23" s="452" t="s">
        <v>253</v>
      </c>
      <c r="DO23" s="452" t="s">
        <v>253</v>
      </c>
      <c r="DP23" s="452" t="s">
        <v>253</v>
      </c>
      <c r="DQ23" s="452" t="s">
        <v>253</v>
      </c>
      <c r="DR23" s="452" t="s">
        <v>253</v>
      </c>
      <c r="DS23" s="452" t="s">
        <v>253</v>
      </c>
      <c r="DT23" s="452" t="s">
        <v>253</v>
      </c>
      <c r="DU23" s="452" t="s">
        <v>253</v>
      </c>
      <c r="DV23" s="452" t="s">
        <v>253</v>
      </c>
      <c r="DW23" s="452" t="s">
        <v>253</v>
      </c>
      <c r="DX23" s="452" t="s">
        <v>253</v>
      </c>
      <c r="DY23" s="452" t="s">
        <v>253</v>
      </c>
    </row>
    <row r="24" spans="1:129" s="352" customFormat="1" ht="10.199999999999999">
      <c r="A24" s="356" t="s">
        <v>53</v>
      </c>
      <c r="B24" s="356" t="s">
        <v>54</v>
      </c>
      <c r="C24" s="411" t="s">
        <v>55</v>
      </c>
      <c r="D24" s="401">
        <v>44136</v>
      </c>
      <c r="E24" s="459">
        <v>44136</v>
      </c>
      <c r="F24" s="474" t="s">
        <v>262</v>
      </c>
      <c r="G24" s="425"/>
      <c r="H24" s="426"/>
      <c r="I24" s="426"/>
      <c r="J24" s="426"/>
      <c r="K24" s="426"/>
      <c r="L24" s="426"/>
      <c r="M24" s="426"/>
      <c r="N24" s="426"/>
      <c r="O24" s="426"/>
      <c r="P24" s="426"/>
      <c r="Q24" s="426"/>
      <c r="R24" s="426"/>
      <c r="S24" s="426"/>
      <c r="T24" s="426"/>
      <c r="U24" s="426"/>
      <c r="V24" s="426"/>
      <c r="W24" s="426"/>
      <c r="X24" s="426"/>
      <c r="Y24" s="426"/>
      <c r="Z24" s="426"/>
      <c r="AA24" s="426"/>
      <c r="AB24" s="426"/>
      <c r="AC24" s="426"/>
      <c r="AD24" s="426"/>
      <c r="AE24" s="426"/>
      <c r="AF24" s="426"/>
      <c r="AG24" s="835" t="s">
        <v>263</v>
      </c>
      <c r="AH24" s="835"/>
      <c r="AI24" s="835"/>
      <c r="AJ24" s="835"/>
      <c r="AK24" s="836"/>
      <c r="AL24" s="837" t="s">
        <v>264</v>
      </c>
      <c r="AM24" s="838"/>
      <c r="AN24" s="838"/>
      <c r="AO24" s="838"/>
      <c r="AP24" s="838"/>
      <c r="AQ24" s="838"/>
      <c r="AR24" s="838"/>
      <c r="AS24" s="838"/>
      <c r="AT24" s="838"/>
      <c r="AU24" s="838"/>
      <c r="AV24" s="838"/>
      <c r="AW24" s="838"/>
      <c r="AX24" s="838"/>
      <c r="AY24" s="839"/>
      <c r="AZ24" s="448" t="s">
        <v>259</v>
      </c>
      <c r="BA24" s="448" t="s">
        <v>259</v>
      </c>
      <c r="BB24" s="448" t="s">
        <v>259</v>
      </c>
      <c r="BC24" s="448" t="s">
        <v>259</v>
      </c>
      <c r="BD24" s="448" t="s">
        <v>259</v>
      </c>
      <c r="BE24" s="448" t="s">
        <v>259</v>
      </c>
      <c r="BF24" s="448" t="s">
        <v>259</v>
      </c>
      <c r="BG24" s="448" t="s">
        <v>259</v>
      </c>
      <c r="BH24" s="448" t="s">
        <v>259</v>
      </c>
      <c r="BI24" s="448" t="s">
        <v>259</v>
      </c>
      <c r="BJ24" s="448" t="s">
        <v>259</v>
      </c>
      <c r="BK24" s="448" t="s">
        <v>259</v>
      </c>
      <c r="BL24" s="448" t="s">
        <v>259</v>
      </c>
      <c r="BM24" s="448" t="s">
        <v>259</v>
      </c>
      <c r="BN24" s="448" t="s">
        <v>259</v>
      </c>
      <c r="BO24" s="448" t="s">
        <v>259</v>
      </c>
      <c r="BP24" s="448" t="s">
        <v>259</v>
      </c>
      <c r="BQ24" s="448" t="s">
        <v>259</v>
      </c>
      <c r="BR24" s="448" t="s">
        <v>259</v>
      </c>
      <c r="BS24" s="448" t="s">
        <v>259</v>
      </c>
      <c r="BT24" s="448" t="s">
        <v>259</v>
      </c>
      <c r="BU24" s="448" t="s">
        <v>259</v>
      </c>
      <c r="BV24" s="448" t="s">
        <v>259</v>
      </c>
      <c r="BW24" s="448" t="s">
        <v>259</v>
      </c>
      <c r="BX24" s="448" t="s">
        <v>259</v>
      </c>
      <c r="BY24" s="448" t="s">
        <v>259</v>
      </c>
      <c r="BZ24" s="448" t="s">
        <v>259</v>
      </c>
      <c r="CA24" s="448" t="s">
        <v>259</v>
      </c>
      <c r="CB24" s="448" t="s">
        <v>259</v>
      </c>
      <c r="CC24" s="448" t="s">
        <v>259</v>
      </c>
      <c r="CD24" s="448" t="s">
        <v>259</v>
      </c>
      <c r="CE24" s="448" t="s">
        <v>259</v>
      </c>
      <c r="CF24" s="448" t="s">
        <v>259</v>
      </c>
      <c r="CG24" s="448" t="s">
        <v>259</v>
      </c>
      <c r="CH24" s="448" t="s">
        <v>259</v>
      </c>
      <c r="CI24" s="448" t="s">
        <v>259</v>
      </c>
      <c r="CJ24" s="448" t="s">
        <v>259</v>
      </c>
      <c r="CK24" s="448" t="s">
        <v>259</v>
      </c>
      <c r="CL24" s="448" t="s">
        <v>259</v>
      </c>
      <c r="CM24" s="448" t="s">
        <v>259</v>
      </c>
      <c r="CN24" s="448" t="s">
        <v>259</v>
      </c>
      <c r="CO24" s="448" t="s">
        <v>259</v>
      </c>
      <c r="CP24" s="448" t="s">
        <v>259</v>
      </c>
      <c r="CQ24" s="448" t="s">
        <v>259</v>
      </c>
      <c r="CR24" s="448" t="s">
        <v>259</v>
      </c>
      <c r="CS24" s="448" t="s">
        <v>259</v>
      </c>
      <c r="CT24" s="448" t="s">
        <v>259</v>
      </c>
      <c r="CU24" s="448" t="s">
        <v>259</v>
      </c>
      <c r="CV24" s="448" t="s">
        <v>259</v>
      </c>
      <c r="CW24" s="448" t="s">
        <v>259</v>
      </c>
      <c r="CX24" s="448" t="s">
        <v>259</v>
      </c>
      <c r="CY24" s="448" t="s">
        <v>259</v>
      </c>
      <c r="CZ24" s="448" t="s">
        <v>259</v>
      </c>
      <c r="DA24" s="448" t="s">
        <v>259</v>
      </c>
      <c r="DB24" s="448" t="s">
        <v>259</v>
      </c>
      <c r="DC24" s="448" t="s">
        <v>259</v>
      </c>
      <c r="DD24" s="448" t="s">
        <v>259</v>
      </c>
      <c r="DE24" s="448" t="s">
        <v>259</v>
      </c>
      <c r="DF24" s="448" t="s">
        <v>259</v>
      </c>
      <c r="DG24" s="448" t="s">
        <v>259</v>
      </c>
      <c r="DH24" s="448" t="s">
        <v>259</v>
      </c>
      <c r="DI24" s="448" t="s">
        <v>259</v>
      </c>
      <c r="DJ24" s="448" t="s">
        <v>259</v>
      </c>
      <c r="DK24" s="448" t="s">
        <v>259</v>
      </c>
      <c r="DL24" s="448" t="s">
        <v>259</v>
      </c>
      <c r="DM24" s="448" t="s">
        <v>259</v>
      </c>
      <c r="DN24" s="448" t="s">
        <v>259</v>
      </c>
      <c r="DO24" s="448" t="s">
        <v>259</v>
      </c>
      <c r="DP24" s="448" t="s">
        <v>259</v>
      </c>
      <c r="DQ24" s="448" t="s">
        <v>259</v>
      </c>
      <c r="DR24" s="448" t="s">
        <v>259</v>
      </c>
      <c r="DS24" s="448" t="s">
        <v>259</v>
      </c>
      <c r="DT24" s="448" t="s">
        <v>259</v>
      </c>
      <c r="DU24" s="448" t="s">
        <v>259</v>
      </c>
      <c r="DV24" s="448" t="s">
        <v>259</v>
      </c>
      <c r="DW24" s="448" t="s">
        <v>259</v>
      </c>
      <c r="DX24" s="448" t="s">
        <v>259</v>
      </c>
      <c r="DY24" s="448" t="s">
        <v>259</v>
      </c>
    </row>
    <row r="25" spans="1:129" s="352" customFormat="1" ht="10.199999999999999">
      <c r="A25" s="356" t="s">
        <v>57</v>
      </c>
      <c r="B25" s="356" t="s">
        <v>58</v>
      </c>
      <c r="C25" s="410" t="s">
        <v>22</v>
      </c>
      <c r="D25" s="401"/>
      <c r="E25" s="459"/>
      <c r="F25" s="478"/>
      <c r="G25" s="425"/>
      <c r="H25" s="426"/>
      <c r="I25" s="426"/>
      <c r="J25" s="426"/>
      <c r="K25" s="426"/>
      <c r="L25" s="426"/>
      <c r="M25" s="426"/>
      <c r="N25" s="426"/>
      <c r="O25" s="426"/>
      <c r="P25" s="426"/>
      <c r="Q25" s="426"/>
      <c r="R25" s="426"/>
      <c r="S25" s="426"/>
      <c r="T25" s="426"/>
      <c r="U25" s="426"/>
      <c r="V25" s="426"/>
      <c r="W25" s="426"/>
      <c r="X25" s="426"/>
      <c r="Y25" s="426"/>
      <c r="Z25" s="426"/>
      <c r="AA25" s="426"/>
      <c r="AB25" s="426"/>
      <c r="AC25" s="426"/>
      <c r="AD25" s="426"/>
      <c r="AE25" s="426"/>
      <c r="AF25" s="426"/>
      <c r="AG25" s="426"/>
      <c r="AH25" s="426"/>
      <c r="AI25" s="426"/>
      <c r="AJ25" s="426"/>
      <c r="AK25" s="487"/>
      <c r="AL25" s="452" t="s">
        <v>253</v>
      </c>
      <c r="AM25" s="452" t="s">
        <v>253</v>
      </c>
      <c r="AN25" s="452" t="s">
        <v>253</v>
      </c>
      <c r="AO25" s="452" t="s">
        <v>253</v>
      </c>
      <c r="AP25" s="452" t="s">
        <v>253</v>
      </c>
      <c r="AQ25" s="452" t="s">
        <v>253</v>
      </c>
      <c r="AR25" s="452" t="s">
        <v>253</v>
      </c>
      <c r="AS25" s="452" t="s">
        <v>253</v>
      </c>
      <c r="AT25" s="452" t="s">
        <v>253</v>
      </c>
      <c r="AU25" s="452" t="s">
        <v>253</v>
      </c>
      <c r="AV25" s="452" t="s">
        <v>253</v>
      </c>
      <c r="AW25" s="452" t="s">
        <v>253</v>
      </c>
      <c r="AX25" s="452" t="s">
        <v>253</v>
      </c>
      <c r="AY25" s="452" t="s">
        <v>253</v>
      </c>
      <c r="AZ25" s="452" t="s">
        <v>253</v>
      </c>
      <c r="BA25" s="452" t="s">
        <v>253</v>
      </c>
      <c r="BB25" s="452" t="s">
        <v>253</v>
      </c>
      <c r="BC25" s="452" t="s">
        <v>253</v>
      </c>
      <c r="BD25" s="452" t="s">
        <v>253</v>
      </c>
      <c r="BE25" s="452" t="s">
        <v>253</v>
      </c>
      <c r="BF25" s="452" t="s">
        <v>253</v>
      </c>
      <c r="BG25" s="452" t="s">
        <v>253</v>
      </c>
      <c r="BH25" s="452" t="s">
        <v>253</v>
      </c>
      <c r="BI25" s="452" t="s">
        <v>253</v>
      </c>
      <c r="BJ25" s="452" t="s">
        <v>253</v>
      </c>
      <c r="BK25" s="452" t="s">
        <v>253</v>
      </c>
      <c r="BL25" s="452" t="s">
        <v>253</v>
      </c>
      <c r="BM25" s="452" t="s">
        <v>253</v>
      </c>
      <c r="BN25" s="452" t="s">
        <v>253</v>
      </c>
      <c r="BO25" s="452" t="s">
        <v>253</v>
      </c>
      <c r="BP25" s="452" t="s">
        <v>253</v>
      </c>
      <c r="BQ25" s="452" t="s">
        <v>253</v>
      </c>
      <c r="BR25" s="452" t="s">
        <v>253</v>
      </c>
      <c r="BS25" s="452" t="s">
        <v>253</v>
      </c>
      <c r="BT25" s="452" t="s">
        <v>253</v>
      </c>
      <c r="BU25" s="452" t="s">
        <v>253</v>
      </c>
      <c r="BV25" s="452" t="s">
        <v>253</v>
      </c>
      <c r="BW25" s="452" t="s">
        <v>253</v>
      </c>
      <c r="BX25" s="452" t="s">
        <v>253</v>
      </c>
      <c r="BY25" s="452" t="s">
        <v>253</v>
      </c>
      <c r="BZ25" s="452" t="s">
        <v>253</v>
      </c>
      <c r="CA25" s="452" t="s">
        <v>253</v>
      </c>
      <c r="CB25" s="452" t="s">
        <v>253</v>
      </c>
      <c r="CC25" s="452" t="s">
        <v>253</v>
      </c>
      <c r="CD25" s="452" t="s">
        <v>253</v>
      </c>
      <c r="CE25" s="452" t="s">
        <v>253</v>
      </c>
      <c r="CF25" s="452" t="s">
        <v>253</v>
      </c>
      <c r="CG25" s="452" t="s">
        <v>253</v>
      </c>
      <c r="CH25" s="452" t="s">
        <v>253</v>
      </c>
      <c r="CI25" s="452" t="s">
        <v>253</v>
      </c>
      <c r="CJ25" s="452" t="s">
        <v>253</v>
      </c>
      <c r="CK25" s="452" t="s">
        <v>253</v>
      </c>
      <c r="CL25" s="452" t="s">
        <v>253</v>
      </c>
      <c r="CM25" s="452" t="s">
        <v>253</v>
      </c>
      <c r="CN25" s="452" t="s">
        <v>253</v>
      </c>
      <c r="CO25" s="452" t="s">
        <v>253</v>
      </c>
      <c r="CP25" s="452" t="s">
        <v>253</v>
      </c>
      <c r="CQ25" s="452" t="s">
        <v>253</v>
      </c>
      <c r="CR25" s="452" t="s">
        <v>253</v>
      </c>
      <c r="CS25" s="452" t="s">
        <v>253</v>
      </c>
      <c r="CT25" s="452" t="s">
        <v>253</v>
      </c>
      <c r="CU25" s="452" t="s">
        <v>253</v>
      </c>
      <c r="CV25" s="452" t="s">
        <v>253</v>
      </c>
      <c r="CW25" s="452" t="s">
        <v>253</v>
      </c>
      <c r="CX25" s="452" t="s">
        <v>253</v>
      </c>
      <c r="CY25" s="452" t="s">
        <v>253</v>
      </c>
      <c r="CZ25" s="452" t="s">
        <v>253</v>
      </c>
      <c r="DA25" s="452" t="s">
        <v>253</v>
      </c>
      <c r="DB25" s="452" t="s">
        <v>253</v>
      </c>
      <c r="DC25" s="452" t="s">
        <v>253</v>
      </c>
      <c r="DD25" s="452" t="s">
        <v>253</v>
      </c>
      <c r="DE25" s="452" t="s">
        <v>253</v>
      </c>
      <c r="DF25" s="452" t="s">
        <v>253</v>
      </c>
      <c r="DG25" s="452" t="s">
        <v>253</v>
      </c>
      <c r="DH25" s="452" t="s">
        <v>253</v>
      </c>
      <c r="DI25" s="452" t="s">
        <v>253</v>
      </c>
      <c r="DJ25" s="452" t="s">
        <v>253</v>
      </c>
      <c r="DK25" s="452" t="s">
        <v>253</v>
      </c>
      <c r="DL25" s="452" t="s">
        <v>253</v>
      </c>
      <c r="DM25" s="452" t="s">
        <v>253</v>
      </c>
      <c r="DN25" s="452" t="s">
        <v>253</v>
      </c>
      <c r="DO25" s="452" t="s">
        <v>253</v>
      </c>
      <c r="DP25" s="452" t="s">
        <v>253</v>
      </c>
      <c r="DQ25" s="452" t="s">
        <v>253</v>
      </c>
      <c r="DR25" s="452" t="s">
        <v>253</v>
      </c>
      <c r="DS25" s="452" t="s">
        <v>253</v>
      </c>
      <c r="DT25" s="452" t="s">
        <v>253</v>
      </c>
      <c r="DU25" s="452" t="s">
        <v>253</v>
      </c>
      <c r="DV25" s="452" t="s">
        <v>253</v>
      </c>
      <c r="DW25" s="452" t="s">
        <v>253</v>
      </c>
      <c r="DX25" s="452" t="s">
        <v>253</v>
      </c>
      <c r="DY25" s="452" t="s">
        <v>253</v>
      </c>
    </row>
    <row r="26" spans="1:129" s="352" customFormat="1" ht="16.2" customHeight="1" thickBot="1">
      <c r="A26" s="320" t="s">
        <v>59</v>
      </c>
      <c r="B26" s="360" t="s">
        <v>60</v>
      </c>
      <c r="C26" s="409" t="s">
        <v>61</v>
      </c>
      <c r="D26" s="401">
        <v>44108</v>
      </c>
      <c r="E26" s="459" t="s">
        <v>11</v>
      </c>
      <c r="F26" s="475" t="s">
        <v>11</v>
      </c>
      <c r="G26" s="425"/>
      <c r="H26" s="426"/>
      <c r="I26" s="426"/>
      <c r="J26" s="487"/>
      <c r="K26" s="837" t="s">
        <v>265</v>
      </c>
      <c r="L26" s="838"/>
      <c r="M26" s="838"/>
      <c r="N26" s="838"/>
      <c r="O26" s="838"/>
      <c r="P26" s="838"/>
      <c r="Q26" s="838"/>
      <c r="R26" s="838"/>
      <c r="S26" s="838"/>
      <c r="T26" s="838"/>
      <c r="U26" s="838"/>
      <c r="V26" s="838"/>
      <c r="W26" s="838"/>
      <c r="X26" s="839"/>
      <c r="Y26" s="448" t="s">
        <v>251</v>
      </c>
      <c r="Z26" s="448" t="s">
        <v>251</v>
      </c>
      <c r="AA26" s="448" t="s">
        <v>251</v>
      </c>
      <c r="AB26" s="448" t="s">
        <v>251</v>
      </c>
      <c r="AC26" s="448" t="s">
        <v>251</v>
      </c>
      <c r="AD26" s="448" t="s">
        <v>251</v>
      </c>
      <c r="AE26" s="448" t="s">
        <v>251</v>
      </c>
      <c r="AF26" s="448" t="s">
        <v>251</v>
      </c>
      <c r="AG26" s="448" t="s">
        <v>251</v>
      </c>
      <c r="AH26" s="448" t="s">
        <v>251</v>
      </c>
      <c r="AI26" s="448" t="s">
        <v>251</v>
      </c>
      <c r="AJ26" s="448" t="s">
        <v>251</v>
      </c>
      <c r="AK26" s="448" t="s">
        <v>251</v>
      </c>
      <c r="AL26" s="448" t="s">
        <v>251</v>
      </c>
      <c r="AM26" s="448" t="s">
        <v>251</v>
      </c>
      <c r="AN26" s="448" t="s">
        <v>251</v>
      </c>
      <c r="AO26" s="448" t="s">
        <v>251</v>
      </c>
      <c r="AP26" s="448" t="s">
        <v>251</v>
      </c>
      <c r="AQ26" s="448" t="s">
        <v>251</v>
      </c>
      <c r="AR26" s="448" t="s">
        <v>251</v>
      </c>
      <c r="AS26" s="448" t="s">
        <v>251</v>
      </c>
      <c r="AT26" s="448" t="s">
        <v>251</v>
      </c>
      <c r="AU26" s="448" t="s">
        <v>251</v>
      </c>
      <c r="AV26" s="448" t="s">
        <v>251</v>
      </c>
      <c r="AW26" s="448" t="s">
        <v>251</v>
      </c>
      <c r="AX26" s="448" t="s">
        <v>251</v>
      </c>
      <c r="AY26" s="448" t="s">
        <v>251</v>
      </c>
      <c r="AZ26" s="448" t="s">
        <v>251</v>
      </c>
      <c r="BA26" s="448" t="s">
        <v>251</v>
      </c>
      <c r="BB26" s="448" t="s">
        <v>251</v>
      </c>
      <c r="BC26" s="448" t="s">
        <v>251</v>
      </c>
      <c r="BD26" s="448" t="s">
        <v>251</v>
      </c>
      <c r="BE26" s="448" t="s">
        <v>251</v>
      </c>
      <c r="BF26" s="448" t="s">
        <v>251</v>
      </c>
      <c r="BG26" s="448" t="s">
        <v>251</v>
      </c>
      <c r="BH26" s="448" t="s">
        <v>251</v>
      </c>
      <c r="BI26" s="448" t="s">
        <v>251</v>
      </c>
      <c r="BJ26" s="448" t="s">
        <v>251</v>
      </c>
      <c r="BK26" s="448" t="s">
        <v>251</v>
      </c>
      <c r="BL26" s="448" t="s">
        <v>251</v>
      </c>
      <c r="BM26" s="448" t="s">
        <v>251</v>
      </c>
      <c r="BN26" s="448" t="s">
        <v>251</v>
      </c>
      <c r="BO26" s="448" t="s">
        <v>251</v>
      </c>
      <c r="BP26" s="448" t="s">
        <v>251</v>
      </c>
      <c r="BQ26" s="448" t="s">
        <v>251</v>
      </c>
      <c r="BR26" s="448" t="s">
        <v>251</v>
      </c>
      <c r="BS26" s="448" t="s">
        <v>251</v>
      </c>
      <c r="BT26" s="448" t="s">
        <v>251</v>
      </c>
      <c r="BU26" s="448" t="s">
        <v>251</v>
      </c>
      <c r="BV26" s="448" t="s">
        <v>251</v>
      </c>
      <c r="BW26" s="448" t="s">
        <v>251</v>
      </c>
      <c r="BX26" s="448" t="s">
        <v>251</v>
      </c>
      <c r="BY26" s="448" t="s">
        <v>251</v>
      </c>
      <c r="BZ26" s="448" t="s">
        <v>251</v>
      </c>
      <c r="CA26" s="448" t="s">
        <v>251</v>
      </c>
      <c r="CB26" s="448" t="s">
        <v>251</v>
      </c>
      <c r="CC26" s="448" t="s">
        <v>251</v>
      </c>
      <c r="CD26" s="448" t="s">
        <v>251</v>
      </c>
      <c r="CE26" s="448" t="s">
        <v>251</v>
      </c>
      <c r="CF26" s="448" t="s">
        <v>251</v>
      </c>
      <c r="CG26" s="448" t="s">
        <v>251</v>
      </c>
      <c r="CH26" s="448" t="s">
        <v>251</v>
      </c>
      <c r="CI26" s="448" t="s">
        <v>251</v>
      </c>
      <c r="CJ26" s="448" t="s">
        <v>251</v>
      </c>
      <c r="CK26" s="448" t="s">
        <v>251</v>
      </c>
      <c r="CL26" s="448" t="s">
        <v>251</v>
      </c>
      <c r="CM26" s="448" t="s">
        <v>251</v>
      </c>
      <c r="CN26" s="448" t="s">
        <v>251</v>
      </c>
      <c r="CO26" s="448" t="s">
        <v>251</v>
      </c>
      <c r="CP26" s="448" t="s">
        <v>251</v>
      </c>
      <c r="CQ26" s="448" t="s">
        <v>251</v>
      </c>
      <c r="CR26" s="448" t="s">
        <v>251</v>
      </c>
      <c r="CS26" s="448" t="s">
        <v>251</v>
      </c>
      <c r="CT26" s="448" t="s">
        <v>251</v>
      </c>
      <c r="CU26" s="448" t="s">
        <v>251</v>
      </c>
      <c r="CV26" s="448" t="s">
        <v>251</v>
      </c>
      <c r="CW26" s="448" t="s">
        <v>251</v>
      </c>
      <c r="CX26" s="448" t="s">
        <v>251</v>
      </c>
      <c r="CY26" s="448" t="s">
        <v>251</v>
      </c>
      <c r="CZ26" s="448" t="s">
        <v>251</v>
      </c>
      <c r="DA26" s="448" t="s">
        <v>251</v>
      </c>
      <c r="DB26" s="448" t="s">
        <v>251</v>
      </c>
      <c r="DC26" s="448" t="s">
        <v>251</v>
      </c>
      <c r="DD26" s="448" t="s">
        <v>251</v>
      </c>
      <c r="DE26" s="448" t="s">
        <v>251</v>
      </c>
      <c r="DF26" s="448" t="s">
        <v>251</v>
      </c>
      <c r="DG26" s="448" t="s">
        <v>251</v>
      </c>
      <c r="DH26" s="448" t="s">
        <v>251</v>
      </c>
      <c r="DI26" s="448" t="s">
        <v>251</v>
      </c>
      <c r="DJ26" s="448" t="s">
        <v>251</v>
      </c>
      <c r="DK26" s="448" t="s">
        <v>251</v>
      </c>
      <c r="DL26" s="448" t="s">
        <v>251</v>
      </c>
      <c r="DM26" s="448" t="s">
        <v>251</v>
      </c>
      <c r="DN26" s="448" t="s">
        <v>251</v>
      </c>
      <c r="DO26" s="448" t="s">
        <v>251</v>
      </c>
      <c r="DP26" s="448" t="s">
        <v>251</v>
      </c>
      <c r="DQ26" s="448" t="s">
        <v>251</v>
      </c>
      <c r="DR26" s="448" t="s">
        <v>251</v>
      </c>
      <c r="DS26" s="448" t="s">
        <v>251</v>
      </c>
      <c r="DT26" s="448" t="s">
        <v>251</v>
      </c>
      <c r="DU26" s="448" t="s">
        <v>251</v>
      </c>
      <c r="DV26" s="448" t="s">
        <v>251</v>
      </c>
      <c r="DW26" s="448" t="s">
        <v>251</v>
      </c>
      <c r="DX26" s="448" t="s">
        <v>251</v>
      </c>
      <c r="DY26" s="448" t="s">
        <v>251</v>
      </c>
    </row>
    <row r="27" spans="1:129" s="352" customFormat="1" ht="10.8" thickBot="1">
      <c r="A27" s="385" t="s">
        <v>63</v>
      </c>
      <c r="B27" s="361"/>
      <c r="C27" s="412"/>
      <c r="D27" s="401"/>
      <c r="E27" s="461"/>
      <c r="F27" s="479"/>
      <c r="G27" s="359">
        <f>COUNTIF(G11:G26,"P")</f>
        <v>7</v>
      </c>
      <c r="H27" s="359">
        <f t="shared" ref="H27:Q27" si="0">COUNTIF(H11:H26,"P")</f>
        <v>7</v>
      </c>
      <c r="I27" s="359">
        <f t="shared" si="0"/>
        <v>7</v>
      </c>
      <c r="J27" s="359">
        <f t="shared" si="0"/>
        <v>7</v>
      </c>
      <c r="K27" s="359">
        <f t="shared" si="0"/>
        <v>7</v>
      </c>
      <c r="L27" s="359">
        <f t="shared" si="0"/>
        <v>7</v>
      </c>
      <c r="M27" s="359">
        <f t="shared" si="0"/>
        <v>7</v>
      </c>
      <c r="N27" s="359">
        <f t="shared" si="0"/>
        <v>7</v>
      </c>
      <c r="O27" s="359">
        <f t="shared" si="0"/>
        <v>7</v>
      </c>
      <c r="P27" s="359">
        <f t="shared" si="0"/>
        <v>7</v>
      </c>
      <c r="Q27" s="359">
        <f t="shared" si="0"/>
        <v>7</v>
      </c>
      <c r="R27" s="359">
        <f t="shared" ref="R27:AW27" si="1">COUNTIF(R11:R26,"P")</f>
        <v>7</v>
      </c>
      <c r="S27" s="359">
        <f t="shared" si="1"/>
        <v>7</v>
      </c>
      <c r="T27" s="359">
        <f t="shared" si="1"/>
        <v>7</v>
      </c>
      <c r="U27" s="359">
        <f t="shared" si="1"/>
        <v>7</v>
      </c>
      <c r="V27" s="359">
        <f t="shared" si="1"/>
        <v>7</v>
      </c>
      <c r="W27" s="359">
        <f t="shared" si="1"/>
        <v>7</v>
      </c>
      <c r="X27" s="359">
        <f t="shared" si="1"/>
        <v>7</v>
      </c>
      <c r="Y27" s="359">
        <f t="shared" si="1"/>
        <v>9</v>
      </c>
      <c r="Z27" s="359">
        <f t="shared" si="1"/>
        <v>9</v>
      </c>
      <c r="AA27" s="359">
        <f t="shared" si="1"/>
        <v>9</v>
      </c>
      <c r="AB27" s="359">
        <f t="shared" si="1"/>
        <v>9</v>
      </c>
      <c r="AC27" s="359">
        <f t="shared" si="1"/>
        <v>9</v>
      </c>
      <c r="AD27" s="359">
        <f t="shared" si="1"/>
        <v>9</v>
      </c>
      <c r="AE27" s="359">
        <f t="shared" si="1"/>
        <v>9</v>
      </c>
      <c r="AF27" s="359">
        <f t="shared" si="1"/>
        <v>9</v>
      </c>
      <c r="AG27" s="359">
        <f t="shared" si="1"/>
        <v>9</v>
      </c>
      <c r="AH27" s="359">
        <f t="shared" si="1"/>
        <v>9</v>
      </c>
      <c r="AI27" s="359">
        <f t="shared" si="1"/>
        <v>9</v>
      </c>
      <c r="AJ27" s="359">
        <f t="shared" si="1"/>
        <v>9</v>
      </c>
      <c r="AK27" s="359">
        <f t="shared" si="1"/>
        <v>9</v>
      </c>
      <c r="AL27" s="359">
        <f t="shared" si="1"/>
        <v>9</v>
      </c>
      <c r="AM27" s="359">
        <f t="shared" si="1"/>
        <v>10</v>
      </c>
      <c r="AN27" s="359">
        <f t="shared" si="1"/>
        <v>10</v>
      </c>
      <c r="AO27" s="359">
        <f t="shared" si="1"/>
        <v>10</v>
      </c>
      <c r="AP27" s="359">
        <f t="shared" si="1"/>
        <v>10</v>
      </c>
      <c r="AQ27" s="359">
        <f t="shared" si="1"/>
        <v>10</v>
      </c>
      <c r="AR27" s="359">
        <f t="shared" si="1"/>
        <v>10</v>
      </c>
      <c r="AS27" s="359">
        <f t="shared" si="1"/>
        <v>10</v>
      </c>
      <c r="AT27" s="359">
        <f t="shared" si="1"/>
        <v>10</v>
      </c>
      <c r="AU27" s="359">
        <f t="shared" si="1"/>
        <v>10</v>
      </c>
      <c r="AV27" s="359">
        <f t="shared" si="1"/>
        <v>10</v>
      </c>
      <c r="AW27" s="359">
        <f t="shared" si="1"/>
        <v>10</v>
      </c>
      <c r="AX27" s="359">
        <f t="shared" ref="AX27:CC27" si="2">COUNTIF(AX11:AX26,"P")</f>
        <v>10</v>
      </c>
      <c r="AY27" s="359">
        <f t="shared" si="2"/>
        <v>10</v>
      </c>
      <c r="AZ27" s="359">
        <f t="shared" si="2"/>
        <v>11</v>
      </c>
      <c r="BA27" s="359">
        <f t="shared" si="2"/>
        <v>11</v>
      </c>
      <c r="BB27" s="359">
        <f t="shared" si="2"/>
        <v>11</v>
      </c>
      <c r="BC27" s="359">
        <f t="shared" si="2"/>
        <v>11</v>
      </c>
      <c r="BD27" s="359">
        <f t="shared" si="2"/>
        <v>11</v>
      </c>
      <c r="BE27" s="359">
        <f t="shared" si="2"/>
        <v>11</v>
      </c>
      <c r="BF27" s="359">
        <f t="shared" si="2"/>
        <v>11</v>
      </c>
      <c r="BG27" s="359">
        <f t="shared" si="2"/>
        <v>11</v>
      </c>
      <c r="BH27" s="359">
        <f t="shared" si="2"/>
        <v>11</v>
      </c>
      <c r="BI27" s="359">
        <f t="shared" si="2"/>
        <v>11</v>
      </c>
      <c r="BJ27" s="359">
        <f t="shared" si="2"/>
        <v>11</v>
      </c>
      <c r="BK27" s="359">
        <f t="shared" si="2"/>
        <v>11</v>
      </c>
      <c r="BL27" s="359">
        <f t="shared" si="2"/>
        <v>11</v>
      </c>
      <c r="BM27" s="359">
        <f t="shared" si="2"/>
        <v>11</v>
      </c>
      <c r="BN27" s="359">
        <f t="shared" si="2"/>
        <v>11</v>
      </c>
      <c r="BO27" s="359">
        <f t="shared" si="2"/>
        <v>11</v>
      </c>
      <c r="BP27" s="359">
        <f t="shared" si="2"/>
        <v>11</v>
      </c>
      <c r="BQ27" s="359">
        <f t="shared" si="2"/>
        <v>11</v>
      </c>
      <c r="BR27" s="359">
        <f t="shared" si="2"/>
        <v>11</v>
      </c>
      <c r="BS27" s="359">
        <f t="shared" si="2"/>
        <v>11</v>
      </c>
      <c r="BT27" s="359">
        <f t="shared" si="2"/>
        <v>11</v>
      </c>
      <c r="BU27" s="359">
        <f t="shared" si="2"/>
        <v>11</v>
      </c>
      <c r="BV27" s="359">
        <f t="shared" si="2"/>
        <v>11</v>
      </c>
      <c r="BW27" s="359">
        <f t="shared" si="2"/>
        <v>11</v>
      </c>
      <c r="BX27" s="359">
        <f t="shared" si="2"/>
        <v>11</v>
      </c>
      <c r="BY27" s="359">
        <f t="shared" si="2"/>
        <v>11</v>
      </c>
      <c r="BZ27" s="359">
        <f t="shared" si="2"/>
        <v>11</v>
      </c>
      <c r="CA27" s="359">
        <f t="shared" si="2"/>
        <v>11</v>
      </c>
      <c r="CB27" s="359">
        <f t="shared" si="2"/>
        <v>11</v>
      </c>
      <c r="CC27" s="359">
        <f t="shared" si="2"/>
        <v>11</v>
      </c>
      <c r="CD27" s="359">
        <f t="shared" ref="CD27:DI27" si="3">COUNTIF(CD11:CD26,"P")</f>
        <v>11</v>
      </c>
      <c r="CE27" s="359">
        <f t="shared" si="3"/>
        <v>11</v>
      </c>
      <c r="CF27" s="359">
        <f t="shared" si="3"/>
        <v>11</v>
      </c>
      <c r="CG27" s="359">
        <f t="shared" si="3"/>
        <v>11</v>
      </c>
      <c r="CH27" s="359">
        <f t="shared" si="3"/>
        <v>11</v>
      </c>
      <c r="CI27" s="359">
        <f t="shared" si="3"/>
        <v>11</v>
      </c>
      <c r="CJ27" s="359">
        <f t="shared" si="3"/>
        <v>11</v>
      </c>
      <c r="CK27" s="359">
        <f t="shared" si="3"/>
        <v>11</v>
      </c>
      <c r="CL27" s="359">
        <f t="shared" si="3"/>
        <v>11</v>
      </c>
      <c r="CM27" s="359">
        <f t="shared" si="3"/>
        <v>11</v>
      </c>
      <c r="CN27" s="359">
        <f t="shared" si="3"/>
        <v>11</v>
      </c>
      <c r="CO27" s="359">
        <f t="shared" si="3"/>
        <v>11</v>
      </c>
      <c r="CP27" s="359">
        <f t="shared" si="3"/>
        <v>11</v>
      </c>
      <c r="CQ27" s="359">
        <f t="shared" si="3"/>
        <v>11</v>
      </c>
      <c r="CR27" s="359">
        <f t="shared" si="3"/>
        <v>11</v>
      </c>
      <c r="CS27" s="359">
        <f t="shared" si="3"/>
        <v>11</v>
      </c>
      <c r="CT27" s="359">
        <f t="shared" si="3"/>
        <v>11</v>
      </c>
      <c r="CU27" s="359">
        <f t="shared" si="3"/>
        <v>11</v>
      </c>
      <c r="CV27" s="359">
        <f t="shared" si="3"/>
        <v>11</v>
      </c>
      <c r="CW27" s="359">
        <f t="shared" si="3"/>
        <v>11</v>
      </c>
      <c r="CX27" s="359">
        <f t="shared" si="3"/>
        <v>11</v>
      </c>
      <c r="CY27" s="359">
        <f t="shared" si="3"/>
        <v>11</v>
      </c>
      <c r="CZ27" s="359">
        <f t="shared" si="3"/>
        <v>11</v>
      </c>
      <c r="DA27" s="359">
        <f t="shared" si="3"/>
        <v>11</v>
      </c>
      <c r="DB27" s="359">
        <f t="shared" si="3"/>
        <v>11</v>
      </c>
      <c r="DC27" s="359">
        <f t="shared" si="3"/>
        <v>11</v>
      </c>
      <c r="DD27" s="359">
        <f t="shared" si="3"/>
        <v>11</v>
      </c>
      <c r="DE27" s="359">
        <f t="shared" si="3"/>
        <v>11</v>
      </c>
      <c r="DF27" s="359">
        <f t="shared" si="3"/>
        <v>11</v>
      </c>
      <c r="DG27" s="359">
        <f t="shared" si="3"/>
        <v>11</v>
      </c>
      <c r="DH27" s="359">
        <f t="shared" si="3"/>
        <v>11</v>
      </c>
      <c r="DI27" s="359">
        <f t="shared" si="3"/>
        <v>11</v>
      </c>
      <c r="DJ27" s="359">
        <f t="shared" ref="DJ27:DY27" si="4">COUNTIF(DJ11:DJ26,"P")</f>
        <v>11</v>
      </c>
      <c r="DK27" s="359">
        <f t="shared" si="4"/>
        <v>11</v>
      </c>
      <c r="DL27" s="359">
        <f t="shared" si="4"/>
        <v>11</v>
      </c>
      <c r="DM27" s="359">
        <f t="shared" si="4"/>
        <v>11</v>
      </c>
      <c r="DN27" s="359">
        <f t="shared" si="4"/>
        <v>11</v>
      </c>
      <c r="DO27" s="359">
        <f t="shared" si="4"/>
        <v>11</v>
      </c>
      <c r="DP27" s="359">
        <f t="shared" si="4"/>
        <v>11</v>
      </c>
      <c r="DQ27" s="359">
        <f t="shared" si="4"/>
        <v>11</v>
      </c>
      <c r="DR27" s="359">
        <f t="shared" si="4"/>
        <v>11</v>
      </c>
      <c r="DS27" s="359">
        <f t="shared" si="4"/>
        <v>11</v>
      </c>
      <c r="DT27" s="359">
        <f t="shared" si="4"/>
        <v>11</v>
      </c>
      <c r="DU27" s="359">
        <f t="shared" si="4"/>
        <v>11</v>
      </c>
      <c r="DV27" s="359">
        <f t="shared" si="4"/>
        <v>11</v>
      </c>
      <c r="DW27" s="359">
        <f t="shared" si="4"/>
        <v>11</v>
      </c>
      <c r="DX27" s="359">
        <f t="shared" si="4"/>
        <v>11</v>
      </c>
      <c r="DY27" s="359">
        <f t="shared" si="4"/>
        <v>11</v>
      </c>
    </row>
    <row r="28" spans="1:129" s="352" customFormat="1" ht="15.75" customHeight="1">
      <c r="A28" s="362" t="s">
        <v>64</v>
      </c>
      <c r="B28" s="362"/>
      <c r="C28" s="413"/>
      <c r="D28" s="413"/>
      <c r="E28" s="413"/>
      <c r="F28" s="413"/>
      <c r="G28" s="413"/>
      <c r="H28" s="413"/>
      <c r="I28" s="413"/>
      <c r="J28" s="413"/>
      <c r="K28" s="413"/>
      <c r="L28" s="413"/>
      <c r="M28" s="413"/>
      <c r="N28" s="413"/>
      <c r="O28" s="413"/>
      <c r="P28" s="413"/>
      <c r="Q28" s="413"/>
      <c r="R28" s="413"/>
      <c r="S28" s="413"/>
      <c r="T28" s="413"/>
      <c r="U28" s="413"/>
      <c r="V28" s="413"/>
      <c r="W28" s="413"/>
      <c r="X28" s="413"/>
      <c r="Y28" s="413"/>
      <c r="Z28" s="413"/>
      <c r="AA28" s="413"/>
      <c r="AB28" s="413"/>
      <c r="AC28" s="413"/>
      <c r="AD28" s="413"/>
      <c r="AE28" s="413"/>
      <c r="AF28" s="413"/>
      <c r="AG28" s="413"/>
      <c r="AH28" s="413"/>
      <c r="AI28" s="413"/>
      <c r="AJ28" s="413"/>
      <c r="AK28" s="413"/>
      <c r="AL28" s="413"/>
      <c r="AM28" s="413"/>
      <c r="AN28" s="413"/>
      <c r="AO28" s="413"/>
      <c r="AP28" s="413"/>
      <c r="AQ28" s="413"/>
      <c r="AR28" s="413"/>
      <c r="AS28" s="413"/>
      <c r="AT28" s="413"/>
      <c r="AU28" s="413"/>
      <c r="AV28" s="413"/>
      <c r="AW28" s="413"/>
      <c r="AX28" s="413"/>
      <c r="AY28" s="413"/>
      <c r="AZ28" s="413"/>
      <c r="BA28" s="413"/>
      <c r="BB28" s="413"/>
      <c r="BC28" s="413"/>
      <c r="BD28" s="413"/>
      <c r="BE28" s="413"/>
      <c r="BF28" s="413"/>
      <c r="BG28" s="413"/>
      <c r="BH28" s="413"/>
      <c r="BI28" s="413"/>
      <c r="BJ28" s="413"/>
      <c r="BK28" s="413"/>
      <c r="BL28" s="413"/>
      <c r="BM28" s="413"/>
      <c r="BN28" s="413"/>
      <c r="BO28" s="413"/>
      <c r="BP28" s="413"/>
      <c r="BQ28" s="413"/>
      <c r="BR28" s="413"/>
      <c r="BS28" s="413"/>
      <c r="BT28" s="413"/>
      <c r="BU28" s="413"/>
      <c r="BV28" s="413"/>
      <c r="BW28" s="413"/>
      <c r="BX28" s="413"/>
      <c r="BY28" s="413"/>
      <c r="BZ28" s="413"/>
      <c r="CA28" s="413"/>
      <c r="CB28" s="413"/>
      <c r="CC28" s="413"/>
      <c r="CD28" s="413"/>
      <c r="CE28" s="413"/>
      <c r="CF28" s="413"/>
      <c r="CG28" s="413"/>
      <c r="CH28" s="413"/>
      <c r="CI28" s="413"/>
      <c r="CJ28" s="413"/>
      <c r="CK28" s="413"/>
      <c r="CL28" s="413"/>
      <c r="CM28" s="413"/>
      <c r="CN28" s="413"/>
      <c r="CO28" s="413"/>
      <c r="CP28" s="413"/>
      <c r="CQ28" s="413"/>
      <c r="CR28" s="413"/>
      <c r="CS28" s="413"/>
      <c r="CT28" s="413"/>
      <c r="CU28" s="413"/>
      <c r="CV28" s="413"/>
      <c r="CW28" s="413"/>
      <c r="CX28" s="413"/>
      <c r="CY28" s="413"/>
      <c r="CZ28" s="413"/>
      <c r="DA28" s="413"/>
      <c r="DB28" s="413"/>
      <c r="DC28" s="413"/>
      <c r="DD28" s="413"/>
      <c r="DE28" s="413"/>
      <c r="DF28" s="413"/>
      <c r="DG28" s="413"/>
      <c r="DH28" s="413"/>
      <c r="DI28" s="413"/>
      <c r="DJ28" s="413"/>
      <c r="DK28" s="413"/>
      <c r="DL28" s="413"/>
      <c r="DM28" s="413"/>
      <c r="DN28" s="413"/>
      <c r="DO28" s="413"/>
      <c r="DP28" s="413"/>
      <c r="DQ28" s="413"/>
      <c r="DR28" s="413"/>
      <c r="DS28" s="413"/>
      <c r="DT28" s="413"/>
      <c r="DU28" s="413"/>
      <c r="DV28" s="413"/>
      <c r="DW28" s="413"/>
      <c r="DX28" s="413"/>
      <c r="DY28" s="413"/>
    </row>
    <row r="29" spans="1:129" s="388" customFormat="1" ht="14.55" customHeight="1">
      <c r="A29" s="363" t="s">
        <v>65</v>
      </c>
      <c r="B29" s="363" t="s">
        <v>66</v>
      </c>
      <c r="C29" s="410" t="s">
        <v>22</v>
      </c>
      <c r="D29" s="404"/>
      <c r="E29" s="462"/>
      <c r="F29" s="478"/>
      <c r="G29" s="452" t="s">
        <v>253</v>
      </c>
      <c r="H29" s="452" t="s">
        <v>253</v>
      </c>
      <c r="I29" s="452" t="s">
        <v>253</v>
      </c>
      <c r="J29" s="452" t="s">
        <v>253</v>
      </c>
      <c r="K29" s="452" t="s">
        <v>253</v>
      </c>
      <c r="L29" s="452" t="s">
        <v>253</v>
      </c>
      <c r="M29" s="452" t="s">
        <v>253</v>
      </c>
      <c r="N29" s="452" t="s">
        <v>253</v>
      </c>
      <c r="O29" s="452" t="s">
        <v>253</v>
      </c>
      <c r="P29" s="452" t="s">
        <v>253</v>
      </c>
      <c r="Q29" s="452" t="s">
        <v>253</v>
      </c>
      <c r="R29" s="452" t="s">
        <v>253</v>
      </c>
      <c r="S29" s="452" t="s">
        <v>253</v>
      </c>
      <c r="T29" s="452" t="s">
        <v>253</v>
      </c>
      <c r="U29" s="452" t="s">
        <v>253</v>
      </c>
      <c r="V29" s="452" t="s">
        <v>253</v>
      </c>
      <c r="W29" s="452" t="s">
        <v>253</v>
      </c>
      <c r="X29" s="452" t="s">
        <v>253</v>
      </c>
      <c r="Y29" s="452" t="s">
        <v>253</v>
      </c>
      <c r="Z29" s="452" t="s">
        <v>253</v>
      </c>
      <c r="AA29" s="452" t="s">
        <v>253</v>
      </c>
      <c r="AB29" s="452" t="s">
        <v>253</v>
      </c>
      <c r="AC29" s="452" t="s">
        <v>253</v>
      </c>
      <c r="AD29" s="452" t="s">
        <v>253</v>
      </c>
      <c r="AE29" s="452" t="s">
        <v>253</v>
      </c>
      <c r="AF29" s="452" t="s">
        <v>253</v>
      </c>
      <c r="AG29" s="452" t="s">
        <v>253</v>
      </c>
      <c r="AH29" s="452" t="s">
        <v>253</v>
      </c>
      <c r="AI29" s="452" t="s">
        <v>253</v>
      </c>
      <c r="AJ29" s="452" t="s">
        <v>253</v>
      </c>
      <c r="AK29" s="452" t="s">
        <v>253</v>
      </c>
      <c r="AL29" s="452" t="s">
        <v>253</v>
      </c>
      <c r="AM29" s="452" t="s">
        <v>253</v>
      </c>
      <c r="AN29" s="452" t="s">
        <v>253</v>
      </c>
      <c r="AO29" s="452" t="s">
        <v>253</v>
      </c>
      <c r="AP29" s="452" t="s">
        <v>253</v>
      </c>
      <c r="AQ29" s="452" t="s">
        <v>253</v>
      </c>
      <c r="AR29" s="452" t="s">
        <v>253</v>
      </c>
      <c r="AS29" s="452" t="s">
        <v>253</v>
      </c>
      <c r="AT29" s="452" t="s">
        <v>253</v>
      </c>
      <c r="AU29" s="452" t="s">
        <v>253</v>
      </c>
      <c r="AV29" s="452" t="s">
        <v>253</v>
      </c>
      <c r="AW29" s="452" t="s">
        <v>253</v>
      </c>
      <c r="AX29" s="452" t="s">
        <v>253</v>
      </c>
      <c r="AY29" s="452" t="s">
        <v>253</v>
      </c>
      <c r="AZ29" s="452" t="s">
        <v>253</v>
      </c>
      <c r="BA29" s="452" t="s">
        <v>253</v>
      </c>
      <c r="BB29" s="452" t="s">
        <v>253</v>
      </c>
      <c r="BC29" s="452" t="s">
        <v>253</v>
      </c>
      <c r="BD29" s="452" t="s">
        <v>253</v>
      </c>
      <c r="BE29" s="452" t="s">
        <v>253</v>
      </c>
      <c r="BF29" s="452" t="s">
        <v>253</v>
      </c>
      <c r="BG29" s="452" t="s">
        <v>253</v>
      </c>
      <c r="BH29" s="452" t="s">
        <v>253</v>
      </c>
      <c r="BI29" s="452" t="s">
        <v>253</v>
      </c>
      <c r="BJ29" s="452" t="s">
        <v>253</v>
      </c>
      <c r="BK29" s="452" t="s">
        <v>253</v>
      </c>
      <c r="BL29" s="452" t="s">
        <v>253</v>
      </c>
      <c r="BM29" s="452" t="s">
        <v>253</v>
      </c>
      <c r="BN29" s="452" t="s">
        <v>253</v>
      </c>
      <c r="BO29" s="452" t="s">
        <v>253</v>
      </c>
      <c r="BP29" s="452" t="s">
        <v>253</v>
      </c>
      <c r="BQ29" s="452" t="s">
        <v>253</v>
      </c>
      <c r="BR29" s="452" t="s">
        <v>253</v>
      </c>
      <c r="BS29" s="452" t="s">
        <v>253</v>
      </c>
      <c r="BT29" s="452" t="s">
        <v>253</v>
      </c>
      <c r="BU29" s="452" t="s">
        <v>253</v>
      </c>
      <c r="BV29" s="452" t="s">
        <v>253</v>
      </c>
      <c r="BW29" s="452" t="s">
        <v>253</v>
      </c>
      <c r="BX29" s="452" t="s">
        <v>253</v>
      </c>
      <c r="BY29" s="452" t="s">
        <v>253</v>
      </c>
      <c r="BZ29" s="452" t="s">
        <v>253</v>
      </c>
      <c r="CA29" s="452" t="s">
        <v>253</v>
      </c>
      <c r="CB29" s="452" t="s">
        <v>253</v>
      </c>
      <c r="CC29" s="452" t="s">
        <v>253</v>
      </c>
      <c r="CD29" s="452" t="s">
        <v>253</v>
      </c>
      <c r="CE29" s="452" t="s">
        <v>253</v>
      </c>
      <c r="CF29" s="452" t="s">
        <v>253</v>
      </c>
      <c r="CG29" s="452" t="s">
        <v>253</v>
      </c>
      <c r="CH29" s="452" t="s">
        <v>253</v>
      </c>
      <c r="CI29" s="452" t="s">
        <v>253</v>
      </c>
      <c r="CJ29" s="452" t="s">
        <v>253</v>
      </c>
      <c r="CK29" s="452" t="s">
        <v>253</v>
      </c>
      <c r="CL29" s="452" t="s">
        <v>253</v>
      </c>
      <c r="CM29" s="452" t="s">
        <v>253</v>
      </c>
      <c r="CN29" s="452" t="s">
        <v>253</v>
      </c>
      <c r="CO29" s="452" t="s">
        <v>253</v>
      </c>
      <c r="CP29" s="452" t="s">
        <v>253</v>
      </c>
      <c r="CQ29" s="452" t="s">
        <v>253</v>
      </c>
      <c r="CR29" s="452" t="s">
        <v>253</v>
      </c>
      <c r="CS29" s="452" t="s">
        <v>253</v>
      </c>
      <c r="CT29" s="452" t="s">
        <v>253</v>
      </c>
      <c r="CU29" s="452" t="s">
        <v>253</v>
      </c>
      <c r="CV29" s="452" t="s">
        <v>253</v>
      </c>
      <c r="CW29" s="452" t="s">
        <v>253</v>
      </c>
      <c r="CX29" s="452" t="s">
        <v>253</v>
      </c>
      <c r="CY29" s="452" t="s">
        <v>253</v>
      </c>
      <c r="CZ29" s="452" t="s">
        <v>253</v>
      </c>
      <c r="DA29" s="452" t="s">
        <v>253</v>
      </c>
      <c r="DB29" s="452" t="s">
        <v>253</v>
      </c>
      <c r="DC29" s="452" t="s">
        <v>253</v>
      </c>
      <c r="DD29" s="452" t="s">
        <v>253</v>
      </c>
      <c r="DE29" s="452" t="s">
        <v>253</v>
      </c>
      <c r="DF29" s="452" t="s">
        <v>253</v>
      </c>
      <c r="DG29" s="452" t="s">
        <v>253</v>
      </c>
      <c r="DH29" s="452" t="s">
        <v>253</v>
      </c>
      <c r="DI29" s="452" t="s">
        <v>253</v>
      </c>
      <c r="DJ29" s="452" t="s">
        <v>253</v>
      </c>
      <c r="DK29" s="452" t="s">
        <v>253</v>
      </c>
      <c r="DL29" s="452" t="s">
        <v>253</v>
      </c>
      <c r="DM29" s="452" t="s">
        <v>253</v>
      </c>
      <c r="DN29" s="452" t="s">
        <v>253</v>
      </c>
      <c r="DO29" s="452" t="s">
        <v>253</v>
      </c>
      <c r="DP29" s="452" t="s">
        <v>253</v>
      </c>
      <c r="DQ29" s="452" t="s">
        <v>253</v>
      </c>
      <c r="DR29" s="452" t="s">
        <v>253</v>
      </c>
      <c r="DS29" s="452" t="s">
        <v>253</v>
      </c>
      <c r="DT29" s="452" t="s">
        <v>253</v>
      </c>
      <c r="DU29" s="452" t="s">
        <v>253</v>
      </c>
      <c r="DV29" s="452" t="s">
        <v>253</v>
      </c>
      <c r="DW29" s="452" t="s">
        <v>253</v>
      </c>
      <c r="DX29" s="452" t="s">
        <v>253</v>
      </c>
      <c r="DY29" s="452" t="s">
        <v>253</v>
      </c>
    </row>
    <row r="30" spans="1:129" s="388" customFormat="1" ht="10.199999999999999">
      <c r="A30" s="363" t="s">
        <v>68</v>
      </c>
      <c r="B30" s="363" t="s">
        <v>69</v>
      </c>
      <c r="C30" s="410" t="s">
        <v>22</v>
      </c>
      <c r="D30" s="433">
        <v>2021</v>
      </c>
      <c r="E30" s="463"/>
      <c r="F30" s="478"/>
      <c r="G30" s="427"/>
      <c r="H30" s="428"/>
      <c r="I30" s="428"/>
      <c r="J30" s="428"/>
      <c r="K30" s="428"/>
      <c r="L30" s="428"/>
      <c r="M30" s="428"/>
      <c r="N30" s="428"/>
      <c r="O30" s="428"/>
      <c r="P30" s="428"/>
      <c r="Q30" s="428"/>
      <c r="R30" s="428"/>
      <c r="S30" s="428"/>
      <c r="T30" s="428"/>
      <c r="U30" s="428"/>
      <c r="V30" s="428"/>
      <c r="W30" s="428"/>
      <c r="X30" s="428"/>
      <c r="Y30" s="428"/>
      <c r="Z30" s="428"/>
      <c r="AA30" s="428"/>
      <c r="AB30" s="428"/>
      <c r="AC30" s="428"/>
      <c r="AD30" s="428"/>
      <c r="AE30" s="428"/>
      <c r="AF30" s="428"/>
      <c r="AG30" s="428"/>
      <c r="AH30" s="428"/>
      <c r="AI30" s="428"/>
      <c r="AJ30" s="428"/>
      <c r="AK30" s="428"/>
      <c r="AL30" s="428"/>
      <c r="AM30" s="428"/>
      <c r="AN30" s="428"/>
      <c r="AO30" s="428"/>
      <c r="AP30" s="428"/>
      <c r="AQ30" s="428"/>
      <c r="AR30" s="428"/>
      <c r="AS30" s="428"/>
      <c r="AT30" s="428"/>
      <c r="AU30" s="428"/>
      <c r="AV30" s="428"/>
      <c r="AW30" s="428"/>
      <c r="AX30" s="428"/>
      <c r="AY30" s="428"/>
      <c r="AZ30" s="428"/>
      <c r="BA30" s="428"/>
      <c r="BB30" s="428"/>
      <c r="BC30" s="428"/>
      <c r="BD30" s="428"/>
      <c r="BE30" s="428"/>
      <c r="BF30" s="428"/>
      <c r="BG30" s="428"/>
      <c r="BH30" s="428"/>
      <c r="BI30" s="428"/>
      <c r="BJ30" s="428"/>
      <c r="BK30" s="428"/>
      <c r="BL30" s="428"/>
      <c r="BM30" s="428"/>
      <c r="BN30" s="428"/>
      <c r="BO30" s="428"/>
      <c r="BP30" s="428"/>
      <c r="BQ30" s="428"/>
      <c r="BR30" s="428"/>
      <c r="BS30" s="428"/>
      <c r="BT30" s="428"/>
      <c r="BU30" s="428"/>
      <c r="BV30" s="428"/>
      <c r="BW30" s="428"/>
      <c r="BX30" s="428"/>
      <c r="BY30" s="428"/>
      <c r="BZ30" s="428"/>
      <c r="CA30" s="428"/>
      <c r="CB30" s="428"/>
      <c r="CC30" s="428"/>
      <c r="CD30" s="428"/>
      <c r="CE30" s="428"/>
      <c r="CF30" s="428"/>
      <c r="CG30" s="428"/>
      <c r="CH30" s="428"/>
      <c r="CI30" s="428"/>
      <c r="CJ30" s="428"/>
      <c r="CK30" s="428"/>
      <c r="CL30" s="428"/>
      <c r="CM30" s="428"/>
      <c r="CN30" s="428"/>
      <c r="CO30" s="428"/>
      <c r="CP30" s="428"/>
      <c r="CQ30" s="428"/>
      <c r="CR30" s="428"/>
      <c r="CS30" s="428"/>
      <c r="CT30" s="428"/>
      <c r="CU30" s="832"/>
      <c r="CV30" s="833"/>
      <c r="CW30" s="833"/>
      <c r="CX30" s="833"/>
      <c r="CY30" s="833"/>
      <c r="CZ30" s="833"/>
      <c r="DA30" s="833"/>
      <c r="DB30" s="833"/>
      <c r="DC30" s="833"/>
      <c r="DD30" s="833"/>
      <c r="DE30" s="833"/>
      <c r="DF30" s="833"/>
      <c r="DG30" s="833"/>
      <c r="DH30" s="833"/>
      <c r="DI30" s="833"/>
      <c r="DJ30" s="833"/>
      <c r="DK30" s="833"/>
      <c r="DL30" s="833"/>
      <c r="DM30" s="833"/>
      <c r="DN30" s="833"/>
      <c r="DO30" s="833"/>
      <c r="DP30" s="833"/>
      <c r="DQ30" s="833"/>
      <c r="DR30" s="833"/>
      <c r="DS30" s="833"/>
      <c r="DT30" s="833"/>
      <c r="DU30" s="833"/>
      <c r="DV30" s="833"/>
      <c r="DW30" s="833"/>
      <c r="DX30" s="833"/>
      <c r="DY30" s="834"/>
    </row>
    <row r="31" spans="1:129" s="395" customFormat="1" ht="16.95" customHeight="1">
      <c r="A31" s="340" t="s">
        <v>70</v>
      </c>
      <c r="B31" s="398" t="s">
        <v>71</v>
      </c>
      <c r="C31" s="414" t="s">
        <v>72</v>
      </c>
      <c r="D31" s="402">
        <v>44111</v>
      </c>
      <c r="E31" s="464" t="s">
        <v>11</v>
      </c>
      <c r="F31" s="476" t="s">
        <v>258</v>
      </c>
      <c r="G31" s="427"/>
      <c r="H31" s="428"/>
      <c r="I31" s="428"/>
      <c r="J31" s="428"/>
      <c r="K31" s="428"/>
      <c r="L31" s="488"/>
      <c r="M31" s="829" t="s">
        <v>266</v>
      </c>
      <c r="N31" s="830"/>
      <c r="O31" s="830"/>
      <c r="P31" s="830"/>
      <c r="Q31" s="830"/>
      <c r="R31" s="830"/>
      <c r="S31" s="830"/>
      <c r="T31" s="830"/>
      <c r="U31" s="830"/>
      <c r="V31" s="830"/>
      <c r="W31" s="830"/>
      <c r="X31" s="830"/>
      <c r="Y31" s="830"/>
      <c r="Z31" s="831"/>
      <c r="AA31" s="448" t="s">
        <v>251</v>
      </c>
      <c r="AB31" s="448" t="s">
        <v>251</v>
      </c>
      <c r="AC31" s="448" t="s">
        <v>251</v>
      </c>
      <c r="AD31" s="448" t="s">
        <v>251</v>
      </c>
      <c r="AE31" s="448" t="s">
        <v>251</v>
      </c>
      <c r="AF31" s="448" t="s">
        <v>251</v>
      </c>
      <c r="AG31" s="448" t="s">
        <v>251</v>
      </c>
      <c r="AH31" s="448" t="s">
        <v>251</v>
      </c>
      <c r="AI31" s="448" t="s">
        <v>251</v>
      </c>
      <c r="AJ31" s="448" t="s">
        <v>251</v>
      </c>
      <c r="AK31" s="448" t="s">
        <v>251</v>
      </c>
      <c r="AL31" s="448" t="s">
        <v>251</v>
      </c>
      <c r="AM31" s="448" t="s">
        <v>251</v>
      </c>
      <c r="AN31" s="448" t="s">
        <v>251</v>
      </c>
      <c r="AO31" s="448" t="s">
        <v>251</v>
      </c>
      <c r="AP31" s="448" t="s">
        <v>251</v>
      </c>
      <c r="AQ31" s="448" t="s">
        <v>251</v>
      </c>
      <c r="AR31" s="448" t="s">
        <v>251</v>
      </c>
      <c r="AS31" s="448" t="s">
        <v>251</v>
      </c>
      <c r="AT31" s="448" t="s">
        <v>251</v>
      </c>
      <c r="AU31" s="448" t="s">
        <v>251</v>
      </c>
      <c r="AV31" s="448" t="s">
        <v>251</v>
      </c>
      <c r="AW31" s="448" t="s">
        <v>251</v>
      </c>
      <c r="AX31" s="448" t="s">
        <v>251</v>
      </c>
      <c r="AY31" s="448" t="s">
        <v>251</v>
      </c>
      <c r="AZ31" s="448" t="s">
        <v>251</v>
      </c>
      <c r="BA31" s="448" t="s">
        <v>251</v>
      </c>
      <c r="BB31" s="448" t="s">
        <v>251</v>
      </c>
      <c r="BC31" s="448" t="s">
        <v>251</v>
      </c>
      <c r="BD31" s="448" t="s">
        <v>251</v>
      </c>
      <c r="BE31" s="448" t="s">
        <v>251</v>
      </c>
      <c r="BF31" s="448" t="s">
        <v>251</v>
      </c>
      <c r="BG31" s="448" t="s">
        <v>251</v>
      </c>
      <c r="BH31" s="448" t="s">
        <v>251</v>
      </c>
      <c r="BI31" s="448" t="s">
        <v>251</v>
      </c>
      <c r="BJ31" s="448" t="s">
        <v>251</v>
      </c>
      <c r="BK31" s="448" t="s">
        <v>251</v>
      </c>
      <c r="BL31" s="448" t="s">
        <v>251</v>
      </c>
      <c r="BM31" s="448" t="s">
        <v>251</v>
      </c>
      <c r="BN31" s="448" t="s">
        <v>251</v>
      </c>
      <c r="BO31" s="448" t="s">
        <v>251</v>
      </c>
      <c r="BP31" s="448" t="s">
        <v>251</v>
      </c>
      <c r="BQ31" s="448" t="s">
        <v>251</v>
      </c>
      <c r="BR31" s="448" t="s">
        <v>251</v>
      </c>
      <c r="BS31" s="448" t="s">
        <v>251</v>
      </c>
      <c r="BT31" s="448" t="s">
        <v>251</v>
      </c>
      <c r="BU31" s="448" t="s">
        <v>251</v>
      </c>
      <c r="BV31" s="448" t="s">
        <v>251</v>
      </c>
      <c r="BW31" s="448" t="s">
        <v>251</v>
      </c>
      <c r="BX31" s="448" t="s">
        <v>251</v>
      </c>
      <c r="BY31" s="448" t="s">
        <v>251</v>
      </c>
      <c r="BZ31" s="448" t="s">
        <v>251</v>
      </c>
      <c r="CA31" s="448" t="s">
        <v>251</v>
      </c>
      <c r="CB31" s="448" t="s">
        <v>251</v>
      </c>
      <c r="CC31" s="448" t="s">
        <v>251</v>
      </c>
      <c r="CD31" s="448" t="s">
        <v>251</v>
      </c>
      <c r="CE31" s="448" t="s">
        <v>251</v>
      </c>
      <c r="CF31" s="448" t="s">
        <v>251</v>
      </c>
      <c r="CG31" s="448" t="s">
        <v>251</v>
      </c>
      <c r="CH31" s="448" t="s">
        <v>251</v>
      </c>
      <c r="CI31" s="448" t="s">
        <v>251</v>
      </c>
      <c r="CJ31" s="448" t="s">
        <v>251</v>
      </c>
      <c r="CK31" s="448" t="s">
        <v>251</v>
      </c>
      <c r="CL31" s="448" t="s">
        <v>251</v>
      </c>
      <c r="CM31" s="448" t="s">
        <v>251</v>
      </c>
      <c r="CN31" s="448" t="s">
        <v>251</v>
      </c>
      <c r="CO31" s="448" t="s">
        <v>251</v>
      </c>
      <c r="CP31" s="448" t="s">
        <v>251</v>
      </c>
      <c r="CQ31" s="448" t="s">
        <v>251</v>
      </c>
      <c r="CR31" s="448" t="s">
        <v>251</v>
      </c>
      <c r="CS31" s="448" t="s">
        <v>251</v>
      </c>
      <c r="CT31" s="448" t="s">
        <v>251</v>
      </c>
      <c r="CU31" s="448" t="s">
        <v>251</v>
      </c>
      <c r="CV31" s="448" t="s">
        <v>251</v>
      </c>
      <c r="CW31" s="448" t="s">
        <v>251</v>
      </c>
      <c r="CX31" s="448" t="s">
        <v>251</v>
      </c>
      <c r="CY31" s="448" t="s">
        <v>251</v>
      </c>
      <c r="CZ31" s="448" t="s">
        <v>251</v>
      </c>
      <c r="DA31" s="448" t="s">
        <v>251</v>
      </c>
      <c r="DB31" s="448" t="s">
        <v>251</v>
      </c>
      <c r="DC31" s="448" t="s">
        <v>251</v>
      </c>
      <c r="DD31" s="448" t="s">
        <v>251</v>
      </c>
      <c r="DE31" s="448" t="s">
        <v>251</v>
      </c>
      <c r="DF31" s="448" t="s">
        <v>251</v>
      </c>
      <c r="DG31" s="448" t="s">
        <v>251</v>
      </c>
      <c r="DH31" s="448" t="s">
        <v>251</v>
      </c>
      <c r="DI31" s="448" t="s">
        <v>251</v>
      </c>
      <c r="DJ31" s="448" t="s">
        <v>251</v>
      </c>
      <c r="DK31" s="448" t="s">
        <v>251</v>
      </c>
      <c r="DL31" s="448" t="s">
        <v>251</v>
      </c>
      <c r="DM31" s="448" t="s">
        <v>251</v>
      </c>
      <c r="DN31" s="448" t="s">
        <v>251</v>
      </c>
      <c r="DO31" s="448" t="s">
        <v>251</v>
      </c>
      <c r="DP31" s="448" t="s">
        <v>251</v>
      </c>
      <c r="DQ31" s="448" t="s">
        <v>251</v>
      </c>
      <c r="DR31" s="448" t="s">
        <v>251</v>
      </c>
      <c r="DS31" s="448" t="s">
        <v>251</v>
      </c>
      <c r="DT31" s="448" t="s">
        <v>251</v>
      </c>
      <c r="DU31" s="448" t="s">
        <v>251</v>
      </c>
      <c r="DV31" s="448" t="s">
        <v>251</v>
      </c>
      <c r="DW31" s="448" t="s">
        <v>251</v>
      </c>
      <c r="DX31" s="448" t="s">
        <v>251</v>
      </c>
      <c r="DY31" s="448" t="s">
        <v>251</v>
      </c>
    </row>
    <row r="32" spans="1:129" s="395" customFormat="1" ht="10.199999999999999">
      <c r="A32" s="340" t="s">
        <v>73</v>
      </c>
      <c r="B32" s="340" t="s">
        <v>74</v>
      </c>
      <c r="C32" s="410" t="s">
        <v>22</v>
      </c>
      <c r="D32" s="402"/>
      <c r="E32" s="464"/>
      <c r="F32" s="478"/>
      <c r="G32" s="427"/>
      <c r="H32" s="428"/>
      <c r="I32" s="428"/>
      <c r="J32" s="428"/>
      <c r="K32" s="428"/>
      <c r="L32" s="428"/>
      <c r="M32" s="428"/>
      <c r="N32" s="428"/>
      <c r="O32" s="428"/>
      <c r="P32" s="428"/>
      <c r="Q32" s="428"/>
      <c r="R32" s="428"/>
      <c r="S32" s="428"/>
      <c r="T32" s="428"/>
      <c r="U32" s="428"/>
      <c r="V32" s="428"/>
      <c r="W32" s="428"/>
      <c r="X32" s="428"/>
      <c r="Y32" s="428"/>
      <c r="Z32" s="428"/>
      <c r="AA32" s="428"/>
      <c r="AB32" s="428"/>
      <c r="AC32" s="428"/>
      <c r="AD32" s="428"/>
      <c r="AE32" s="428"/>
      <c r="AF32" s="428"/>
      <c r="AG32" s="428"/>
      <c r="AH32" s="428"/>
      <c r="AI32" s="428"/>
      <c r="AJ32" s="428"/>
      <c r="AK32" s="488"/>
      <c r="AL32" s="452" t="s">
        <v>253</v>
      </c>
      <c r="AM32" s="452" t="s">
        <v>253</v>
      </c>
      <c r="AN32" s="452" t="s">
        <v>253</v>
      </c>
      <c r="AO32" s="452" t="s">
        <v>253</v>
      </c>
      <c r="AP32" s="452" t="s">
        <v>253</v>
      </c>
      <c r="AQ32" s="452" t="s">
        <v>253</v>
      </c>
      <c r="AR32" s="452" t="s">
        <v>253</v>
      </c>
      <c r="AS32" s="452" t="s">
        <v>253</v>
      </c>
      <c r="AT32" s="452" t="s">
        <v>253</v>
      </c>
      <c r="AU32" s="452" t="s">
        <v>253</v>
      </c>
      <c r="AV32" s="452" t="s">
        <v>253</v>
      </c>
      <c r="AW32" s="452" t="s">
        <v>253</v>
      </c>
      <c r="AX32" s="452" t="s">
        <v>253</v>
      </c>
      <c r="AY32" s="452" t="s">
        <v>253</v>
      </c>
      <c r="AZ32" s="452" t="s">
        <v>253</v>
      </c>
      <c r="BA32" s="452" t="s">
        <v>253</v>
      </c>
      <c r="BB32" s="452" t="s">
        <v>253</v>
      </c>
      <c r="BC32" s="452" t="s">
        <v>253</v>
      </c>
      <c r="BD32" s="452" t="s">
        <v>253</v>
      </c>
      <c r="BE32" s="452" t="s">
        <v>253</v>
      </c>
      <c r="BF32" s="452" t="s">
        <v>253</v>
      </c>
      <c r="BG32" s="452" t="s">
        <v>253</v>
      </c>
      <c r="BH32" s="452" t="s">
        <v>253</v>
      </c>
      <c r="BI32" s="452" t="s">
        <v>253</v>
      </c>
      <c r="BJ32" s="452" t="s">
        <v>253</v>
      </c>
      <c r="BK32" s="452" t="s">
        <v>253</v>
      </c>
      <c r="BL32" s="452" t="s">
        <v>253</v>
      </c>
      <c r="BM32" s="452" t="s">
        <v>253</v>
      </c>
      <c r="BN32" s="452" t="s">
        <v>253</v>
      </c>
      <c r="BO32" s="452" t="s">
        <v>253</v>
      </c>
      <c r="BP32" s="452" t="s">
        <v>253</v>
      </c>
      <c r="BQ32" s="452" t="s">
        <v>253</v>
      </c>
      <c r="BR32" s="452" t="s">
        <v>253</v>
      </c>
      <c r="BS32" s="452" t="s">
        <v>253</v>
      </c>
      <c r="BT32" s="452" t="s">
        <v>253</v>
      </c>
      <c r="BU32" s="452" t="s">
        <v>253</v>
      </c>
      <c r="BV32" s="452" t="s">
        <v>253</v>
      </c>
      <c r="BW32" s="452" t="s">
        <v>253</v>
      </c>
      <c r="BX32" s="452" t="s">
        <v>253</v>
      </c>
      <c r="BY32" s="452" t="s">
        <v>253</v>
      </c>
      <c r="BZ32" s="452" t="s">
        <v>253</v>
      </c>
      <c r="CA32" s="452" t="s">
        <v>253</v>
      </c>
      <c r="CB32" s="452" t="s">
        <v>253</v>
      </c>
      <c r="CC32" s="452" t="s">
        <v>253</v>
      </c>
      <c r="CD32" s="452" t="s">
        <v>253</v>
      </c>
      <c r="CE32" s="452" t="s">
        <v>253</v>
      </c>
      <c r="CF32" s="452" t="s">
        <v>253</v>
      </c>
      <c r="CG32" s="452" t="s">
        <v>253</v>
      </c>
      <c r="CH32" s="452" t="s">
        <v>253</v>
      </c>
      <c r="CI32" s="452" t="s">
        <v>253</v>
      </c>
      <c r="CJ32" s="452" t="s">
        <v>253</v>
      </c>
      <c r="CK32" s="452" t="s">
        <v>253</v>
      </c>
      <c r="CL32" s="452" t="s">
        <v>253</v>
      </c>
      <c r="CM32" s="452" t="s">
        <v>253</v>
      </c>
      <c r="CN32" s="452" t="s">
        <v>253</v>
      </c>
      <c r="CO32" s="452" t="s">
        <v>253</v>
      </c>
      <c r="CP32" s="452" t="s">
        <v>253</v>
      </c>
      <c r="CQ32" s="452" t="s">
        <v>253</v>
      </c>
      <c r="CR32" s="452" t="s">
        <v>253</v>
      </c>
      <c r="CS32" s="452" t="s">
        <v>253</v>
      </c>
      <c r="CT32" s="452" t="s">
        <v>253</v>
      </c>
      <c r="CU32" s="452" t="s">
        <v>253</v>
      </c>
      <c r="CV32" s="452" t="s">
        <v>253</v>
      </c>
      <c r="CW32" s="452" t="s">
        <v>253</v>
      </c>
      <c r="CX32" s="452" t="s">
        <v>253</v>
      </c>
      <c r="CY32" s="452" t="s">
        <v>253</v>
      </c>
      <c r="CZ32" s="452" t="s">
        <v>253</v>
      </c>
      <c r="DA32" s="452" t="s">
        <v>253</v>
      </c>
      <c r="DB32" s="452" t="s">
        <v>253</v>
      </c>
      <c r="DC32" s="452" t="s">
        <v>253</v>
      </c>
      <c r="DD32" s="452" t="s">
        <v>253</v>
      </c>
      <c r="DE32" s="452" t="s">
        <v>253</v>
      </c>
      <c r="DF32" s="452" t="s">
        <v>253</v>
      </c>
      <c r="DG32" s="452" t="s">
        <v>253</v>
      </c>
      <c r="DH32" s="452" t="s">
        <v>253</v>
      </c>
      <c r="DI32" s="452" t="s">
        <v>253</v>
      </c>
      <c r="DJ32" s="452" t="s">
        <v>253</v>
      </c>
      <c r="DK32" s="452" t="s">
        <v>253</v>
      </c>
      <c r="DL32" s="452" t="s">
        <v>253</v>
      </c>
      <c r="DM32" s="452" t="s">
        <v>253</v>
      </c>
      <c r="DN32" s="452" t="s">
        <v>253</v>
      </c>
      <c r="DO32" s="452" t="s">
        <v>253</v>
      </c>
      <c r="DP32" s="452" t="s">
        <v>253</v>
      </c>
      <c r="DQ32" s="452" t="s">
        <v>253</v>
      </c>
      <c r="DR32" s="452" t="s">
        <v>253</v>
      </c>
      <c r="DS32" s="452" t="s">
        <v>253</v>
      </c>
      <c r="DT32" s="452" t="s">
        <v>253</v>
      </c>
      <c r="DU32" s="452" t="s">
        <v>253</v>
      </c>
      <c r="DV32" s="452" t="s">
        <v>253</v>
      </c>
      <c r="DW32" s="452" t="s">
        <v>253</v>
      </c>
      <c r="DX32" s="452" t="s">
        <v>253</v>
      </c>
      <c r="DY32" s="452" t="s">
        <v>253</v>
      </c>
    </row>
    <row r="33" spans="1:129" s="395" customFormat="1" ht="10.199999999999999">
      <c r="A33" s="340" t="s">
        <v>75</v>
      </c>
      <c r="B33" s="340" t="s">
        <v>76</v>
      </c>
      <c r="C33" s="410" t="s">
        <v>22</v>
      </c>
      <c r="D33" s="402"/>
      <c r="E33" s="464"/>
      <c r="F33" s="478"/>
      <c r="G33" s="427"/>
      <c r="H33" s="428"/>
      <c r="I33" s="428"/>
      <c r="J33" s="428"/>
      <c r="K33" s="428"/>
      <c r="L33" s="428"/>
      <c r="M33" s="428"/>
      <c r="N33" s="428"/>
      <c r="O33" s="428"/>
      <c r="P33" s="428"/>
      <c r="Q33" s="428"/>
      <c r="R33" s="428"/>
      <c r="S33" s="428"/>
      <c r="T33" s="428"/>
      <c r="U33" s="428"/>
      <c r="V33" s="428"/>
      <c r="W33" s="428"/>
      <c r="X33" s="428"/>
      <c r="Y33" s="428"/>
      <c r="Z33" s="428"/>
      <c r="AA33" s="428"/>
      <c r="AB33" s="428"/>
      <c r="AC33" s="428"/>
      <c r="AD33" s="428"/>
      <c r="AE33" s="428"/>
      <c r="AF33" s="428"/>
      <c r="AG33" s="428"/>
      <c r="AH33" s="428"/>
      <c r="AI33" s="428"/>
      <c r="AJ33" s="428"/>
      <c r="AK33" s="488"/>
      <c r="AL33" s="452" t="s">
        <v>253</v>
      </c>
      <c r="AM33" s="452" t="s">
        <v>253</v>
      </c>
      <c r="AN33" s="452" t="s">
        <v>253</v>
      </c>
      <c r="AO33" s="452" t="s">
        <v>253</v>
      </c>
      <c r="AP33" s="452" t="s">
        <v>253</v>
      </c>
      <c r="AQ33" s="452" t="s">
        <v>253</v>
      </c>
      <c r="AR33" s="452" t="s">
        <v>253</v>
      </c>
      <c r="AS33" s="452" t="s">
        <v>253</v>
      </c>
      <c r="AT33" s="452" t="s">
        <v>253</v>
      </c>
      <c r="AU33" s="452" t="s">
        <v>253</v>
      </c>
      <c r="AV33" s="452" t="s">
        <v>253</v>
      </c>
      <c r="AW33" s="452" t="s">
        <v>253</v>
      </c>
      <c r="AX33" s="452" t="s">
        <v>253</v>
      </c>
      <c r="AY33" s="452" t="s">
        <v>253</v>
      </c>
      <c r="AZ33" s="452" t="s">
        <v>253</v>
      </c>
      <c r="BA33" s="452" t="s">
        <v>253</v>
      </c>
      <c r="BB33" s="452" t="s">
        <v>253</v>
      </c>
      <c r="BC33" s="452" t="s">
        <v>253</v>
      </c>
      <c r="BD33" s="452" t="s">
        <v>253</v>
      </c>
      <c r="BE33" s="452" t="s">
        <v>253</v>
      </c>
      <c r="BF33" s="452" t="s">
        <v>253</v>
      </c>
      <c r="BG33" s="452" t="s">
        <v>253</v>
      </c>
      <c r="BH33" s="452" t="s">
        <v>253</v>
      </c>
      <c r="BI33" s="452" t="s">
        <v>253</v>
      </c>
      <c r="BJ33" s="452" t="s">
        <v>253</v>
      </c>
      <c r="BK33" s="452" t="s">
        <v>253</v>
      </c>
      <c r="BL33" s="452" t="s">
        <v>253</v>
      </c>
      <c r="BM33" s="452" t="s">
        <v>253</v>
      </c>
      <c r="BN33" s="452" t="s">
        <v>253</v>
      </c>
      <c r="BO33" s="452" t="s">
        <v>253</v>
      </c>
      <c r="BP33" s="452" t="s">
        <v>253</v>
      </c>
      <c r="BQ33" s="452" t="s">
        <v>253</v>
      </c>
      <c r="BR33" s="452" t="s">
        <v>253</v>
      </c>
      <c r="BS33" s="452" t="s">
        <v>253</v>
      </c>
      <c r="BT33" s="452" t="s">
        <v>253</v>
      </c>
      <c r="BU33" s="452" t="s">
        <v>253</v>
      </c>
      <c r="BV33" s="452" t="s">
        <v>253</v>
      </c>
      <c r="BW33" s="452" t="s">
        <v>253</v>
      </c>
      <c r="BX33" s="452" t="s">
        <v>253</v>
      </c>
      <c r="BY33" s="452" t="s">
        <v>253</v>
      </c>
      <c r="BZ33" s="452" t="s">
        <v>253</v>
      </c>
      <c r="CA33" s="452" t="s">
        <v>253</v>
      </c>
      <c r="CB33" s="452" t="s">
        <v>253</v>
      </c>
      <c r="CC33" s="452" t="s">
        <v>253</v>
      </c>
      <c r="CD33" s="452" t="s">
        <v>253</v>
      </c>
      <c r="CE33" s="452" t="s">
        <v>253</v>
      </c>
      <c r="CF33" s="452" t="s">
        <v>253</v>
      </c>
      <c r="CG33" s="452" t="s">
        <v>253</v>
      </c>
      <c r="CH33" s="452" t="s">
        <v>253</v>
      </c>
      <c r="CI33" s="452" t="s">
        <v>253</v>
      </c>
      <c r="CJ33" s="452" t="s">
        <v>253</v>
      </c>
      <c r="CK33" s="452" t="s">
        <v>253</v>
      </c>
      <c r="CL33" s="452" t="s">
        <v>253</v>
      </c>
      <c r="CM33" s="452" t="s">
        <v>253</v>
      </c>
      <c r="CN33" s="452" t="s">
        <v>253</v>
      </c>
      <c r="CO33" s="452" t="s">
        <v>253</v>
      </c>
      <c r="CP33" s="452" t="s">
        <v>253</v>
      </c>
      <c r="CQ33" s="452" t="s">
        <v>253</v>
      </c>
      <c r="CR33" s="452" t="s">
        <v>253</v>
      </c>
      <c r="CS33" s="452" t="s">
        <v>253</v>
      </c>
      <c r="CT33" s="452" t="s">
        <v>253</v>
      </c>
      <c r="CU33" s="452" t="s">
        <v>253</v>
      </c>
      <c r="CV33" s="452" t="s">
        <v>253</v>
      </c>
      <c r="CW33" s="452" t="s">
        <v>253</v>
      </c>
      <c r="CX33" s="452" t="s">
        <v>253</v>
      </c>
      <c r="CY33" s="452" t="s">
        <v>253</v>
      </c>
      <c r="CZ33" s="452" t="s">
        <v>253</v>
      </c>
      <c r="DA33" s="452" t="s">
        <v>253</v>
      </c>
      <c r="DB33" s="452" t="s">
        <v>253</v>
      </c>
      <c r="DC33" s="452" t="s">
        <v>253</v>
      </c>
      <c r="DD33" s="452" t="s">
        <v>253</v>
      </c>
      <c r="DE33" s="452" t="s">
        <v>253</v>
      </c>
      <c r="DF33" s="452" t="s">
        <v>253</v>
      </c>
      <c r="DG33" s="452" t="s">
        <v>253</v>
      </c>
      <c r="DH33" s="452" t="s">
        <v>253</v>
      </c>
      <c r="DI33" s="452" t="s">
        <v>253</v>
      </c>
      <c r="DJ33" s="452" t="s">
        <v>253</v>
      </c>
      <c r="DK33" s="452" t="s">
        <v>253</v>
      </c>
      <c r="DL33" s="452" t="s">
        <v>253</v>
      </c>
      <c r="DM33" s="452" t="s">
        <v>253</v>
      </c>
      <c r="DN33" s="452" t="s">
        <v>253</v>
      </c>
      <c r="DO33" s="452" t="s">
        <v>253</v>
      </c>
      <c r="DP33" s="452" t="s">
        <v>253</v>
      </c>
      <c r="DQ33" s="452" t="s">
        <v>253</v>
      </c>
      <c r="DR33" s="452" t="s">
        <v>253</v>
      </c>
      <c r="DS33" s="452" t="s">
        <v>253</v>
      </c>
      <c r="DT33" s="452" t="s">
        <v>253</v>
      </c>
      <c r="DU33" s="452" t="s">
        <v>253</v>
      </c>
      <c r="DV33" s="452" t="s">
        <v>253</v>
      </c>
      <c r="DW33" s="452" t="s">
        <v>253</v>
      </c>
      <c r="DX33" s="452" t="s">
        <v>253</v>
      </c>
      <c r="DY33" s="452" t="s">
        <v>253</v>
      </c>
    </row>
    <row r="34" spans="1:129" s="395" customFormat="1" ht="13.5" customHeight="1">
      <c r="A34" s="340" t="s">
        <v>77</v>
      </c>
      <c r="B34" s="398" t="s">
        <v>78</v>
      </c>
      <c r="C34" s="414" t="s">
        <v>267</v>
      </c>
      <c r="D34" s="402"/>
      <c r="E34" s="402">
        <v>44129</v>
      </c>
      <c r="F34" s="476" t="s">
        <v>262</v>
      </c>
      <c r="G34" s="427"/>
      <c r="H34" s="428"/>
      <c r="I34" s="428"/>
      <c r="J34" s="428"/>
      <c r="K34" s="428"/>
      <c r="L34" s="428"/>
      <c r="M34" s="428"/>
      <c r="N34" s="428"/>
      <c r="O34" s="428"/>
      <c r="P34" s="428"/>
      <c r="Q34" s="428"/>
      <c r="R34" s="428"/>
      <c r="S34" s="428"/>
      <c r="T34" s="428"/>
      <c r="U34" s="428"/>
      <c r="V34" s="428"/>
      <c r="W34" s="428"/>
      <c r="X34" s="428"/>
      <c r="Y34" s="428"/>
      <c r="Z34" s="835" t="s">
        <v>263</v>
      </c>
      <c r="AA34" s="835"/>
      <c r="AB34" s="835"/>
      <c r="AC34" s="835"/>
      <c r="AD34" s="836"/>
      <c r="AE34" s="829" t="s">
        <v>266</v>
      </c>
      <c r="AF34" s="830"/>
      <c r="AG34" s="830"/>
      <c r="AH34" s="830"/>
      <c r="AI34" s="830"/>
      <c r="AJ34" s="830"/>
      <c r="AK34" s="830"/>
      <c r="AL34" s="830"/>
      <c r="AM34" s="830"/>
      <c r="AN34" s="830"/>
      <c r="AO34" s="830"/>
      <c r="AP34" s="830"/>
      <c r="AQ34" s="830"/>
      <c r="AR34" s="831"/>
      <c r="AS34" s="448" t="s">
        <v>251</v>
      </c>
      <c r="AT34" s="448" t="s">
        <v>251</v>
      </c>
      <c r="AU34" s="448" t="s">
        <v>251</v>
      </c>
      <c r="AV34" s="448" t="s">
        <v>251</v>
      </c>
      <c r="AW34" s="448" t="s">
        <v>251</v>
      </c>
      <c r="AX34" s="448" t="s">
        <v>251</v>
      </c>
      <c r="AY34" s="448" t="s">
        <v>251</v>
      </c>
      <c r="AZ34" s="448" t="s">
        <v>251</v>
      </c>
      <c r="BA34" s="448" t="s">
        <v>251</v>
      </c>
      <c r="BB34" s="448" t="s">
        <v>251</v>
      </c>
      <c r="BC34" s="448" t="s">
        <v>251</v>
      </c>
      <c r="BD34" s="448" t="s">
        <v>251</v>
      </c>
      <c r="BE34" s="448" t="s">
        <v>251</v>
      </c>
      <c r="BF34" s="448" t="s">
        <v>251</v>
      </c>
      <c r="BG34" s="448" t="s">
        <v>251</v>
      </c>
      <c r="BH34" s="448" t="s">
        <v>251</v>
      </c>
      <c r="BI34" s="448" t="s">
        <v>251</v>
      </c>
      <c r="BJ34" s="448" t="s">
        <v>251</v>
      </c>
      <c r="BK34" s="448" t="s">
        <v>251</v>
      </c>
      <c r="BL34" s="448" t="s">
        <v>251</v>
      </c>
      <c r="BM34" s="448" t="s">
        <v>251</v>
      </c>
      <c r="BN34" s="448" t="s">
        <v>251</v>
      </c>
      <c r="BO34" s="448" t="s">
        <v>251</v>
      </c>
      <c r="BP34" s="448" t="s">
        <v>251</v>
      </c>
      <c r="BQ34" s="448" t="s">
        <v>251</v>
      </c>
      <c r="BR34" s="448" t="s">
        <v>251</v>
      </c>
      <c r="BS34" s="448" t="s">
        <v>251</v>
      </c>
      <c r="BT34" s="448" t="s">
        <v>251</v>
      </c>
      <c r="BU34" s="448" t="s">
        <v>251</v>
      </c>
      <c r="BV34" s="448" t="s">
        <v>251</v>
      </c>
      <c r="BW34" s="448" t="s">
        <v>251</v>
      </c>
      <c r="BX34" s="448" t="s">
        <v>251</v>
      </c>
      <c r="BY34" s="448" t="s">
        <v>251</v>
      </c>
      <c r="BZ34" s="448" t="s">
        <v>251</v>
      </c>
      <c r="CA34" s="448" t="s">
        <v>251</v>
      </c>
      <c r="CB34" s="448" t="s">
        <v>251</v>
      </c>
      <c r="CC34" s="448" t="s">
        <v>251</v>
      </c>
      <c r="CD34" s="448" t="s">
        <v>251</v>
      </c>
      <c r="CE34" s="448" t="s">
        <v>251</v>
      </c>
      <c r="CF34" s="448" t="s">
        <v>251</v>
      </c>
      <c r="CG34" s="448" t="s">
        <v>251</v>
      </c>
      <c r="CH34" s="448" t="s">
        <v>251</v>
      </c>
      <c r="CI34" s="448" t="s">
        <v>251</v>
      </c>
      <c r="CJ34" s="448" t="s">
        <v>251</v>
      </c>
      <c r="CK34" s="448" t="s">
        <v>251</v>
      </c>
      <c r="CL34" s="448" t="s">
        <v>251</v>
      </c>
      <c r="CM34" s="448" t="s">
        <v>251</v>
      </c>
      <c r="CN34" s="448" t="s">
        <v>251</v>
      </c>
      <c r="CO34" s="448" t="s">
        <v>251</v>
      </c>
      <c r="CP34" s="448" t="s">
        <v>251</v>
      </c>
      <c r="CQ34" s="448" t="s">
        <v>251</v>
      </c>
      <c r="CR34" s="448" t="s">
        <v>251</v>
      </c>
      <c r="CS34" s="448" t="s">
        <v>251</v>
      </c>
      <c r="CT34" s="448" t="s">
        <v>251</v>
      </c>
      <c r="CU34" s="448" t="s">
        <v>251</v>
      </c>
      <c r="CV34" s="448" t="s">
        <v>251</v>
      </c>
      <c r="CW34" s="448" t="s">
        <v>251</v>
      </c>
      <c r="CX34" s="448" t="s">
        <v>251</v>
      </c>
      <c r="CY34" s="448" t="s">
        <v>251</v>
      </c>
      <c r="CZ34" s="448" t="s">
        <v>251</v>
      </c>
      <c r="DA34" s="448" t="s">
        <v>251</v>
      </c>
      <c r="DB34" s="448" t="s">
        <v>251</v>
      </c>
      <c r="DC34" s="448" t="s">
        <v>251</v>
      </c>
      <c r="DD34" s="448" t="s">
        <v>251</v>
      </c>
      <c r="DE34" s="448" t="s">
        <v>251</v>
      </c>
      <c r="DF34" s="448" t="s">
        <v>251</v>
      </c>
      <c r="DG34" s="448" t="s">
        <v>251</v>
      </c>
      <c r="DH34" s="448" t="s">
        <v>251</v>
      </c>
      <c r="DI34" s="448" t="s">
        <v>251</v>
      </c>
      <c r="DJ34" s="448" t="s">
        <v>251</v>
      </c>
      <c r="DK34" s="448" t="s">
        <v>251</v>
      </c>
      <c r="DL34" s="448" t="s">
        <v>251</v>
      </c>
      <c r="DM34" s="448" t="s">
        <v>251</v>
      </c>
      <c r="DN34" s="448" t="s">
        <v>251</v>
      </c>
      <c r="DO34" s="448" t="s">
        <v>251</v>
      </c>
      <c r="DP34" s="448" t="s">
        <v>251</v>
      </c>
      <c r="DQ34" s="448" t="s">
        <v>251</v>
      </c>
      <c r="DR34" s="448" t="s">
        <v>251</v>
      </c>
      <c r="DS34" s="448" t="s">
        <v>251</v>
      </c>
      <c r="DT34" s="448" t="s">
        <v>251</v>
      </c>
      <c r="DU34" s="448" t="s">
        <v>251</v>
      </c>
      <c r="DV34" s="448" t="s">
        <v>251</v>
      </c>
      <c r="DW34" s="448" t="s">
        <v>251</v>
      </c>
      <c r="DX34" s="448" t="s">
        <v>251</v>
      </c>
      <c r="DY34" s="448" t="s">
        <v>251</v>
      </c>
    </row>
    <row r="35" spans="1:129" s="395" customFormat="1" ht="13.05" customHeight="1">
      <c r="A35" s="340" t="s">
        <v>79</v>
      </c>
      <c r="B35" s="340" t="s">
        <v>80</v>
      </c>
      <c r="C35" s="414" t="s">
        <v>81</v>
      </c>
      <c r="D35" s="402"/>
      <c r="E35" s="402">
        <v>44124</v>
      </c>
      <c r="F35" s="407" t="s">
        <v>268</v>
      </c>
      <c r="G35" s="427"/>
      <c r="H35" s="428"/>
      <c r="I35" s="428"/>
      <c r="J35" s="428"/>
      <c r="K35" s="428"/>
      <c r="L35" s="428"/>
      <c r="M35" s="428"/>
      <c r="N35" s="428"/>
      <c r="O35" s="428"/>
      <c r="P35" s="428"/>
      <c r="Q35" s="428"/>
      <c r="R35" s="428"/>
      <c r="S35" s="428"/>
      <c r="T35" s="840" t="s">
        <v>269</v>
      </c>
      <c r="U35" s="840"/>
      <c r="V35" s="840"/>
      <c r="W35" s="840"/>
      <c r="X35" s="840"/>
      <c r="Y35" s="841"/>
      <c r="Z35" s="829" t="s">
        <v>266</v>
      </c>
      <c r="AA35" s="830"/>
      <c r="AB35" s="830"/>
      <c r="AC35" s="830"/>
      <c r="AD35" s="830"/>
      <c r="AE35" s="830"/>
      <c r="AF35" s="830"/>
      <c r="AG35" s="830"/>
      <c r="AH35" s="830"/>
      <c r="AI35" s="830"/>
      <c r="AJ35" s="830"/>
      <c r="AK35" s="830"/>
      <c r="AL35" s="830"/>
      <c r="AM35" s="831"/>
      <c r="AN35" s="448" t="s">
        <v>251</v>
      </c>
      <c r="AO35" s="448" t="s">
        <v>251</v>
      </c>
      <c r="AP35" s="448" t="s">
        <v>251</v>
      </c>
      <c r="AQ35" s="448" t="s">
        <v>251</v>
      </c>
      <c r="AR35" s="448" t="s">
        <v>251</v>
      </c>
      <c r="AS35" s="448" t="s">
        <v>251</v>
      </c>
      <c r="AT35" s="448" t="s">
        <v>251</v>
      </c>
      <c r="AU35" s="448" t="s">
        <v>251</v>
      </c>
      <c r="AV35" s="448" t="s">
        <v>251</v>
      </c>
      <c r="AW35" s="448" t="s">
        <v>251</v>
      </c>
      <c r="AX35" s="448" t="s">
        <v>251</v>
      </c>
      <c r="AY35" s="448" t="s">
        <v>251</v>
      </c>
      <c r="AZ35" s="448" t="s">
        <v>251</v>
      </c>
      <c r="BA35" s="448" t="s">
        <v>251</v>
      </c>
      <c r="BB35" s="448" t="s">
        <v>251</v>
      </c>
      <c r="BC35" s="448" t="s">
        <v>251</v>
      </c>
      <c r="BD35" s="448" t="s">
        <v>251</v>
      </c>
      <c r="BE35" s="448" t="s">
        <v>251</v>
      </c>
      <c r="BF35" s="448" t="s">
        <v>251</v>
      </c>
      <c r="BG35" s="448" t="s">
        <v>251</v>
      </c>
      <c r="BH35" s="448" t="s">
        <v>251</v>
      </c>
      <c r="BI35" s="448" t="s">
        <v>251</v>
      </c>
      <c r="BJ35" s="448" t="s">
        <v>251</v>
      </c>
      <c r="BK35" s="448" t="s">
        <v>251</v>
      </c>
      <c r="BL35" s="448" t="s">
        <v>251</v>
      </c>
      <c r="BM35" s="448" t="s">
        <v>251</v>
      </c>
      <c r="BN35" s="448" t="s">
        <v>251</v>
      </c>
      <c r="BO35" s="448" t="s">
        <v>251</v>
      </c>
      <c r="BP35" s="448" t="s">
        <v>251</v>
      </c>
      <c r="BQ35" s="448" t="s">
        <v>251</v>
      </c>
      <c r="BR35" s="448" t="s">
        <v>251</v>
      </c>
      <c r="BS35" s="448" t="s">
        <v>251</v>
      </c>
      <c r="BT35" s="448" t="s">
        <v>251</v>
      </c>
      <c r="BU35" s="448" t="s">
        <v>251</v>
      </c>
      <c r="BV35" s="448" t="s">
        <v>251</v>
      </c>
      <c r="BW35" s="448" t="s">
        <v>251</v>
      </c>
      <c r="BX35" s="448" t="s">
        <v>251</v>
      </c>
      <c r="BY35" s="448" t="s">
        <v>251</v>
      </c>
      <c r="BZ35" s="448" t="s">
        <v>251</v>
      </c>
      <c r="CA35" s="448" t="s">
        <v>251</v>
      </c>
      <c r="CB35" s="448" t="s">
        <v>251</v>
      </c>
      <c r="CC35" s="448" t="s">
        <v>251</v>
      </c>
      <c r="CD35" s="448" t="s">
        <v>251</v>
      </c>
      <c r="CE35" s="448" t="s">
        <v>251</v>
      </c>
      <c r="CF35" s="448" t="s">
        <v>251</v>
      </c>
      <c r="CG35" s="448" t="s">
        <v>251</v>
      </c>
      <c r="CH35" s="448" t="s">
        <v>251</v>
      </c>
      <c r="CI35" s="448" t="s">
        <v>251</v>
      </c>
      <c r="CJ35" s="448" t="s">
        <v>251</v>
      </c>
      <c r="CK35" s="448" t="s">
        <v>251</v>
      </c>
      <c r="CL35" s="448" t="s">
        <v>251</v>
      </c>
      <c r="CM35" s="448" t="s">
        <v>251</v>
      </c>
      <c r="CN35" s="448" t="s">
        <v>251</v>
      </c>
      <c r="CO35" s="448" t="s">
        <v>251</v>
      </c>
      <c r="CP35" s="448" t="s">
        <v>251</v>
      </c>
      <c r="CQ35" s="448" t="s">
        <v>251</v>
      </c>
      <c r="CR35" s="448" t="s">
        <v>251</v>
      </c>
      <c r="CS35" s="448" t="s">
        <v>251</v>
      </c>
      <c r="CT35" s="448" t="s">
        <v>251</v>
      </c>
      <c r="CU35" s="448" t="s">
        <v>251</v>
      </c>
      <c r="CV35" s="448" t="s">
        <v>251</v>
      </c>
      <c r="CW35" s="448" t="s">
        <v>251</v>
      </c>
      <c r="CX35" s="448" t="s">
        <v>251</v>
      </c>
      <c r="CY35" s="448" t="s">
        <v>251</v>
      </c>
      <c r="CZ35" s="448" t="s">
        <v>251</v>
      </c>
      <c r="DA35" s="448" t="s">
        <v>251</v>
      </c>
      <c r="DB35" s="448" t="s">
        <v>251</v>
      </c>
      <c r="DC35" s="448" t="s">
        <v>251</v>
      </c>
      <c r="DD35" s="448" t="s">
        <v>251</v>
      </c>
      <c r="DE35" s="448" t="s">
        <v>251</v>
      </c>
      <c r="DF35" s="448" t="s">
        <v>251</v>
      </c>
      <c r="DG35" s="448" t="s">
        <v>251</v>
      </c>
      <c r="DH35" s="448" t="s">
        <v>251</v>
      </c>
      <c r="DI35" s="448" t="s">
        <v>251</v>
      </c>
      <c r="DJ35" s="448" t="s">
        <v>251</v>
      </c>
      <c r="DK35" s="448" t="s">
        <v>251</v>
      </c>
      <c r="DL35" s="448" t="s">
        <v>251</v>
      </c>
      <c r="DM35" s="448" t="s">
        <v>251</v>
      </c>
      <c r="DN35" s="448" t="s">
        <v>251</v>
      </c>
      <c r="DO35" s="448" t="s">
        <v>251</v>
      </c>
      <c r="DP35" s="448" t="s">
        <v>251</v>
      </c>
      <c r="DQ35" s="448" t="s">
        <v>251</v>
      </c>
      <c r="DR35" s="448" t="s">
        <v>251</v>
      </c>
      <c r="DS35" s="448" t="s">
        <v>251</v>
      </c>
      <c r="DT35" s="448" t="s">
        <v>251</v>
      </c>
      <c r="DU35" s="448" t="s">
        <v>251</v>
      </c>
      <c r="DV35" s="448" t="s">
        <v>251</v>
      </c>
      <c r="DW35" s="448" t="s">
        <v>251</v>
      </c>
      <c r="DX35" s="448" t="s">
        <v>251</v>
      </c>
      <c r="DY35" s="448" t="s">
        <v>251</v>
      </c>
    </row>
    <row r="36" spans="1:129" s="395" customFormat="1" ht="10.199999999999999">
      <c r="A36" s="340" t="s">
        <v>83</v>
      </c>
      <c r="B36" s="340" t="s">
        <v>84</v>
      </c>
      <c r="C36" s="414" t="s">
        <v>85</v>
      </c>
      <c r="D36" s="402"/>
      <c r="E36" s="464">
        <v>44139</v>
      </c>
      <c r="F36" s="476" t="s">
        <v>262</v>
      </c>
      <c r="G36" s="427"/>
      <c r="H36" s="428"/>
      <c r="I36" s="428"/>
      <c r="J36" s="428"/>
      <c r="K36" s="428"/>
      <c r="L36" s="428"/>
      <c r="M36" s="428"/>
      <c r="N36" s="428"/>
      <c r="O36" s="428"/>
      <c r="P36" s="428"/>
      <c r="Q36" s="428"/>
      <c r="R36" s="428"/>
      <c r="S36" s="428"/>
      <c r="T36" s="428"/>
      <c r="U36" s="428"/>
      <c r="V36" s="428"/>
      <c r="W36" s="428"/>
      <c r="X36" s="428"/>
      <c r="Y36" s="428"/>
      <c r="Z36" s="428"/>
      <c r="AA36" s="428"/>
      <c r="AB36" s="428"/>
      <c r="AC36" s="428"/>
      <c r="AD36" s="428"/>
      <c r="AE36" s="428"/>
      <c r="AF36" s="428"/>
      <c r="AG36" s="428"/>
      <c r="AH36" s="428"/>
      <c r="AI36" s="428"/>
      <c r="AJ36" s="428"/>
      <c r="AK36" s="488"/>
      <c r="AL36" s="832"/>
      <c r="AM36" s="833"/>
      <c r="AN36" s="834"/>
      <c r="AO36" s="829" t="s">
        <v>266</v>
      </c>
      <c r="AP36" s="830"/>
      <c r="AQ36" s="830"/>
      <c r="AR36" s="830"/>
      <c r="AS36" s="830"/>
      <c r="AT36" s="830"/>
      <c r="AU36" s="830"/>
      <c r="AV36" s="830"/>
      <c r="AW36" s="830"/>
      <c r="AX36" s="830"/>
      <c r="AY36" s="830"/>
      <c r="AZ36" s="830"/>
      <c r="BA36" s="830"/>
      <c r="BB36" s="831"/>
      <c r="BC36" s="448" t="s">
        <v>251</v>
      </c>
      <c r="BD36" s="448" t="s">
        <v>251</v>
      </c>
      <c r="BE36" s="448" t="s">
        <v>251</v>
      </c>
      <c r="BF36" s="448" t="s">
        <v>251</v>
      </c>
      <c r="BG36" s="448" t="s">
        <v>251</v>
      </c>
      <c r="BH36" s="448" t="s">
        <v>251</v>
      </c>
      <c r="BI36" s="448" t="s">
        <v>251</v>
      </c>
      <c r="BJ36" s="448" t="s">
        <v>251</v>
      </c>
      <c r="BK36" s="448" t="s">
        <v>251</v>
      </c>
      <c r="BL36" s="448" t="s">
        <v>251</v>
      </c>
      <c r="BM36" s="448" t="s">
        <v>251</v>
      </c>
      <c r="BN36" s="448" t="s">
        <v>251</v>
      </c>
      <c r="BO36" s="448" t="s">
        <v>251</v>
      </c>
      <c r="BP36" s="448" t="s">
        <v>251</v>
      </c>
      <c r="BQ36" s="448" t="s">
        <v>251</v>
      </c>
      <c r="BR36" s="448" t="s">
        <v>251</v>
      </c>
      <c r="BS36" s="448" t="s">
        <v>251</v>
      </c>
      <c r="BT36" s="448" t="s">
        <v>251</v>
      </c>
      <c r="BU36" s="448" t="s">
        <v>251</v>
      </c>
      <c r="BV36" s="448" t="s">
        <v>251</v>
      </c>
      <c r="BW36" s="448" t="s">
        <v>251</v>
      </c>
      <c r="BX36" s="448" t="s">
        <v>251</v>
      </c>
      <c r="BY36" s="448" t="s">
        <v>251</v>
      </c>
      <c r="BZ36" s="448" t="s">
        <v>251</v>
      </c>
      <c r="CA36" s="448" t="s">
        <v>251</v>
      </c>
      <c r="CB36" s="448" t="s">
        <v>251</v>
      </c>
      <c r="CC36" s="448" t="s">
        <v>251</v>
      </c>
      <c r="CD36" s="448" t="s">
        <v>251</v>
      </c>
      <c r="CE36" s="448" t="s">
        <v>251</v>
      </c>
      <c r="CF36" s="448" t="s">
        <v>251</v>
      </c>
      <c r="CG36" s="448" t="s">
        <v>251</v>
      </c>
      <c r="CH36" s="448" t="s">
        <v>251</v>
      </c>
      <c r="CI36" s="448" t="s">
        <v>251</v>
      </c>
      <c r="CJ36" s="448" t="s">
        <v>251</v>
      </c>
      <c r="CK36" s="448" t="s">
        <v>251</v>
      </c>
      <c r="CL36" s="448" t="s">
        <v>251</v>
      </c>
      <c r="CM36" s="448" t="s">
        <v>251</v>
      </c>
      <c r="CN36" s="448" t="s">
        <v>251</v>
      </c>
      <c r="CO36" s="448" t="s">
        <v>251</v>
      </c>
      <c r="CP36" s="448" t="s">
        <v>251</v>
      </c>
      <c r="CQ36" s="448" t="s">
        <v>251</v>
      </c>
      <c r="CR36" s="448" t="s">
        <v>251</v>
      </c>
      <c r="CS36" s="448" t="s">
        <v>251</v>
      </c>
      <c r="CT36" s="448" t="s">
        <v>251</v>
      </c>
      <c r="CU36" s="448" t="s">
        <v>251</v>
      </c>
      <c r="CV36" s="448" t="s">
        <v>251</v>
      </c>
      <c r="CW36" s="448" t="s">
        <v>251</v>
      </c>
      <c r="CX36" s="448" t="s">
        <v>251</v>
      </c>
      <c r="CY36" s="448" t="s">
        <v>251</v>
      </c>
      <c r="CZ36" s="448" t="s">
        <v>251</v>
      </c>
      <c r="DA36" s="448" t="s">
        <v>251</v>
      </c>
      <c r="DB36" s="448" t="s">
        <v>251</v>
      </c>
      <c r="DC36" s="448" t="s">
        <v>251</v>
      </c>
      <c r="DD36" s="448" t="s">
        <v>251</v>
      </c>
      <c r="DE36" s="448" t="s">
        <v>251</v>
      </c>
      <c r="DF36" s="448" t="s">
        <v>251</v>
      </c>
      <c r="DG36" s="448" t="s">
        <v>251</v>
      </c>
      <c r="DH36" s="448" t="s">
        <v>251</v>
      </c>
      <c r="DI36" s="448" t="s">
        <v>251</v>
      </c>
      <c r="DJ36" s="448" t="s">
        <v>251</v>
      </c>
      <c r="DK36" s="448" t="s">
        <v>251</v>
      </c>
      <c r="DL36" s="448" t="s">
        <v>251</v>
      </c>
      <c r="DM36" s="448" t="s">
        <v>251</v>
      </c>
      <c r="DN36" s="448" t="s">
        <v>251</v>
      </c>
      <c r="DO36" s="448" t="s">
        <v>251</v>
      </c>
      <c r="DP36" s="448" t="s">
        <v>251</v>
      </c>
      <c r="DQ36" s="448" t="s">
        <v>251</v>
      </c>
      <c r="DR36" s="448" t="s">
        <v>251</v>
      </c>
      <c r="DS36" s="448" t="s">
        <v>251</v>
      </c>
      <c r="DT36" s="448" t="s">
        <v>251</v>
      </c>
      <c r="DU36" s="448" t="s">
        <v>251</v>
      </c>
      <c r="DV36" s="448" t="s">
        <v>251</v>
      </c>
      <c r="DW36" s="448" t="s">
        <v>251</v>
      </c>
      <c r="DX36" s="448" t="s">
        <v>251</v>
      </c>
      <c r="DY36" s="448" t="s">
        <v>251</v>
      </c>
    </row>
    <row r="37" spans="1:129" s="395" customFormat="1" ht="10.199999999999999">
      <c r="A37" s="340" t="s">
        <v>87</v>
      </c>
      <c r="B37" s="398" t="s">
        <v>88</v>
      </c>
      <c r="C37" s="410" t="s">
        <v>22</v>
      </c>
      <c r="D37" s="402"/>
      <c r="E37" s="464"/>
      <c r="F37" s="478"/>
      <c r="G37" s="452" t="s">
        <v>253</v>
      </c>
      <c r="H37" s="452" t="s">
        <v>253</v>
      </c>
      <c r="I37" s="452" t="s">
        <v>253</v>
      </c>
      <c r="J37" s="452" t="s">
        <v>253</v>
      </c>
      <c r="K37" s="452" t="s">
        <v>253</v>
      </c>
      <c r="L37" s="452" t="s">
        <v>253</v>
      </c>
      <c r="M37" s="452" t="s">
        <v>253</v>
      </c>
      <c r="N37" s="452" t="s">
        <v>253</v>
      </c>
      <c r="O37" s="452" t="s">
        <v>253</v>
      </c>
      <c r="P37" s="452" t="s">
        <v>253</v>
      </c>
      <c r="Q37" s="452" t="s">
        <v>253</v>
      </c>
      <c r="R37" s="452" t="s">
        <v>253</v>
      </c>
      <c r="S37" s="452" t="s">
        <v>253</v>
      </c>
      <c r="T37" s="452" t="s">
        <v>253</v>
      </c>
      <c r="U37" s="452" t="s">
        <v>253</v>
      </c>
      <c r="V37" s="452" t="s">
        <v>253</v>
      </c>
      <c r="W37" s="452" t="s">
        <v>253</v>
      </c>
      <c r="X37" s="452" t="s">
        <v>253</v>
      </c>
      <c r="Y37" s="452" t="s">
        <v>253</v>
      </c>
      <c r="Z37" s="452" t="s">
        <v>253</v>
      </c>
      <c r="AA37" s="452" t="s">
        <v>253</v>
      </c>
      <c r="AB37" s="452" t="s">
        <v>253</v>
      </c>
      <c r="AC37" s="452" t="s">
        <v>253</v>
      </c>
      <c r="AD37" s="452" t="s">
        <v>253</v>
      </c>
      <c r="AE37" s="452" t="s">
        <v>253</v>
      </c>
      <c r="AF37" s="452" t="s">
        <v>253</v>
      </c>
      <c r="AG37" s="452" t="s">
        <v>253</v>
      </c>
      <c r="AH37" s="452" t="s">
        <v>253</v>
      </c>
      <c r="AI37" s="452" t="s">
        <v>253</v>
      </c>
      <c r="AJ37" s="452" t="s">
        <v>253</v>
      </c>
      <c r="AK37" s="452" t="s">
        <v>253</v>
      </c>
      <c r="AL37" s="452" t="s">
        <v>253</v>
      </c>
      <c r="AM37" s="452" t="s">
        <v>253</v>
      </c>
      <c r="AN37" s="452" t="s">
        <v>253</v>
      </c>
      <c r="AO37" s="452" t="s">
        <v>253</v>
      </c>
      <c r="AP37" s="452" t="s">
        <v>253</v>
      </c>
      <c r="AQ37" s="452" t="s">
        <v>253</v>
      </c>
      <c r="AR37" s="452" t="s">
        <v>253</v>
      </c>
      <c r="AS37" s="452" t="s">
        <v>253</v>
      </c>
      <c r="AT37" s="452" t="s">
        <v>253</v>
      </c>
      <c r="AU37" s="452" t="s">
        <v>253</v>
      </c>
      <c r="AV37" s="452" t="s">
        <v>253</v>
      </c>
      <c r="AW37" s="452" t="s">
        <v>253</v>
      </c>
      <c r="AX37" s="452" t="s">
        <v>253</v>
      </c>
      <c r="AY37" s="452" t="s">
        <v>253</v>
      </c>
      <c r="AZ37" s="452" t="s">
        <v>253</v>
      </c>
      <c r="BA37" s="452" t="s">
        <v>253</v>
      </c>
      <c r="BB37" s="452" t="s">
        <v>253</v>
      </c>
      <c r="BC37" s="452" t="s">
        <v>253</v>
      </c>
      <c r="BD37" s="452" t="s">
        <v>253</v>
      </c>
      <c r="BE37" s="452" t="s">
        <v>253</v>
      </c>
      <c r="BF37" s="452" t="s">
        <v>253</v>
      </c>
      <c r="BG37" s="452" t="s">
        <v>253</v>
      </c>
      <c r="BH37" s="452" t="s">
        <v>253</v>
      </c>
      <c r="BI37" s="452" t="s">
        <v>253</v>
      </c>
      <c r="BJ37" s="452" t="s">
        <v>253</v>
      </c>
      <c r="BK37" s="452" t="s">
        <v>253</v>
      </c>
      <c r="BL37" s="452" t="s">
        <v>253</v>
      </c>
      <c r="BM37" s="452" t="s">
        <v>253</v>
      </c>
      <c r="BN37" s="452" t="s">
        <v>253</v>
      </c>
      <c r="BO37" s="452" t="s">
        <v>253</v>
      </c>
      <c r="BP37" s="452" t="s">
        <v>253</v>
      </c>
      <c r="BQ37" s="452" t="s">
        <v>253</v>
      </c>
      <c r="BR37" s="452" t="s">
        <v>253</v>
      </c>
      <c r="BS37" s="452" t="s">
        <v>253</v>
      </c>
      <c r="BT37" s="452" t="s">
        <v>253</v>
      </c>
      <c r="BU37" s="452" t="s">
        <v>253</v>
      </c>
      <c r="BV37" s="452" t="s">
        <v>253</v>
      </c>
      <c r="BW37" s="452" t="s">
        <v>253</v>
      </c>
      <c r="BX37" s="452" t="s">
        <v>253</v>
      </c>
      <c r="BY37" s="452" t="s">
        <v>253</v>
      </c>
      <c r="BZ37" s="452" t="s">
        <v>253</v>
      </c>
      <c r="CA37" s="452" t="s">
        <v>253</v>
      </c>
      <c r="CB37" s="452" t="s">
        <v>253</v>
      </c>
      <c r="CC37" s="452" t="s">
        <v>253</v>
      </c>
      <c r="CD37" s="452" t="s">
        <v>253</v>
      </c>
      <c r="CE37" s="452" t="s">
        <v>253</v>
      </c>
      <c r="CF37" s="452" t="s">
        <v>253</v>
      </c>
      <c r="CG37" s="452" t="s">
        <v>253</v>
      </c>
      <c r="CH37" s="452" t="s">
        <v>253</v>
      </c>
      <c r="CI37" s="452" t="s">
        <v>253</v>
      </c>
      <c r="CJ37" s="452" t="s">
        <v>253</v>
      </c>
      <c r="CK37" s="452" t="s">
        <v>253</v>
      </c>
      <c r="CL37" s="452" t="s">
        <v>253</v>
      </c>
      <c r="CM37" s="452" t="s">
        <v>253</v>
      </c>
      <c r="CN37" s="452" t="s">
        <v>253</v>
      </c>
      <c r="CO37" s="452" t="s">
        <v>253</v>
      </c>
      <c r="CP37" s="452" t="s">
        <v>253</v>
      </c>
      <c r="CQ37" s="452" t="s">
        <v>253</v>
      </c>
      <c r="CR37" s="452" t="s">
        <v>253</v>
      </c>
      <c r="CS37" s="452" t="s">
        <v>253</v>
      </c>
      <c r="CT37" s="452" t="s">
        <v>253</v>
      </c>
      <c r="CU37" s="452" t="s">
        <v>253</v>
      </c>
      <c r="CV37" s="452" t="s">
        <v>253</v>
      </c>
      <c r="CW37" s="452" t="s">
        <v>253</v>
      </c>
      <c r="CX37" s="452" t="s">
        <v>253</v>
      </c>
      <c r="CY37" s="452" t="s">
        <v>253</v>
      </c>
      <c r="CZ37" s="452" t="s">
        <v>253</v>
      </c>
      <c r="DA37" s="452" t="s">
        <v>253</v>
      </c>
      <c r="DB37" s="452" t="s">
        <v>253</v>
      </c>
      <c r="DC37" s="452" t="s">
        <v>253</v>
      </c>
      <c r="DD37" s="452" t="s">
        <v>253</v>
      </c>
      <c r="DE37" s="452" t="s">
        <v>253</v>
      </c>
      <c r="DF37" s="452" t="s">
        <v>253</v>
      </c>
      <c r="DG37" s="452" t="s">
        <v>253</v>
      </c>
      <c r="DH37" s="452" t="s">
        <v>253</v>
      </c>
      <c r="DI37" s="452" t="s">
        <v>253</v>
      </c>
      <c r="DJ37" s="452" t="s">
        <v>253</v>
      </c>
      <c r="DK37" s="452" t="s">
        <v>253</v>
      </c>
      <c r="DL37" s="452" t="s">
        <v>253</v>
      </c>
      <c r="DM37" s="452" t="s">
        <v>253</v>
      </c>
      <c r="DN37" s="452" t="s">
        <v>253</v>
      </c>
      <c r="DO37" s="452" t="s">
        <v>253</v>
      </c>
      <c r="DP37" s="452" t="s">
        <v>253</v>
      </c>
      <c r="DQ37" s="452" t="s">
        <v>253</v>
      </c>
      <c r="DR37" s="452" t="s">
        <v>253</v>
      </c>
      <c r="DS37" s="452" t="s">
        <v>253</v>
      </c>
      <c r="DT37" s="452" t="s">
        <v>253</v>
      </c>
      <c r="DU37" s="452" t="s">
        <v>253</v>
      </c>
      <c r="DV37" s="452" t="s">
        <v>253</v>
      </c>
      <c r="DW37" s="452" t="s">
        <v>253</v>
      </c>
      <c r="DX37" s="452" t="s">
        <v>253</v>
      </c>
      <c r="DY37" s="452" t="s">
        <v>253</v>
      </c>
    </row>
    <row r="38" spans="1:129" s="395" customFormat="1" ht="20.399999999999999">
      <c r="A38" s="340" t="s">
        <v>89</v>
      </c>
      <c r="B38" s="398" t="s">
        <v>90</v>
      </c>
      <c r="C38" s="414" t="s">
        <v>91</v>
      </c>
      <c r="D38" s="402"/>
      <c r="E38" s="402">
        <v>44129</v>
      </c>
      <c r="F38" s="476" t="s">
        <v>262</v>
      </c>
      <c r="G38" s="427"/>
      <c r="H38" s="428"/>
      <c r="I38" s="428"/>
      <c r="J38" s="428"/>
      <c r="K38" s="428"/>
      <c r="L38" s="428"/>
      <c r="M38" s="428"/>
      <c r="N38" s="428"/>
      <c r="O38" s="428"/>
      <c r="P38" s="428"/>
      <c r="Q38" s="428"/>
      <c r="R38" s="428"/>
      <c r="S38" s="428"/>
      <c r="T38" s="428"/>
      <c r="U38" s="428"/>
      <c r="V38" s="428"/>
      <c r="W38" s="428"/>
      <c r="X38" s="428"/>
      <c r="Y38" s="428"/>
      <c r="Z38" s="835" t="s">
        <v>263</v>
      </c>
      <c r="AA38" s="835"/>
      <c r="AB38" s="835"/>
      <c r="AC38" s="835"/>
      <c r="AD38" s="836"/>
      <c r="AE38" s="829" t="s">
        <v>266</v>
      </c>
      <c r="AF38" s="830"/>
      <c r="AG38" s="830"/>
      <c r="AH38" s="830"/>
      <c r="AI38" s="830"/>
      <c r="AJ38" s="830"/>
      <c r="AK38" s="830"/>
      <c r="AL38" s="830"/>
      <c r="AM38" s="830"/>
      <c r="AN38" s="830"/>
      <c r="AO38" s="830"/>
      <c r="AP38" s="830"/>
      <c r="AQ38" s="830"/>
      <c r="AR38" s="831"/>
      <c r="AS38" s="448" t="s">
        <v>251</v>
      </c>
      <c r="AT38" s="448" t="s">
        <v>251</v>
      </c>
      <c r="AU38" s="448" t="s">
        <v>251</v>
      </c>
      <c r="AV38" s="448" t="s">
        <v>251</v>
      </c>
      <c r="AW38" s="448" t="s">
        <v>251</v>
      </c>
      <c r="AX38" s="448" t="s">
        <v>251</v>
      </c>
      <c r="AY38" s="448" t="s">
        <v>251</v>
      </c>
      <c r="AZ38" s="448" t="s">
        <v>251</v>
      </c>
      <c r="BA38" s="448" t="s">
        <v>251</v>
      </c>
      <c r="BB38" s="448" t="s">
        <v>251</v>
      </c>
      <c r="BC38" s="448" t="s">
        <v>251</v>
      </c>
      <c r="BD38" s="448" t="s">
        <v>251</v>
      </c>
      <c r="BE38" s="448" t="s">
        <v>251</v>
      </c>
      <c r="BF38" s="448" t="s">
        <v>251</v>
      </c>
      <c r="BG38" s="448" t="s">
        <v>251</v>
      </c>
      <c r="BH38" s="448" t="s">
        <v>251</v>
      </c>
      <c r="BI38" s="448" t="s">
        <v>251</v>
      </c>
      <c r="BJ38" s="448" t="s">
        <v>251</v>
      </c>
      <c r="BK38" s="448" t="s">
        <v>251</v>
      </c>
      <c r="BL38" s="448" t="s">
        <v>251</v>
      </c>
      <c r="BM38" s="448" t="s">
        <v>251</v>
      </c>
      <c r="BN38" s="448" t="s">
        <v>251</v>
      </c>
      <c r="BO38" s="448" t="s">
        <v>251</v>
      </c>
      <c r="BP38" s="448" t="s">
        <v>251</v>
      </c>
      <c r="BQ38" s="448" t="s">
        <v>251</v>
      </c>
      <c r="BR38" s="448" t="s">
        <v>251</v>
      </c>
      <c r="BS38" s="448" t="s">
        <v>251</v>
      </c>
      <c r="BT38" s="448" t="s">
        <v>251</v>
      </c>
      <c r="BU38" s="448" t="s">
        <v>251</v>
      </c>
      <c r="BV38" s="448" t="s">
        <v>251</v>
      </c>
      <c r="BW38" s="448" t="s">
        <v>251</v>
      </c>
      <c r="BX38" s="448" t="s">
        <v>251</v>
      </c>
      <c r="BY38" s="448" t="s">
        <v>251</v>
      </c>
      <c r="BZ38" s="448" t="s">
        <v>251</v>
      </c>
      <c r="CA38" s="448" t="s">
        <v>251</v>
      </c>
      <c r="CB38" s="448" t="s">
        <v>251</v>
      </c>
      <c r="CC38" s="448" t="s">
        <v>251</v>
      </c>
      <c r="CD38" s="448" t="s">
        <v>251</v>
      </c>
      <c r="CE38" s="448" t="s">
        <v>251</v>
      </c>
      <c r="CF38" s="448" t="s">
        <v>251</v>
      </c>
      <c r="CG38" s="448" t="s">
        <v>251</v>
      </c>
      <c r="CH38" s="448" t="s">
        <v>251</v>
      </c>
      <c r="CI38" s="448" t="s">
        <v>251</v>
      </c>
      <c r="CJ38" s="448" t="s">
        <v>251</v>
      </c>
      <c r="CK38" s="448" t="s">
        <v>251</v>
      </c>
      <c r="CL38" s="448" t="s">
        <v>251</v>
      </c>
      <c r="CM38" s="448" t="s">
        <v>251</v>
      </c>
      <c r="CN38" s="448" t="s">
        <v>251</v>
      </c>
      <c r="CO38" s="448" t="s">
        <v>251</v>
      </c>
      <c r="CP38" s="448" t="s">
        <v>251</v>
      </c>
      <c r="CQ38" s="448" t="s">
        <v>251</v>
      </c>
      <c r="CR38" s="448" t="s">
        <v>251</v>
      </c>
      <c r="CS38" s="448" t="s">
        <v>251</v>
      </c>
      <c r="CT38" s="448" t="s">
        <v>251</v>
      </c>
      <c r="CU38" s="448" t="s">
        <v>251</v>
      </c>
      <c r="CV38" s="448" t="s">
        <v>251</v>
      </c>
      <c r="CW38" s="448" t="s">
        <v>251</v>
      </c>
      <c r="CX38" s="448" t="s">
        <v>251</v>
      </c>
      <c r="CY38" s="448" t="s">
        <v>251</v>
      </c>
      <c r="CZ38" s="448" t="s">
        <v>251</v>
      </c>
      <c r="DA38" s="448" t="s">
        <v>251</v>
      </c>
      <c r="DB38" s="448" t="s">
        <v>251</v>
      </c>
      <c r="DC38" s="448" t="s">
        <v>251</v>
      </c>
      <c r="DD38" s="448" t="s">
        <v>251</v>
      </c>
      <c r="DE38" s="448" t="s">
        <v>251</v>
      </c>
      <c r="DF38" s="448" t="s">
        <v>251</v>
      </c>
      <c r="DG38" s="448" t="s">
        <v>251</v>
      </c>
      <c r="DH38" s="448" t="s">
        <v>251</v>
      </c>
      <c r="DI38" s="448" t="s">
        <v>251</v>
      </c>
      <c r="DJ38" s="448" t="s">
        <v>251</v>
      </c>
      <c r="DK38" s="448" t="s">
        <v>251</v>
      </c>
      <c r="DL38" s="448" t="s">
        <v>251</v>
      </c>
      <c r="DM38" s="448" t="s">
        <v>251</v>
      </c>
      <c r="DN38" s="448" t="s">
        <v>251</v>
      </c>
      <c r="DO38" s="448" t="s">
        <v>251</v>
      </c>
      <c r="DP38" s="448" t="s">
        <v>251</v>
      </c>
      <c r="DQ38" s="448" t="s">
        <v>251</v>
      </c>
      <c r="DR38" s="448" t="s">
        <v>251</v>
      </c>
      <c r="DS38" s="448" t="s">
        <v>251</v>
      </c>
      <c r="DT38" s="448" t="s">
        <v>251</v>
      </c>
      <c r="DU38" s="448" t="s">
        <v>251</v>
      </c>
      <c r="DV38" s="448" t="s">
        <v>251</v>
      </c>
      <c r="DW38" s="448" t="s">
        <v>251</v>
      </c>
      <c r="DX38" s="448" t="s">
        <v>251</v>
      </c>
      <c r="DY38" s="448" t="s">
        <v>251</v>
      </c>
    </row>
    <row r="39" spans="1:129" s="395" customFormat="1" ht="15" customHeight="1">
      <c r="A39" s="340" t="s">
        <v>92</v>
      </c>
      <c r="B39" s="340" t="s">
        <v>93</v>
      </c>
      <c r="C39" s="410" t="s">
        <v>22</v>
      </c>
      <c r="D39" s="434">
        <v>2021</v>
      </c>
      <c r="E39" s="465"/>
      <c r="F39" s="478"/>
      <c r="G39" s="427"/>
      <c r="H39" s="428"/>
      <c r="I39" s="428"/>
      <c r="J39" s="428"/>
      <c r="K39" s="428"/>
      <c r="L39" s="428"/>
      <c r="M39" s="428"/>
      <c r="N39" s="428"/>
      <c r="O39" s="428"/>
      <c r="P39" s="428"/>
      <c r="Q39" s="428"/>
      <c r="R39" s="428"/>
      <c r="S39" s="428"/>
      <c r="T39" s="428"/>
      <c r="U39" s="428"/>
      <c r="V39" s="428"/>
      <c r="W39" s="428"/>
      <c r="X39" s="428"/>
      <c r="Y39" s="428"/>
      <c r="Z39" s="428"/>
      <c r="AA39" s="428"/>
      <c r="AB39" s="428"/>
      <c r="AC39" s="428"/>
      <c r="AD39" s="428"/>
      <c r="AE39" s="428"/>
      <c r="AF39" s="428"/>
      <c r="AG39" s="428"/>
      <c r="AH39" s="428"/>
      <c r="AI39" s="428"/>
      <c r="AJ39" s="428"/>
      <c r="AK39" s="428"/>
      <c r="AL39" s="428"/>
      <c r="AM39" s="428"/>
      <c r="AN39" s="428"/>
      <c r="AO39" s="428"/>
      <c r="AP39" s="428"/>
      <c r="AQ39" s="428"/>
      <c r="AR39" s="428"/>
      <c r="AS39" s="428"/>
      <c r="AT39" s="428"/>
      <c r="AU39" s="428"/>
      <c r="AV39" s="428"/>
      <c r="AW39" s="428"/>
      <c r="AX39" s="428"/>
      <c r="AY39" s="428"/>
      <c r="AZ39" s="428"/>
      <c r="BA39" s="428"/>
      <c r="BB39" s="428"/>
      <c r="BC39" s="428"/>
      <c r="BD39" s="428"/>
      <c r="BE39" s="428"/>
      <c r="BF39" s="428"/>
      <c r="BG39" s="428"/>
      <c r="BH39" s="428"/>
      <c r="BI39" s="428"/>
      <c r="BJ39" s="428"/>
      <c r="BK39" s="428"/>
      <c r="BL39" s="428"/>
      <c r="BM39" s="428"/>
      <c r="BN39" s="428"/>
      <c r="BO39" s="428"/>
      <c r="BP39" s="428"/>
      <c r="BQ39" s="428"/>
      <c r="BR39" s="428"/>
      <c r="BS39" s="428"/>
      <c r="BT39" s="428"/>
      <c r="BU39" s="428"/>
      <c r="BV39" s="428"/>
      <c r="BW39" s="428"/>
      <c r="BX39" s="428"/>
      <c r="BY39" s="428"/>
      <c r="BZ39" s="428"/>
      <c r="CA39" s="428"/>
      <c r="CB39" s="428"/>
      <c r="CC39" s="428"/>
      <c r="CD39" s="428"/>
      <c r="CE39" s="428"/>
      <c r="CF39" s="428"/>
      <c r="CG39" s="428"/>
      <c r="CH39" s="428"/>
      <c r="CI39" s="428"/>
      <c r="CJ39" s="428"/>
      <c r="CK39" s="428"/>
      <c r="CL39" s="428"/>
      <c r="CM39" s="428"/>
      <c r="CN39" s="428"/>
      <c r="CO39" s="428"/>
      <c r="CP39" s="428"/>
      <c r="CQ39" s="428"/>
      <c r="CR39" s="428"/>
      <c r="CS39" s="428"/>
      <c r="CT39" s="428"/>
      <c r="CU39" s="832"/>
      <c r="CV39" s="833"/>
      <c r="CW39" s="833"/>
      <c r="CX39" s="833"/>
      <c r="CY39" s="833"/>
      <c r="CZ39" s="833"/>
      <c r="DA39" s="833"/>
      <c r="DB39" s="833"/>
      <c r="DC39" s="833"/>
      <c r="DD39" s="833"/>
      <c r="DE39" s="833"/>
      <c r="DF39" s="833"/>
      <c r="DG39" s="833"/>
      <c r="DH39" s="833"/>
      <c r="DI39" s="833"/>
      <c r="DJ39" s="833"/>
      <c r="DK39" s="833"/>
      <c r="DL39" s="833"/>
      <c r="DM39" s="833"/>
      <c r="DN39" s="833"/>
      <c r="DO39" s="833"/>
      <c r="DP39" s="833"/>
      <c r="DQ39" s="833"/>
      <c r="DR39" s="833"/>
      <c r="DS39" s="833"/>
      <c r="DT39" s="833"/>
      <c r="DU39" s="833"/>
      <c r="DV39" s="833"/>
      <c r="DW39" s="833"/>
      <c r="DX39" s="833"/>
      <c r="DY39" s="834"/>
    </row>
    <row r="40" spans="1:129" s="395" customFormat="1" ht="20.7" customHeight="1">
      <c r="A40" s="340" t="s">
        <v>94</v>
      </c>
      <c r="B40" s="340" t="s">
        <v>95</v>
      </c>
      <c r="C40" s="414" t="s">
        <v>96</v>
      </c>
      <c r="D40" s="402"/>
      <c r="E40" s="402">
        <v>44136</v>
      </c>
      <c r="F40" s="476" t="s">
        <v>262</v>
      </c>
      <c r="G40" s="427"/>
      <c r="H40" s="428"/>
      <c r="I40" s="428"/>
      <c r="J40" s="428"/>
      <c r="K40" s="428"/>
      <c r="L40" s="428"/>
      <c r="M40" s="428"/>
      <c r="N40" s="428"/>
      <c r="O40" s="428"/>
      <c r="P40" s="428"/>
      <c r="Q40" s="428"/>
      <c r="R40" s="428"/>
      <c r="S40" s="428"/>
      <c r="T40" s="428"/>
      <c r="U40" s="428"/>
      <c r="V40" s="428"/>
      <c r="W40" s="428"/>
      <c r="X40" s="428"/>
      <c r="Y40" s="428"/>
      <c r="Z40" s="428"/>
      <c r="AA40" s="428"/>
      <c r="AB40" s="428"/>
      <c r="AC40" s="428"/>
      <c r="AD40" s="428"/>
      <c r="AE40" s="428"/>
      <c r="AF40" s="488"/>
      <c r="AG40" s="497" t="s">
        <v>263</v>
      </c>
      <c r="AH40" s="497"/>
      <c r="AI40" s="497"/>
      <c r="AJ40" s="497"/>
      <c r="AK40" s="498"/>
      <c r="AL40" s="489" t="s">
        <v>266</v>
      </c>
      <c r="AM40" s="490"/>
      <c r="AN40" s="490"/>
      <c r="AO40" s="490"/>
      <c r="AP40" s="490"/>
      <c r="AQ40" s="490"/>
      <c r="AR40" s="490"/>
      <c r="AS40" s="490"/>
      <c r="AT40" s="490"/>
      <c r="AU40" s="490"/>
      <c r="AV40" s="490"/>
      <c r="AW40" s="490"/>
      <c r="AX40" s="490"/>
      <c r="AY40" s="491"/>
      <c r="AZ40" s="448" t="s">
        <v>251</v>
      </c>
      <c r="BA40" s="448" t="s">
        <v>251</v>
      </c>
      <c r="BB40" s="448" t="s">
        <v>251</v>
      </c>
      <c r="BC40" s="448" t="s">
        <v>251</v>
      </c>
      <c r="BD40" s="448" t="s">
        <v>251</v>
      </c>
      <c r="BE40" s="448" t="s">
        <v>251</v>
      </c>
      <c r="BF40" s="448" t="s">
        <v>251</v>
      </c>
      <c r="BG40" s="448" t="s">
        <v>251</v>
      </c>
      <c r="BH40" s="448" t="s">
        <v>251</v>
      </c>
      <c r="BI40" s="448" t="s">
        <v>251</v>
      </c>
      <c r="BJ40" s="448" t="s">
        <v>251</v>
      </c>
      <c r="BK40" s="448" t="s">
        <v>251</v>
      </c>
      <c r="BL40" s="448" t="s">
        <v>251</v>
      </c>
      <c r="BM40" s="448" t="s">
        <v>251</v>
      </c>
      <c r="BN40" s="448" t="s">
        <v>251</v>
      </c>
      <c r="BO40" s="448" t="s">
        <v>251</v>
      </c>
      <c r="BP40" s="448" t="s">
        <v>251</v>
      </c>
      <c r="BQ40" s="448" t="s">
        <v>251</v>
      </c>
      <c r="BR40" s="448" t="s">
        <v>251</v>
      </c>
      <c r="BS40" s="448" t="s">
        <v>251</v>
      </c>
      <c r="BT40" s="448" t="s">
        <v>251</v>
      </c>
      <c r="BU40" s="448" t="s">
        <v>251</v>
      </c>
      <c r="BV40" s="448" t="s">
        <v>251</v>
      </c>
      <c r="BW40" s="448" t="s">
        <v>251</v>
      </c>
      <c r="BX40" s="448" t="s">
        <v>251</v>
      </c>
      <c r="BY40" s="448" t="s">
        <v>251</v>
      </c>
      <c r="BZ40" s="448" t="s">
        <v>251</v>
      </c>
      <c r="CA40" s="448" t="s">
        <v>251</v>
      </c>
      <c r="CB40" s="448" t="s">
        <v>251</v>
      </c>
      <c r="CC40" s="448" t="s">
        <v>251</v>
      </c>
      <c r="CD40" s="448" t="s">
        <v>251</v>
      </c>
      <c r="CE40" s="448" t="s">
        <v>251</v>
      </c>
      <c r="CF40" s="448" t="s">
        <v>251</v>
      </c>
      <c r="CG40" s="448" t="s">
        <v>251</v>
      </c>
      <c r="CH40" s="448" t="s">
        <v>251</v>
      </c>
      <c r="CI40" s="448" t="s">
        <v>251</v>
      </c>
      <c r="CJ40" s="448" t="s">
        <v>251</v>
      </c>
      <c r="CK40" s="448" t="s">
        <v>251</v>
      </c>
      <c r="CL40" s="448" t="s">
        <v>251</v>
      </c>
      <c r="CM40" s="448" t="s">
        <v>251</v>
      </c>
      <c r="CN40" s="448" t="s">
        <v>251</v>
      </c>
      <c r="CO40" s="448" t="s">
        <v>251</v>
      </c>
      <c r="CP40" s="448" t="s">
        <v>251</v>
      </c>
      <c r="CQ40" s="448" t="s">
        <v>251</v>
      </c>
      <c r="CR40" s="448" t="s">
        <v>251</v>
      </c>
      <c r="CS40" s="448" t="s">
        <v>251</v>
      </c>
      <c r="CT40" s="448" t="s">
        <v>251</v>
      </c>
      <c r="CU40" s="448" t="s">
        <v>251</v>
      </c>
      <c r="CV40" s="448" t="s">
        <v>251</v>
      </c>
      <c r="CW40" s="448" t="s">
        <v>251</v>
      </c>
      <c r="CX40" s="448" t="s">
        <v>251</v>
      </c>
      <c r="CY40" s="448" t="s">
        <v>251</v>
      </c>
      <c r="CZ40" s="448" t="s">
        <v>251</v>
      </c>
      <c r="DA40" s="448" t="s">
        <v>251</v>
      </c>
      <c r="DB40" s="448" t="s">
        <v>251</v>
      </c>
      <c r="DC40" s="448" t="s">
        <v>251</v>
      </c>
      <c r="DD40" s="448" t="s">
        <v>251</v>
      </c>
      <c r="DE40" s="448" t="s">
        <v>251</v>
      </c>
      <c r="DF40" s="448" t="s">
        <v>251</v>
      </c>
      <c r="DG40" s="448" t="s">
        <v>251</v>
      </c>
      <c r="DH40" s="448" t="s">
        <v>251</v>
      </c>
      <c r="DI40" s="448" t="s">
        <v>251</v>
      </c>
      <c r="DJ40" s="448" t="s">
        <v>251</v>
      </c>
      <c r="DK40" s="448" t="s">
        <v>251</v>
      </c>
      <c r="DL40" s="448" t="s">
        <v>251</v>
      </c>
      <c r="DM40" s="448" t="s">
        <v>251</v>
      </c>
      <c r="DN40" s="448" t="s">
        <v>251</v>
      </c>
      <c r="DO40" s="448" t="s">
        <v>251</v>
      </c>
      <c r="DP40" s="448" t="s">
        <v>251</v>
      </c>
      <c r="DQ40" s="448" t="s">
        <v>251</v>
      </c>
      <c r="DR40" s="448" t="s">
        <v>251</v>
      </c>
      <c r="DS40" s="448" t="s">
        <v>251</v>
      </c>
      <c r="DT40" s="448" t="s">
        <v>251</v>
      </c>
      <c r="DU40" s="448" t="s">
        <v>251</v>
      </c>
      <c r="DV40" s="448" t="s">
        <v>251</v>
      </c>
      <c r="DW40" s="448" t="s">
        <v>251</v>
      </c>
      <c r="DX40" s="448" t="s">
        <v>251</v>
      </c>
      <c r="DY40" s="448" t="s">
        <v>251</v>
      </c>
    </row>
    <row r="41" spans="1:129" s="395" customFormat="1" ht="17.25" customHeight="1">
      <c r="A41" s="340" t="s">
        <v>97</v>
      </c>
      <c r="B41" s="398" t="s">
        <v>98</v>
      </c>
      <c r="C41" s="414" t="s">
        <v>99</v>
      </c>
      <c r="D41" s="402"/>
      <c r="E41" s="402">
        <v>44129</v>
      </c>
      <c r="F41" s="476" t="s">
        <v>262</v>
      </c>
      <c r="G41" s="427"/>
      <c r="H41" s="428"/>
      <c r="I41" s="428"/>
      <c r="J41" s="428"/>
      <c r="K41" s="428"/>
      <c r="L41" s="428"/>
      <c r="M41" s="428"/>
      <c r="N41" s="428"/>
      <c r="O41" s="428"/>
      <c r="P41" s="428"/>
      <c r="Q41" s="428"/>
      <c r="R41" s="428"/>
      <c r="S41" s="428"/>
      <c r="T41" s="428"/>
      <c r="U41" s="428"/>
      <c r="V41" s="428"/>
      <c r="W41" s="428"/>
      <c r="X41" s="428"/>
      <c r="Y41" s="428"/>
      <c r="Z41" s="497" t="s">
        <v>263</v>
      </c>
      <c r="AA41" s="497"/>
      <c r="AB41" s="497"/>
      <c r="AC41" s="497"/>
      <c r="AD41" s="498"/>
      <c r="AE41" s="489"/>
      <c r="AF41" s="490"/>
      <c r="AG41" s="490"/>
      <c r="AH41" s="490"/>
      <c r="AI41" s="490"/>
      <c r="AJ41" s="490"/>
      <c r="AK41" s="490"/>
      <c r="AL41" s="490"/>
      <c r="AM41" s="490"/>
      <c r="AN41" s="490"/>
      <c r="AO41" s="490"/>
      <c r="AP41" s="490"/>
      <c r="AQ41" s="490"/>
      <c r="AR41" s="491"/>
      <c r="AS41" s="448" t="s">
        <v>251</v>
      </c>
      <c r="AT41" s="448" t="s">
        <v>251</v>
      </c>
      <c r="AU41" s="448" t="s">
        <v>251</v>
      </c>
      <c r="AV41" s="448" t="s">
        <v>251</v>
      </c>
      <c r="AW41" s="448" t="s">
        <v>251</v>
      </c>
      <c r="AX41" s="448" t="s">
        <v>251</v>
      </c>
      <c r="AY41" s="448" t="s">
        <v>251</v>
      </c>
      <c r="AZ41" s="448" t="s">
        <v>251</v>
      </c>
      <c r="BA41" s="448" t="s">
        <v>251</v>
      </c>
      <c r="BB41" s="448" t="s">
        <v>251</v>
      </c>
      <c r="BC41" s="448" t="s">
        <v>251</v>
      </c>
      <c r="BD41" s="448" t="s">
        <v>251</v>
      </c>
      <c r="BE41" s="448" t="s">
        <v>251</v>
      </c>
      <c r="BF41" s="448" t="s">
        <v>251</v>
      </c>
      <c r="BG41" s="448" t="s">
        <v>251</v>
      </c>
      <c r="BH41" s="448" t="s">
        <v>251</v>
      </c>
      <c r="BI41" s="448" t="s">
        <v>251</v>
      </c>
      <c r="BJ41" s="448" t="s">
        <v>251</v>
      </c>
      <c r="BK41" s="448" t="s">
        <v>251</v>
      </c>
      <c r="BL41" s="448" t="s">
        <v>251</v>
      </c>
      <c r="BM41" s="448" t="s">
        <v>251</v>
      </c>
      <c r="BN41" s="448" t="s">
        <v>251</v>
      </c>
      <c r="BO41" s="448" t="s">
        <v>251</v>
      </c>
      <c r="BP41" s="448" t="s">
        <v>251</v>
      </c>
      <c r="BQ41" s="448" t="s">
        <v>251</v>
      </c>
      <c r="BR41" s="448" t="s">
        <v>251</v>
      </c>
      <c r="BS41" s="448" t="s">
        <v>251</v>
      </c>
      <c r="BT41" s="448" t="s">
        <v>251</v>
      </c>
      <c r="BU41" s="448" t="s">
        <v>251</v>
      </c>
      <c r="BV41" s="448" t="s">
        <v>251</v>
      </c>
      <c r="BW41" s="448" t="s">
        <v>251</v>
      </c>
      <c r="BX41" s="448" t="s">
        <v>251</v>
      </c>
      <c r="BY41" s="448" t="s">
        <v>251</v>
      </c>
      <c r="BZ41" s="448" t="s">
        <v>251</v>
      </c>
      <c r="CA41" s="448" t="s">
        <v>251</v>
      </c>
      <c r="CB41" s="448" t="s">
        <v>251</v>
      </c>
      <c r="CC41" s="448" t="s">
        <v>251</v>
      </c>
      <c r="CD41" s="448" t="s">
        <v>251</v>
      </c>
      <c r="CE41" s="448" t="s">
        <v>251</v>
      </c>
      <c r="CF41" s="448" t="s">
        <v>251</v>
      </c>
      <c r="CG41" s="448" t="s">
        <v>251</v>
      </c>
      <c r="CH41" s="448" t="s">
        <v>251</v>
      </c>
      <c r="CI41" s="448" t="s">
        <v>251</v>
      </c>
      <c r="CJ41" s="448" t="s">
        <v>251</v>
      </c>
      <c r="CK41" s="448" t="s">
        <v>251</v>
      </c>
      <c r="CL41" s="448" t="s">
        <v>251</v>
      </c>
      <c r="CM41" s="448" t="s">
        <v>251</v>
      </c>
      <c r="CN41" s="448" t="s">
        <v>251</v>
      </c>
      <c r="CO41" s="448" t="s">
        <v>251</v>
      </c>
      <c r="CP41" s="448" t="s">
        <v>251</v>
      </c>
      <c r="CQ41" s="448" t="s">
        <v>251</v>
      </c>
      <c r="CR41" s="448" t="s">
        <v>251</v>
      </c>
      <c r="CS41" s="448" t="s">
        <v>251</v>
      </c>
      <c r="CT41" s="448" t="s">
        <v>251</v>
      </c>
      <c r="CU41" s="448" t="s">
        <v>251</v>
      </c>
      <c r="CV41" s="448" t="s">
        <v>251</v>
      </c>
      <c r="CW41" s="448" t="s">
        <v>251</v>
      </c>
      <c r="CX41" s="448" t="s">
        <v>251</v>
      </c>
      <c r="CY41" s="448" t="s">
        <v>251</v>
      </c>
      <c r="CZ41" s="448" t="s">
        <v>251</v>
      </c>
      <c r="DA41" s="448" t="s">
        <v>251</v>
      </c>
      <c r="DB41" s="448" t="s">
        <v>251</v>
      </c>
      <c r="DC41" s="448" t="s">
        <v>251</v>
      </c>
      <c r="DD41" s="448" t="s">
        <v>251</v>
      </c>
      <c r="DE41" s="448" t="s">
        <v>251</v>
      </c>
      <c r="DF41" s="448" t="s">
        <v>251</v>
      </c>
      <c r="DG41" s="448" t="s">
        <v>251</v>
      </c>
      <c r="DH41" s="448" t="s">
        <v>251</v>
      </c>
      <c r="DI41" s="448" t="s">
        <v>251</v>
      </c>
      <c r="DJ41" s="448" t="s">
        <v>251</v>
      </c>
      <c r="DK41" s="448" t="s">
        <v>251</v>
      </c>
      <c r="DL41" s="448" t="s">
        <v>251</v>
      </c>
      <c r="DM41" s="448" t="s">
        <v>251</v>
      </c>
      <c r="DN41" s="448" t="s">
        <v>251</v>
      </c>
      <c r="DO41" s="448" t="s">
        <v>251</v>
      </c>
      <c r="DP41" s="448" t="s">
        <v>251</v>
      </c>
      <c r="DQ41" s="448" t="s">
        <v>251</v>
      </c>
      <c r="DR41" s="448" t="s">
        <v>251</v>
      </c>
      <c r="DS41" s="448" t="s">
        <v>251</v>
      </c>
      <c r="DT41" s="448" t="s">
        <v>251</v>
      </c>
      <c r="DU41" s="448" t="s">
        <v>251</v>
      </c>
      <c r="DV41" s="448" t="s">
        <v>251</v>
      </c>
      <c r="DW41" s="448" t="s">
        <v>251</v>
      </c>
      <c r="DX41" s="448" t="s">
        <v>251</v>
      </c>
      <c r="DY41" s="448" t="s">
        <v>251</v>
      </c>
    </row>
    <row r="42" spans="1:129" s="396" customFormat="1" ht="15" customHeight="1">
      <c r="A42" s="398" t="s">
        <v>100</v>
      </c>
      <c r="B42" s="398" t="s">
        <v>101</v>
      </c>
      <c r="C42" s="415" t="s">
        <v>102</v>
      </c>
      <c r="D42" s="403"/>
      <c r="E42" s="403">
        <v>44139</v>
      </c>
      <c r="F42" s="407" t="s">
        <v>86</v>
      </c>
      <c r="G42" s="492"/>
      <c r="H42" s="493"/>
      <c r="I42" s="493"/>
      <c r="J42" s="493"/>
      <c r="K42" s="493"/>
      <c r="L42" s="493"/>
      <c r="M42" s="493"/>
      <c r="N42" s="493"/>
      <c r="O42" s="493"/>
      <c r="P42" s="493"/>
      <c r="Q42" s="493"/>
      <c r="R42" s="493"/>
      <c r="S42" s="493"/>
      <c r="T42" s="493"/>
      <c r="U42" s="493"/>
      <c r="V42" s="493"/>
      <c r="W42" s="493"/>
      <c r="X42" s="493"/>
      <c r="Y42" s="493"/>
      <c r="Z42" s="493"/>
      <c r="AA42" s="493"/>
      <c r="AB42" s="493"/>
      <c r="AC42" s="493"/>
      <c r="AD42" s="493"/>
      <c r="AE42" s="493"/>
      <c r="AF42" s="493"/>
      <c r="AG42" s="493"/>
      <c r="AH42" s="493"/>
      <c r="AI42" s="493"/>
      <c r="AJ42" s="493"/>
      <c r="AK42" s="494"/>
      <c r="AL42" s="499" t="s">
        <v>270</v>
      </c>
      <c r="AM42" s="500"/>
      <c r="AN42" s="500"/>
      <c r="AO42" s="501"/>
      <c r="AP42" s="489" t="s">
        <v>266</v>
      </c>
      <c r="AQ42" s="490"/>
      <c r="AR42" s="490"/>
      <c r="AS42" s="490"/>
      <c r="AT42" s="490"/>
      <c r="AU42" s="490"/>
      <c r="AV42" s="490"/>
      <c r="AW42" s="490"/>
      <c r="AX42" s="490"/>
      <c r="AY42" s="490"/>
      <c r="AZ42" s="490"/>
      <c r="BA42" s="490"/>
      <c r="BB42" s="490"/>
      <c r="BC42" s="491"/>
      <c r="BD42" s="448" t="s">
        <v>251</v>
      </c>
      <c r="BE42" s="448" t="s">
        <v>251</v>
      </c>
      <c r="BF42" s="448" t="s">
        <v>251</v>
      </c>
      <c r="BG42" s="448" t="s">
        <v>251</v>
      </c>
      <c r="BH42" s="448" t="s">
        <v>251</v>
      </c>
      <c r="BI42" s="448" t="s">
        <v>251</v>
      </c>
      <c r="BJ42" s="448" t="s">
        <v>251</v>
      </c>
      <c r="BK42" s="448" t="s">
        <v>251</v>
      </c>
      <c r="BL42" s="448" t="s">
        <v>251</v>
      </c>
      <c r="BM42" s="448" t="s">
        <v>251</v>
      </c>
      <c r="BN42" s="448" t="s">
        <v>251</v>
      </c>
      <c r="BO42" s="448" t="s">
        <v>251</v>
      </c>
      <c r="BP42" s="448" t="s">
        <v>251</v>
      </c>
      <c r="BQ42" s="448" t="s">
        <v>251</v>
      </c>
      <c r="BR42" s="448" t="s">
        <v>251</v>
      </c>
      <c r="BS42" s="448" t="s">
        <v>251</v>
      </c>
      <c r="BT42" s="448" t="s">
        <v>251</v>
      </c>
      <c r="BU42" s="448" t="s">
        <v>251</v>
      </c>
      <c r="BV42" s="448" t="s">
        <v>251</v>
      </c>
      <c r="BW42" s="448" t="s">
        <v>251</v>
      </c>
      <c r="BX42" s="448" t="s">
        <v>251</v>
      </c>
      <c r="BY42" s="448" t="s">
        <v>251</v>
      </c>
      <c r="BZ42" s="448" t="s">
        <v>251</v>
      </c>
      <c r="CA42" s="448" t="s">
        <v>251</v>
      </c>
      <c r="CB42" s="448" t="s">
        <v>251</v>
      </c>
      <c r="CC42" s="448" t="s">
        <v>251</v>
      </c>
      <c r="CD42" s="448" t="s">
        <v>251</v>
      </c>
      <c r="CE42" s="448" t="s">
        <v>251</v>
      </c>
      <c r="CF42" s="448" t="s">
        <v>251</v>
      </c>
      <c r="CG42" s="448" t="s">
        <v>251</v>
      </c>
      <c r="CH42" s="448" t="s">
        <v>251</v>
      </c>
      <c r="CI42" s="448" t="s">
        <v>251</v>
      </c>
      <c r="CJ42" s="448" t="s">
        <v>251</v>
      </c>
      <c r="CK42" s="448" t="s">
        <v>251</v>
      </c>
      <c r="CL42" s="448" t="s">
        <v>251</v>
      </c>
      <c r="CM42" s="448" t="s">
        <v>251</v>
      </c>
      <c r="CN42" s="448" t="s">
        <v>251</v>
      </c>
      <c r="CO42" s="448" t="s">
        <v>251</v>
      </c>
      <c r="CP42" s="448" t="s">
        <v>251</v>
      </c>
      <c r="CQ42" s="448" t="s">
        <v>251</v>
      </c>
      <c r="CR42" s="448" t="s">
        <v>251</v>
      </c>
      <c r="CS42" s="448" t="s">
        <v>251</v>
      </c>
      <c r="CT42" s="448" t="s">
        <v>251</v>
      </c>
      <c r="CU42" s="448" t="s">
        <v>251</v>
      </c>
      <c r="CV42" s="448" t="s">
        <v>251</v>
      </c>
      <c r="CW42" s="448" t="s">
        <v>251</v>
      </c>
      <c r="CX42" s="448" t="s">
        <v>251</v>
      </c>
      <c r="CY42" s="448" t="s">
        <v>251</v>
      </c>
      <c r="CZ42" s="448" t="s">
        <v>251</v>
      </c>
      <c r="DA42" s="448" t="s">
        <v>251</v>
      </c>
      <c r="DB42" s="448" t="s">
        <v>251</v>
      </c>
      <c r="DC42" s="448" t="s">
        <v>251</v>
      </c>
      <c r="DD42" s="448" t="s">
        <v>251</v>
      </c>
      <c r="DE42" s="448" t="s">
        <v>251</v>
      </c>
      <c r="DF42" s="448" t="s">
        <v>251</v>
      </c>
      <c r="DG42" s="448" t="s">
        <v>251</v>
      </c>
      <c r="DH42" s="448" t="s">
        <v>251</v>
      </c>
      <c r="DI42" s="448" t="s">
        <v>251</v>
      </c>
      <c r="DJ42" s="448" t="s">
        <v>251</v>
      </c>
      <c r="DK42" s="448" t="s">
        <v>251</v>
      </c>
      <c r="DL42" s="448" t="s">
        <v>251</v>
      </c>
      <c r="DM42" s="448" t="s">
        <v>251</v>
      </c>
      <c r="DN42" s="448" t="s">
        <v>251</v>
      </c>
      <c r="DO42" s="448" t="s">
        <v>251</v>
      </c>
      <c r="DP42" s="448" t="s">
        <v>251</v>
      </c>
      <c r="DQ42" s="448" t="s">
        <v>251</v>
      </c>
      <c r="DR42" s="448" t="s">
        <v>251</v>
      </c>
      <c r="DS42" s="448" t="s">
        <v>251</v>
      </c>
      <c r="DT42" s="448" t="s">
        <v>251</v>
      </c>
      <c r="DU42" s="448" t="s">
        <v>251</v>
      </c>
      <c r="DV42" s="448" t="s">
        <v>251</v>
      </c>
      <c r="DW42" s="448" t="s">
        <v>251</v>
      </c>
      <c r="DX42" s="448" t="s">
        <v>251</v>
      </c>
      <c r="DY42" s="448" t="s">
        <v>251</v>
      </c>
    </row>
    <row r="43" spans="1:129" s="395" customFormat="1" ht="12" customHeight="1">
      <c r="A43" s="340" t="s">
        <v>103</v>
      </c>
      <c r="B43" s="340" t="s">
        <v>104</v>
      </c>
      <c r="C43" s="414" t="s">
        <v>105</v>
      </c>
      <c r="D43" s="403"/>
      <c r="E43" s="403">
        <v>44139</v>
      </c>
      <c r="F43" s="476" t="s">
        <v>262</v>
      </c>
      <c r="G43" s="427"/>
      <c r="H43" s="428"/>
      <c r="I43" s="428"/>
      <c r="J43" s="428"/>
      <c r="K43" s="428"/>
      <c r="L43" s="428"/>
      <c r="M43" s="428"/>
      <c r="N43" s="428"/>
      <c r="O43" s="428"/>
      <c r="P43" s="428"/>
      <c r="Q43" s="428"/>
      <c r="R43" s="428"/>
      <c r="S43" s="428"/>
      <c r="T43" s="428"/>
      <c r="U43" s="428"/>
      <c r="V43" s="428"/>
      <c r="W43" s="428"/>
      <c r="X43" s="428"/>
      <c r="Y43" s="428"/>
      <c r="Z43" s="428"/>
      <c r="AA43" s="428"/>
      <c r="AB43" s="428"/>
      <c r="AC43" s="428"/>
      <c r="AD43" s="428"/>
      <c r="AE43" s="428"/>
      <c r="AF43" s="428"/>
      <c r="AG43" s="495" t="s">
        <v>271</v>
      </c>
      <c r="AH43" s="495"/>
      <c r="AI43" s="495"/>
      <c r="AJ43" s="495"/>
      <c r="AK43" s="495"/>
      <c r="AL43" s="495"/>
      <c r="AM43" s="495"/>
      <c r="AN43" s="495"/>
      <c r="AO43" s="496"/>
      <c r="AP43" s="489" t="s">
        <v>266</v>
      </c>
      <c r="AQ43" s="490"/>
      <c r="AR43" s="490"/>
      <c r="AS43" s="490"/>
      <c r="AT43" s="490"/>
      <c r="AU43" s="490"/>
      <c r="AV43" s="490"/>
      <c r="AW43" s="490"/>
      <c r="AX43" s="490"/>
      <c r="AY43" s="490"/>
      <c r="AZ43" s="490"/>
      <c r="BA43" s="490"/>
      <c r="BB43" s="490"/>
      <c r="BC43" s="491"/>
      <c r="BD43" s="448" t="s">
        <v>251</v>
      </c>
      <c r="BE43" s="448" t="s">
        <v>251</v>
      </c>
      <c r="BF43" s="448" t="s">
        <v>251</v>
      </c>
      <c r="BG43" s="448" t="s">
        <v>251</v>
      </c>
      <c r="BH43" s="448" t="s">
        <v>251</v>
      </c>
      <c r="BI43" s="448" t="s">
        <v>251</v>
      </c>
      <c r="BJ43" s="448" t="s">
        <v>251</v>
      </c>
      <c r="BK43" s="448" t="s">
        <v>251</v>
      </c>
      <c r="BL43" s="448" t="s">
        <v>251</v>
      </c>
      <c r="BM43" s="448" t="s">
        <v>251</v>
      </c>
      <c r="BN43" s="448" t="s">
        <v>251</v>
      </c>
      <c r="BO43" s="448" t="s">
        <v>251</v>
      </c>
      <c r="BP43" s="448" t="s">
        <v>251</v>
      </c>
      <c r="BQ43" s="448" t="s">
        <v>251</v>
      </c>
      <c r="BR43" s="448" t="s">
        <v>251</v>
      </c>
      <c r="BS43" s="448" t="s">
        <v>251</v>
      </c>
      <c r="BT43" s="448" t="s">
        <v>251</v>
      </c>
      <c r="BU43" s="448" t="s">
        <v>251</v>
      </c>
      <c r="BV43" s="448" t="s">
        <v>251</v>
      </c>
      <c r="BW43" s="448" t="s">
        <v>251</v>
      </c>
      <c r="BX43" s="448" t="s">
        <v>251</v>
      </c>
      <c r="BY43" s="448" t="s">
        <v>251</v>
      </c>
      <c r="BZ43" s="448" t="s">
        <v>251</v>
      </c>
      <c r="CA43" s="448" t="s">
        <v>251</v>
      </c>
      <c r="CB43" s="448" t="s">
        <v>251</v>
      </c>
      <c r="CC43" s="448" t="s">
        <v>251</v>
      </c>
      <c r="CD43" s="448" t="s">
        <v>251</v>
      </c>
      <c r="CE43" s="448" t="s">
        <v>251</v>
      </c>
      <c r="CF43" s="448" t="s">
        <v>251</v>
      </c>
      <c r="CG43" s="448" t="s">
        <v>251</v>
      </c>
      <c r="CH43" s="448" t="s">
        <v>251</v>
      </c>
      <c r="CI43" s="448" t="s">
        <v>251</v>
      </c>
      <c r="CJ43" s="448" t="s">
        <v>251</v>
      </c>
      <c r="CK43" s="448" t="s">
        <v>251</v>
      </c>
      <c r="CL43" s="448" t="s">
        <v>251</v>
      </c>
      <c r="CM43" s="448" t="s">
        <v>251</v>
      </c>
      <c r="CN43" s="448" t="s">
        <v>251</v>
      </c>
      <c r="CO43" s="448" t="s">
        <v>251</v>
      </c>
      <c r="CP43" s="448" t="s">
        <v>251</v>
      </c>
      <c r="CQ43" s="448" t="s">
        <v>251</v>
      </c>
      <c r="CR43" s="448" t="s">
        <v>251</v>
      </c>
      <c r="CS43" s="448" t="s">
        <v>251</v>
      </c>
      <c r="CT43" s="448" t="s">
        <v>251</v>
      </c>
      <c r="CU43" s="448" t="s">
        <v>251</v>
      </c>
      <c r="CV43" s="448" t="s">
        <v>251</v>
      </c>
      <c r="CW43" s="448" t="s">
        <v>251</v>
      </c>
      <c r="CX43" s="448" t="s">
        <v>251</v>
      </c>
      <c r="CY43" s="448" t="s">
        <v>251</v>
      </c>
      <c r="CZ43" s="448" t="s">
        <v>251</v>
      </c>
      <c r="DA43" s="448" t="s">
        <v>251</v>
      </c>
      <c r="DB43" s="448" t="s">
        <v>251</v>
      </c>
      <c r="DC43" s="448" t="s">
        <v>251</v>
      </c>
      <c r="DD43" s="448" t="s">
        <v>251</v>
      </c>
      <c r="DE43" s="448" t="s">
        <v>251</v>
      </c>
      <c r="DF43" s="448" t="s">
        <v>251</v>
      </c>
      <c r="DG43" s="448" t="s">
        <v>251</v>
      </c>
      <c r="DH43" s="448" t="s">
        <v>251</v>
      </c>
      <c r="DI43" s="448" t="s">
        <v>251</v>
      </c>
      <c r="DJ43" s="448" t="s">
        <v>251</v>
      </c>
      <c r="DK43" s="448" t="s">
        <v>251</v>
      </c>
      <c r="DL43" s="448" t="s">
        <v>251</v>
      </c>
      <c r="DM43" s="448" t="s">
        <v>251</v>
      </c>
      <c r="DN43" s="448" t="s">
        <v>251</v>
      </c>
      <c r="DO43" s="448" t="s">
        <v>251</v>
      </c>
      <c r="DP43" s="448" t="s">
        <v>251</v>
      </c>
      <c r="DQ43" s="448" t="s">
        <v>251</v>
      </c>
      <c r="DR43" s="448" t="s">
        <v>251</v>
      </c>
      <c r="DS43" s="448" t="s">
        <v>251</v>
      </c>
      <c r="DT43" s="448" t="s">
        <v>251</v>
      </c>
      <c r="DU43" s="448" t="s">
        <v>251</v>
      </c>
      <c r="DV43" s="448" t="s">
        <v>251</v>
      </c>
      <c r="DW43" s="448" t="s">
        <v>251</v>
      </c>
      <c r="DX43" s="448" t="s">
        <v>251</v>
      </c>
      <c r="DY43" s="448" t="s">
        <v>251</v>
      </c>
    </row>
    <row r="44" spans="1:129" s="388" customFormat="1" ht="10.199999999999999">
      <c r="A44" s="340" t="s">
        <v>106</v>
      </c>
      <c r="B44" s="340" t="s">
        <v>107</v>
      </c>
      <c r="C44" s="410" t="s">
        <v>22</v>
      </c>
      <c r="D44" s="404"/>
      <c r="E44" s="462"/>
      <c r="F44" s="478"/>
      <c r="G44" s="427"/>
      <c r="H44" s="428"/>
      <c r="I44" s="428"/>
      <c r="J44" s="428"/>
      <c r="K44" s="428"/>
      <c r="L44" s="428"/>
      <c r="M44" s="428"/>
      <c r="N44" s="428"/>
      <c r="O44" s="428"/>
      <c r="P44" s="428"/>
      <c r="Q44" s="428"/>
      <c r="R44" s="428"/>
      <c r="S44" s="428"/>
      <c r="T44" s="428"/>
      <c r="U44" s="428"/>
      <c r="V44" s="428"/>
      <c r="W44" s="428"/>
      <c r="X44" s="428"/>
      <c r="Y44" s="428"/>
      <c r="Z44" s="428"/>
      <c r="AA44" s="428"/>
      <c r="AB44" s="428"/>
      <c r="AC44" s="428"/>
      <c r="AD44" s="428"/>
      <c r="AE44" s="428"/>
      <c r="AF44" s="428"/>
      <c r="AG44" s="428"/>
      <c r="AH44" s="428"/>
      <c r="AI44" s="428"/>
      <c r="AJ44" s="428"/>
      <c r="AK44" s="488"/>
      <c r="AL44" s="452" t="s">
        <v>253</v>
      </c>
      <c r="AM44" s="452" t="s">
        <v>253</v>
      </c>
      <c r="AN44" s="452" t="s">
        <v>253</v>
      </c>
      <c r="AO44" s="452" t="s">
        <v>253</v>
      </c>
      <c r="AP44" s="452" t="s">
        <v>253</v>
      </c>
      <c r="AQ44" s="452" t="s">
        <v>253</v>
      </c>
      <c r="AR44" s="452" t="s">
        <v>253</v>
      </c>
      <c r="AS44" s="452" t="s">
        <v>253</v>
      </c>
      <c r="AT44" s="452" t="s">
        <v>253</v>
      </c>
      <c r="AU44" s="452" t="s">
        <v>253</v>
      </c>
      <c r="AV44" s="452" t="s">
        <v>253</v>
      </c>
      <c r="AW44" s="452" t="s">
        <v>253</v>
      </c>
      <c r="AX44" s="452" t="s">
        <v>253</v>
      </c>
      <c r="AY44" s="452" t="s">
        <v>253</v>
      </c>
      <c r="AZ44" s="452" t="s">
        <v>253</v>
      </c>
      <c r="BA44" s="452" t="s">
        <v>253</v>
      </c>
      <c r="BB44" s="452" t="s">
        <v>253</v>
      </c>
      <c r="BC44" s="452" t="s">
        <v>253</v>
      </c>
      <c r="BD44" s="452" t="s">
        <v>253</v>
      </c>
      <c r="BE44" s="452" t="s">
        <v>253</v>
      </c>
      <c r="BF44" s="452" t="s">
        <v>253</v>
      </c>
      <c r="BG44" s="452" t="s">
        <v>253</v>
      </c>
      <c r="BH44" s="452" t="s">
        <v>253</v>
      </c>
      <c r="BI44" s="452" t="s">
        <v>253</v>
      </c>
      <c r="BJ44" s="452" t="s">
        <v>253</v>
      </c>
      <c r="BK44" s="452" t="s">
        <v>253</v>
      </c>
      <c r="BL44" s="452" t="s">
        <v>253</v>
      </c>
      <c r="BM44" s="452" t="s">
        <v>253</v>
      </c>
      <c r="BN44" s="452" t="s">
        <v>253</v>
      </c>
      <c r="BO44" s="452" t="s">
        <v>253</v>
      </c>
      <c r="BP44" s="452" t="s">
        <v>253</v>
      </c>
      <c r="BQ44" s="452" t="s">
        <v>253</v>
      </c>
      <c r="BR44" s="452" t="s">
        <v>253</v>
      </c>
      <c r="BS44" s="452" t="s">
        <v>253</v>
      </c>
      <c r="BT44" s="452" t="s">
        <v>253</v>
      </c>
      <c r="BU44" s="452" t="s">
        <v>253</v>
      </c>
      <c r="BV44" s="452" t="s">
        <v>253</v>
      </c>
      <c r="BW44" s="452" t="s">
        <v>253</v>
      </c>
      <c r="BX44" s="452" t="s">
        <v>253</v>
      </c>
      <c r="BY44" s="452" t="s">
        <v>253</v>
      </c>
      <c r="BZ44" s="452" t="s">
        <v>253</v>
      </c>
      <c r="CA44" s="452" t="s">
        <v>253</v>
      </c>
      <c r="CB44" s="452" t="s">
        <v>253</v>
      </c>
      <c r="CC44" s="452" t="s">
        <v>253</v>
      </c>
      <c r="CD44" s="452" t="s">
        <v>253</v>
      </c>
      <c r="CE44" s="452" t="s">
        <v>253</v>
      </c>
      <c r="CF44" s="452" t="s">
        <v>253</v>
      </c>
      <c r="CG44" s="452" t="s">
        <v>253</v>
      </c>
      <c r="CH44" s="452" t="s">
        <v>253</v>
      </c>
      <c r="CI44" s="452" t="s">
        <v>253</v>
      </c>
      <c r="CJ44" s="452" t="s">
        <v>253</v>
      </c>
      <c r="CK44" s="452" t="s">
        <v>253</v>
      </c>
      <c r="CL44" s="452" t="s">
        <v>253</v>
      </c>
      <c r="CM44" s="452" t="s">
        <v>253</v>
      </c>
      <c r="CN44" s="452" t="s">
        <v>253</v>
      </c>
      <c r="CO44" s="452" t="s">
        <v>253</v>
      </c>
      <c r="CP44" s="452" t="s">
        <v>253</v>
      </c>
      <c r="CQ44" s="452" t="s">
        <v>253</v>
      </c>
      <c r="CR44" s="452" t="s">
        <v>253</v>
      </c>
      <c r="CS44" s="452" t="s">
        <v>253</v>
      </c>
      <c r="CT44" s="452" t="s">
        <v>253</v>
      </c>
      <c r="CU44" s="452" t="s">
        <v>253</v>
      </c>
      <c r="CV44" s="452" t="s">
        <v>253</v>
      </c>
      <c r="CW44" s="452" t="s">
        <v>253</v>
      </c>
      <c r="CX44" s="452" t="s">
        <v>253</v>
      </c>
      <c r="CY44" s="452" t="s">
        <v>253</v>
      </c>
      <c r="CZ44" s="452" t="s">
        <v>253</v>
      </c>
      <c r="DA44" s="452" t="s">
        <v>253</v>
      </c>
      <c r="DB44" s="452" t="s">
        <v>253</v>
      </c>
      <c r="DC44" s="452" t="s">
        <v>253</v>
      </c>
      <c r="DD44" s="452" t="s">
        <v>253</v>
      </c>
      <c r="DE44" s="452" t="s">
        <v>253</v>
      </c>
      <c r="DF44" s="452" t="s">
        <v>253</v>
      </c>
      <c r="DG44" s="452" t="s">
        <v>253</v>
      </c>
      <c r="DH44" s="452" t="s">
        <v>253</v>
      </c>
      <c r="DI44" s="452" t="s">
        <v>253</v>
      </c>
      <c r="DJ44" s="452" t="s">
        <v>253</v>
      </c>
      <c r="DK44" s="452" t="s">
        <v>253</v>
      </c>
      <c r="DL44" s="452" t="s">
        <v>253</v>
      </c>
      <c r="DM44" s="452" t="s">
        <v>253</v>
      </c>
      <c r="DN44" s="452" t="s">
        <v>253</v>
      </c>
      <c r="DO44" s="452" t="s">
        <v>253</v>
      </c>
      <c r="DP44" s="452" t="s">
        <v>253</v>
      </c>
      <c r="DQ44" s="452" t="s">
        <v>253</v>
      </c>
      <c r="DR44" s="452" t="s">
        <v>253</v>
      </c>
      <c r="DS44" s="452" t="s">
        <v>253</v>
      </c>
      <c r="DT44" s="452" t="s">
        <v>253</v>
      </c>
      <c r="DU44" s="452" t="s">
        <v>253</v>
      </c>
      <c r="DV44" s="452" t="s">
        <v>253</v>
      </c>
      <c r="DW44" s="452" t="s">
        <v>253</v>
      </c>
      <c r="DX44" s="452" t="s">
        <v>253</v>
      </c>
      <c r="DY44" s="452" t="s">
        <v>253</v>
      </c>
    </row>
    <row r="45" spans="1:129" s="388" customFormat="1" ht="10.199999999999999">
      <c r="A45" s="340" t="s">
        <v>108</v>
      </c>
      <c r="B45" s="340" t="s">
        <v>109</v>
      </c>
      <c r="C45" s="414" t="s">
        <v>272</v>
      </c>
      <c r="D45" s="404"/>
      <c r="E45" s="402">
        <v>44129</v>
      </c>
      <c r="F45" s="476" t="s">
        <v>262</v>
      </c>
      <c r="G45" s="427"/>
      <c r="H45" s="428"/>
      <c r="I45" s="428"/>
      <c r="J45" s="428"/>
      <c r="K45" s="428"/>
      <c r="L45" s="428"/>
      <c r="M45" s="428"/>
      <c r="N45" s="428"/>
      <c r="O45" s="428"/>
      <c r="P45" s="428"/>
      <c r="Q45" s="428"/>
      <c r="R45" s="428"/>
      <c r="S45" s="428"/>
      <c r="T45" s="428"/>
      <c r="U45" s="428"/>
      <c r="V45" s="428"/>
      <c r="W45" s="428"/>
      <c r="X45" s="428"/>
      <c r="Y45" s="428"/>
      <c r="Z45" s="502" t="s">
        <v>270</v>
      </c>
      <c r="AA45" s="503"/>
      <c r="AB45" s="503"/>
      <c r="AC45" s="503"/>
      <c r="AD45" s="504"/>
      <c r="AE45" s="489" t="s">
        <v>266</v>
      </c>
      <c r="AF45" s="490"/>
      <c r="AG45" s="490"/>
      <c r="AH45" s="490"/>
      <c r="AI45" s="490"/>
      <c r="AJ45" s="490"/>
      <c r="AK45" s="490"/>
      <c r="AL45" s="490"/>
      <c r="AM45" s="490"/>
      <c r="AN45" s="490"/>
      <c r="AO45" s="490"/>
      <c r="AP45" s="490"/>
      <c r="AQ45" s="490"/>
      <c r="AR45" s="491"/>
      <c r="AS45" s="448" t="s">
        <v>251</v>
      </c>
      <c r="AT45" s="448" t="s">
        <v>251</v>
      </c>
      <c r="AU45" s="448" t="s">
        <v>251</v>
      </c>
      <c r="AV45" s="448" t="s">
        <v>251</v>
      </c>
      <c r="AW45" s="448" t="s">
        <v>251</v>
      </c>
      <c r="AX45" s="448" t="s">
        <v>251</v>
      </c>
      <c r="AY45" s="448" t="s">
        <v>251</v>
      </c>
      <c r="AZ45" s="448" t="s">
        <v>251</v>
      </c>
      <c r="BA45" s="448" t="s">
        <v>251</v>
      </c>
      <c r="BB45" s="448" t="s">
        <v>251</v>
      </c>
      <c r="BC45" s="448" t="s">
        <v>251</v>
      </c>
      <c r="BD45" s="448" t="s">
        <v>251</v>
      </c>
      <c r="BE45" s="448" t="s">
        <v>251</v>
      </c>
      <c r="BF45" s="448" t="s">
        <v>251</v>
      </c>
      <c r="BG45" s="448" t="s">
        <v>251</v>
      </c>
      <c r="BH45" s="448" t="s">
        <v>251</v>
      </c>
      <c r="BI45" s="448" t="s">
        <v>251</v>
      </c>
      <c r="BJ45" s="448" t="s">
        <v>251</v>
      </c>
      <c r="BK45" s="448" t="s">
        <v>251</v>
      </c>
      <c r="BL45" s="448" t="s">
        <v>251</v>
      </c>
      <c r="BM45" s="448" t="s">
        <v>251</v>
      </c>
      <c r="BN45" s="448" t="s">
        <v>251</v>
      </c>
      <c r="BO45" s="448" t="s">
        <v>251</v>
      </c>
      <c r="BP45" s="448" t="s">
        <v>251</v>
      </c>
      <c r="BQ45" s="448" t="s">
        <v>251</v>
      </c>
      <c r="BR45" s="448" t="s">
        <v>251</v>
      </c>
      <c r="BS45" s="448" t="s">
        <v>251</v>
      </c>
      <c r="BT45" s="448" t="s">
        <v>251</v>
      </c>
      <c r="BU45" s="448" t="s">
        <v>251</v>
      </c>
      <c r="BV45" s="448" t="s">
        <v>251</v>
      </c>
      <c r="BW45" s="448" t="s">
        <v>251</v>
      </c>
      <c r="BX45" s="448" t="s">
        <v>251</v>
      </c>
      <c r="BY45" s="448" t="s">
        <v>251</v>
      </c>
      <c r="BZ45" s="448" t="s">
        <v>251</v>
      </c>
      <c r="CA45" s="448" t="s">
        <v>251</v>
      </c>
      <c r="CB45" s="448" t="s">
        <v>251</v>
      </c>
      <c r="CC45" s="448" t="s">
        <v>251</v>
      </c>
      <c r="CD45" s="448" t="s">
        <v>251</v>
      </c>
      <c r="CE45" s="448" t="s">
        <v>251</v>
      </c>
      <c r="CF45" s="448" t="s">
        <v>251</v>
      </c>
      <c r="CG45" s="448" t="s">
        <v>251</v>
      </c>
      <c r="CH45" s="448" t="s">
        <v>251</v>
      </c>
      <c r="CI45" s="448" t="s">
        <v>251</v>
      </c>
      <c r="CJ45" s="448" t="s">
        <v>251</v>
      </c>
      <c r="CK45" s="448" t="s">
        <v>251</v>
      </c>
      <c r="CL45" s="448" t="s">
        <v>251</v>
      </c>
      <c r="CM45" s="448" t="s">
        <v>251</v>
      </c>
      <c r="CN45" s="448" t="s">
        <v>251</v>
      </c>
      <c r="CO45" s="448" t="s">
        <v>251</v>
      </c>
      <c r="CP45" s="448" t="s">
        <v>251</v>
      </c>
      <c r="CQ45" s="448" t="s">
        <v>251</v>
      </c>
      <c r="CR45" s="448" t="s">
        <v>251</v>
      </c>
      <c r="CS45" s="448" t="s">
        <v>251</v>
      </c>
      <c r="CT45" s="448" t="s">
        <v>251</v>
      </c>
      <c r="CU45" s="448" t="s">
        <v>251</v>
      </c>
      <c r="CV45" s="448" t="s">
        <v>251</v>
      </c>
      <c r="CW45" s="448" t="s">
        <v>251</v>
      </c>
      <c r="CX45" s="448" t="s">
        <v>251</v>
      </c>
      <c r="CY45" s="448" t="s">
        <v>251</v>
      </c>
      <c r="CZ45" s="448" t="s">
        <v>251</v>
      </c>
      <c r="DA45" s="448" t="s">
        <v>251</v>
      </c>
      <c r="DB45" s="448" t="s">
        <v>251</v>
      </c>
      <c r="DC45" s="448" t="s">
        <v>251</v>
      </c>
      <c r="DD45" s="448" t="s">
        <v>251</v>
      </c>
      <c r="DE45" s="448" t="s">
        <v>251</v>
      </c>
      <c r="DF45" s="448" t="s">
        <v>251</v>
      </c>
      <c r="DG45" s="448" t="s">
        <v>251</v>
      </c>
      <c r="DH45" s="448" t="s">
        <v>251</v>
      </c>
      <c r="DI45" s="448" t="s">
        <v>251</v>
      </c>
      <c r="DJ45" s="448" t="s">
        <v>251</v>
      </c>
      <c r="DK45" s="448" t="s">
        <v>251</v>
      </c>
      <c r="DL45" s="448" t="s">
        <v>251</v>
      </c>
      <c r="DM45" s="448" t="s">
        <v>251</v>
      </c>
      <c r="DN45" s="448" t="s">
        <v>251</v>
      </c>
      <c r="DO45" s="448" t="s">
        <v>251</v>
      </c>
      <c r="DP45" s="448" t="s">
        <v>251</v>
      </c>
      <c r="DQ45" s="448" t="s">
        <v>251</v>
      </c>
      <c r="DR45" s="448" t="s">
        <v>251</v>
      </c>
      <c r="DS45" s="448" t="s">
        <v>251</v>
      </c>
      <c r="DT45" s="448" t="s">
        <v>251</v>
      </c>
      <c r="DU45" s="448" t="s">
        <v>251</v>
      </c>
      <c r="DV45" s="448" t="s">
        <v>251</v>
      </c>
      <c r="DW45" s="448" t="s">
        <v>251</v>
      </c>
      <c r="DX45" s="448" t="s">
        <v>251</v>
      </c>
      <c r="DY45" s="448" t="s">
        <v>251</v>
      </c>
    </row>
    <row r="46" spans="1:129" s="388" customFormat="1" ht="12" customHeight="1">
      <c r="A46" s="345" t="s">
        <v>110</v>
      </c>
      <c r="B46" s="345" t="s">
        <v>111</v>
      </c>
      <c r="C46" s="410" t="s">
        <v>22</v>
      </c>
      <c r="D46" s="433">
        <v>2021</v>
      </c>
      <c r="E46" s="463"/>
      <c r="F46" s="478"/>
      <c r="G46" s="427"/>
      <c r="H46" s="428"/>
      <c r="I46" s="428"/>
      <c r="J46" s="428"/>
      <c r="K46" s="428"/>
      <c r="L46" s="428"/>
      <c r="M46" s="428"/>
      <c r="N46" s="428"/>
      <c r="O46" s="428"/>
      <c r="P46" s="428"/>
      <c r="Q46" s="428"/>
      <c r="R46" s="428"/>
      <c r="S46" s="428"/>
      <c r="T46" s="428"/>
      <c r="U46" s="428"/>
      <c r="V46" s="428"/>
      <c r="W46" s="428"/>
      <c r="X46" s="428"/>
      <c r="Y46" s="428"/>
      <c r="Z46" s="428"/>
      <c r="AA46" s="428"/>
      <c r="AB46" s="428"/>
      <c r="AC46" s="428"/>
      <c r="AD46" s="428"/>
      <c r="AE46" s="428"/>
      <c r="AF46" s="428"/>
      <c r="AG46" s="428"/>
      <c r="AH46" s="428"/>
      <c r="AI46" s="428"/>
      <c r="AJ46" s="428"/>
      <c r="AK46" s="428"/>
      <c r="AL46" s="428"/>
      <c r="AM46" s="428"/>
      <c r="AN46" s="428"/>
      <c r="AO46" s="428"/>
      <c r="AP46" s="428"/>
      <c r="AQ46" s="428"/>
      <c r="AR46" s="428"/>
      <c r="AS46" s="428"/>
      <c r="AT46" s="428"/>
      <c r="AU46" s="428"/>
      <c r="AV46" s="428"/>
      <c r="AW46" s="428"/>
      <c r="AX46" s="428"/>
      <c r="AY46" s="428"/>
      <c r="AZ46" s="428"/>
      <c r="BA46" s="428"/>
      <c r="BB46" s="428"/>
      <c r="BC46" s="428"/>
      <c r="BD46" s="428"/>
      <c r="BE46" s="428"/>
      <c r="BF46" s="428"/>
      <c r="BG46" s="428"/>
      <c r="BH46" s="428"/>
      <c r="BI46" s="428"/>
      <c r="BJ46" s="428"/>
      <c r="BK46" s="428"/>
      <c r="BL46" s="428"/>
      <c r="BM46" s="428"/>
      <c r="BN46" s="428"/>
      <c r="BO46" s="428"/>
      <c r="BP46" s="428"/>
      <c r="BQ46" s="428"/>
      <c r="BR46" s="428"/>
      <c r="BS46" s="428"/>
      <c r="BT46" s="428"/>
      <c r="BU46" s="428"/>
      <c r="BV46" s="428"/>
      <c r="BW46" s="428"/>
      <c r="BX46" s="428"/>
      <c r="BY46" s="428"/>
      <c r="BZ46" s="428"/>
      <c r="CA46" s="428"/>
      <c r="CB46" s="428"/>
      <c r="CC46" s="428"/>
      <c r="CD46" s="428"/>
      <c r="CE46" s="428"/>
      <c r="CF46" s="428"/>
      <c r="CG46" s="428"/>
      <c r="CH46" s="428"/>
      <c r="CI46" s="428"/>
      <c r="CJ46" s="428"/>
      <c r="CK46" s="428"/>
      <c r="CL46" s="428"/>
      <c r="CM46" s="428"/>
      <c r="CN46" s="428"/>
      <c r="CO46" s="428"/>
      <c r="CP46" s="428"/>
      <c r="CQ46" s="428"/>
      <c r="CR46" s="428"/>
      <c r="CS46" s="428"/>
      <c r="CT46" s="428"/>
      <c r="CU46" s="832"/>
      <c r="CV46" s="833"/>
      <c r="CW46" s="833"/>
      <c r="CX46" s="833"/>
      <c r="CY46" s="833"/>
      <c r="CZ46" s="833"/>
      <c r="DA46" s="833"/>
      <c r="DB46" s="833"/>
      <c r="DC46" s="833"/>
      <c r="DD46" s="833"/>
      <c r="DE46" s="833"/>
      <c r="DF46" s="833"/>
      <c r="DG46" s="833"/>
      <c r="DH46" s="833"/>
      <c r="DI46" s="833"/>
      <c r="DJ46" s="833"/>
      <c r="DK46" s="833"/>
      <c r="DL46" s="833"/>
      <c r="DM46" s="833"/>
      <c r="DN46" s="833"/>
      <c r="DO46" s="833"/>
      <c r="DP46" s="833"/>
      <c r="DQ46" s="833"/>
      <c r="DR46" s="833"/>
      <c r="DS46" s="833"/>
      <c r="DT46" s="833"/>
      <c r="DU46" s="833"/>
      <c r="DV46" s="833"/>
      <c r="DW46" s="833"/>
      <c r="DX46" s="833"/>
      <c r="DY46" s="834"/>
    </row>
    <row r="47" spans="1:129" s="388" customFormat="1" ht="10.199999999999999">
      <c r="A47" s="345" t="s">
        <v>112</v>
      </c>
      <c r="B47" s="345" t="s">
        <v>113</v>
      </c>
      <c r="C47" s="414" t="s">
        <v>114</v>
      </c>
      <c r="D47" s="404"/>
      <c r="E47" s="404">
        <v>44136</v>
      </c>
      <c r="F47" s="476" t="s">
        <v>262</v>
      </c>
      <c r="G47" s="427" t="s">
        <v>260</v>
      </c>
      <c r="H47" s="428"/>
      <c r="I47" s="428"/>
      <c r="J47" s="428"/>
      <c r="K47" s="428"/>
      <c r="L47" s="428"/>
      <c r="M47" s="428"/>
      <c r="N47" s="428"/>
      <c r="O47" s="428"/>
      <c r="P47" s="428"/>
      <c r="Q47" s="428"/>
      <c r="R47" s="428"/>
      <c r="S47" s="428"/>
      <c r="T47" s="428"/>
      <c r="U47" s="428"/>
      <c r="V47" s="428"/>
      <c r="W47" s="428"/>
      <c r="X47" s="428"/>
      <c r="Y47" s="428"/>
      <c r="Z47" s="428"/>
      <c r="AA47" s="428"/>
      <c r="AB47" s="428"/>
      <c r="AC47" s="428"/>
      <c r="AD47" s="428"/>
      <c r="AE47" s="428"/>
      <c r="AF47" s="488"/>
      <c r="AG47" s="497" t="s">
        <v>263</v>
      </c>
      <c r="AH47" s="497"/>
      <c r="AI47" s="497"/>
      <c r="AJ47" s="497"/>
      <c r="AK47" s="498"/>
      <c r="AL47" s="489" t="s">
        <v>266</v>
      </c>
      <c r="AM47" s="490"/>
      <c r="AN47" s="490"/>
      <c r="AO47" s="490"/>
      <c r="AP47" s="490"/>
      <c r="AQ47" s="490"/>
      <c r="AR47" s="490"/>
      <c r="AS47" s="490"/>
      <c r="AT47" s="490"/>
      <c r="AU47" s="490"/>
      <c r="AV47" s="490"/>
      <c r="AW47" s="490"/>
      <c r="AX47" s="490"/>
      <c r="AY47" s="491"/>
      <c r="AZ47" s="448" t="s">
        <v>251</v>
      </c>
      <c r="BA47" s="448" t="s">
        <v>251</v>
      </c>
      <c r="BB47" s="448" t="s">
        <v>251</v>
      </c>
      <c r="BC47" s="448" t="s">
        <v>251</v>
      </c>
      <c r="BD47" s="448" t="s">
        <v>251</v>
      </c>
      <c r="BE47" s="448" t="s">
        <v>251</v>
      </c>
      <c r="BF47" s="448" t="s">
        <v>251</v>
      </c>
      <c r="BG47" s="448" t="s">
        <v>251</v>
      </c>
      <c r="BH47" s="448" t="s">
        <v>251</v>
      </c>
      <c r="BI47" s="448" t="s">
        <v>251</v>
      </c>
      <c r="BJ47" s="448" t="s">
        <v>251</v>
      </c>
      <c r="BK47" s="448" t="s">
        <v>251</v>
      </c>
      <c r="BL47" s="448" t="s">
        <v>251</v>
      </c>
      <c r="BM47" s="448" t="s">
        <v>251</v>
      </c>
      <c r="BN47" s="448" t="s">
        <v>251</v>
      </c>
      <c r="BO47" s="448" t="s">
        <v>251</v>
      </c>
      <c r="BP47" s="448" t="s">
        <v>251</v>
      </c>
      <c r="BQ47" s="448" t="s">
        <v>251</v>
      </c>
      <c r="BR47" s="448" t="s">
        <v>251</v>
      </c>
      <c r="BS47" s="448" t="s">
        <v>251</v>
      </c>
      <c r="BT47" s="448" t="s">
        <v>251</v>
      </c>
      <c r="BU47" s="448" t="s">
        <v>251</v>
      </c>
      <c r="BV47" s="448" t="s">
        <v>251</v>
      </c>
      <c r="BW47" s="448" t="s">
        <v>251</v>
      </c>
      <c r="BX47" s="448" t="s">
        <v>251</v>
      </c>
      <c r="BY47" s="448" t="s">
        <v>251</v>
      </c>
      <c r="BZ47" s="448" t="s">
        <v>251</v>
      </c>
      <c r="CA47" s="448" t="s">
        <v>251</v>
      </c>
      <c r="CB47" s="448" t="s">
        <v>251</v>
      </c>
      <c r="CC47" s="448" t="s">
        <v>251</v>
      </c>
      <c r="CD47" s="448" t="s">
        <v>251</v>
      </c>
      <c r="CE47" s="448" t="s">
        <v>251</v>
      </c>
      <c r="CF47" s="448" t="s">
        <v>251</v>
      </c>
      <c r="CG47" s="448" t="s">
        <v>251</v>
      </c>
      <c r="CH47" s="448" t="s">
        <v>251</v>
      </c>
      <c r="CI47" s="448" t="s">
        <v>251</v>
      </c>
      <c r="CJ47" s="448" t="s">
        <v>251</v>
      </c>
      <c r="CK47" s="448" t="s">
        <v>251</v>
      </c>
      <c r="CL47" s="448" t="s">
        <v>251</v>
      </c>
      <c r="CM47" s="448" t="s">
        <v>251</v>
      </c>
      <c r="CN47" s="448" t="s">
        <v>251</v>
      </c>
      <c r="CO47" s="448" t="s">
        <v>251</v>
      </c>
      <c r="CP47" s="448" t="s">
        <v>251</v>
      </c>
      <c r="CQ47" s="448" t="s">
        <v>251</v>
      </c>
      <c r="CR47" s="448" t="s">
        <v>251</v>
      </c>
      <c r="CS47" s="448" t="s">
        <v>251</v>
      </c>
      <c r="CT47" s="448" t="s">
        <v>251</v>
      </c>
      <c r="CU47" s="448" t="s">
        <v>251</v>
      </c>
      <c r="CV47" s="448" t="s">
        <v>251</v>
      </c>
      <c r="CW47" s="448" t="s">
        <v>251</v>
      </c>
      <c r="CX47" s="448" t="s">
        <v>251</v>
      </c>
      <c r="CY47" s="448" t="s">
        <v>251</v>
      </c>
      <c r="CZ47" s="448" t="s">
        <v>251</v>
      </c>
      <c r="DA47" s="448" t="s">
        <v>251</v>
      </c>
      <c r="DB47" s="448" t="s">
        <v>251</v>
      </c>
      <c r="DC47" s="448" t="s">
        <v>251</v>
      </c>
      <c r="DD47" s="448" t="s">
        <v>251</v>
      </c>
      <c r="DE47" s="448" t="s">
        <v>251</v>
      </c>
      <c r="DF47" s="448" t="s">
        <v>251</v>
      </c>
      <c r="DG47" s="448" t="s">
        <v>251</v>
      </c>
      <c r="DH47" s="448" t="s">
        <v>251</v>
      </c>
      <c r="DI47" s="448" t="s">
        <v>251</v>
      </c>
      <c r="DJ47" s="448" t="s">
        <v>251</v>
      </c>
      <c r="DK47" s="448" t="s">
        <v>251</v>
      </c>
      <c r="DL47" s="448" t="s">
        <v>251</v>
      </c>
      <c r="DM47" s="448" t="s">
        <v>251</v>
      </c>
      <c r="DN47" s="448" t="s">
        <v>251</v>
      </c>
      <c r="DO47" s="448" t="s">
        <v>251</v>
      </c>
      <c r="DP47" s="448" t="s">
        <v>251</v>
      </c>
      <c r="DQ47" s="448" t="s">
        <v>251</v>
      </c>
      <c r="DR47" s="448" t="s">
        <v>251</v>
      </c>
      <c r="DS47" s="448" t="s">
        <v>251</v>
      </c>
      <c r="DT47" s="448" t="s">
        <v>251</v>
      </c>
      <c r="DU47" s="448" t="s">
        <v>251</v>
      </c>
      <c r="DV47" s="448" t="s">
        <v>251</v>
      </c>
      <c r="DW47" s="448" t="s">
        <v>251</v>
      </c>
      <c r="DX47" s="448" t="s">
        <v>251</v>
      </c>
      <c r="DY47" s="448" t="s">
        <v>251</v>
      </c>
    </row>
    <row r="48" spans="1:129" s="388" customFormat="1" ht="10.199999999999999">
      <c r="A48" s="345" t="s">
        <v>115</v>
      </c>
      <c r="B48" s="345" t="s">
        <v>116</v>
      </c>
      <c r="C48" s="410" t="s">
        <v>22</v>
      </c>
      <c r="D48" s="404"/>
      <c r="E48" s="462"/>
      <c r="F48" s="478"/>
      <c r="G48" s="427"/>
      <c r="H48" s="428"/>
      <c r="I48" s="428"/>
      <c r="J48" s="428"/>
      <c r="K48" s="428"/>
      <c r="L48" s="428"/>
      <c r="M48" s="428"/>
      <c r="N48" s="428"/>
      <c r="O48" s="428"/>
      <c r="P48" s="428"/>
      <c r="Q48" s="428"/>
      <c r="R48" s="428"/>
      <c r="S48" s="428"/>
      <c r="T48" s="428"/>
      <c r="U48" s="428"/>
      <c r="V48" s="428"/>
      <c r="W48" s="428"/>
      <c r="X48" s="428"/>
      <c r="Y48" s="428"/>
      <c r="Z48" s="428"/>
      <c r="AA48" s="428"/>
      <c r="AB48" s="428"/>
      <c r="AC48" s="428"/>
      <c r="AD48" s="428"/>
      <c r="AE48" s="428"/>
      <c r="AF48" s="428"/>
      <c r="AG48" s="428"/>
      <c r="AH48" s="428"/>
      <c r="AI48" s="428"/>
      <c r="AJ48" s="428"/>
      <c r="AK48" s="488"/>
      <c r="AL48" s="452" t="s">
        <v>253</v>
      </c>
      <c r="AM48" s="452" t="s">
        <v>253</v>
      </c>
      <c r="AN48" s="452" t="s">
        <v>253</v>
      </c>
      <c r="AO48" s="452" t="s">
        <v>253</v>
      </c>
      <c r="AP48" s="452" t="s">
        <v>253</v>
      </c>
      <c r="AQ48" s="452" t="s">
        <v>253</v>
      </c>
      <c r="AR48" s="452" t="s">
        <v>253</v>
      </c>
      <c r="AS48" s="452" t="s">
        <v>253</v>
      </c>
      <c r="AT48" s="452" t="s">
        <v>253</v>
      </c>
      <c r="AU48" s="452" t="s">
        <v>253</v>
      </c>
      <c r="AV48" s="452" t="s">
        <v>253</v>
      </c>
      <c r="AW48" s="452" t="s">
        <v>253</v>
      </c>
      <c r="AX48" s="452" t="s">
        <v>253</v>
      </c>
      <c r="AY48" s="452" t="s">
        <v>253</v>
      </c>
      <c r="AZ48" s="452" t="s">
        <v>253</v>
      </c>
      <c r="BA48" s="452" t="s">
        <v>253</v>
      </c>
      <c r="BB48" s="452" t="s">
        <v>253</v>
      </c>
      <c r="BC48" s="452" t="s">
        <v>253</v>
      </c>
      <c r="BD48" s="452" t="s">
        <v>253</v>
      </c>
      <c r="BE48" s="452" t="s">
        <v>253</v>
      </c>
      <c r="BF48" s="452" t="s">
        <v>253</v>
      </c>
      <c r="BG48" s="452" t="s">
        <v>253</v>
      </c>
      <c r="BH48" s="452" t="s">
        <v>253</v>
      </c>
      <c r="BI48" s="452" t="s">
        <v>253</v>
      </c>
      <c r="BJ48" s="452" t="s">
        <v>253</v>
      </c>
      <c r="BK48" s="452" t="s">
        <v>253</v>
      </c>
      <c r="BL48" s="452" t="s">
        <v>253</v>
      </c>
      <c r="BM48" s="452" t="s">
        <v>253</v>
      </c>
      <c r="BN48" s="452" t="s">
        <v>253</v>
      </c>
      <c r="BO48" s="452" t="s">
        <v>253</v>
      </c>
      <c r="BP48" s="452" t="s">
        <v>253</v>
      </c>
      <c r="BQ48" s="452" t="s">
        <v>253</v>
      </c>
      <c r="BR48" s="452" t="s">
        <v>253</v>
      </c>
      <c r="BS48" s="452" t="s">
        <v>253</v>
      </c>
      <c r="BT48" s="452" t="s">
        <v>253</v>
      </c>
      <c r="BU48" s="452" t="s">
        <v>253</v>
      </c>
      <c r="BV48" s="452" t="s">
        <v>253</v>
      </c>
      <c r="BW48" s="452" t="s">
        <v>253</v>
      </c>
      <c r="BX48" s="452" t="s">
        <v>253</v>
      </c>
      <c r="BY48" s="452" t="s">
        <v>253</v>
      </c>
      <c r="BZ48" s="452" t="s">
        <v>253</v>
      </c>
      <c r="CA48" s="452" t="s">
        <v>253</v>
      </c>
      <c r="CB48" s="452" t="s">
        <v>253</v>
      </c>
      <c r="CC48" s="452" t="s">
        <v>253</v>
      </c>
      <c r="CD48" s="452" t="s">
        <v>253</v>
      </c>
      <c r="CE48" s="452" t="s">
        <v>253</v>
      </c>
      <c r="CF48" s="452" t="s">
        <v>253</v>
      </c>
      <c r="CG48" s="452" t="s">
        <v>253</v>
      </c>
      <c r="CH48" s="452" t="s">
        <v>253</v>
      </c>
      <c r="CI48" s="452" t="s">
        <v>253</v>
      </c>
      <c r="CJ48" s="452" t="s">
        <v>253</v>
      </c>
      <c r="CK48" s="452" t="s">
        <v>253</v>
      </c>
      <c r="CL48" s="452" t="s">
        <v>253</v>
      </c>
      <c r="CM48" s="452" t="s">
        <v>253</v>
      </c>
      <c r="CN48" s="452" t="s">
        <v>253</v>
      </c>
      <c r="CO48" s="452" t="s">
        <v>253</v>
      </c>
      <c r="CP48" s="452" t="s">
        <v>253</v>
      </c>
      <c r="CQ48" s="452" t="s">
        <v>253</v>
      </c>
      <c r="CR48" s="452" t="s">
        <v>253</v>
      </c>
      <c r="CS48" s="452" t="s">
        <v>253</v>
      </c>
      <c r="CT48" s="452" t="s">
        <v>253</v>
      </c>
      <c r="CU48" s="452" t="s">
        <v>253</v>
      </c>
      <c r="CV48" s="452" t="s">
        <v>253</v>
      </c>
      <c r="CW48" s="452" t="s">
        <v>253</v>
      </c>
      <c r="CX48" s="452" t="s">
        <v>253</v>
      </c>
      <c r="CY48" s="452" t="s">
        <v>253</v>
      </c>
      <c r="CZ48" s="452" t="s">
        <v>253</v>
      </c>
      <c r="DA48" s="452" t="s">
        <v>253</v>
      </c>
      <c r="DB48" s="452" t="s">
        <v>253</v>
      </c>
      <c r="DC48" s="452" t="s">
        <v>253</v>
      </c>
      <c r="DD48" s="452" t="s">
        <v>253</v>
      </c>
      <c r="DE48" s="452" t="s">
        <v>253</v>
      </c>
      <c r="DF48" s="452" t="s">
        <v>253</v>
      </c>
      <c r="DG48" s="452" t="s">
        <v>253</v>
      </c>
      <c r="DH48" s="452" t="s">
        <v>253</v>
      </c>
      <c r="DI48" s="452" t="s">
        <v>253</v>
      </c>
      <c r="DJ48" s="452" t="s">
        <v>253</v>
      </c>
      <c r="DK48" s="452" t="s">
        <v>253</v>
      </c>
      <c r="DL48" s="452" t="s">
        <v>253</v>
      </c>
      <c r="DM48" s="452" t="s">
        <v>253</v>
      </c>
      <c r="DN48" s="452" t="s">
        <v>253</v>
      </c>
      <c r="DO48" s="452" t="s">
        <v>253</v>
      </c>
      <c r="DP48" s="452" t="s">
        <v>253</v>
      </c>
      <c r="DQ48" s="452" t="s">
        <v>253</v>
      </c>
      <c r="DR48" s="452" t="s">
        <v>253</v>
      </c>
      <c r="DS48" s="452" t="s">
        <v>253</v>
      </c>
      <c r="DT48" s="452" t="s">
        <v>253</v>
      </c>
      <c r="DU48" s="452" t="s">
        <v>253</v>
      </c>
      <c r="DV48" s="452" t="s">
        <v>253</v>
      </c>
      <c r="DW48" s="452" t="s">
        <v>253</v>
      </c>
      <c r="DX48" s="452" t="s">
        <v>253</v>
      </c>
      <c r="DY48" s="452" t="s">
        <v>253</v>
      </c>
    </row>
    <row r="49" spans="1:129" s="395" customFormat="1" ht="10.199999999999999">
      <c r="A49" s="340" t="s">
        <v>117</v>
      </c>
      <c r="B49" s="340" t="s">
        <v>118</v>
      </c>
      <c r="C49" s="410" t="s">
        <v>22</v>
      </c>
      <c r="D49" s="402"/>
      <c r="E49" s="464"/>
      <c r="F49" s="478"/>
      <c r="G49" s="452" t="s">
        <v>253</v>
      </c>
      <c r="H49" s="452" t="s">
        <v>253</v>
      </c>
      <c r="I49" s="452" t="s">
        <v>253</v>
      </c>
      <c r="J49" s="452" t="s">
        <v>253</v>
      </c>
      <c r="K49" s="452" t="s">
        <v>253</v>
      </c>
      <c r="L49" s="452" t="s">
        <v>253</v>
      </c>
      <c r="M49" s="452" t="s">
        <v>253</v>
      </c>
      <c r="N49" s="452" t="s">
        <v>253</v>
      </c>
      <c r="O49" s="452" t="s">
        <v>253</v>
      </c>
      <c r="P49" s="452" t="s">
        <v>253</v>
      </c>
      <c r="Q49" s="452" t="s">
        <v>253</v>
      </c>
      <c r="R49" s="452" t="s">
        <v>253</v>
      </c>
      <c r="S49" s="452" t="s">
        <v>253</v>
      </c>
      <c r="T49" s="452" t="s">
        <v>253</v>
      </c>
      <c r="U49" s="452" t="s">
        <v>253</v>
      </c>
      <c r="V49" s="452" t="s">
        <v>253</v>
      </c>
      <c r="W49" s="452" t="s">
        <v>253</v>
      </c>
      <c r="X49" s="452" t="s">
        <v>253</v>
      </c>
      <c r="Y49" s="452" t="s">
        <v>253</v>
      </c>
      <c r="Z49" s="452" t="s">
        <v>253</v>
      </c>
      <c r="AA49" s="452" t="s">
        <v>253</v>
      </c>
      <c r="AB49" s="452" t="s">
        <v>253</v>
      </c>
      <c r="AC49" s="452" t="s">
        <v>253</v>
      </c>
      <c r="AD49" s="452" t="s">
        <v>253</v>
      </c>
      <c r="AE49" s="452" t="s">
        <v>253</v>
      </c>
      <c r="AF49" s="452" t="s">
        <v>253</v>
      </c>
      <c r="AG49" s="452" t="s">
        <v>253</v>
      </c>
      <c r="AH49" s="452" t="s">
        <v>253</v>
      </c>
      <c r="AI49" s="452" t="s">
        <v>253</v>
      </c>
      <c r="AJ49" s="452" t="s">
        <v>253</v>
      </c>
      <c r="AK49" s="452" t="s">
        <v>253</v>
      </c>
      <c r="AL49" s="452" t="s">
        <v>253</v>
      </c>
      <c r="AM49" s="452" t="s">
        <v>253</v>
      </c>
      <c r="AN49" s="452" t="s">
        <v>253</v>
      </c>
      <c r="AO49" s="452" t="s">
        <v>253</v>
      </c>
      <c r="AP49" s="452" t="s">
        <v>253</v>
      </c>
      <c r="AQ49" s="452" t="s">
        <v>253</v>
      </c>
      <c r="AR49" s="452" t="s">
        <v>253</v>
      </c>
      <c r="AS49" s="452" t="s">
        <v>253</v>
      </c>
      <c r="AT49" s="452" t="s">
        <v>253</v>
      </c>
      <c r="AU49" s="452" t="s">
        <v>253</v>
      </c>
      <c r="AV49" s="452" t="s">
        <v>253</v>
      </c>
      <c r="AW49" s="452" t="s">
        <v>253</v>
      </c>
      <c r="AX49" s="452" t="s">
        <v>253</v>
      </c>
      <c r="AY49" s="452" t="s">
        <v>253</v>
      </c>
      <c r="AZ49" s="452" t="s">
        <v>253</v>
      </c>
      <c r="BA49" s="452" t="s">
        <v>253</v>
      </c>
      <c r="BB49" s="452" t="s">
        <v>253</v>
      </c>
      <c r="BC49" s="452" t="s">
        <v>253</v>
      </c>
      <c r="BD49" s="452" t="s">
        <v>253</v>
      </c>
      <c r="BE49" s="452" t="s">
        <v>253</v>
      </c>
      <c r="BF49" s="452" t="s">
        <v>253</v>
      </c>
      <c r="BG49" s="452" t="s">
        <v>253</v>
      </c>
      <c r="BH49" s="452" t="s">
        <v>253</v>
      </c>
      <c r="BI49" s="452" t="s">
        <v>253</v>
      </c>
      <c r="BJ49" s="452" t="s">
        <v>253</v>
      </c>
      <c r="BK49" s="452" t="s">
        <v>253</v>
      </c>
      <c r="BL49" s="452" t="s">
        <v>253</v>
      </c>
      <c r="BM49" s="452" t="s">
        <v>253</v>
      </c>
      <c r="BN49" s="452" t="s">
        <v>253</v>
      </c>
      <c r="BO49" s="452" t="s">
        <v>253</v>
      </c>
      <c r="BP49" s="452" t="s">
        <v>253</v>
      </c>
      <c r="BQ49" s="452" t="s">
        <v>253</v>
      </c>
      <c r="BR49" s="452" t="s">
        <v>253</v>
      </c>
      <c r="BS49" s="452" t="s">
        <v>253</v>
      </c>
      <c r="BT49" s="452" t="s">
        <v>253</v>
      </c>
      <c r="BU49" s="452" t="s">
        <v>253</v>
      </c>
      <c r="BV49" s="452" t="s">
        <v>253</v>
      </c>
      <c r="BW49" s="452" t="s">
        <v>253</v>
      </c>
      <c r="BX49" s="452" t="s">
        <v>253</v>
      </c>
      <c r="BY49" s="452" t="s">
        <v>253</v>
      </c>
      <c r="BZ49" s="452" t="s">
        <v>253</v>
      </c>
      <c r="CA49" s="452" t="s">
        <v>253</v>
      </c>
      <c r="CB49" s="452" t="s">
        <v>253</v>
      </c>
      <c r="CC49" s="452" t="s">
        <v>253</v>
      </c>
      <c r="CD49" s="452" t="s">
        <v>253</v>
      </c>
      <c r="CE49" s="452" t="s">
        <v>253</v>
      </c>
      <c r="CF49" s="452" t="s">
        <v>253</v>
      </c>
      <c r="CG49" s="452" t="s">
        <v>253</v>
      </c>
      <c r="CH49" s="452" t="s">
        <v>253</v>
      </c>
      <c r="CI49" s="452" t="s">
        <v>253</v>
      </c>
      <c r="CJ49" s="452" t="s">
        <v>253</v>
      </c>
      <c r="CK49" s="452" t="s">
        <v>253</v>
      </c>
      <c r="CL49" s="452" t="s">
        <v>253</v>
      </c>
      <c r="CM49" s="452" t="s">
        <v>253</v>
      </c>
      <c r="CN49" s="452" t="s">
        <v>253</v>
      </c>
      <c r="CO49" s="452" t="s">
        <v>253</v>
      </c>
      <c r="CP49" s="452" t="s">
        <v>253</v>
      </c>
      <c r="CQ49" s="452" t="s">
        <v>253</v>
      </c>
      <c r="CR49" s="452" t="s">
        <v>253</v>
      </c>
      <c r="CS49" s="452" t="s">
        <v>253</v>
      </c>
      <c r="CT49" s="452" t="s">
        <v>253</v>
      </c>
      <c r="CU49" s="452" t="s">
        <v>253</v>
      </c>
      <c r="CV49" s="452" t="s">
        <v>253</v>
      </c>
      <c r="CW49" s="452" t="s">
        <v>253</v>
      </c>
      <c r="CX49" s="452" t="s">
        <v>253</v>
      </c>
      <c r="CY49" s="452" t="s">
        <v>253</v>
      </c>
      <c r="CZ49" s="452" t="s">
        <v>253</v>
      </c>
      <c r="DA49" s="452" t="s">
        <v>253</v>
      </c>
      <c r="DB49" s="452" t="s">
        <v>253</v>
      </c>
      <c r="DC49" s="452" t="s">
        <v>253</v>
      </c>
      <c r="DD49" s="452" t="s">
        <v>253</v>
      </c>
      <c r="DE49" s="452" t="s">
        <v>253</v>
      </c>
      <c r="DF49" s="452" t="s">
        <v>253</v>
      </c>
      <c r="DG49" s="452" t="s">
        <v>253</v>
      </c>
      <c r="DH49" s="452" t="s">
        <v>253</v>
      </c>
      <c r="DI49" s="452" t="s">
        <v>253</v>
      </c>
      <c r="DJ49" s="452" t="s">
        <v>253</v>
      </c>
      <c r="DK49" s="452" t="s">
        <v>253</v>
      </c>
      <c r="DL49" s="452" t="s">
        <v>253</v>
      </c>
      <c r="DM49" s="452" t="s">
        <v>253</v>
      </c>
      <c r="DN49" s="452" t="s">
        <v>253</v>
      </c>
      <c r="DO49" s="452" t="s">
        <v>253</v>
      </c>
      <c r="DP49" s="452" t="s">
        <v>253</v>
      </c>
      <c r="DQ49" s="452" t="s">
        <v>253</v>
      </c>
      <c r="DR49" s="452" t="s">
        <v>253</v>
      </c>
      <c r="DS49" s="452" t="s">
        <v>253</v>
      </c>
      <c r="DT49" s="452" t="s">
        <v>253</v>
      </c>
      <c r="DU49" s="452" t="s">
        <v>253</v>
      </c>
      <c r="DV49" s="452" t="s">
        <v>253</v>
      </c>
      <c r="DW49" s="452" t="s">
        <v>253</v>
      </c>
      <c r="DX49" s="452" t="s">
        <v>253</v>
      </c>
      <c r="DY49" s="452" t="s">
        <v>253</v>
      </c>
    </row>
    <row r="50" spans="1:129" s="388" customFormat="1" ht="10.199999999999999">
      <c r="A50" s="340" t="s">
        <v>119</v>
      </c>
      <c r="B50" s="340" t="s">
        <v>120</v>
      </c>
      <c r="C50" s="410" t="s">
        <v>22</v>
      </c>
      <c r="D50" s="404"/>
      <c r="E50" s="462"/>
      <c r="F50" s="478"/>
      <c r="G50" s="427"/>
      <c r="H50" s="428"/>
      <c r="I50" s="428"/>
      <c r="J50" s="428"/>
      <c r="K50" s="428"/>
      <c r="L50" s="428"/>
      <c r="M50" s="428"/>
      <c r="N50" s="428"/>
      <c r="O50" s="428"/>
      <c r="P50" s="428"/>
      <c r="Q50" s="428"/>
      <c r="R50" s="428"/>
      <c r="S50" s="428"/>
      <c r="T50" s="428"/>
      <c r="U50" s="428"/>
      <c r="V50" s="428"/>
      <c r="W50" s="428"/>
      <c r="X50" s="428"/>
      <c r="Y50" s="428"/>
      <c r="Z50" s="428"/>
      <c r="AA50" s="428"/>
      <c r="AB50" s="428"/>
      <c r="AC50" s="428"/>
      <c r="AD50" s="428"/>
      <c r="AE50" s="428"/>
      <c r="AF50" s="428"/>
      <c r="AG50" s="428"/>
      <c r="AH50" s="428"/>
      <c r="AI50" s="428"/>
      <c r="AJ50" s="428"/>
      <c r="AK50" s="488"/>
      <c r="AL50" s="452" t="s">
        <v>253</v>
      </c>
      <c r="AM50" s="452" t="s">
        <v>253</v>
      </c>
      <c r="AN50" s="452" t="s">
        <v>253</v>
      </c>
      <c r="AO50" s="452" t="s">
        <v>253</v>
      </c>
      <c r="AP50" s="452" t="s">
        <v>253</v>
      </c>
      <c r="AQ50" s="452" t="s">
        <v>253</v>
      </c>
      <c r="AR50" s="452" t="s">
        <v>253</v>
      </c>
      <c r="AS50" s="452" t="s">
        <v>253</v>
      </c>
      <c r="AT50" s="452" t="s">
        <v>253</v>
      </c>
      <c r="AU50" s="452" t="s">
        <v>253</v>
      </c>
      <c r="AV50" s="452" t="s">
        <v>253</v>
      </c>
      <c r="AW50" s="452" t="s">
        <v>253</v>
      </c>
      <c r="AX50" s="452" t="s">
        <v>253</v>
      </c>
      <c r="AY50" s="452" t="s">
        <v>253</v>
      </c>
      <c r="AZ50" s="452" t="s">
        <v>253</v>
      </c>
      <c r="BA50" s="452" t="s">
        <v>253</v>
      </c>
      <c r="BB50" s="452" t="s">
        <v>253</v>
      </c>
      <c r="BC50" s="452" t="s">
        <v>253</v>
      </c>
      <c r="BD50" s="452" t="s">
        <v>253</v>
      </c>
      <c r="BE50" s="452" t="s">
        <v>253</v>
      </c>
      <c r="BF50" s="452" t="s">
        <v>253</v>
      </c>
      <c r="BG50" s="452" t="s">
        <v>253</v>
      </c>
      <c r="BH50" s="452" t="s">
        <v>253</v>
      </c>
      <c r="BI50" s="452" t="s">
        <v>253</v>
      </c>
      <c r="BJ50" s="452" t="s">
        <v>253</v>
      </c>
      <c r="BK50" s="452" t="s">
        <v>253</v>
      </c>
      <c r="BL50" s="452" t="s">
        <v>253</v>
      </c>
      <c r="BM50" s="452" t="s">
        <v>253</v>
      </c>
      <c r="BN50" s="452" t="s">
        <v>253</v>
      </c>
      <c r="BO50" s="452" t="s">
        <v>253</v>
      </c>
      <c r="BP50" s="452" t="s">
        <v>253</v>
      </c>
      <c r="BQ50" s="452" t="s">
        <v>253</v>
      </c>
      <c r="BR50" s="452" t="s">
        <v>253</v>
      </c>
      <c r="BS50" s="452" t="s">
        <v>253</v>
      </c>
      <c r="BT50" s="452" t="s">
        <v>253</v>
      </c>
      <c r="BU50" s="452" t="s">
        <v>253</v>
      </c>
      <c r="BV50" s="452" t="s">
        <v>253</v>
      </c>
      <c r="BW50" s="452" t="s">
        <v>253</v>
      </c>
      <c r="BX50" s="452" t="s">
        <v>253</v>
      </c>
      <c r="BY50" s="452" t="s">
        <v>253</v>
      </c>
      <c r="BZ50" s="452" t="s">
        <v>253</v>
      </c>
      <c r="CA50" s="452" t="s">
        <v>253</v>
      </c>
      <c r="CB50" s="452" t="s">
        <v>253</v>
      </c>
      <c r="CC50" s="452" t="s">
        <v>253</v>
      </c>
      <c r="CD50" s="452" t="s">
        <v>253</v>
      </c>
      <c r="CE50" s="452" t="s">
        <v>253</v>
      </c>
      <c r="CF50" s="452" t="s">
        <v>253</v>
      </c>
      <c r="CG50" s="452" t="s">
        <v>253</v>
      </c>
      <c r="CH50" s="452" t="s">
        <v>253</v>
      </c>
      <c r="CI50" s="452" t="s">
        <v>253</v>
      </c>
      <c r="CJ50" s="452" t="s">
        <v>253</v>
      </c>
      <c r="CK50" s="452" t="s">
        <v>253</v>
      </c>
      <c r="CL50" s="452" t="s">
        <v>253</v>
      </c>
      <c r="CM50" s="452" t="s">
        <v>253</v>
      </c>
      <c r="CN50" s="452" t="s">
        <v>253</v>
      </c>
      <c r="CO50" s="452" t="s">
        <v>253</v>
      </c>
      <c r="CP50" s="452" t="s">
        <v>253</v>
      </c>
      <c r="CQ50" s="452" t="s">
        <v>253</v>
      </c>
      <c r="CR50" s="452" t="s">
        <v>253</v>
      </c>
      <c r="CS50" s="452" t="s">
        <v>253</v>
      </c>
      <c r="CT50" s="452" t="s">
        <v>253</v>
      </c>
      <c r="CU50" s="452" t="s">
        <v>253</v>
      </c>
      <c r="CV50" s="452" t="s">
        <v>253</v>
      </c>
      <c r="CW50" s="452" t="s">
        <v>253</v>
      </c>
      <c r="CX50" s="452" t="s">
        <v>253</v>
      </c>
      <c r="CY50" s="452" t="s">
        <v>253</v>
      </c>
      <c r="CZ50" s="452" t="s">
        <v>253</v>
      </c>
      <c r="DA50" s="452" t="s">
        <v>253</v>
      </c>
      <c r="DB50" s="452" t="s">
        <v>253</v>
      </c>
      <c r="DC50" s="452" t="s">
        <v>253</v>
      </c>
      <c r="DD50" s="452" t="s">
        <v>253</v>
      </c>
      <c r="DE50" s="452" t="s">
        <v>253</v>
      </c>
      <c r="DF50" s="452" t="s">
        <v>253</v>
      </c>
      <c r="DG50" s="452" t="s">
        <v>253</v>
      </c>
      <c r="DH50" s="452" t="s">
        <v>253</v>
      </c>
      <c r="DI50" s="452" t="s">
        <v>253</v>
      </c>
      <c r="DJ50" s="452" t="s">
        <v>253</v>
      </c>
      <c r="DK50" s="452" t="s">
        <v>253</v>
      </c>
      <c r="DL50" s="452" t="s">
        <v>253</v>
      </c>
      <c r="DM50" s="452" t="s">
        <v>253</v>
      </c>
      <c r="DN50" s="452" t="s">
        <v>253</v>
      </c>
      <c r="DO50" s="452" t="s">
        <v>253</v>
      </c>
      <c r="DP50" s="452" t="s">
        <v>253</v>
      </c>
      <c r="DQ50" s="452" t="s">
        <v>253</v>
      </c>
      <c r="DR50" s="452" t="s">
        <v>253</v>
      </c>
      <c r="DS50" s="452" t="s">
        <v>253</v>
      </c>
      <c r="DT50" s="452" t="s">
        <v>253</v>
      </c>
      <c r="DU50" s="452" t="s">
        <v>253</v>
      </c>
      <c r="DV50" s="452" t="s">
        <v>253</v>
      </c>
      <c r="DW50" s="452" t="s">
        <v>253</v>
      </c>
      <c r="DX50" s="452" t="s">
        <v>253</v>
      </c>
      <c r="DY50" s="452" t="s">
        <v>253</v>
      </c>
    </row>
    <row r="51" spans="1:129" s="388" customFormat="1" ht="10.199999999999999">
      <c r="A51" s="340" t="s">
        <v>124</v>
      </c>
      <c r="B51" s="340" t="s">
        <v>125</v>
      </c>
      <c r="C51" s="414" t="s">
        <v>126</v>
      </c>
      <c r="D51" s="404"/>
      <c r="E51" s="404">
        <v>44136</v>
      </c>
      <c r="F51" s="476" t="s">
        <v>262</v>
      </c>
      <c r="G51" s="427"/>
      <c r="H51" s="428"/>
      <c r="I51" s="428"/>
      <c r="J51" s="428"/>
      <c r="K51" s="428"/>
      <c r="L51" s="428"/>
      <c r="M51" s="428"/>
      <c r="N51" s="428"/>
      <c r="O51" s="428"/>
      <c r="P51" s="428"/>
      <c r="Q51" s="428"/>
      <c r="R51" s="428"/>
      <c r="S51" s="428"/>
      <c r="T51" s="428"/>
      <c r="U51" s="428"/>
      <c r="V51" s="428"/>
      <c r="W51" s="428"/>
      <c r="X51" s="428"/>
      <c r="Y51" s="428"/>
      <c r="Z51" s="428"/>
      <c r="AA51" s="428"/>
      <c r="AB51" s="428"/>
      <c r="AC51" s="428"/>
      <c r="AD51" s="428"/>
      <c r="AE51" s="428"/>
      <c r="AF51" s="428"/>
      <c r="AG51" s="497" t="s">
        <v>263</v>
      </c>
      <c r="AH51" s="497"/>
      <c r="AI51" s="497"/>
      <c r="AJ51" s="497"/>
      <c r="AK51" s="498"/>
      <c r="AL51" s="489" t="s">
        <v>266</v>
      </c>
      <c r="AM51" s="490"/>
      <c r="AN51" s="490"/>
      <c r="AO51" s="490"/>
      <c r="AP51" s="490"/>
      <c r="AQ51" s="490"/>
      <c r="AR51" s="490"/>
      <c r="AS51" s="490"/>
      <c r="AT51" s="490"/>
      <c r="AU51" s="490"/>
      <c r="AV51" s="490"/>
      <c r="AW51" s="490"/>
      <c r="AX51" s="490"/>
      <c r="AY51" s="491"/>
      <c r="AZ51" s="448" t="s">
        <v>251</v>
      </c>
      <c r="BA51" s="448" t="s">
        <v>251</v>
      </c>
      <c r="BB51" s="448" t="s">
        <v>251</v>
      </c>
      <c r="BC51" s="448" t="s">
        <v>251</v>
      </c>
      <c r="BD51" s="448" t="s">
        <v>251</v>
      </c>
      <c r="BE51" s="448" t="s">
        <v>251</v>
      </c>
      <c r="BF51" s="448" t="s">
        <v>251</v>
      </c>
      <c r="BG51" s="448" t="s">
        <v>251</v>
      </c>
      <c r="BH51" s="448" t="s">
        <v>251</v>
      </c>
      <c r="BI51" s="448" t="s">
        <v>251</v>
      </c>
      <c r="BJ51" s="448" t="s">
        <v>251</v>
      </c>
      <c r="BK51" s="448" t="s">
        <v>251</v>
      </c>
      <c r="BL51" s="448" t="s">
        <v>251</v>
      </c>
      <c r="BM51" s="448" t="s">
        <v>251</v>
      </c>
      <c r="BN51" s="448" t="s">
        <v>251</v>
      </c>
      <c r="BO51" s="448" t="s">
        <v>251</v>
      </c>
      <c r="BP51" s="448" t="s">
        <v>251</v>
      </c>
      <c r="BQ51" s="448" t="s">
        <v>251</v>
      </c>
      <c r="BR51" s="448" t="s">
        <v>251</v>
      </c>
      <c r="BS51" s="448" t="s">
        <v>251</v>
      </c>
      <c r="BT51" s="448" t="s">
        <v>251</v>
      </c>
      <c r="BU51" s="448" t="s">
        <v>251</v>
      </c>
      <c r="BV51" s="448" t="s">
        <v>251</v>
      </c>
      <c r="BW51" s="448" t="s">
        <v>251</v>
      </c>
      <c r="BX51" s="448" t="s">
        <v>251</v>
      </c>
      <c r="BY51" s="448" t="s">
        <v>251</v>
      </c>
      <c r="BZ51" s="448" t="s">
        <v>251</v>
      </c>
      <c r="CA51" s="448" t="s">
        <v>251</v>
      </c>
      <c r="CB51" s="448" t="s">
        <v>251</v>
      </c>
      <c r="CC51" s="448" t="s">
        <v>251</v>
      </c>
      <c r="CD51" s="448" t="s">
        <v>251</v>
      </c>
      <c r="CE51" s="448" t="s">
        <v>251</v>
      </c>
      <c r="CF51" s="448" t="s">
        <v>251</v>
      </c>
      <c r="CG51" s="448" t="s">
        <v>251</v>
      </c>
      <c r="CH51" s="448" t="s">
        <v>251</v>
      </c>
      <c r="CI51" s="448" t="s">
        <v>251</v>
      </c>
      <c r="CJ51" s="448" t="s">
        <v>251</v>
      </c>
      <c r="CK51" s="448" t="s">
        <v>251</v>
      </c>
      <c r="CL51" s="448" t="s">
        <v>251</v>
      </c>
      <c r="CM51" s="448" t="s">
        <v>251</v>
      </c>
      <c r="CN51" s="448" t="s">
        <v>251</v>
      </c>
      <c r="CO51" s="448" t="s">
        <v>251</v>
      </c>
      <c r="CP51" s="448" t="s">
        <v>251</v>
      </c>
      <c r="CQ51" s="448" t="s">
        <v>251</v>
      </c>
      <c r="CR51" s="448" t="s">
        <v>251</v>
      </c>
      <c r="CS51" s="448" t="s">
        <v>251</v>
      </c>
      <c r="CT51" s="448" t="s">
        <v>251</v>
      </c>
      <c r="CU51" s="448" t="s">
        <v>251</v>
      </c>
      <c r="CV51" s="448" t="s">
        <v>251</v>
      </c>
      <c r="CW51" s="448" t="s">
        <v>251</v>
      </c>
      <c r="CX51" s="448" t="s">
        <v>251</v>
      </c>
      <c r="CY51" s="448" t="s">
        <v>251</v>
      </c>
      <c r="CZ51" s="448" t="s">
        <v>251</v>
      </c>
      <c r="DA51" s="448" t="s">
        <v>251</v>
      </c>
      <c r="DB51" s="448" t="s">
        <v>251</v>
      </c>
      <c r="DC51" s="448" t="s">
        <v>251</v>
      </c>
      <c r="DD51" s="448" t="s">
        <v>251</v>
      </c>
      <c r="DE51" s="448" t="s">
        <v>251</v>
      </c>
      <c r="DF51" s="448" t="s">
        <v>251</v>
      </c>
      <c r="DG51" s="448" t="s">
        <v>251</v>
      </c>
      <c r="DH51" s="448" t="s">
        <v>251</v>
      </c>
      <c r="DI51" s="448" t="s">
        <v>251</v>
      </c>
      <c r="DJ51" s="448" t="s">
        <v>251</v>
      </c>
      <c r="DK51" s="448" t="s">
        <v>251</v>
      </c>
      <c r="DL51" s="448" t="s">
        <v>251</v>
      </c>
      <c r="DM51" s="448" t="s">
        <v>251</v>
      </c>
      <c r="DN51" s="448" t="s">
        <v>251</v>
      </c>
      <c r="DO51" s="448" t="s">
        <v>251</v>
      </c>
      <c r="DP51" s="448" t="s">
        <v>251</v>
      </c>
      <c r="DQ51" s="448" t="s">
        <v>251</v>
      </c>
      <c r="DR51" s="448" t="s">
        <v>251</v>
      </c>
      <c r="DS51" s="448" t="s">
        <v>251</v>
      </c>
      <c r="DT51" s="448" t="s">
        <v>251</v>
      </c>
      <c r="DU51" s="448" t="s">
        <v>251</v>
      </c>
      <c r="DV51" s="448" t="s">
        <v>251</v>
      </c>
      <c r="DW51" s="448" t="s">
        <v>251</v>
      </c>
      <c r="DX51" s="448" t="s">
        <v>251</v>
      </c>
      <c r="DY51" s="448" t="s">
        <v>251</v>
      </c>
    </row>
    <row r="52" spans="1:129" s="388" customFormat="1" ht="10.199999999999999">
      <c r="A52" s="345" t="s">
        <v>127</v>
      </c>
      <c r="B52" s="345" t="s">
        <v>128</v>
      </c>
      <c r="C52" s="410" t="s">
        <v>22</v>
      </c>
      <c r="D52" s="433">
        <v>2021</v>
      </c>
      <c r="E52" s="463"/>
      <c r="F52" s="478"/>
      <c r="G52" s="427"/>
      <c r="H52" s="428"/>
      <c r="I52" s="428"/>
      <c r="J52" s="428"/>
      <c r="K52" s="428"/>
      <c r="L52" s="428"/>
      <c r="M52" s="428"/>
      <c r="N52" s="428"/>
      <c r="O52" s="428"/>
      <c r="P52" s="428"/>
      <c r="Q52" s="428"/>
      <c r="R52" s="428"/>
      <c r="S52" s="428"/>
      <c r="T52" s="428"/>
      <c r="U52" s="428"/>
      <c r="V52" s="428"/>
      <c r="W52" s="428"/>
      <c r="X52" s="428"/>
      <c r="Y52" s="428"/>
      <c r="Z52" s="428"/>
      <c r="AA52" s="428"/>
      <c r="AB52" s="428"/>
      <c r="AC52" s="428"/>
      <c r="AD52" s="428"/>
      <c r="AE52" s="428"/>
      <c r="AF52" s="428"/>
      <c r="AG52" s="428"/>
      <c r="AH52" s="428"/>
      <c r="AI52" s="428"/>
      <c r="AJ52" s="428"/>
      <c r="AK52" s="428"/>
      <c r="AL52" s="428"/>
      <c r="AM52" s="428"/>
      <c r="AN52" s="428"/>
      <c r="AO52" s="428"/>
      <c r="AP52" s="428"/>
      <c r="AQ52" s="428"/>
      <c r="AR52" s="428"/>
      <c r="AS52" s="428"/>
      <c r="AT52" s="428"/>
      <c r="AU52" s="428"/>
      <c r="AV52" s="428"/>
      <c r="AW52" s="428"/>
      <c r="AX52" s="428"/>
      <c r="AY52" s="428"/>
      <c r="AZ52" s="428"/>
      <c r="BA52" s="428"/>
      <c r="BB52" s="428"/>
      <c r="BC52" s="428"/>
      <c r="BD52" s="428"/>
      <c r="BE52" s="428"/>
      <c r="BF52" s="428"/>
      <c r="BG52" s="428"/>
      <c r="BH52" s="428"/>
      <c r="BI52" s="428"/>
      <c r="BJ52" s="428"/>
      <c r="BK52" s="428"/>
      <c r="BL52" s="428"/>
      <c r="BM52" s="428"/>
      <c r="BN52" s="428"/>
      <c r="BO52" s="428"/>
      <c r="BP52" s="428"/>
      <c r="BQ52" s="428"/>
      <c r="BR52" s="428"/>
      <c r="BS52" s="428"/>
      <c r="BT52" s="428"/>
      <c r="BU52" s="428"/>
      <c r="BV52" s="428"/>
      <c r="BW52" s="428"/>
      <c r="BX52" s="428"/>
      <c r="BY52" s="428"/>
      <c r="BZ52" s="428"/>
      <c r="CA52" s="428"/>
      <c r="CB52" s="428"/>
      <c r="CC52" s="428"/>
      <c r="CD52" s="428"/>
      <c r="CE52" s="428"/>
      <c r="CF52" s="428"/>
      <c r="CG52" s="428"/>
      <c r="CH52" s="428"/>
      <c r="CI52" s="428"/>
      <c r="CJ52" s="428"/>
      <c r="CK52" s="428"/>
      <c r="CL52" s="428"/>
      <c r="CM52" s="428"/>
      <c r="CN52" s="428"/>
      <c r="CO52" s="428"/>
      <c r="CP52" s="428"/>
      <c r="CQ52" s="428"/>
      <c r="CR52" s="428"/>
      <c r="CS52" s="428"/>
      <c r="CT52" s="428"/>
      <c r="CU52" s="832"/>
      <c r="CV52" s="833"/>
      <c r="CW52" s="833"/>
      <c r="CX52" s="833"/>
      <c r="CY52" s="833"/>
      <c r="CZ52" s="833"/>
      <c r="DA52" s="833"/>
      <c r="DB52" s="833"/>
      <c r="DC52" s="833"/>
      <c r="DD52" s="833"/>
      <c r="DE52" s="833"/>
      <c r="DF52" s="833"/>
      <c r="DG52" s="833"/>
      <c r="DH52" s="833"/>
      <c r="DI52" s="833"/>
      <c r="DJ52" s="833"/>
      <c r="DK52" s="833"/>
      <c r="DL52" s="833"/>
      <c r="DM52" s="833"/>
      <c r="DN52" s="833"/>
      <c r="DO52" s="833"/>
      <c r="DP52" s="833"/>
      <c r="DQ52" s="833"/>
      <c r="DR52" s="833"/>
      <c r="DS52" s="833"/>
      <c r="DT52" s="833"/>
      <c r="DU52" s="833"/>
      <c r="DV52" s="833"/>
      <c r="DW52" s="833"/>
      <c r="DX52" s="833"/>
      <c r="DY52" s="834"/>
    </row>
    <row r="53" spans="1:129" s="388" customFormat="1" ht="10.199999999999999">
      <c r="A53" s="345" t="s">
        <v>129</v>
      </c>
      <c r="B53" s="345" t="s">
        <v>130</v>
      </c>
      <c r="C53" s="410" t="s">
        <v>22</v>
      </c>
      <c r="D53" s="404"/>
      <c r="E53" s="462"/>
      <c r="F53" s="478"/>
      <c r="G53" s="452" t="s">
        <v>253</v>
      </c>
      <c r="H53" s="452" t="s">
        <v>253</v>
      </c>
      <c r="I53" s="452" t="s">
        <v>253</v>
      </c>
      <c r="J53" s="452" t="s">
        <v>253</v>
      </c>
      <c r="K53" s="452" t="s">
        <v>253</v>
      </c>
      <c r="L53" s="452" t="s">
        <v>253</v>
      </c>
      <c r="M53" s="452" t="s">
        <v>253</v>
      </c>
      <c r="N53" s="452" t="s">
        <v>253</v>
      </c>
      <c r="O53" s="452" t="s">
        <v>253</v>
      </c>
      <c r="P53" s="452" t="s">
        <v>253</v>
      </c>
      <c r="Q53" s="452" t="s">
        <v>253</v>
      </c>
      <c r="R53" s="452" t="s">
        <v>253</v>
      </c>
      <c r="S53" s="452" t="s">
        <v>253</v>
      </c>
      <c r="T53" s="452" t="s">
        <v>253</v>
      </c>
      <c r="U53" s="452" t="s">
        <v>253</v>
      </c>
      <c r="V53" s="452" t="s">
        <v>253</v>
      </c>
      <c r="W53" s="452" t="s">
        <v>253</v>
      </c>
      <c r="X53" s="452" t="s">
        <v>253</v>
      </c>
      <c r="Y53" s="452" t="s">
        <v>253</v>
      </c>
      <c r="Z53" s="452" t="s">
        <v>253</v>
      </c>
      <c r="AA53" s="452" t="s">
        <v>253</v>
      </c>
      <c r="AB53" s="452" t="s">
        <v>253</v>
      </c>
      <c r="AC53" s="452" t="s">
        <v>253</v>
      </c>
      <c r="AD53" s="452" t="s">
        <v>253</v>
      </c>
      <c r="AE53" s="452" t="s">
        <v>253</v>
      </c>
      <c r="AF53" s="452" t="s">
        <v>253</v>
      </c>
      <c r="AG53" s="452" t="s">
        <v>253</v>
      </c>
      <c r="AH53" s="452" t="s">
        <v>253</v>
      </c>
      <c r="AI53" s="452" t="s">
        <v>253</v>
      </c>
      <c r="AJ53" s="452" t="s">
        <v>253</v>
      </c>
      <c r="AK53" s="452" t="s">
        <v>253</v>
      </c>
      <c r="AL53" s="452" t="s">
        <v>253</v>
      </c>
      <c r="AM53" s="452" t="s">
        <v>253</v>
      </c>
      <c r="AN53" s="452" t="s">
        <v>253</v>
      </c>
      <c r="AO53" s="452" t="s">
        <v>253</v>
      </c>
      <c r="AP53" s="452" t="s">
        <v>253</v>
      </c>
      <c r="AQ53" s="452" t="s">
        <v>253</v>
      </c>
      <c r="AR53" s="452" t="s">
        <v>253</v>
      </c>
      <c r="AS53" s="452" t="s">
        <v>253</v>
      </c>
      <c r="AT53" s="452" t="s">
        <v>253</v>
      </c>
      <c r="AU53" s="452" t="s">
        <v>253</v>
      </c>
      <c r="AV53" s="452" t="s">
        <v>253</v>
      </c>
      <c r="AW53" s="452" t="s">
        <v>253</v>
      </c>
      <c r="AX53" s="452" t="s">
        <v>253</v>
      </c>
      <c r="AY53" s="452" t="s">
        <v>253</v>
      </c>
      <c r="AZ53" s="452" t="s">
        <v>253</v>
      </c>
      <c r="BA53" s="452" t="s">
        <v>253</v>
      </c>
      <c r="BB53" s="452" t="s">
        <v>253</v>
      </c>
      <c r="BC53" s="452" t="s">
        <v>253</v>
      </c>
      <c r="BD53" s="452" t="s">
        <v>253</v>
      </c>
      <c r="BE53" s="452" t="s">
        <v>253</v>
      </c>
      <c r="BF53" s="452" t="s">
        <v>253</v>
      </c>
      <c r="BG53" s="452" t="s">
        <v>253</v>
      </c>
      <c r="BH53" s="452" t="s">
        <v>253</v>
      </c>
      <c r="BI53" s="452" t="s">
        <v>253</v>
      </c>
      <c r="BJ53" s="452" t="s">
        <v>253</v>
      </c>
      <c r="BK53" s="452" t="s">
        <v>253</v>
      </c>
      <c r="BL53" s="452" t="s">
        <v>253</v>
      </c>
      <c r="BM53" s="452" t="s">
        <v>253</v>
      </c>
      <c r="BN53" s="452" t="s">
        <v>253</v>
      </c>
      <c r="BO53" s="452" t="s">
        <v>253</v>
      </c>
      <c r="BP53" s="452" t="s">
        <v>253</v>
      </c>
      <c r="BQ53" s="452" t="s">
        <v>253</v>
      </c>
      <c r="BR53" s="452" t="s">
        <v>253</v>
      </c>
      <c r="BS53" s="452" t="s">
        <v>253</v>
      </c>
      <c r="BT53" s="452" t="s">
        <v>253</v>
      </c>
      <c r="BU53" s="452" t="s">
        <v>253</v>
      </c>
      <c r="BV53" s="452" t="s">
        <v>253</v>
      </c>
      <c r="BW53" s="452" t="s">
        <v>253</v>
      </c>
      <c r="BX53" s="452" t="s">
        <v>253</v>
      </c>
      <c r="BY53" s="452" t="s">
        <v>253</v>
      </c>
      <c r="BZ53" s="452" t="s">
        <v>253</v>
      </c>
      <c r="CA53" s="452" t="s">
        <v>253</v>
      </c>
      <c r="CB53" s="452" t="s">
        <v>253</v>
      </c>
      <c r="CC53" s="452" t="s">
        <v>253</v>
      </c>
      <c r="CD53" s="452" t="s">
        <v>253</v>
      </c>
      <c r="CE53" s="452" t="s">
        <v>253</v>
      </c>
      <c r="CF53" s="452" t="s">
        <v>253</v>
      </c>
      <c r="CG53" s="452" t="s">
        <v>253</v>
      </c>
      <c r="CH53" s="452" t="s">
        <v>253</v>
      </c>
      <c r="CI53" s="452" t="s">
        <v>253</v>
      </c>
      <c r="CJ53" s="452" t="s">
        <v>253</v>
      </c>
      <c r="CK53" s="452" t="s">
        <v>253</v>
      </c>
      <c r="CL53" s="452" t="s">
        <v>253</v>
      </c>
      <c r="CM53" s="452" t="s">
        <v>253</v>
      </c>
      <c r="CN53" s="452" t="s">
        <v>253</v>
      </c>
      <c r="CO53" s="452" t="s">
        <v>253</v>
      </c>
      <c r="CP53" s="452" t="s">
        <v>253</v>
      </c>
      <c r="CQ53" s="452" t="s">
        <v>253</v>
      </c>
      <c r="CR53" s="452" t="s">
        <v>253</v>
      </c>
      <c r="CS53" s="452" t="s">
        <v>253</v>
      </c>
      <c r="CT53" s="452" t="s">
        <v>253</v>
      </c>
      <c r="CU53" s="452" t="s">
        <v>253</v>
      </c>
      <c r="CV53" s="452" t="s">
        <v>253</v>
      </c>
      <c r="CW53" s="452" t="s">
        <v>253</v>
      </c>
      <c r="CX53" s="452" t="s">
        <v>253</v>
      </c>
      <c r="CY53" s="452" t="s">
        <v>253</v>
      </c>
      <c r="CZ53" s="452" t="s">
        <v>253</v>
      </c>
      <c r="DA53" s="452" t="s">
        <v>253</v>
      </c>
      <c r="DB53" s="452" t="s">
        <v>253</v>
      </c>
      <c r="DC53" s="452" t="s">
        <v>253</v>
      </c>
      <c r="DD53" s="452" t="s">
        <v>253</v>
      </c>
      <c r="DE53" s="452" t="s">
        <v>253</v>
      </c>
      <c r="DF53" s="452" t="s">
        <v>253</v>
      </c>
      <c r="DG53" s="452" t="s">
        <v>253</v>
      </c>
      <c r="DH53" s="452" t="s">
        <v>253</v>
      </c>
      <c r="DI53" s="452" t="s">
        <v>253</v>
      </c>
      <c r="DJ53" s="452" t="s">
        <v>253</v>
      </c>
      <c r="DK53" s="452" t="s">
        <v>253</v>
      </c>
      <c r="DL53" s="452" t="s">
        <v>253</v>
      </c>
      <c r="DM53" s="452" t="s">
        <v>253</v>
      </c>
      <c r="DN53" s="452" t="s">
        <v>253</v>
      </c>
      <c r="DO53" s="452" t="s">
        <v>253</v>
      </c>
      <c r="DP53" s="452" t="s">
        <v>253</v>
      </c>
      <c r="DQ53" s="452" t="s">
        <v>253</v>
      </c>
      <c r="DR53" s="452" t="s">
        <v>253</v>
      </c>
      <c r="DS53" s="452" t="s">
        <v>253</v>
      </c>
      <c r="DT53" s="452" t="s">
        <v>253</v>
      </c>
      <c r="DU53" s="452" t="s">
        <v>253</v>
      </c>
      <c r="DV53" s="452" t="s">
        <v>253</v>
      </c>
      <c r="DW53" s="452" t="s">
        <v>253</v>
      </c>
      <c r="DX53" s="452" t="s">
        <v>253</v>
      </c>
      <c r="DY53" s="452" t="s">
        <v>253</v>
      </c>
    </row>
    <row r="54" spans="1:129" s="388" customFormat="1" ht="10.199999999999999">
      <c r="A54" s="345" t="s">
        <v>129</v>
      </c>
      <c r="B54" s="345" t="s">
        <v>130</v>
      </c>
      <c r="C54" s="410" t="s">
        <v>22</v>
      </c>
      <c r="D54" s="404"/>
      <c r="E54" s="462"/>
      <c r="F54" s="478"/>
      <c r="G54" s="452" t="s">
        <v>253</v>
      </c>
      <c r="H54" s="452" t="s">
        <v>253</v>
      </c>
      <c r="I54" s="452" t="s">
        <v>253</v>
      </c>
      <c r="J54" s="452" t="s">
        <v>253</v>
      </c>
      <c r="K54" s="452" t="s">
        <v>253</v>
      </c>
      <c r="L54" s="452" t="s">
        <v>253</v>
      </c>
      <c r="M54" s="452" t="s">
        <v>253</v>
      </c>
      <c r="N54" s="452" t="s">
        <v>253</v>
      </c>
      <c r="O54" s="452" t="s">
        <v>253</v>
      </c>
      <c r="P54" s="452" t="s">
        <v>253</v>
      </c>
      <c r="Q54" s="452" t="s">
        <v>253</v>
      </c>
      <c r="R54" s="452" t="s">
        <v>253</v>
      </c>
      <c r="S54" s="452" t="s">
        <v>253</v>
      </c>
      <c r="T54" s="452" t="s">
        <v>253</v>
      </c>
      <c r="U54" s="452" t="s">
        <v>253</v>
      </c>
      <c r="V54" s="452" t="s">
        <v>253</v>
      </c>
      <c r="W54" s="452" t="s">
        <v>253</v>
      </c>
      <c r="X54" s="452" t="s">
        <v>253</v>
      </c>
      <c r="Y54" s="452" t="s">
        <v>253</v>
      </c>
      <c r="Z54" s="452" t="s">
        <v>253</v>
      </c>
      <c r="AA54" s="452" t="s">
        <v>253</v>
      </c>
      <c r="AB54" s="452" t="s">
        <v>253</v>
      </c>
      <c r="AC54" s="452" t="s">
        <v>253</v>
      </c>
      <c r="AD54" s="452" t="s">
        <v>253</v>
      </c>
      <c r="AE54" s="452" t="s">
        <v>253</v>
      </c>
      <c r="AF54" s="452" t="s">
        <v>253</v>
      </c>
      <c r="AG54" s="452" t="s">
        <v>253</v>
      </c>
      <c r="AH54" s="452" t="s">
        <v>253</v>
      </c>
      <c r="AI54" s="452" t="s">
        <v>253</v>
      </c>
      <c r="AJ54" s="452" t="s">
        <v>253</v>
      </c>
      <c r="AK54" s="452" t="s">
        <v>253</v>
      </c>
      <c r="AL54" s="452" t="s">
        <v>253</v>
      </c>
      <c r="AM54" s="452" t="s">
        <v>253</v>
      </c>
      <c r="AN54" s="452" t="s">
        <v>253</v>
      </c>
      <c r="AO54" s="452" t="s">
        <v>253</v>
      </c>
      <c r="AP54" s="452" t="s">
        <v>253</v>
      </c>
      <c r="AQ54" s="452" t="s">
        <v>253</v>
      </c>
      <c r="AR54" s="452" t="s">
        <v>253</v>
      </c>
      <c r="AS54" s="452" t="s">
        <v>253</v>
      </c>
      <c r="AT54" s="452" t="s">
        <v>253</v>
      </c>
      <c r="AU54" s="452" t="s">
        <v>253</v>
      </c>
      <c r="AV54" s="452" t="s">
        <v>253</v>
      </c>
      <c r="AW54" s="452" t="s">
        <v>253</v>
      </c>
      <c r="AX54" s="452" t="s">
        <v>253</v>
      </c>
      <c r="AY54" s="452" t="s">
        <v>253</v>
      </c>
      <c r="AZ54" s="452" t="s">
        <v>253</v>
      </c>
      <c r="BA54" s="452" t="s">
        <v>253</v>
      </c>
      <c r="BB54" s="452" t="s">
        <v>253</v>
      </c>
      <c r="BC54" s="452" t="s">
        <v>253</v>
      </c>
      <c r="BD54" s="452" t="s">
        <v>253</v>
      </c>
      <c r="BE54" s="452" t="s">
        <v>253</v>
      </c>
      <c r="BF54" s="452" t="s">
        <v>253</v>
      </c>
      <c r="BG54" s="452" t="s">
        <v>253</v>
      </c>
      <c r="BH54" s="452" t="s">
        <v>253</v>
      </c>
      <c r="BI54" s="452" t="s">
        <v>253</v>
      </c>
      <c r="BJ54" s="452" t="s">
        <v>253</v>
      </c>
      <c r="BK54" s="452" t="s">
        <v>253</v>
      </c>
      <c r="BL54" s="452" t="s">
        <v>253</v>
      </c>
      <c r="BM54" s="452" t="s">
        <v>253</v>
      </c>
      <c r="BN54" s="452" t="s">
        <v>253</v>
      </c>
      <c r="BO54" s="452" t="s">
        <v>253</v>
      </c>
      <c r="BP54" s="452" t="s">
        <v>253</v>
      </c>
      <c r="BQ54" s="452" t="s">
        <v>253</v>
      </c>
      <c r="BR54" s="452" t="s">
        <v>253</v>
      </c>
      <c r="BS54" s="452" t="s">
        <v>253</v>
      </c>
      <c r="BT54" s="452" t="s">
        <v>253</v>
      </c>
      <c r="BU54" s="452" t="s">
        <v>253</v>
      </c>
      <c r="BV54" s="452" t="s">
        <v>253</v>
      </c>
      <c r="BW54" s="452" t="s">
        <v>253</v>
      </c>
      <c r="BX54" s="452" t="s">
        <v>253</v>
      </c>
      <c r="BY54" s="452" t="s">
        <v>253</v>
      </c>
      <c r="BZ54" s="452" t="s">
        <v>253</v>
      </c>
      <c r="CA54" s="452" t="s">
        <v>253</v>
      </c>
      <c r="CB54" s="452" t="s">
        <v>253</v>
      </c>
      <c r="CC54" s="452" t="s">
        <v>253</v>
      </c>
      <c r="CD54" s="452" t="s">
        <v>253</v>
      </c>
      <c r="CE54" s="452" t="s">
        <v>253</v>
      </c>
      <c r="CF54" s="452" t="s">
        <v>253</v>
      </c>
      <c r="CG54" s="452" t="s">
        <v>253</v>
      </c>
      <c r="CH54" s="452" t="s">
        <v>253</v>
      </c>
      <c r="CI54" s="452" t="s">
        <v>253</v>
      </c>
      <c r="CJ54" s="452" t="s">
        <v>253</v>
      </c>
      <c r="CK54" s="452" t="s">
        <v>253</v>
      </c>
      <c r="CL54" s="452" t="s">
        <v>253</v>
      </c>
      <c r="CM54" s="452" t="s">
        <v>253</v>
      </c>
      <c r="CN54" s="452" t="s">
        <v>253</v>
      </c>
      <c r="CO54" s="452" t="s">
        <v>253</v>
      </c>
      <c r="CP54" s="452" t="s">
        <v>253</v>
      </c>
      <c r="CQ54" s="452" t="s">
        <v>253</v>
      </c>
      <c r="CR54" s="452" t="s">
        <v>253</v>
      </c>
      <c r="CS54" s="452" t="s">
        <v>253</v>
      </c>
      <c r="CT54" s="452" t="s">
        <v>253</v>
      </c>
      <c r="CU54" s="452" t="s">
        <v>253</v>
      </c>
      <c r="CV54" s="452" t="s">
        <v>253</v>
      </c>
      <c r="CW54" s="452" t="s">
        <v>253</v>
      </c>
      <c r="CX54" s="452" t="s">
        <v>253</v>
      </c>
      <c r="CY54" s="452" t="s">
        <v>253</v>
      </c>
      <c r="CZ54" s="452" t="s">
        <v>253</v>
      </c>
      <c r="DA54" s="452" t="s">
        <v>253</v>
      </c>
      <c r="DB54" s="452" t="s">
        <v>253</v>
      </c>
      <c r="DC54" s="452" t="s">
        <v>253</v>
      </c>
      <c r="DD54" s="452" t="s">
        <v>253</v>
      </c>
      <c r="DE54" s="452" t="s">
        <v>253</v>
      </c>
      <c r="DF54" s="452" t="s">
        <v>253</v>
      </c>
      <c r="DG54" s="452" t="s">
        <v>253</v>
      </c>
      <c r="DH54" s="452" t="s">
        <v>253</v>
      </c>
      <c r="DI54" s="452" t="s">
        <v>253</v>
      </c>
      <c r="DJ54" s="452" t="s">
        <v>253</v>
      </c>
      <c r="DK54" s="452" t="s">
        <v>253</v>
      </c>
      <c r="DL54" s="452" t="s">
        <v>253</v>
      </c>
      <c r="DM54" s="452" t="s">
        <v>253</v>
      </c>
      <c r="DN54" s="452" t="s">
        <v>253</v>
      </c>
      <c r="DO54" s="452" t="s">
        <v>253</v>
      </c>
      <c r="DP54" s="452" t="s">
        <v>253</v>
      </c>
      <c r="DQ54" s="452" t="s">
        <v>253</v>
      </c>
      <c r="DR54" s="452" t="s">
        <v>253</v>
      </c>
      <c r="DS54" s="452" t="s">
        <v>253</v>
      </c>
      <c r="DT54" s="452" t="s">
        <v>253</v>
      </c>
      <c r="DU54" s="452" t="s">
        <v>253</v>
      </c>
      <c r="DV54" s="452" t="s">
        <v>253</v>
      </c>
      <c r="DW54" s="452" t="s">
        <v>253</v>
      </c>
      <c r="DX54" s="452" t="s">
        <v>253</v>
      </c>
      <c r="DY54" s="452" t="s">
        <v>253</v>
      </c>
    </row>
    <row r="55" spans="1:129" s="388" customFormat="1" ht="10.199999999999999">
      <c r="A55" s="345" t="s">
        <v>129</v>
      </c>
      <c r="B55" s="345" t="s">
        <v>130</v>
      </c>
      <c r="C55" s="410" t="s">
        <v>22</v>
      </c>
      <c r="D55" s="404"/>
      <c r="E55" s="462"/>
      <c r="F55" s="478"/>
      <c r="G55" s="427"/>
      <c r="H55" s="428"/>
      <c r="I55" s="428"/>
      <c r="J55" s="428"/>
      <c r="K55" s="428"/>
      <c r="L55" s="428"/>
      <c r="M55" s="428"/>
      <c r="N55" s="428"/>
      <c r="O55" s="428"/>
      <c r="P55" s="428"/>
      <c r="Q55" s="428"/>
      <c r="R55" s="428"/>
      <c r="S55" s="428"/>
      <c r="T55" s="428"/>
      <c r="U55" s="428"/>
      <c r="V55" s="428"/>
      <c r="W55" s="428"/>
      <c r="X55" s="428"/>
      <c r="Y55" s="428"/>
      <c r="Z55" s="428"/>
      <c r="AA55" s="428"/>
      <c r="AB55" s="428"/>
      <c r="AC55" s="428"/>
      <c r="AD55" s="428"/>
      <c r="AE55" s="428"/>
      <c r="AF55" s="428"/>
      <c r="AG55" s="428"/>
      <c r="AH55" s="428"/>
      <c r="AI55" s="428"/>
      <c r="AJ55" s="428"/>
      <c r="AK55" s="488"/>
      <c r="AL55" s="452" t="s">
        <v>253</v>
      </c>
      <c r="AM55" s="452" t="s">
        <v>253</v>
      </c>
      <c r="AN55" s="452" t="s">
        <v>253</v>
      </c>
      <c r="AO55" s="452" t="s">
        <v>253</v>
      </c>
      <c r="AP55" s="452" t="s">
        <v>253</v>
      </c>
      <c r="AQ55" s="452" t="s">
        <v>253</v>
      </c>
      <c r="AR55" s="452" t="s">
        <v>253</v>
      </c>
      <c r="AS55" s="452" t="s">
        <v>253</v>
      </c>
      <c r="AT55" s="452" t="s">
        <v>253</v>
      </c>
      <c r="AU55" s="452" t="s">
        <v>253</v>
      </c>
      <c r="AV55" s="452" t="s">
        <v>253</v>
      </c>
      <c r="AW55" s="452" t="s">
        <v>253</v>
      </c>
      <c r="AX55" s="452" t="s">
        <v>253</v>
      </c>
      <c r="AY55" s="452" t="s">
        <v>253</v>
      </c>
      <c r="AZ55" s="452" t="s">
        <v>253</v>
      </c>
      <c r="BA55" s="452" t="s">
        <v>253</v>
      </c>
      <c r="BB55" s="452" t="s">
        <v>253</v>
      </c>
      <c r="BC55" s="452" t="s">
        <v>253</v>
      </c>
      <c r="BD55" s="452" t="s">
        <v>253</v>
      </c>
      <c r="BE55" s="452" t="s">
        <v>253</v>
      </c>
      <c r="BF55" s="452" t="s">
        <v>253</v>
      </c>
      <c r="BG55" s="452" t="s">
        <v>253</v>
      </c>
      <c r="BH55" s="452" t="s">
        <v>253</v>
      </c>
      <c r="BI55" s="452" t="s">
        <v>253</v>
      </c>
      <c r="BJ55" s="452" t="s">
        <v>253</v>
      </c>
      <c r="BK55" s="452" t="s">
        <v>253</v>
      </c>
      <c r="BL55" s="452" t="s">
        <v>253</v>
      </c>
      <c r="BM55" s="452" t="s">
        <v>253</v>
      </c>
      <c r="BN55" s="452" t="s">
        <v>253</v>
      </c>
      <c r="BO55" s="452" t="s">
        <v>253</v>
      </c>
      <c r="BP55" s="452" t="s">
        <v>253</v>
      </c>
      <c r="BQ55" s="452" t="s">
        <v>253</v>
      </c>
      <c r="BR55" s="452" t="s">
        <v>253</v>
      </c>
      <c r="BS55" s="452" t="s">
        <v>253</v>
      </c>
      <c r="BT55" s="452" t="s">
        <v>253</v>
      </c>
      <c r="BU55" s="452" t="s">
        <v>253</v>
      </c>
      <c r="BV55" s="452" t="s">
        <v>253</v>
      </c>
      <c r="BW55" s="452" t="s">
        <v>253</v>
      </c>
      <c r="BX55" s="452" t="s">
        <v>253</v>
      </c>
      <c r="BY55" s="452" t="s">
        <v>253</v>
      </c>
      <c r="BZ55" s="452" t="s">
        <v>253</v>
      </c>
      <c r="CA55" s="452" t="s">
        <v>253</v>
      </c>
      <c r="CB55" s="452" t="s">
        <v>253</v>
      </c>
      <c r="CC55" s="452" t="s">
        <v>253</v>
      </c>
      <c r="CD55" s="452" t="s">
        <v>253</v>
      </c>
      <c r="CE55" s="452" t="s">
        <v>253</v>
      </c>
      <c r="CF55" s="452" t="s">
        <v>253</v>
      </c>
      <c r="CG55" s="452" t="s">
        <v>253</v>
      </c>
      <c r="CH55" s="452" t="s">
        <v>253</v>
      </c>
      <c r="CI55" s="452" t="s">
        <v>253</v>
      </c>
      <c r="CJ55" s="452" t="s">
        <v>253</v>
      </c>
      <c r="CK55" s="452" t="s">
        <v>253</v>
      </c>
      <c r="CL55" s="452" t="s">
        <v>253</v>
      </c>
      <c r="CM55" s="452" t="s">
        <v>253</v>
      </c>
      <c r="CN55" s="452" t="s">
        <v>253</v>
      </c>
      <c r="CO55" s="452" t="s">
        <v>253</v>
      </c>
      <c r="CP55" s="452" t="s">
        <v>253</v>
      </c>
      <c r="CQ55" s="452" t="s">
        <v>253</v>
      </c>
      <c r="CR55" s="452" t="s">
        <v>253</v>
      </c>
      <c r="CS55" s="452" t="s">
        <v>253</v>
      </c>
      <c r="CT55" s="452" t="s">
        <v>253</v>
      </c>
      <c r="CU55" s="452" t="s">
        <v>253</v>
      </c>
      <c r="CV55" s="452" t="s">
        <v>253</v>
      </c>
      <c r="CW55" s="452" t="s">
        <v>253</v>
      </c>
      <c r="CX55" s="452" t="s">
        <v>253</v>
      </c>
      <c r="CY55" s="452" t="s">
        <v>253</v>
      </c>
      <c r="CZ55" s="452" t="s">
        <v>253</v>
      </c>
      <c r="DA55" s="452" t="s">
        <v>253</v>
      </c>
      <c r="DB55" s="452" t="s">
        <v>253</v>
      </c>
      <c r="DC55" s="452" t="s">
        <v>253</v>
      </c>
      <c r="DD55" s="452" t="s">
        <v>253</v>
      </c>
      <c r="DE55" s="452" t="s">
        <v>253</v>
      </c>
      <c r="DF55" s="452" t="s">
        <v>253</v>
      </c>
      <c r="DG55" s="452" t="s">
        <v>253</v>
      </c>
      <c r="DH55" s="452" t="s">
        <v>253</v>
      </c>
      <c r="DI55" s="452" t="s">
        <v>253</v>
      </c>
      <c r="DJ55" s="452" t="s">
        <v>253</v>
      </c>
      <c r="DK55" s="452" t="s">
        <v>253</v>
      </c>
      <c r="DL55" s="452" t="s">
        <v>253</v>
      </c>
      <c r="DM55" s="452" t="s">
        <v>253</v>
      </c>
      <c r="DN55" s="452" t="s">
        <v>253</v>
      </c>
      <c r="DO55" s="452" t="s">
        <v>253</v>
      </c>
      <c r="DP55" s="452" t="s">
        <v>253</v>
      </c>
      <c r="DQ55" s="452" t="s">
        <v>253</v>
      </c>
      <c r="DR55" s="452" t="s">
        <v>253</v>
      </c>
      <c r="DS55" s="452" t="s">
        <v>253</v>
      </c>
      <c r="DT55" s="452" t="s">
        <v>253</v>
      </c>
      <c r="DU55" s="452" t="s">
        <v>253</v>
      </c>
      <c r="DV55" s="452" t="s">
        <v>253</v>
      </c>
      <c r="DW55" s="452" t="s">
        <v>253</v>
      </c>
      <c r="DX55" s="452" t="s">
        <v>253</v>
      </c>
      <c r="DY55" s="452" t="s">
        <v>253</v>
      </c>
    </row>
    <row r="56" spans="1:129" s="388" customFormat="1" ht="10.199999999999999">
      <c r="A56" s="345" t="s">
        <v>129</v>
      </c>
      <c r="B56" s="345" t="s">
        <v>130</v>
      </c>
      <c r="C56" s="410" t="s">
        <v>22</v>
      </c>
      <c r="D56" s="404"/>
      <c r="E56" s="462"/>
      <c r="F56" s="478"/>
      <c r="G56" s="427"/>
      <c r="H56" s="428"/>
      <c r="I56" s="428"/>
      <c r="J56" s="428"/>
      <c r="K56" s="428"/>
      <c r="L56" s="428"/>
      <c r="M56" s="428"/>
      <c r="N56" s="428"/>
      <c r="O56" s="428"/>
      <c r="P56" s="428"/>
      <c r="Q56" s="428"/>
      <c r="R56" s="428"/>
      <c r="S56" s="428"/>
      <c r="T56" s="428"/>
      <c r="U56" s="428"/>
      <c r="V56" s="428"/>
      <c r="W56" s="428"/>
      <c r="X56" s="428"/>
      <c r="Y56" s="428"/>
      <c r="Z56" s="428"/>
      <c r="AA56" s="428"/>
      <c r="AB56" s="428"/>
      <c r="AC56" s="428"/>
      <c r="AD56" s="428"/>
      <c r="AE56" s="428"/>
      <c r="AF56" s="428"/>
      <c r="AG56" s="428"/>
      <c r="AH56" s="428"/>
      <c r="AI56" s="428"/>
      <c r="AJ56" s="428"/>
      <c r="AK56" s="428"/>
      <c r="AL56" s="428"/>
      <c r="AM56" s="428"/>
      <c r="AN56" s="428"/>
      <c r="AO56" s="428"/>
      <c r="AP56" s="428"/>
      <c r="AQ56" s="428"/>
      <c r="AR56" s="428"/>
      <c r="AS56" s="428"/>
      <c r="AT56" s="428"/>
      <c r="AU56" s="428"/>
      <c r="AV56" s="428"/>
      <c r="AW56" s="428"/>
      <c r="AX56" s="428"/>
      <c r="AY56" s="428"/>
      <c r="AZ56" s="428"/>
      <c r="BA56" s="428"/>
      <c r="BB56" s="428"/>
      <c r="BC56" s="428"/>
      <c r="BD56" s="428"/>
      <c r="BE56" s="428"/>
      <c r="BF56" s="428"/>
      <c r="BG56" s="428"/>
      <c r="BH56" s="428"/>
      <c r="BI56" s="428"/>
      <c r="BJ56" s="428"/>
      <c r="BK56" s="428"/>
      <c r="BL56" s="428"/>
      <c r="BM56" s="428"/>
      <c r="BN56" s="428"/>
      <c r="BO56" s="488"/>
      <c r="BP56" s="452" t="s">
        <v>253</v>
      </c>
      <c r="BQ56" s="452" t="s">
        <v>253</v>
      </c>
      <c r="BR56" s="452" t="s">
        <v>253</v>
      </c>
      <c r="BS56" s="452" t="s">
        <v>253</v>
      </c>
      <c r="BT56" s="452" t="s">
        <v>253</v>
      </c>
      <c r="BU56" s="452" t="s">
        <v>253</v>
      </c>
      <c r="BV56" s="452" t="s">
        <v>253</v>
      </c>
      <c r="BW56" s="452" t="s">
        <v>253</v>
      </c>
      <c r="BX56" s="452" t="s">
        <v>253</v>
      </c>
      <c r="BY56" s="452" t="s">
        <v>253</v>
      </c>
      <c r="BZ56" s="452" t="s">
        <v>253</v>
      </c>
      <c r="CA56" s="452" t="s">
        <v>253</v>
      </c>
      <c r="CB56" s="452" t="s">
        <v>253</v>
      </c>
      <c r="CC56" s="452" t="s">
        <v>253</v>
      </c>
      <c r="CD56" s="452" t="s">
        <v>253</v>
      </c>
      <c r="CE56" s="452" t="s">
        <v>253</v>
      </c>
      <c r="CF56" s="452" t="s">
        <v>253</v>
      </c>
      <c r="CG56" s="452" t="s">
        <v>253</v>
      </c>
      <c r="CH56" s="452" t="s">
        <v>253</v>
      </c>
      <c r="CI56" s="452" t="s">
        <v>253</v>
      </c>
      <c r="CJ56" s="452" t="s">
        <v>253</v>
      </c>
      <c r="CK56" s="452" t="s">
        <v>253</v>
      </c>
      <c r="CL56" s="452" t="s">
        <v>253</v>
      </c>
      <c r="CM56" s="452" t="s">
        <v>253</v>
      </c>
      <c r="CN56" s="452" t="s">
        <v>253</v>
      </c>
      <c r="CO56" s="452" t="s">
        <v>253</v>
      </c>
      <c r="CP56" s="452" t="s">
        <v>253</v>
      </c>
      <c r="CQ56" s="452" t="s">
        <v>253</v>
      </c>
      <c r="CR56" s="452" t="s">
        <v>253</v>
      </c>
      <c r="CS56" s="452" t="s">
        <v>253</v>
      </c>
      <c r="CT56" s="452" t="s">
        <v>253</v>
      </c>
      <c r="CU56" s="452" t="s">
        <v>253</v>
      </c>
      <c r="CV56" s="452" t="s">
        <v>253</v>
      </c>
      <c r="CW56" s="452" t="s">
        <v>253</v>
      </c>
      <c r="CX56" s="452" t="s">
        <v>253</v>
      </c>
      <c r="CY56" s="452" t="s">
        <v>253</v>
      </c>
      <c r="CZ56" s="452" t="s">
        <v>253</v>
      </c>
      <c r="DA56" s="452" t="s">
        <v>253</v>
      </c>
      <c r="DB56" s="452" t="s">
        <v>253</v>
      </c>
      <c r="DC56" s="452" t="s">
        <v>253</v>
      </c>
      <c r="DD56" s="452" t="s">
        <v>253</v>
      </c>
      <c r="DE56" s="452" t="s">
        <v>253</v>
      </c>
      <c r="DF56" s="452" t="s">
        <v>253</v>
      </c>
      <c r="DG56" s="452" t="s">
        <v>253</v>
      </c>
      <c r="DH56" s="452" t="s">
        <v>253</v>
      </c>
      <c r="DI56" s="452" t="s">
        <v>253</v>
      </c>
      <c r="DJ56" s="452" t="s">
        <v>253</v>
      </c>
      <c r="DK56" s="452" t="s">
        <v>253</v>
      </c>
      <c r="DL56" s="452" t="s">
        <v>253</v>
      </c>
      <c r="DM56" s="452" t="s">
        <v>253</v>
      </c>
      <c r="DN56" s="452" t="s">
        <v>253</v>
      </c>
      <c r="DO56" s="452" t="s">
        <v>253</v>
      </c>
      <c r="DP56" s="452" t="s">
        <v>253</v>
      </c>
      <c r="DQ56" s="452" t="s">
        <v>253</v>
      </c>
      <c r="DR56" s="452" t="s">
        <v>253</v>
      </c>
      <c r="DS56" s="452" t="s">
        <v>253</v>
      </c>
      <c r="DT56" s="452" t="s">
        <v>253</v>
      </c>
      <c r="DU56" s="452" t="s">
        <v>253</v>
      </c>
      <c r="DV56" s="452" t="s">
        <v>253</v>
      </c>
      <c r="DW56" s="452" t="s">
        <v>253</v>
      </c>
      <c r="DX56" s="452" t="s">
        <v>253</v>
      </c>
      <c r="DY56" s="452" t="s">
        <v>253</v>
      </c>
    </row>
    <row r="57" spans="1:129" s="388" customFormat="1" ht="10.199999999999999">
      <c r="A57" s="345" t="s">
        <v>131</v>
      </c>
      <c r="B57" s="345" t="s">
        <v>132</v>
      </c>
      <c r="C57" s="410" t="s">
        <v>22</v>
      </c>
      <c r="D57" s="404"/>
      <c r="E57" s="462"/>
      <c r="F57" s="478"/>
      <c r="G57" s="452" t="s">
        <v>253</v>
      </c>
      <c r="H57" s="452" t="s">
        <v>253</v>
      </c>
      <c r="I57" s="452" t="s">
        <v>253</v>
      </c>
      <c r="J57" s="452" t="s">
        <v>253</v>
      </c>
      <c r="K57" s="452" t="s">
        <v>253</v>
      </c>
      <c r="L57" s="452" t="s">
        <v>253</v>
      </c>
      <c r="M57" s="452" t="s">
        <v>253</v>
      </c>
      <c r="N57" s="452" t="s">
        <v>253</v>
      </c>
      <c r="O57" s="452" t="s">
        <v>253</v>
      </c>
      <c r="P57" s="452" t="s">
        <v>253</v>
      </c>
      <c r="Q57" s="452" t="s">
        <v>253</v>
      </c>
      <c r="R57" s="452" t="s">
        <v>253</v>
      </c>
      <c r="S57" s="452" t="s">
        <v>253</v>
      </c>
      <c r="T57" s="452" t="s">
        <v>253</v>
      </c>
      <c r="U57" s="452" t="s">
        <v>253</v>
      </c>
      <c r="V57" s="452" t="s">
        <v>253</v>
      </c>
      <c r="W57" s="452" t="s">
        <v>253</v>
      </c>
      <c r="X57" s="452" t="s">
        <v>253</v>
      </c>
      <c r="Y57" s="452" t="s">
        <v>253</v>
      </c>
      <c r="Z57" s="452" t="s">
        <v>253</v>
      </c>
      <c r="AA57" s="452" t="s">
        <v>253</v>
      </c>
      <c r="AB57" s="452" t="s">
        <v>253</v>
      </c>
      <c r="AC57" s="452" t="s">
        <v>253</v>
      </c>
      <c r="AD57" s="452" t="s">
        <v>253</v>
      </c>
      <c r="AE57" s="452" t="s">
        <v>253</v>
      </c>
      <c r="AF57" s="452" t="s">
        <v>253</v>
      </c>
      <c r="AG57" s="452" t="s">
        <v>253</v>
      </c>
      <c r="AH57" s="452" t="s">
        <v>253</v>
      </c>
      <c r="AI57" s="452" t="s">
        <v>253</v>
      </c>
      <c r="AJ57" s="452" t="s">
        <v>253</v>
      </c>
      <c r="AK57" s="452" t="s">
        <v>253</v>
      </c>
      <c r="AL57" s="452" t="s">
        <v>253</v>
      </c>
      <c r="AM57" s="452" t="s">
        <v>253</v>
      </c>
      <c r="AN57" s="452" t="s">
        <v>253</v>
      </c>
      <c r="AO57" s="452" t="s">
        <v>253</v>
      </c>
      <c r="AP57" s="452" t="s">
        <v>253</v>
      </c>
      <c r="AQ57" s="452" t="s">
        <v>253</v>
      </c>
      <c r="AR57" s="452" t="s">
        <v>253</v>
      </c>
      <c r="AS57" s="452" t="s">
        <v>253</v>
      </c>
      <c r="AT57" s="452" t="s">
        <v>253</v>
      </c>
      <c r="AU57" s="452" t="s">
        <v>253</v>
      </c>
      <c r="AV57" s="452" t="s">
        <v>253</v>
      </c>
      <c r="AW57" s="452" t="s">
        <v>253</v>
      </c>
      <c r="AX57" s="452" t="s">
        <v>253</v>
      </c>
      <c r="AY57" s="452" t="s">
        <v>253</v>
      </c>
      <c r="AZ57" s="452" t="s">
        <v>253</v>
      </c>
      <c r="BA57" s="452" t="s">
        <v>253</v>
      </c>
      <c r="BB57" s="452" t="s">
        <v>253</v>
      </c>
      <c r="BC57" s="452" t="s">
        <v>253</v>
      </c>
      <c r="BD57" s="452" t="s">
        <v>253</v>
      </c>
      <c r="BE57" s="452" t="s">
        <v>253</v>
      </c>
      <c r="BF57" s="452" t="s">
        <v>253</v>
      </c>
      <c r="BG57" s="452" t="s">
        <v>253</v>
      </c>
      <c r="BH57" s="452" t="s">
        <v>253</v>
      </c>
      <c r="BI57" s="452" t="s">
        <v>253</v>
      </c>
      <c r="BJ57" s="452" t="s">
        <v>253</v>
      </c>
      <c r="BK57" s="452" t="s">
        <v>253</v>
      </c>
      <c r="BL57" s="452" t="s">
        <v>253</v>
      </c>
      <c r="BM57" s="452" t="s">
        <v>253</v>
      </c>
      <c r="BN57" s="452" t="s">
        <v>253</v>
      </c>
      <c r="BO57" s="452" t="s">
        <v>253</v>
      </c>
      <c r="BP57" s="452" t="s">
        <v>253</v>
      </c>
      <c r="BQ57" s="452" t="s">
        <v>253</v>
      </c>
      <c r="BR57" s="452" t="s">
        <v>253</v>
      </c>
      <c r="BS57" s="452" t="s">
        <v>253</v>
      </c>
      <c r="BT57" s="452" t="s">
        <v>253</v>
      </c>
      <c r="BU57" s="452" t="s">
        <v>253</v>
      </c>
      <c r="BV57" s="452" t="s">
        <v>253</v>
      </c>
      <c r="BW57" s="452" t="s">
        <v>253</v>
      </c>
      <c r="BX57" s="452" t="s">
        <v>253</v>
      </c>
      <c r="BY57" s="452" t="s">
        <v>253</v>
      </c>
      <c r="BZ57" s="452" t="s">
        <v>253</v>
      </c>
      <c r="CA57" s="452" t="s">
        <v>253</v>
      </c>
      <c r="CB57" s="452" t="s">
        <v>253</v>
      </c>
      <c r="CC57" s="452" t="s">
        <v>253</v>
      </c>
      <c r="CD57" s="452" t="s">
        <v>253</v>
      </c>
      <c r="CE57" s="452" t="s">
        <v>253</v>
      </c>
      <c r="CF57" s="452" t="s">
        <v>253</v>
      </c>
      <c r="CG57" s="452" t="s">
        <v>253</v>
      </c>
      <c r="CH57" s="452" t="s">
        <v>253</v>
      </c>
      <c r="CI57" s="452" t="s">
        <v>253</v>
      </c>
      <c r="CJ57" s="452" t="s">
        <v>253</v>
      </c>
      <c r="CK57" s="452" t="s">
        <v>253</v>
      </c>
      <c r="CL57" s="452" t="s">
        <v>253</v>
      </c>
      <c r="CM57" s="452" t="s">
        <v>253</v>
      </c>
      <c r="CN57" s="452" t="s">
        <v>253</v>
      </c>
      <c r="CO57" s="452" t="s">
        <v>253</v>
      </c>
      <c r="CP57" s="452" t="s">
        <v>253</v>
      </c>
      <c r="CQ57" s="452" t="s">
        <v>253</v>
      </c>
      <c r="CR57" s="452" t="s">
        <v>253</v>
      </c>
      <c r="CS57" s="452" t="s">
        <v>253</v>
      </c>
      <c r="CT57" s="452" t="s">
        <v>253</v>
      </c>
      <c r="CU57" s="452" t="s">
        <v>253</v>
      </c>
      <c r="CV57" s="452" t="s">
        <v>253</v>
      </c>
      <c r="CW57" s="452" t="s">
        <v>253</v>
      </c>
      <c r="CX57" s="452" t="s">
        <v>253</v>
      </c>
      <c r="CY57" s="452" t="s">
        <v>253</v>
      </c>
      <c r="CZ57" s="452" t="s">
        <v>253</v>
      </c>
      <c r="DA57" s="452" t="s">
        <v>253</v>
      </c>
      <c r="DB57" s="452" t="s">
        <v>253</v>
      </c>
      <c r="DC57" s="452" t="s">
        <v>253</v>
      </c>
      <c r="DD57" s="452" t="s">
        <v>253</v>
      </c>
      <c r="DE57" s="452" t="s">
        <v>253</v>
      </c>
      <c r="DF57" s="452" t="s">
        <v>253</v>
      </c>
      <c r="DG57" s="452" t="s">
        <v>253</v>
      </c>
      <c r="DH57" s="452" t="s">
        <v>253</v>
      </c>
      <c r="DI57" s="452" t="s">
        <v>253</v>
      </c>
      <c r="DJ57" s="452" t="s">
        <v>253</v>
      </c>
      <c r="DK57" s="452" t="s">
        <v>253</v>
      </c>
      <c r="DL57" s="452" t="s">
        <v>253</v>
      </c>
      <c r="DM57" s="452" t="s">
        <v>253</v>
      </c>
      <c r="DN57" s="452" t="s">
        <v>253</v>
      </c>
      <c r="DO57" s="452" t="s">
        <v>253</v>
      </c>
      <c r="DP57" s="452" t="s">
        <v>253</v>
      </c>
      <c r="DQ57" s="452" t="s">
        <v>253</v>
      </c>
      <c r="DR57" s="452" t="s">
        <v>253</v>
      </c>
      <c r="DS57" s="452" t="s">
        <v>253</v>
      </c>
      <c r="DT57" s="452" t="s">
        <v>253</v>
      </c>
      <c r="DU57" s="452" t="s">
        <v>253</v>
      </c>
      <c r="DV57" s="452" t="s">
        <v>253</v>
      </c>
      <c r="DW57" s="452" t="s">
        <v>253</v>
      </c>
      <c r="DX57" s="452" t="s">
        <v>253</v>
      </c>
      <c r="DY57" s="452" t="s">
        <v>253</v>
      </c>
    </row>
    <row r="58" spans="1:129" s="388" customFormat="1" ht="10.199999999999999">
      <c r="A58" s="345" t="s">
        <v>131</v>
      </c>
      <c r="B58" s="345" t="s">
        <v>132</v>
      </c>
      <c r="C58" s="410" t="s">
        <v>22</v>
      </c>
      <c r="D58" s="404"/>
      <c r="E58" s="462"/>
      <c r="F58" s="478"/>
      <c r="G58" s="452" t="s">
        <v>253</v>
      </c>
      <c r="H58" s="452" t="s">
        <v>253</v>
      </c>
      <c r="I58" s="452" t="s">
        <v>253</v>
      </c>
      <c r="J58" s="452" t="s">
        <v>253</v>
      </c>
      <c r="K58" s="452" t="s">
        <v>253</v>
      </c>
      <c r="L58" s="452" t="s">
        <v>253</v>
      </c>
      <c r="M58" s="452" t="s">
        <v>253</v>
      </c>
      <c r="N58" s="452" t="s">
        <v>253</v>
      </c>
      <c r="O58" s="452" t="s">
        <v>253</v>
      </c>
      <c r="P58" s="452" t="s">
        <v>253</v>
      </c>
      <c r="Q58" s="452" t="s">
        <v>253</v>
      </c>
      <c r="R58" s="452" t="s">
        <v>253</v>
      </c>
      <c r="S58" s="452" t="s">
        <v>253</v>
      </c>
      <c r="T58" s="452" t="s">
        <v>253</v>
      </c>
      <c r="U58" s="452" t="s">
        <v>253</v>
      </c>
      <c r="V58" s="452" t="s">
        <v>253</v>
      </c>
      <c r="W58" s="452" t="s">
        <v>253</v>
      </c>
      <c r="X58" s="452" t="s">
        <v>253</v>
      </c>
      <c r="Y58" s="452" t="s">
        <v>253</v>
      </c>
      <c r="Z58" s="452" t="s">
        <v>253</v>
      </c>
      <c r="AA58" s="452" t="s">
        <v>253</v>
      </c>
      <c r="AB58" s="452" t="s">
        <v>253</v>
      </c>
      <c r="AC58" s="452" t="s">
        <v>253</v>
      </c>
      <c r="AD58" s="452" t="s">
        <v>253</v>
      </c>
      <c r="AE58" s="452" t="s">
        <v>253</v>
      </c>
      <c r="AF58" s="452" t="s">
        <v>253</v>
      </c>
      <c r="AG58" s="452" t="s">
        <v>253</v>
      </c>
      <c r="AH58" s="452" t="s">
        <v>253</v>
      </c>
      <c r="AI58" s="452" t="s">
        <v>253</v>
      </c>
      <c r="AJ58" s="452" t="s">
        <v>253</v>
      </c>
      <c r="AK58" s="452" t="s">
        <v>253</v>
      </c>
      <c r="AL58" s="452" t="s">
        <v>253</v>
      </c>
      <c r="AM58" s="452" t="s">
        <v>253</v>
      </c>
      <c r="AN58" s="452" t="s">
        <v>253</v>
      </c>
      <c r="AO58" s="452" t="s">
        <v>253</v>
      </c>
      <c r="AP58" s="452" t="s">
        <v>253</v>
      </c>
      <c r="AQ58" s="452" t="s">
        <v>253</v>
      </c>
      <c r="AR58" s="452" t="s">
        <v>253</v>
      </c>
      <c r="AS58" s="452" t="s">
        <v>253</v>
      </c>
      <c r="AT58" s="452" t="s">
        <v>253</v>
      </c>
      <c r="AU58" s="452" t="s">
        <v>253</v>
      </c>
      <c r="AV58" s="452" t="s">
        <v>253</v>
      </c>
      <c r="AW58" s="452" t="s">
        <v>253</v>
      </c>
      <c r="AX58" s="452" t="s">
        <v>253</v>
      </c>
      <c r="AY58" s="452" t="s">
        <v>253</v>
      </c>
      <c r="AZ58" s="452" t="s">
        <v>253</v>
      </c>
      <c r="BA58" s="452" t="s">
        <v>253</v>
      </c>
      <c r="BB58" s="452" t="s">
        <v>253</v>
      </c>
      <c r="BC58" s="452" t="s">
        <v>253</v>
      </c>
      <c r="BD58" s="452" t="s">
        <v>253</v>
      </c>
      <c r="BE58" s="452" t="s">
        <v>253</v>
      </c>
      <c r="BF58" s="452" t="s">
        <v>253</v>
      </c>
      <c r="BG58" s="452" t="s">
        <v>253</v>
      </c>
      <c r="BH58" s="452" t="s">
        <v>253</v>
      </c>
      <c r="BI58" s="452" t="s">
        <v>253</v>
      </c>
      <c r="BJ58" s="452" t="s">
        <v>253</v>
      </c>
      <c r="BK58" s="452" t="s">
        <v>253</v>
      </c>
      <c r="BL58" s="452" t="s">
        <v>253</v>
      </c>
      <c r="BM58" s="452" t="s">
        <v>253</v>
      </c>
      <c r="BN58" s="452" t="s">
        <v>253</v>
      </c>
      <c r="BO58" s="452" t="s">
        <v>253</v>
      </c>
      <c r="BP58" s="452" t="s">
        <v>253</v>
      </c>
      <c r="BQ58" s="452" t="s">
        <v>253</v>
      </c>
      <c r="BR58" s="452" t="s">
        <v>253</v>
      </c>
      <c r="BS58" s="452" t="s">
        <v>253</v>
      </c>
      <c r="BT58" s="452" t="s">
        <v>253</v>
      </c>
      <c r="BU58" s="452" t="s">
        <v>253</v>
      </c>
      <c r="BV58" s="452" t="s">
        <v>253</v>
      </c>
      <c r="BW58" s="452" t="s">
        <v>253</v>
      </c>
      <c r="BX58" s="452" t="s">
        <v>253</v>
      </c>
      <c r="BY58" s="452" t="s">
        <v>253</v>
      </c>
      <c r="BZ58" s="452" t="s">
        <v>253</v>
      </c>
      <c r="CA58" s="452" t="s">
        <v>253</v>
      </c>
      <c r="CB58" s="452" t="s">
        <v>253</v>
      </c>
      <c r="CC58" s="452" t="s">
        <v>253</v>
      </c>
      <c r="CD58" s="452" t="s">
        <v>253</v>
      </c>
      <c r="CE58" s="452" t="s">
        <v>253</v>
      </c>
      <c r="CF58" s="452" t="s">
        <v>253</v>
      </c>
      <c r="CG58" s="452" t="s">
        <v>253</v>
      </c>
      <c r="CH58" s="452" t="s">
        <v>253</v>
      </c>
      <c r="CI58" s="452" t="s">
        <v>253</v>
      </c>
      <c r="CJ58" s="452" t="s">
        <v>253</v>
      </c>
      <c r="CK58" s="452" t="s">
        <v>253</v>
      </c>
      <c r="CL58" s="452" t="s">
        <v>253</v>
      </c>
      <c r="CM58" s="452" t="s">
        <v>253</v>
      </c>
      <c r="CN58" s="452" t="s">
        <v>253</v>
      </c>
      <c r="CO58" s="452" t="s">
        <v>253</v>
      </c>
      <c r="CP58" s="452" t="s">
        <v>253</v>
      </c>
      <c r="CQ58" s="452" t="s">
        <v>253</v>
      </c>
      <c r="CR58" s="452" t="s">
        <v>253</v>
      </c>
      <c r="CS58" s="452" t="s">
        <v>253</v>
      </c>
      <c r="CT58" s="452" t="s">
        <v>253</v>
      </c>
      <c r="CU58" s="452" t="s">
        <v>253</v>
      </c>
      <c r="CV58" s="452" t="s">
        <v>253</v>
      </c>
      <c r="CW58" s="452" t="s">
        <v>253</v>
      </c>
      <c r="CX58" s="452" t="s">
        <v>253</v>
      </c>
      <c r="CY58" s="452" t="s">
        <v>253</v>
      </c>
      <c r="CZ58" s="452" t="s">
        <v>253</v>
      </c>
      <c r="DA58" s="452" t="s">
        <v>253</v>
      </c>
      <c r="DB58" s="452" t="s">
        <v>253</v>
      </c>
      <c r="DC58" s="452" t="s">
        <v>253</v>
      </c>
      <c r="DD58" s="452" t="s">
        <v>253</v>
      </c>
      <c r="DE58" s="452" t="s">
        <v>253</v>
      </c>
      <c r="DF58" s="452" t="s">
        <v>253</v>
      </c>
      <c r="DG58" s="452" t="s">
        <v>253</v>
      </c>
      <c r="DH58" s="452" t="s">
        <v>253</v>
      </c>
      <c r="DI58" s="452" t="s">
        <v>253</v>
      </c>
      <c r="DJ58" s="452" t="s">
        <v>253</v>
      </c>
      <c r="DK58" s="452" t="s">
        <v>253</v>
      </c>
      <c r="DL58" s="452" t="s">
        <v>253</v>
      </c>
      <c r="DM58" s="452" t="s">
        <v>253</v>
      </c>
      <c r="DN58" s="452" t="s">
        <v>253</v>
      </c>
      <c r="DO58" s="452" t="s">
        <v>253</v>
      </c>
      <c r="DP58" s="452" t="s">
        <v>253</v>
      </c>
      <c r="DQ58" s="452" t="s">
        <v>253</v>
      </c>
      <c r="DR58" s="452" t="s">
        <v>253</v>
      </c>
      <c r="DS58" s="452" t="s">
        <v>253</v>
      </c>
      <c r="DT58" s="452" t="s">
        <v>253</v>
      </c>
      <c r="DU58" s="452" t="s">
        <v>253</v>
      </c>
      <c r="DV58" s="452" t="s">
        <v>253</v>
      </c>
      <c r="DW58" s="452" t="s">
        <v>253</v>
      </c>
      <c r="DX58" s="452" t="s">
        <v>253</v>
      </c>
      <c r="DY58" s="452" t="s">
        <v>253</v>
      </c>
    </row>
    <row r="59" spans="1:129" s="388" customFormat="1" ht="10.199999999999999">
      <c r="A59" s="345" t="s">
        <v>131</v>
      </c>
      <c r="B59" s="345" t="s">
        <v>132</v>
      </c>
      <c r="C59" s="410" t="s">
        <v>22</v>
      </c>
      <c r="D59" s="404"/>
      <c r="E59" s="462"/>
      <c r="F59" s="478"/>
      <c r="G59" s="427"/>
      <c r="H59" s="428"/>
      <c r="I59" s="428"/>
      <c r="J59" s="428"/>
      <c r="K59" s="428"/>
      <c r="L59" s="428"/>
      <c r="M59" s="428"/>
      <c r="N59" s="428"/>
      <c r="O59" s="428"/>
      <c r="P59" s="428"/>
      <c r="Q59" s="428"/>
      <c r="R59" s="428"/>
      <c r="S59" s="428"/>
      <c r="T59" s="428"/>
      <c r="U59" s="428"/>
      <c r="V59" s="428"/>
      <c r="W59" s="428"/>
      <c r="X59" s="428"/>
      <c r="Y59" s="428"/>
      <c r="Z59" s="428"/>
      <c r="AA59" s="428"/>
      <c r="AB59" s="428"/>
      <c r="AC59" s="428"/>
      <c r="AD59" s="428"/>
      <c r="AE59" s="428"/>
      <c r="AF59" s="428"/>
      <c r="AG59" s="428"/>
      <c r="AH59" s="428"/>
      <c r="AI59" s="428"/>
      <c r="AJ59" s="428"/>
      <c r="AK59" s="428"/>
      <c r="AL59" s="428"/>
      <c r="AM59" s="428"/>
      <c r="AN59" s="428"/>
      <c r="AO59" s="428"/>
      <c r="AP59" s="428"/>
      <c r="AQ59" s="428"/>
      <c r="AR59" s="428"/>
      <c r="AS59" s="428"/>
      <c r="AT59" s="428"/>
      <c r="AU59" s="428"/>
      <c r="AV59" s="428"/>
      <c r="AW59" s="428"/>
      <c r="AX59" s="428"/>
      <c r="AY59" s="428"/>
      <c r="AZ59" s="428"/>
      <c r="BA59" s="428"/>
      <c r="BB59" s="428"/>
      <c r="BC59" s="428"/>
      <c r="BD59" s="428"/>
      <c r="BE59" s="428"/>
      <c r="BF59" s="428"/>
      <c r="BG59" s="428"/>
      <c r="BH59" s="428"/>
      <c r="BI59" s="428"/>
      <c r="BJ59" s="428"/>
      <c r="BK59" s="428"/>
      <c r="BL59" s="428"/>
      <c r="BM59" s="428"/>
      <c r="BN59" s="428"/>
      <c r="BO59" s="488"/>
      <c r="BP59" s="452" t="s">
        <v>253</v>
      </c>
      <c r="BQ59" s="452" t="s">
        <v>253</v>
      </c>
      <c r="BR59" s="452" t="s">
        <v>253</v>
      </c>
      <c r="BS59" s="452" t="s">
        <v>253</v>
      </c>
      <c r="BT59" s="452" t="s">
        <v>253</v>
      </c>
      <c r="BU59" s="452" t="s">
        <v>253</v>
      </c>
      <c r="BV59" s="452" t="s">
        <v>253</v>
      </c>
      <c r="BW59" s="452" t="s">
        <v>253</v>
      </c>
      <c r="BX59" s="452" t="s">
        <v>253</v>
      </c>
      <c r="BY59" s="452" t="s">
        <v>253</v>
      </c>
      <c r="BZ59" s="452" t="s">
        <v>253</v>
      </c>
      <c r="CA59" s="452" t="s">
        <v>253</v>
      </c>
      <c r="CB59" s="452" t="s">
        <v>253</v>
      </c>
      <c r="CC59" s="452" t="s">
        <v>253</v>
      </c>
      <c r="CD59" s="452" t="s">
        <v>253</v>
      </c>
      <c r="CE59" s="452" t="s">
        <v>253</v>
      </c>
      <c r="CF59" s="452" t="s">
        <v>253</v>
      </c>
      <c r="CG59" s="452" t="s">
        <v>253</v>
      </c>
      <c r="CH59" s="452" t="s">
        <v>253</v>
      </c>
      <c r="CI59" s="452" t="s">
        <v>253</v>
      </c>
      <c r="CJ59" s="452" t="s">
        <v>253</v>
      </c>
      <c r="CK59" s="452" t="s">
        <v>253</v>
      </c>
      <c r="CL59" s="452" t="s">
        <v>253</v>
      </c>
      <c r="CM59" s="452" t="s">
        <v>253</v>
      </c>
      <c r="CN59" s="452" t="s">
        <v>253</v>
      </c>
      <c r="CO59" s="452" t="s">
        <v>253</v>
      </c>
      <c r="CP59" s="452" t="s">
        <v>253</v>
      </c>
      <c r="CQ59" s="452" t="s">
        <v>253</v>
      </c>
      <c r="CR59" s="452" t="s">
        <v>253</v>
      </c>
      <c r="CS59" s="452" t="s">
        <v>253</v>
      </c>
      <c r="CT59" s="452" t="s">
        <v>253</v>
      </c>
      <c r="CU59" s="452" t="s">
        <v>253</v>
      </c>
      <c r="CV59" s="452" t="s">
        <v>253</v>
      </c>
      <c r="CW59" s="452" t="s">
        <v>253</v>
      </c>
      <c r="CX59" s="452" t="s">
        <v>253</v>
      </c>
      <c r="CY59" s="452" t="s">
        <v>253</v>
      </c>
      <c r="CZ59" s="452" t="s">
        <v>253</v>
      </c>
      <c r="DA59" s="452" t="s">
        <v>253</v>
      </c>
      <c r="DB59" s="452" t="s">
        <v>253</v>
      </c>
      <c r="DC59" s="452" t="s">
        <v>253</v>
      </c>
      <c r="DD59" s="452" t="s">
        <v>253</v>
      </c>
      <c r="DE59" s="452" t="s">
        <v>253</v>
      </c>
      <c r="DF59" s="452" t="s">
        <v>253</v>
      </c>
      <c r="DG59" s="452" t="s">
        <v>253</v>
      </c>
      <c r="DH59" s="452" t="s">
        <v>253</v>
      </c>
      <c r="DI59" s="452" t="s">
        <v>253</v>
      </c>
      <c r="DJ59" s="452" t="s">
        <v>253</v>
      </c>
      <c r="DK59" s="452" t="s">
        <v>253</v>
      </c>
      <c r="DL59" s="452" t="s">
        <v>253</v>
      </c>
      <c r="DM59" s="452" t="s">
        <v>253</v>
      </c>
      <c r="DN59" s="452" t="s">
        <v>253</v>
      </c>
      <c r="DO59" s="452" t="s">
        <v>253</v>
      </c>
      <c r="DP59" s="452" t="s">
        <v>253</v>
      </c>
      <c r="DQ59" s="452" t="s">
        <v>253</v>
      </c>
      <c r="DR59" s="452" t="s">
        <v>253</v>
      </c>
      <c r="DS59" s="452" t="s">
        <v>253</v>
      </c>
      <c r="DT59" s="452" t="s">
        <v>253</v>
      </c>
      <c r="DU59" s="452" t="s">
        <v>253</v>
      </c>
      <c r="DV59" s="452" t="s">
        <v>253</v>
      </c>
      <c r="DW59" s="452" t="s">
        <v>253</v>
      </c>
      <c r="DX59" s="452" t="s">
        <v>253</v>
      </c>
      <c r="DY59" s="452" t="s">
        <v>253</v>
      </c>
    </row>
    <row r="60" spans="1:129" s="388" customFormat="1" ht="10.199999999999999">
      <c r="A60" s="345" t="s">
        <v>133</v>
      </c>
      <c r="B60" s="345" t="s">
        <v>134</v>
      </c>
      <c r="C60" s="410" t="s">
        <v>22</v>
      </c>
      <c r="D60" s="404"/>
      <c r="E60" s="462"/>
      <c r="F60" s="478"/>
      <c r="G60" s="427"/>
      <c r="H60" s="428"/>
      <c r="I60" s="428"/>
      <c r="J60" s="428"/>
      <c r="K60" s="428"/>
      <c r="L60" s="428"/>
      <c r="M60" s="428"/>
      <c r="N60" s="428"/>
      <c r="O60" s="428"/>
      <c r="P60" s="428"/>
      <c r="Q60" s="428"/>
      <c r="R60" s="428"/>
      <c r="S60" s="428"/>
      <c r="T60" s="428"/>
      <c r="U60" s="428"/>
      <c r="V60" s="428"/>
      <c r="W60" s="428"/>
      <c r="X60" s="428"/>
      <c r="Y60" s="428"/>
      <c r="Z60" s="428"/>
      <c r="AA60" s="428"/>
      <c r="AB60" s="428"/>
      <c r="AC60" s="428"/>
      <c r="AD60" s="428"/>
      <c r="AE60" s="428"/>
      <c r="AF60" s="428"/>
      <c r="AG60" s="428"/>
      <c r="AH60" s="428"/>
      <c r="AI60" s="428"/>
      <c r="AJ60" s="428"/>
      <c r="AK60" s="428"/>
      <c r="AL60" s="428"/>
      <c r="AM60" s="428"/>
      <c r="AN60" s="428"/>
      <c r="AO60" s="428"/>
      <c r="AP60" s="428"/>
      <c r="AQ60" s="428"/>
      <c r="AR60" s="428"/>
      <c r="AS60" s="428"/>
      <c r="AT60" s="428"/>
      <c r="AU60" s="428"/>
      <c r="AV60" s="428"/>
      <c r="AW60" s="428"/>
      <c r="AX60" s="428"/>
      <c r="AY60" s="428"/>
      <c r="AZ60" s="428"/>
      <c r="BA60" s="428"/>
      <c r="BB60" s="428"/>
      <c r="BC60" s="428"/>
      <c r="BD60" s="428"/>
      <c r="BE60" s="428"/>
      <c r="BF60" s="428"/>
      <c r="BG60" s="428"/>
      <c r="BH60" s="428"/>
      <c r="BI60" s="428"/>
      <c r="BJ60" s="428"/>
      <c r="BK60" s="428"/>
      <c r="BL60" s="428"/>
      <c r="BM60" s="428"/>
      <c r="BN60" s="428"/>
      <c r="BO60" s="428"/>
      <c r="BP60" s="428"/>
      <c r="BQ60" s="428"/>
      <c r="BR60" s="428"/>
      <c r="BS60" s="428"/>
      <c r="BT60" s="428"/>
      <c r="BU60" s="428"/>
      <c r="BV60" s="428"/>
      <c r="BW60" s="428"/>
      <c r="BX60" s="428"/>
      <c r="BY60" s="428"/>
      <c r="BZ60" s="428"/>
      <c r="CA60" s="428"/>
      <c r="CB60" s="428"/>
      <c r="CC60" s="428"/>
      <c r="CD60" s="428"/>
      <c r="CE60" s="428"/>
      <c r="CF60" s="428"/>
      <c r="CG60" s="428"/>
      <c r="CH60" s="428"/>
      <c r="CI60" s="428"/>
      <c r="CJ60" s="428"/>
      <c r="CK60" s="428"/>
      <c r="CL60" s="428"/>
      <c r="CM60" s="428"/>
      <c r="CN60" s="428"/>
      <c r="CO60" s="428"/>
      <c r="CP60" s="428"/>
      <c r="CQ60" s="428"/>
      <c r="CR60" s="428"/>
      <c r="CS60" s="428"/>
      <c r="CT60" s="428"/>
      <c r="CU60" s="832"/>
      <c r="CV60" s="833"/>
      <c r="CW60" s="833"/>
      <c r="CX60" s="833"/>
      <c r="CY60" s="833"/>
      <c r="CZ60" s="833"/>
      <c r="DA60" s="833"/>
      <c r="DB60" s="833"/>
      <c r="DC60" s="833"/>
      <c r="DD60" s="833"/>
      <c r="DE60" s="833"/>
      <c r="DF60" s="833"/>
      <c r="DG60" s="833"/>
      <c r="DH60" s="833"/>
      <c r="DI60" s="833"/>
      <c r="DJ60" s="833"/>
      <c r="DK60" s="833"/>
      <c r="DL60" s="833"/>
      <c r="DM60" s="833"/>
      <c r="DN60" s="833"/>
      <c r="DO60" s="833"/>
      <c r="DP60" s="833"/>
      <c r="DQ60" s="833"/>
      <c r="DR60" s="833"/>
      <c r="DS60" s="833"/>
      <c r="DT60" s="833"/>
      <c r="DU60" s="833"/>
      <c r="DV60" s="833"/>
      <c r="DW60" s="833"/>
      <c r="DX60" s="833"/>
      <c r="DY60" s="834"/>
    </row>
    <row r="61" spans="1:129" s="388" customFormat="1" ht="10.199999999999999">
      <c r="A61" s="345" t="s">
        <v>135</v>
      </c>
      <c r="B61" s="345" t="s">
        <v>136</v>
      </c>
      <c r="C61" s="410" t="s">
        <v>22</v>
      </c>
      <c r="D61" s="404"/>
      <c r="E61" s="462"/>
      <c r="F61" s="478"/>
      <c r="G61" s="427"/>
      <c r="H61" s="428"/>
      <c r="I61" s="428"/>
      <c r="J61" s="428"/>
      <c r="K61" s="428"/>
      <c r="L61" s="428"/>
      <c r="M61" s="428"/>
      <c r="N61" s="428"/>
      <c r="O61" s="428"/>
      <c r="P61" s="428"/>
      <c r="Q61" s="428"/>
      <c r="R61" s="428"/>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428"/>
      <c r="AQ61" s="428"/>
      <c r="AR61" s="428"/>
      <c r="AS61" s="428"/>
      <c r="AT61" s="428"/>
      <c r="AU61" s="428"/>
      <c r="AV61" s="428"/>
      <c r="AW61" s="428"/>
      <c r="AX61" s="428"/>
      <c r="AY61" s="428"/>
      <c r="AZ61" s="428"/>
      <c r="BA61" s="428"/>
      <c r="BB61" s="428"/>
      <c r="BC61" s="428"/>
      <c r="BD61" s="428"/>
      <c r="BE61" s="428"/>
      <c r="BF61" s="428"/>
      <c r="BG61" s="428"/>
      <c r="BH61" s="428"/>
      <c r="BI61" s="428"/>
      <c r="BJ61" s="428"/>
      <c r="BK61" s="428"/>
      <c r="BL61" s="428"/>
      <c r="BM61" s="428"/>
      <c r="BN61" s="428"/>
      <c r="BO61" s="428"/>
      <c r="BP61" s="428"/>
      <c r="BQ61" s="428"/>
      <c r="BR61" s="428"/>
      <c r="BS61" s="428"/>
      <c r="BT61" s="428"/>
      <c r="BU61" s="428"/>
      <c r="BV61" s="428"/>
      <c r="BW61" s="428"/>
      <c r="BX61" s="428"/>
      <c r="BY61" s="428"/>
      <c r="BZ61" s="428"/>
      <c r="CA61" s="428"/>
      <c r="CB61" s="428"/>
      <c r="CC61" s="428"/>
      <c r="CD61" s="428"/>
      <c r="CE61" s="428"/>
      <c r="CF61" s="428"/>
      <c r="CG61" s="428"/>
      <c r="CH61" s="428"/>
      <c r="CI61" s="428"/>
      <c r="CJ61" s="428"/>
      <c r="CK61" s="428"/>
      <c r="CL61" s="428"/>
      <c r="CM61" s="428"/>
      <c r="CN61" s="428"/>
      <c r="CO61" s="428"/>
      <c r="CP61" s="428"/>
      <c r="CQ61" s="428"/>
      <c r="CR61" s="428"/>
      <c r="CS61" s="428"/>
      <c r="CT61" s="428"/>
      <c r="CU61" s="832"/>
      <c r="CV61" s="833"/>
      <c r="CW61" s="833"/>
      <c r="CX61" s="833"/>
      <c r="CY61" s="833"/>
      <c r="CZ61" s="833"/>
      <c r="DA61" s="833"/>
      <c r="DB61" s="833"/>
      <c r="DC61" s="833"/>
      <c r="DD61" s="833"/>
      <c r="DE61" s="833"/>
      <c r="DF61" s="833"/>
      <c r="DG61" s="833"/>
      <c r="DH61" s="833"/>
      <c r="DI61" s="833"/>
      <c r="DJ61" s="833"/>
      <c r="DK61" s="833"/>
      <c r="DL61" s="833"/>
      <c r="DM61" s="833"/>
      <c r="DN61" s="833"/>
      <c r="DO61" s="833"/>
      <c r="DP61" s="833"/>
      <c r="DQ61" s="833"/>
      <c r="DR61" s="833"/>
      <c r="DS61" s="833"/>
      <c r="DT61" s="833"/>
      <c r="DU61" s="833"/>
      <c r="DV61" s="833"/>
      <c r="DW61" s="833"/>
      <c r="DX61" s="833"/>
      <c r="DY61" s="834"/>
    </row>
    <row r="62" spans="1:129" s="388" customFormat="1" ht="10.199999999999999">
      <c r="A62" s="345" t="s">
        <v>137</v>
      </c>
      <c r="B62" s="345" t="s">
        <v>138</v>
      </c>
      <c r="C62" s="410" t="s">
        <v>22</v>
      </c>
      <c r="D62" s="404"/>
      <c r="E62" s="462"/>
      <c r="F62" s="478"/>
      <c r="G62" s="452" t="s">
        <v>253</v>
      </c>
      <c r="H62" s="452" t="s">
        <v>253</v>
      </c>
      <c r="I62" s="452" t="s">
        <v>253</v>
      </c>
      <c r="J62" s="452" t="s">
        <v>253</v>
      </c>
      <c r="K62" s="452" t="s">
        <v>253</v>
      </c>
      <c r="L62" s="452" t="s">
        <v>253</v>
      </c>
      <c r="M62" s="452" t="s">
        <v>253</v>
      </c>
      <c r="N62" s="452" t="s">
        <v>253</v>
      </c>
      <c r="O62" s="452" t="s">
        <v>253</v>
      </c>
      <c r="P62" s="452" t="s">
        <v>253</v>
      </c>
      <c r="Q62" s="452" t="s">
        <v>253</v>
      </c>
      <c r="R62" s="452" t="s">
        <v>253</v>
      </c>
      <c r="S62" s="452" t="s">
        <v>253</v>
      </c>
      <c r="T62" s="452" t="s">
        <v>253</v>
      </c>
      <c r="U62" s="452" t="s">
        <v>253</v>
      </c>
      <c r="V62" s="452" t="s">
        <v>253</v>
      </c>
      <c r="W62" s="452" t="s">
        <v>253</v>
      </c>
      <c r="X62" s="452" t="s">
        <v>253</v>
      </c>
      <c r="Y62" s="452" t="s">
        <v>253</v>
      </c>
      <c r="Z62" s="452" t="s">
        <v>253</v>
      </c>
      <c r="AA62" s="452" t="s">
        <v>253</v>
      </c>
      <c r="AB62" s="452" t="s">
        <v>253</v>
      </c>
      <c r="AC62" s="452" t="s">
        <v>253</v>
      </c>
      <c r="AD62" s="452" t="s">
        <v>253</v>
      </c>
      <c r="AE62" s="452" t="s">
        <v>253</v>
      </c>
      <c r="AF62" s="452" t="s">
        <v>253</v>
      </c>
      <c r="AG62" s="452" t="s">
        <v>253</v>
      </c>
      <c r="AH62" s="452" t="s">
        <v>253</v>
      </c>
      <c r="AI62" s="452" t="s">
        <v>253</v>
      </c>
      <c r="AJ62" s="452" t="s">
        <v>253</v>
      </c>
      <c r="AK62" s="452" t="s">
        <v>253</v>
      </c>
      <c r="AL62" s="452" t="s">
        <v>253</v>
      </c>
      <c r="AM62" s="452" t="s">
        <v>253</v>
      </c>
      <c r="AN62" s="452" t="s">
        <v>253</v>
      </c>
      <c r="AO62" s="452" t="s">
        <v>253</v>
      </c>
      <c r="AP62" s="452" t="s">
        <v>253</v>
      </c>
      <c r="AQ62" s="452" t="s">
        <v>253</v>
      </c>
      <c r="AR62" s="452" t="s">
        <v>253</v>
      </c>
      <c r="AS62" s="452" t="s">
        <v>253</v>
      </c>
      <c r="AT62" s="452" t="s">
        <v>253</v>
      </c>
      <c r="AU62" s="452" t="s">
        <v>253</v>
      </c>
      <c r="AV62" s="452" t="s">
        <v>253</v>
      </c>
      <c r="AW62" s="452" t="s">
        <v>253</v>
      </c>
      <c r="AX62" s="452" t="s">
        <v>253</v>
      </c>
      <c r="AY62" s="452" t="s">
        <v>253</v>
      </c>
      <c r="AZ62" s="452" t="s">
        <v>253</v>
      </c>
      <c r="BA62" s="452" t="s">
        <v>253</v>
      </c>
      <c r="BB62" s="452" t="s">
        <v>253</v>
      </c>
      <c r="BC62" s="452" t="s">
        <v>253</v>
      </c>
      <c r="BD62" s="452" t="s">
        <v>253</v>
      </c>
      <c r="BE62" s="452" t="s">
        <v>253</v>
      </c>
      <c r="BF62" s="452" t="s">
        <v>253</v>
      </c>
      <c r="BG62" s="452" t="s">
        <v>253</v>
      </c>
      <c r="BH62" s="452" t="s">
        <v>253</v>
      </c>
      <c r="BI62" s="452" t="s">
        <v>253</v>
      </c>
      <c r="BJ62" s="452" t="s">
        <v>253</v>
      </c>
      <c r="BK62" s="452" t="s">
        <v>253</v>
      </c>
      <c r="BL62" s="452" t="s">
        <v>253</v>
      </c>
      <c r="BM62" s="452" t="s">
        <v>253</v>
      </c>
      <c r="BN62" s="452" t="s">
        <v>253</v>
      </c>
      <c r="BO62" s="452" t="s">
        <v>253</v>
      </c>
      <c r="BP62" s="452" t="s">
        <v>253</v>
      </c>
      <c r="BQ62" s="452" t="s">
        <v>253</v>
      </c>
      <c r="BR62" s="452" t="s">
        <v>253</v>
      </c>
      <c r="BS62" s="452" t="s">
        <v>253</v>
      </c>
      <c r="BT62" s="452" t="s">
        <v>253</v>
      </c>
      <c r="BU62" s="452" t="s">
        <v>253</v>
      </c>
      <c r="BV62" s="452" t="s">
        <v>253</v>
      </c>
      <c r="BW62" s="452" t="s">
        <v>253</v>
      </c>
      <c r="BX62" s="452" t="s">
        <v>253</v>
      </c>
      <c r="BY62" s="452" t="s">
        <v>253</v>
      </c>
      <c r="BZ62" s="452" t="s">
        <v>253</v>
      </c>
      <c r="CA62" s="452" t="s">
        <v>253</v>
      </c>
      <c r="CB62" s="452" t="s">
        <v>253</v>
      </c>
      <c r="CC62" s="452" t="s">
        <v>253</v>
      </c>
      <c r="CD62" s="452" t="s">
        <v>253</v>
      </c>
      <c r="CE62" s="452" t="s">
        <v>253</v>
      </c>
      <c r="CF62" s="452" t="s">
        <v>253</v>
      </c>
      <c r="CG62" s="452" t="s">
        <v>253</v>
      </c>
      <c r="CH62" s="452" t="s">
        <v>253</v>
      </c>
      <c r="CI62" s="452" t="s">
        <v>253</v>
      </c>
      <c r="CJ62" s="452" t="s">
        <v>253</v>
      </c>
      <c r="CK62" s="452" t="s">
        <v>253</v>
      </c>
      <c r="CL62" s="452" t="s">
        <v>253</v>
      </c>
      <c r="CM62" s="452" t="s">
        <v>253</v>
      </c>
      <c r="CN62" s="452" t="s">
        <v>253</v>
      </c>
      <c r="CO62" s="452" t="s">
        <v>253</v>
      </c>
      <c r="CP62" s="452" t="s">
        <v>253</v>
      </c>
      <c r="CQ62" s="452" t="s">
        <v>253</v>
      </c>
      <c r="CR62" s="452" t="s">
        <v>253</v>
      </c>
      <c r="CS62" s="452" t="s">
        <v>253</v>
      </c>
      <c r="CT62" s="452" t="s">
        <v>253</v>
      </c>
      <c r="CU62" s="452" t="s">
        <v>253</v>
      </c>
      <c r="CV62" s="452" t="s">
        <v>253</v>
      </c>
      <c r="CW62" s="452" t="s">
        <v>253</v>
      </c>
      <c r="CX62" s="452" t="s">
        <v>253</v>
      </c>
      <c r="CY62" s="452" t="s">
        <v>253</v>
      </c>
      <c r="CZ62" s="452" t="s">
        <v>253</v>
      </c>
      <c r="DA62" s="452" t="s">
        <v>253</v>
      </c>
      <c r="DB62" s="452" t="s">
        <v>253</v>
      </c>
      <c r="DC62" s="452" t="s">
        <v>253</v>
      </c>
      <c r="DD62" s="452" t="s">
        <v>253</v>
      </c>
      <c r="DE62" s="452" t="s">
        <v>253</v>
      </c>
      <c r="DF62" s="452" t="s">
        <v>253</v>
      </c>
      <c r="DG62" s="452" t="s">
        <v>253</v>
      </c>
      <c r="DH62" s="452" t="s">
        <v>253</v>
      </c>
      <c r="DI62" s="452" t="s">
        <v>253</v>
      </c>
      <c r="DJ62" s="452" t="s">
        <v>253</v>
      </c>
      <c r="DK62" s="452" t="s">
        <v>253</v>
      </c>
      <c r="DL62" s="452" t="s">
        <v>253</v>
      </c>
      <c r="DM62" s="452" t="s">
        <v>253</v>
      </c>
      <c r="DN62" s="452" t="s">
        <v>253</v>
      </c>
      <c r="DO62" s="452" t="s">
        <v>253</v>
      </c>
      <c r="DP62" s="452" t="s">
        <v>253</v>
      </c>
      <c r="DQ62" s="452" t="s">
        <v>253</v>
      </c>
      <c r="DR62" s="452" t="s">
        <v>253</v>
      </c>
      <c r="DS62" s="452" t="s">
        <v>253</v>
      </c>
      <c r="DT62" s="452" t="s">
        <v>253</v>
      </c>
      <c r="DU62" s="452" t="s">
        <v>253</v>
      </c>
      <c r="DV62" s="452" t="s">
        <v>253</v>
      </c>
      <c r="DW62" s="452" t="s">
        <v>253</v>
      </c>
      <c r="DX62" s="452" t="s">
        <v>253</v>
      </c>
      <c r="DY62" s="452" t="s">
        <v>253</v>
      </c>
    </row>
    <row r="63" spans="1:129" s="388" customFormat="1" ht="10.199999999999999">
      <c r="A63" s="345" t="s">
        <v>139</v>
      </c>
      <c r="B63" s="345" t="s">
        <v>140</v>
      </c>
      <c r="C63" s="410" t="s">
        <v>22</v>
      </c>
      <c r="D63" s="404"/>
      <c r="E63" s="462"/>
      <c r="F63" s="478"/>
      <c r="G63" s="452" t="s">
        <v>253</v>
      </c>
      <c r="H63" s="452" t="s">
        <v>253</v>
      </c>
      <c r="I63" s="452" t="s">
        <v>253</v>
      </c>
      <c r="J63" s="452" t="s">
        <v>253</v>
      </c>
      <c r="K63" s="452" t="s">
        <v>253</v>
      </c>
      <c r="L63" s="452" t="s">
        <v>253</v>
      </c>
      <c r="M63" s="452" t="s">
        <v>253</v>
      </c>
      <c r="N63" s="452" t="s">
        <v>253</v>
      </c>
      <c r="O63" s="452" t="s">
        <v>253</v>
      </c>
      <c r="P63" s="452" t="s">
        <v>253</v>
      </c>
      <c r="Q63" s="452" t="s">
        <v>253</v>
      </c>
      <c r="R63" s="452" t="s">
        <v>253</v>
      </c>
      <c r="S63" s="452" t="s">
        <v>253</v>
      </c>
      <c r="T63" s="452" t="s">
        <v>253</v>
      </c>
      <c r="U63" s="452" t="s">
        <v>253</v>
      </c>
      <c r="V63" s="452" t="s">
        <v>253</v>
      </c>
      <c r="W63" s="452" t="s">
        <v>253</v>
      </c>
      <c r="X63" s="452" t="s">
        <v>253</v>
      </c>
      <c r="Y63" s="452" t="s">
        <v>253</v>
      </c>
      <c r="Z63" s="452" t="s">
        <v>253</v>
      </c>
      <c r="AA63" s="452" t="s">
        <v>253</v>
      </c>
      <c r="AB63" s="452" t="s">
        <v>253</v>
      </c>
      <c r="AC63" s="452" t="s">
        <v>253</v>
      </c>
      <c r="AD63" s="452" t="s">
        <v>253</v>
      </c>
      <c r="AE63" s="452" t="s">
        <v>253</v>
      </c>
      <c r="AF63" s="452" t="s">
        <v>253</v>
      </c>
      <c r="AG63" s="452" t="s">
        <v>253</v>
      </c>
      <c r="AH63" s="452" t="s">
        <v>253</v>
      </c>
      <c r="AI63" s="452" t="s">
        <v>253</v>
      </c>
      <c r="AJ63" s="452" t="s">
        <v>253</v>
      </c>
      <c r="AK63" s="452" t="s">
        <v>253</v>
      </c>
      <c r="AL63" s="452" t="s">
        <v>253</v>
      </c>
      <c r="AM63" s="452" t="s">
        <v>253</v>
      </c>
      <c r="AN63" s="452" t="s">
        <v>253</v>
      </c>
      <c r="AO63" s="452" t="s">
        <v>253</v>
      </c>
      <c r="AP63" s="452" t="s">
        <v>253</v>
      </c>
      <c r="AQ63" s="452" t="s">
        <v>253</v>
      </c>
      <c r="AR63" s="452" t="s">
        <v>253</v>
      </c>
      <c r="AS63" s="452" t="s">
        <v>253</v>
      </c>
      <c r="AT63" s="452" t="s">
        <v>253</v>
      </c>
      <c r="AU63" s="452" t="s">
        <v>253</v>
      </c>
      <c r="AV63" s="452" t="s">
        <v>253</v>
      </c>
      <c r="AW63" s="452" t="s">
        <v>253</v>
      </c>
      <c r="AX63" s="452" t="s">
        <v>253</v>
      </c>
      <c r="AY63" s="452" t="s">
        <v>253</v>
      </c>
      <c r="AZ63" s="452" t="s">
        <v>253</v>
      </c>
      <c r="BA63" s="452" t="s">
        <v>253</v>
      </c>
      <c r="BB63" s="452" t="s">
        <v>253</v>
      </c>
      <c r="BC63" s="452" t="s">
        <v>253</v>
      </c>
      <c r="BD63" s="452" t="s">
        <v>253</v>
      </c>
      <c r="BE63" s="452" t="s">
        <v>253</v>
      </c>
      <c r="BF63" s="452" t="s">
        <v>253</v>
      </c>
      <c r="BG63" s="452" t="s">
        <v>253</v>
      </c>
      <c r="BH63" s="452" t="s">
        <v>253</v>
      </c>
      <c r="BI63" s="452" t="s">
        <v>253</v>
      </c>
      <c r="BJ63" s="452" t="s">
        <v>253</v>
      </c>
      <c r="BK63" s="452" t="s">
        <v>253</v>
      </c>
      <c r="BL63" s="452" t="s">
        <v>253</v>
      </c>
      <c r="BM63" s="452" t="s">
        <v>253</v>
      </c>
      <c r="BN63" s="452" t="s">
        <v>253</v>
      </c>
      <c r="BO63" s="452" t="s">
        <v>253</v>
      </c>
      <c r="BP63" s="452" t="s">
        <v>253</v>
      </c>
      <c r="BQ63" s="452" t="s">
        <v>253</v>
      </c>
      <c r="BR63" s="452" t="s">
        <v>253</v>
      </c>
      <c r="BS63" s="452" t="s">
        <v>253</v>
      </c>
      <c r="BT63" s="452" t="s">
        <v>253</v>
      </c>
      <c r="BU63" s="452" t="s">
        <v>253</v>
      </c>
      <c r="BV63" s="452" t="s">
        <v>253</v>
      </c>
      <c r="BW63" s="452" t="s">
        <v>253</v>
      </c>
      <c r="BX63" s="452" t="s">
        <v>253</v>
      </c>
      <c r="BY63" s="452" t="s">
        <v>253</v>
      </c>
      <c r="BZ63" s="452" t="s">
        <v>253</v>
      </c>
      <c r="CA63" s="452" t="s">
        <v>253</v>
      </c>
      <c r="CB63" s="452" t="s">
        <v>253</v>
      </c>
      <c r="CC63" s="452" t="s">
        <v>253</v>
      </c>
      <c r="CD63" s="452" t="s">
        <v>253</v>
      </c>
      <c r="CE63" s="452" t="s">
        <v>253</v>
      </c>
      <c r="CF63" s="452" t="s">
        <v>253</v>
      </c>
      <c r="CG63" s="452" t="s">
        <v>253</v>
      </c>
      <c r="CH63" s="452" t="s">
        <v>253</v>
      </c>
      <c r="CI63" s="452" t="s">
        <v>253</v>
      </c>
      <c r="CJ63" s="452" t="s">
        <v>253</v>
      </c>
      <c r="CK63" s="452" t="s">
        <v>253</v>
      </c>
      <c r="CL63" s="452" t="s">
        <v>253</v>
      </c>
      <c r="CM63" s="452" t="s">
        <v>253</v>
      </c>
      <c r="CN63" s="452" t="s">
        <v>253</v>
      </c>
      <c r="CO63" s="452" t="s">
        <v>253</v>
      </c>
      <c r="CP63" s="452" t="s">
        <v>253</v>
      </c>
      <c r="CQ63" s="452" t="s">
        <v>253</v>
      </c>
      <c r="CR63" s="452" t="s">
        <v>253</v>
      </c>
      <c r="CS63" s="452" t="s">
        <v>253</v>
      </c>
      <c r="CT63" s="452" t="s">
        <v>253</v>
      </c>
      <c r="CU63" s="452" t="s">
        <v>253</v>
      </c>
      <c r="CV63" s="452" t="s">
        <v>253</v>
      </c>
      <c r="CW63" s="452" t="s">
        <v>253</v>
      </c>
      <c r="CX63" s="452" t="s">
        <v>253</v>
      </c>
      <c r="CY63" s="452" t="s">
        <v>253</v>
      </c>
      <c r="CZ63" s="452" t="s">
        <v>253</v>
      </c>
      <c r="DA63" s="452" t="s">
        <v>253</v>
      </c>
      <c r="DB63" s="452" t="s">
        <v>253</v>
      </c>
      <c r="DC63" s="452" t="s">
        <v>253</v>
      </c>
      <c r="DD63" s="452" t="s">
        <v>253</v>
      </c>
      <c r="DE63" s="452" t="s">
        <v>253</v>
      </c>
      <c r="DF63" s="452" t="s">
        <v>253</v>
      </c>
      <c r="DG63" s="452" t="s">
        <v>253</v>
      </c>
      <c r="DH63" s="452" t="s">
        <v>253</v>
      </c>
      <c r="DI63" s="452" t="s">
        <v>253</v>
      </c>
      <c r="DJ63" s="452" t="s">
        <v>253</v>
      </c>
      <c r="DK63" s="452" t="s">
        <v>253</v>
      </c>
      <c r="DL63" s="452" t="s">
        <v>253</v>
      </c>
      <c r="DM63" s="452" t="s">
        <v>253</v>
      </c>
      <c r="DN63" s="452" t="s">
        <v>253</v>
      </c>
      <c r="DO63" s="452" t="s">
        <v>253</v>
      </c>
      <c r="DP63" s="452" t="s">
        <v>253</v>
      </c>
      <c r="DQ63" s="452" t="s">
        <v>253</v>
      </c>
      <c r="DR63" s="452" t="s">
        <v>253</v>
      </c>
      <c r="DS63" s="452" t="s">
        <v>253</v>
      </c>
      <c r="DT63" s="452" t="s">
        <v>253</v>
      </c>
      <c r="DU63" s="452" t="s">
        <v>253</v>
      </c>
      <c r="DV63" s="452" t="s">
        <v>253</v>
      </c>
      <c r="DW63" s="452" t="s">
        <v>253</v>
      </c>
      <c r="DX63" s="452" t="s">
        <v>253</v>
      </c>
      <c r="DY63" s="452" t="s">
        <v>253</v>
      </c>
    </row>
    <row r="64" spans="1:129" s="388" customFormat="1" ht="10.199999999999999">
      <c r="A64" s="345" t="s">
        <v>141</v>
      </c>
      <c r="B64" s="345" t="s">
        <v>142</v>
      </c>
      <c r="C64" s="414" t="s">
        <v>143</v>
      </c>
      <c r="D64" s="404"/>
      <c r="E64" s="404">
        <v>44136</v>
      </c>
      <c r="F64" s="476" t="s">
        <v>262</v>
      </c>
      <c r="G64" s="427"/>
      <c r="H64" s="428"/>
      <c r="I64" s="428"/>
      <c r="J64" s="428"/>
      <c r="K64" s="428"/>
      <c r="L64" s="428"/>
      <c r="M64" s="428"/>
      <c r="N64" s="428"/>
      <c r="O64" s="428"/>
      <c r="P64" s="428"/>
      <c r="Q64" s="428"/>
      <c r="R64" s="428"/>
      <c r="S64" s="428"/>
      <c r="T64" s="428"/>
      <c r="U64" s="428"/>
      <c r="V64" s="428"/>
      <c r="W64" s="428"/>
      <c r="X64" s="428"/>
      <c r="Y64" s="428"/>
      <c r="Z64" s="428"/>
      <c r="AA64" s="428"/>
      <c r="AB64" s="428"/>
      <c r="AC64" s="428"/>
      <c r="AD64" s="428"/>
      <c r="AE64" s="428"/>
      <c r="AF64" s="428"/>
      <c r="AG64" s="835" t="s">
        <v>263</v>
      </c>
      <c r="AH64" s="835"/>
      <c r="AI64" s="835"/>
      <c r="AJ64" s="835"/>
      <c r="AK64" s="836"/>
      <c r="AL64" s="829" t="s">
        <v>266</v>
      </c>
      <c r="AM64" s="830"/>
      <c r="AN64" s="830"/>
      <c r="AO64" s="830"/>
      <c r="AP64" s="830"/>
      <c r="AQ64" s="830"/>
      <c r="AR64" s="830"/>
      <c r="AS64" s="830"/>
      <c r="AT64" s="830"/>
      <c r="AU64" s="830"/>
      <c r="AV64" s="830"/>
      <c r="AW64" s="830"/>
      <c r="AX64" s="830"/>
      <c r="AY64" s="831"/>
      <c r="AZ64" s="448" t="s">
        <v>251</v>
      </c>
      <c r="BA64" s="448" t="s">
        <v>251</v>
      </c>
      <c r="BB64" s="448" t="s">
        <v>251</v>
      </c>
      <c r="BC64" s="448" t="s">
        <v>251</v>
      </c>
      <c r="BD64" s="448" t="s">
        <v>251</v>
      </c>
      <c r="BE64" s="448" t="s">
        <v>251</v>
      </c>
      <c r="BF64" s="448" t="s">
        <v>251</v>
      </c>
      <c r="BG64" s="448" t="s">
        <v>251</v>
      </c>
      <c r="BH64" s="448" t="s">
        <v>251</v>
      </c>
      <c r="BI64" s="448" t="s">
        <v>251</v>
      </c>
      <c r="BJ64" s="448" t="s">
        <v>251</v>
      </c>
      <c r="BK64" s="448" t="s">
        <v>251</v>
      </c>
      <c r="BL64" s="448" t="s">
        <v>251</v>
      </c>
      <c r="BM64" s="448" t="s">
        <v>251</v>
      </c>
      <c r="BN64" s="448" t="s">
        <v>251</v>
      </c>
      <c r="BO64" s="448" t="s">
        <v>251</v>
      </c>
      <c r="BP64" s="448" t="s">
        <v>251</v>
      </c>
      <c r="BQ64" s="448" t="s">
        <v>251</v>
      </c>
      <c r="BR64" s="448" t="s">
        <v>251</v>
      </c>
      <c r="BS64" s="448" t="s">
        <v>251</v>
      </c>
      <c r="BT64" s="448" t="s">
        <v>251</v>
      </c>
      <c r="BU64" s="448" t="s">
        <v>251</v>
      </c>
      <c r="BV64" s="448" t="s">
        <v>251</v>
      </c>
      <c r="BW64" s="448" t="s">
        <v>251</v>
      </c>
      <c r="BX64" s="448" t="s">
        <v>251</v>
      </c>
      <c r="BY64" s="448" t="s">
        <v>251</v>
      </c>
      <c r="BZ64" s="448" t="s">
        <v>251</v>
      </c>
      <c r="CA64" s="448" t="s">
        <v>251</v>
      </c>
      <c r="CB64" s="448" t="s">
        <v>251</v>
      </c>
      <c r="CC64" s="448" t="s">
        <v>251</v>
      </c>
      <c r="CD64" s="448" t="s">
        <v>251</v>
      </c>
      <c r="CE64" s="448" t="s">
        <v>251</v>
      </c>
      <c r="CF64" s="448" t="s">
        <v>251</v>
      </c>
      <c r="CG64" s="448" t="s">
        <v>251</v>
      </c>
      <c r="CH64" s="448" t="s">
        <v>251</v>
      </c>
      <c r="CI64" s="448" t="s">
        <v>251</v>
      </c>
      <c r="CJ64" s="448" t="s">
        <v>251</v>
      </c>
      <c r="CK64" s="448" t="s">
        <v>251</v>
      </c>
      <c r="CL64" s="448" t="s">
        <v>251</v>
      </c>
      <c r="CM64" s="448" t="s">
        <v>251</v>
      </c>
      <c r="CN64" s="448" t="s">
        <v>251</v>
      </c>
      <c r="CO64" s="448" t="s">
        <v>251</v>
      </c>
      <c r="CP64" s="448" t="s">
        <v>251</v>
      </c>
      <c r="CQ64" s="448" t="s">
        <v>251</v>
      </c>
      <c r="CR64" s="448" t="s">
        <v>251</v>
      </c>
      <c r="CS64" s="448" t="s">
        <v>251</v>
      </c>
      <c r="CT64" s="448" t="s">
        <v>251</v>
      </c>
      <c r="CU64" s="448" t="s">
        <v>251</v>
      </c>
      <c r="CV64" s="448" t="s">
        <v>251</v>
      </c>
      <c r="CW64" s="448" t="s">
        <v>251</v>
      </c>
      <c r="CX64" s="448" t="s">
        <v>251</v>
      </c>
      <c r="CY64" s="448" t="s">
        <v>251</v>
      </c>
      <c r="CZ64" s="448" t="s">
        <v>251</v>
      </c>
      <c r="DA64" s="448" t="s">
        <v>251</v>
      </c>
      <c r="DB64" s="448" t="s">
        <v>251</v>
      </c>
      <c r="DC64" s="448" t="s">
        <v>251</v>
      </c>
      <c r="DD64" s="448" t="s">
        <v>251</v>
      </c>
      <c r="DE64" s="448" t="s">
        <v>251</v>
      </c>
      <c r="DF64" s="448" t="s">
        <v>251</v>
      </c>
      <c r="DG64" s="448" t="s">
        <v>251</v>
      </c>
      <c r="DH64" s="448" t="s">
        <v>251</v>
      </c>
      <c r="DI64" s="448" t="s">
        <v>251</v>
      </c>
      <c r="DJ64" s="448" t="s">
        <v>251</v>
      </c>
      <c r="DK64" s="448" t="s">
        <v>251</v>
      </c>
      <c r="DL64" s="448" t="s">
        <v>251</v>
      </c>
      <c r="DM64" s="448" t="s">
        <v>251</v>
      </c>
      <c r="DN64" s="448" t="s">
        <v>251</v>
      </c>
      <c r="DO64" s="448" t="s">
        <v>251</v>
      </c>
      <c r="DP64" s="448" t="s">
        <v>251</v>
      </c>
      <c r="DQ64" s="448" t="s">
        <v>251</v>
      </c>
      <c r="DR64" s="448" t="s">
        <v>251</v>
      </c>
      <c r="DS64" s="448" t="s">
        <v>251</v>
      </c>
      <c r="DT64" s="448" t="s">
        <v>251</v>
      </c>
      <c r="DU64" s="448" t="s">
        <v>251</v>
      </c>
      <c r="DV64" s="448" t="s">
        <v>251</v>
      </c>
      <c r="DW64" s="448" t="s">
        <v>251</v>
      </c>
      <c r="DX64" s="448" t="s">
        <v>251</v>
      </c>
      <c r="DY64" s="448" t="s">
        <v>251</v>
      </c>
    </row>
    <row r="65" spans="1:129" s="388" customFormat="1" ht="10.199999999999999">
      <c r="A65" s="345" t="s">
        <v>63</v>
      </c>
      <c r="B65" s="399"/>
      <c r="C65" s="416"/>
      <c r="D65" s="404"/>
      <c r="E65" s="462"/>
      <c r="F65" s="480"/>
      <c r="G65" s="421">
        <f>COUNTIF(G29:G64,"P")</f>
        <v>0</v>
      </c>
      <c r="H65" s="421">
        <f t="shared" ref="H65:BS65" si="5">COUNTIF(H29:H64,"P")</f>
        <v>0</v>
      </c>
      <c r="I65" s="421">
        <f t="shared" si="5"/>
        <v>0</v>
      </c>
      <c r="J65" s="421">
        <f t="shared" si="5"/>
        <v>0</v>
      </c>
      <c r="K65" s="421">
        <f t="shared" si="5"/>
        <v>0</v>
      </c>
      <c r="L65" s="421">
        <f t="shared" si="5"/>
        <v>0</v>
      </c>
      <c r="M65" s="421">
        <f t="shared" si="5"/>
        <v>0</v>
      </c>
      <c r="N65" s="421">
        <f t="shared" si="5"/>
        <v>0</v>
      </c>
      <c r="O65" s="421">
        <f t="shared" si="5"/>
        <v>0</v>
      </c>
      <c r="P65" s="421">
        <f t="shared" si="5"/>
        <v>0</v>
      </c>
      <c r="Q65" s="421">
        <f t="shared" si="5"/>
        <v>0</v>
      </c>
      <c r="R65" s="421">
        <f t="shared" si="5"/>
        <v>0</v>
      </c>
      <c r="S65" s="421">
        <f t="shared" si="5"/>
        <v>0</v>
      </c>
      <c r="T65" s="421">
        <f t="shared" si="5"/>
        <v>0</v>
      </c>
      <c r="U65" s="421">
        <f t="shared" si="5"/>
        <v>0</v>
      </c>
      <c r="V65" s="421">
        <f t="shared" si="5"/>
        <v>0</v>
      </c>
      <c r="W65" s="421">
        <f t="shared" si="5"/>
        <v>0</v>
      </c>
      <c r="X65" s="421">
        <f t="shared" si="5"/>
        <v>0</v>
      </c>
      <c r="Y65" s="421">
        <f t="shared" si="5"/>
        <v>0</v>
      </c>
      <c r="Z65" s="421">
        <f t="shared" si="5"/>
        <v>0</v>
      </c>
      <c r="AA65" s="421">
        <f t="shared" si="5"/>
        <v>1</v>
      </c>
      <c r="AB65" s="421">
        <f t="shared" si="5"/>
        <v>1</v>
      </c>
      <c r="AC65" s="421">
        <f t="shared" si="5"/>
        <v>1</v>
      </c>
      <c r="AD65" s="421">
        <f t="shared" si="5"/>
        <v>1</v>
      </c>
      <c r="AE65" s="421">
        <f t="shared" si="5"/>
        <v>1</v>
      </c>
      <c r="AF65" s="421">
        <f t="shared" si="5"/>
        <v>1</v>
      </c>
      <c r="AG65" s="421">
        <f t="shared" si="5"/>
        <v>1</v>
      </c>
      <c r="AH65" s="421">
        <f t="shared" si="5"/>
        <v>1</v>
      </c>
      <c r="AI65" s="421">
        <f t="shared" si="5"/>
        <v>1</v>
      </c>
      <c r="AJ65" s="421">
        <f t="shared" si="5"/>
        <v>1</v>
      </c>
      <c r="AK65" s="421">
        <f t="shared" si="5"/>
        <v>1</v>
      </c>
      <c r="AL65" s="421">
        <f t="shared" si="5"/>
        <v>1</v>
      </c>
      <c r="AM65" s="421">
        <f t="shared" si="5"/>
        <v>1</v>
      </c>
      <c r="AN65" s="421">
        <f t="shared" si="5"/>
        <v>2</v>
      </c>
      <c r="AO65" s="421">
        <f t="shared" si="5"/>
        <v>2</v>
      </c>
      <c r="AP65" s="421">
        <f t="shared" si="5"/>
        <v>2</v>
      </c>
      <c r="AQ65" s="421">
        <f t="shared" si="5"/>
        <v>2</v>
      </c>
      <c r="AR65" s="421">
        <f t="shared" si="5"/>
        <v>2</v>
      </c>
      <c r="AS65" s="421">
        <f t="shared" si="5"/>
        <v>6</v>
      </c>
      <c r="AT65" s="421">
        <f t="shared" si="5"/>
        <v>6</v>
      </c>
      <c r="AU65" s="421">
        <f t="shared" si="5"/>
        <v>6</v>
      </c>
      <c r="AV65" s="421">
        <f t="shared" si="5"/>
        <v>6</v>
      </c>
      <c r="AW65" s="421">
        <f t="shared" si="5"/>
        <v>6</v>
      </c>
      <c r="AX65" s="421">
        <f t="shared" si="5"/>
        <v>6</v>
      </c>
      <c r="AY65" s="421">
        <f t="shared" si="5"/>
        <v>6</v>
      </c>
      <c r="AZ65" s="421">
        <f t="shared" si="5"/>
        <v>10</v>
      </c>
      <c r="BA65" s="421">
        <f t="shared" si="5"/>
        <v>10</v>
      </c>
      <c r="BB65" s="421">
        <f t="shared" si="5"/>
        <v>10</v>
      </c>
      <c r="BC65" s="421">
        <f t="shared" si="5"/>
        <v>11</v>
      </c>
      <c r="BD65" s="421">
        <f t="shared" si="5"/>
        <v>13</v>
      </c>
      <c r="BE65" s="421">
        <f t="shared" si="5"/>
        <v>13</v>
      </c>
      <c r="BF65" s="421">
        <f t="shared" si="5"/>
        <v>13</v>
      </c>
      <c r="BG65" s="421">
        <f t="shared" si="5"/>
        <v>13</v>
      </c>
      <c r="BH65" s="421">
        <f t="shared" si="5"/>
        <v>13</v>
      </c>
      <c r="BI65" s="421">
        <f t="shared" si="5"/>
        <v>13</v>
      </c>
      <c r="BJ65" s="421">
        <f t="shared" si="5"/>
        <v>13</v>
      </c>
      <c r="BK65" s="421">
        <f t="shared" si="5"/>
        <v>13</v>
      </c>
      <c r="BL65" s="421">
        <f t="shared" si="5"/>
        <v>13</v>
      </c>
      <c r="BM65" s="421">
        <f t="shared" si="5"/>
        <v>13</v>
      </c>
      <c r="BN65" s="421">
        <f t="shared" si="5"/>
        <v>13</v>
      </c>
      <c r="BO65" s="421">
        <f t="shared" si="5"/>
        <v>13</v>
      </c>
      <c r="BP65" s="421">
        <f t="shared" si="5"/>
        <v>13</v>
      </c>
      <c r="BQ65" s="421">
        <f t="shared" si="5"/>
        <v>13</v>
      </c>
      <c r="BR65" s="421">
        <f t="shared" si="5"/>
        <v>13</v>
      </c>
      <c r="BS65" s="421">
        <f t="shared" si="5"/>
        <v>13</v>
      </c>
      <c r="BT65" s="421">
        <f t="shared" ref="BT65:CT65" si="6">COUNTIF(BT29:BT64,"P")</f>
        <v>13</v>
      </c>
      <c r="BU65" s="421">
        <f t="shared" si="6"/>
        <v>13</v>
      </c>
      <c r="BV65" s="421">
        <f t="shared" si="6"/>
        <v>13</v>
      </c>
      <c r="BW65" s="421">
        <f t="shared" si="6"/>
        <v>13</v>
      </c>
      <c r="BX65" s="421">
        <f t="shared" si="6"/>
        <v>13</v>
      </c>
      <c r="BY65" s="421">
        <f t="shared" si="6"/>
        <v>13</v>
      </c>
      <c r="BZ65" s="421">
        <f t="shared" si="6"/>
        <v>13</v>
      </c>
      <c r="CA65" s="421">
        <f t="shared" si="6"/>
        <v>13</v>
      </c>
      <c r="CB65" s="421">
        <f t="shared" si="6"/>
        <v>13</v>
      </c>
      <c r="CC65" s="421">
        <f t="shared" si="6"/>
        <v>13</v>
      </c>
      <c r="CD65" s="421">
        <f t="shared" si="6"/>
        <v>13</v>
      </c>
      <c r="CE65" s="421">
        <f t="shared" si="6"/>
        <v>13</v>
      </c>
      <c r="CF65" s="421">
        <f t="shared" si="6"/>
        <v>13</v>
      </c>
      <c r="CG65" s="421">
        <f t="shared" si="6"/>
        <v>13</v>
      </c>
      <c r="CH65" s="421">
        <f t="shared" si="6"/>
        <v>13</v>
      </c>
      <c r="CI65" s="421">
        <f t="shared" si="6"/>
        <v>13</v>
      </c>
      <c r="CJ65" s="421">
        <f t="shared" si="6"/>
        <v>13</v>
      </c>
      <c r="CK65" s="421">
        <f t="shared" si="6"/>
        <v>13</v>
      </c>
      <c r="CL65" s="421">
        <f t="shared" si="6"/>
        <v>13</v>
      </c>
      <c r="CM65" s="421">
        <f t="shared" si="6"/>
        <v>13</v>
      </c>
      <c r="CN65" s="421">
        <f t="shared" si="6"/>
        <v>13</v>
      </c>
      <c r="CO65" s="421">
        <f t="shared" si="6"/>
        <v>13</v>
      </c>
      <c r="CP65" s="421">
        <f t="shared" si="6"/>
        <v>13</v>
      </c>
      <c r="CQ65" s="421">
        <f t="shared" si="6"/>
        <v>13</v>
      </c>
      <c r="CR65" s="421">
        <f t="shared" si="6"/>
        <v>13</v>
      </c>
      <c r="CS65" s="421">
        <f t="shared" si="6"/>
        <v>13</v>
      </c>
      <c r="CT65" s="421">
        <f t="shared" si="6"/>
        <v>13</v>
      </c>
      <c r="CU65" s="421">
        <f t="shared" ref="CU65:DY65" si="7">COUNTIF(CU29:CU64,"P")</f>
        <v>13</v>
      </c>
      <c r="CV65" s="421">
        <f t="shared" si="7"/>
        <v>13</v>
      </c>
      <c r="CW65" s="421">
        <f t="shared" si="7"/>
        <v>13</v>
      </c>
      <c r="CX65" s="421">
        <f t="shared" si="7"/>
        <v>13</v>
      </c>
      <c r="CY65" s="421">
        <f t="shared" si="7"/>
        <v>13</v>
      </c>
      <c r="CZ65" s="421">
        <f t="shared" si="7"/>
        <v>13</v>
      </c>
      <c r="DA65" s="421">
        <f t="shared" si="7"/>
        <v>13</v>
      </c>
      <c r="DB65" s="421">
        <f t="shared" si="7"/>
        <v>13</v>
      </c>
      <c r="DC65" s="421">
        <f t="shared" si="7"/>
        <v>13</v>
      </c>
      <c r="DD65" s="421">
        <f t="shared" si="7"/>
        <v>13</v>
      </c>
      <c r="DE65" s="421">
        <f t="shared" si="7"/>
        <v>13</v>
      </c>
      <c r="DF65" s="421">
        <f t="shared" si="7"/>
        <v>13</v>
      </c>
      <c r="DG65" s="421">
        <f t="shared" si="7"/>
        <v>13</v>
      </c>
      <c r="DH65" s="421">
        <f t="shared" si="7"/>
        <v>13</v>
      </c>
      <c r="DI65" s="421">
        <f t="shared" si="7"/>
        <v>13</v>
      </c>
      <c r="DJ65" s="421">
        <f t="shared" si="7"/>
        <v>13</v>
      </c>
      <c r="DK65" s="421">
        <f t="shared" si="7"/>
        <v>13</v>
      </c>
      <c r="DL65" s="421">
        <f t="shared" si="7"/>
        <v>13</v>
      </c>
      <c r="DM65" s="421">
        <f t="shared" si="7"/>
        <v>13</v>
      </c>
      <c r="DN65" s="421">
        <f t="shared" si="7"/>
        <v>13</v>
      </c>
      <c r="DO65" s="421">
        <f t="shared" si="7"/>
        <v>13</v>
      </c>
      <c r="DP65" s="421">
        <f t="shared" si="7"/>
        <v>13</v>
      </c>
      <c r="DQ65" s="421">
        <f t="shared" si="7"/>
        <v>13</v>
      </c>
      <c r="DR65" s="421">
        <f t="shared" si="7"/>
        <v>13</v>
      </c>
      <c r="DS65" s="421">
        <f t="shared" si="7"/>
        <v>13</v>
      </c>
      <c r="DT65" s="421">
        <f t="shared" si="7"/>
        <v>13</v>
      </c>
      <c r="DU65" s="421">
        <f t="shared" si="7"/>
        <v>13</v>
      </c>
      <c r="DV65" s="421">
        <f t="shared" si="7"/>
        <v>13</v>
      </c>
      <c r="DW65" s="421">
        <f t="shared" si="7"/>
        <v>13</v>
      </c>
      <c r="DX65" s="421">
        <f t="shared" si="7"/>
        <v>13</v>
      </c>
      <c r="DY65" s="421">
        <f t="shared" si="7"/>
        <v>13</v>
      </c>
    </row>
    <row r="66" spans="1:129" s="352" customFormat="1" ht="14.7" customHeight="1">
      <c r="A66" s="351" t="s">
        <v>144</v>
      </c>
      <c r="B66" s="351"/>
      <c r="C66" s="417"/>
      <c r="D66" s="417"/>
      <c r="E66" s="417"/>
      <c r="F66" s="408"/>
      <c r="G66" s="408"/>
      <c r="H66" s="408"/>
      <c r="I66" s="408"/>
      <c r="J66" s="408"/>
      <c r="K66" s="408"/>
      <c r="L66" s="408"/>
      <c r="M66" s="408"/>
      <c r="N66" s="408"/>
      <c r="O66" s="408"/>
      <c r="P66" s="408"/>
      <c r="Q66" s="408"/>
      <c r="R66" s="408"/>
      <c r="S66" s="408"/>
      <c r="T66" s="408"/>
      <c r="U66" s="408"/>
      <c r="V66" s="408"/>
      <c r="W66" s="408"/>
      <c r="X66" s="408"/>
      <c r="Y66" s="408"/>
      <c r="Z66" s="408"/>
      <c r="AA66" s="408"/>
      <c r="AB66" s="408"/>
      <c r="AC66" s="408"/>
      <c r="AD66" s="408"/>
      <c r="AE66" s="408"/>
      <c r="AF66" s="408"/>
      <c r="AG66" s="408"/>
      <c r="AH66" s="408"/>
      <c r="AI66" s="408"/>
      <c r="AJ66" s="408"/>
      <c r="AK66" s="408"/>
      <c r="AL66" s="408"/>
      <c r="AM66" s="408"/>
      <c r="AN66" s="408"/>
      <c r="AO66" s="408"/>
      <c r="AP66" s="408"/>
      <c r="AQ66" s="408"/>
      <c r="AR66" s="408"/>
      <c r="AS66" s="408"/>
      <c r="AT66" s="408"/>
      <c r="AU66" s="408"/>
      <c r="AV66" s="408"/>
      <c r="AW66" s="408"/>
      <c r="AX66" s="408"/>
      <c r="AY66" s="408"/>
      <c r="AZ66" s="408"/>
      <c r="BA66" s="408"/>
      <c r="BB66" s="408"/>
      <c r="BC66" s="408"/>
      <c r="BD66" s="408"/>
      <c r="BE66" s="408"/>
      <c r="BF66" s="408"/>
      <c r="BG66" s="408"/>
      <c r="BH66" s="408"/>
      <c r="BI66" s="408"/>
      <c r="BJ66" s="408"/>
      <c r="BK66" s="408"/>
      <c r="BL66" s="408"/>
      <c r="BM66" s="408"/>
      <c r="BN66" s="408"/>
      <c r="BO66" s="408"/>
      <c r="BP66" s="408"/>
      <c r="BQ66" s="408"/>
      <c r="BR66" s="408"/>
      <c r="BS66" s="408"/>
      <c r="BT66" s="408"/>
      <c r="BU66" s="408"/>
      <c r="BV66" s="408"/>
      <c r="BW66" s="408"/>
      <c r="BX66" s="408"/>
      <c r="BY66" s="408"/>
      <c r="BZ66" s="408"/>
      <c r="CA66" s="408"/>
      <c r="CB66" s="408"/>
      <c r="CC66" s="408"/>
      <c r="CD66" s="408"/>
      <c r="CE66" s="408"/>
      <c r="CF66" s="408"/>
      <c r="CG66" s="408"/>
      <c r="CH66" s="408"/>
      <c r="CI66" s="408"/>
      <c r="CJ66" s="408"/>
      <c r="CK66" s="408"/>
      <c r="CL66" s="408"/>
      <c r="CM66" s="408"/>
      <c r="CN66" s="408"/>
      <c r="CO66" s="408"/>
      <c r="CP66" s="408"/>
      <c r="CQ66" s="408"/>
      <c r="CR66" s="408"/>
      <c r="CS66" s="408"/>
      <c r="CT66" s="408"/>
      <c r="CU66" s="408"/>
      <c r="CV66" s="408"/>
      <c r="CW66" s="408"/>
      <c r="CX66" s="408"/>
      <c r="CY66" s="408"/>
      <c r="CZ66" s="408"/>
      <c r="DA66" s="408"/>
      <c r="DB66" s="408"/>
      <c r="DC66" s="408"/>
      <c r="DD66" s="408"/>
      <c r="DE66" s="408"/>
      <c r="DF66" s="408"/>
      <c r="DG66" s="408"/>
      <c r="DH66" s="408"/>
      <c r="DI66" s="408"/>
      <c r="DJ66" s="408"/>
      <c r="DK66" s="408"/>
      <c r="DL66" s="408"/>
      <c r="DM66" s="408"/>
      <c r="DN66" s="408"/>
      <c r="DO66" s="408"/>
      <c r="DP66" s="408"/>
      <c r="DQ66" s="408"/>
      <c r="DR66" s="408"/>
      <c r="DS66" s="408"/>
      <c r="DT66" s="408"/>
      <c r="DU66" s="408"/>
      <c r="DV66" s="408"/>
      <c r="DW66" s="408"/>
      <c r="DX66" s="408"/>
      <c r="DY66" s="408"/>
    </row>
    <row r="67" spans="1:129" s="390" customFormat="1" ht="13.8">
      <c r="A67" s="359" t="s">
        <v>145</v>
      </c>
      <c r="B67" s="359" t="s">
        <v>146</v>
      </c>
      <c r="C67" s="409" t="s">
        <v>147</v>
      </c>
      <c r="D67" s="405"/>
      <c r="E67" s="466"/>
      <c r="F67" s="475"/>
      <c r="G67" s="447" t="s">
        <v>251</v>
      </c>
      <c r="H67" s="447" t="s">
        <v>251</v>
      </c>
      <c r="I67" s="447" t="s">
        <v>251</v>
      </c>
      <c r="J67" s="447" t="s">
        <v>251</v>
      </c>
      <c r="K67" s="447" t="s">
        <v>251</v>
      </c>
      <c r="L67" s="447" t="s">
        <v>251</v>
      </c>
      <c r="M67" s="447" t="s">
        <v>251</v>
      </c>
      <c r="N67" s="447" t="s">
        <v>251</v>
      </c>
      <c r="O67" s="447" t="s">
        <v>251</v>
      </c>
      <c r="P67" s="447" t="s">
        <v>251</v>
      </c>
      <c r="Q67" s="447" t="s">
        <v>251</v>
      </c>
      <c r="R67" s="447" t="s">
        <v>251</v>
      </c>
      <c r="S67" s="447" t="s">
        <v>251</v>
      </c>
      <c r="T67" s="447" t="s">
        <v>251</v>
      </c>
      <c r="U67" s="447" t="s">
        <v>251</v>
      </c>
      <c r="V67" s="447" t="s">
        <v>251</v>
      </c>
      <c r="W67" s="447" t="s">
        <v>251</v>
      </c>
      <c r="X67" s="447" t="s">
        <v>251</v>
      </c>
      <c r="Y67" s="447" t="s">
        <v>251</v>
      </c>
      <c r="Z67" s="447" t="s">
        <v>251</v>
      </c>
      <c r="AA67" s="447" t="s">
        <v>251</v>
      </c>
      <c r="AB67" s="447" t="s">
        <v>251</v>
      </c>
      <c r="AC67" s="447" t="s">
        <v>251</v>
      </c>
      <c r="AD67" s="447" t="s">
        <v>251</v>
      </c>
      <c r="AE67" s="447" t="s">
        <v>251</v>
      </c>
      <c r="AF67" s="447" t="s">
        <v>251</v>
      </c>
      <c r="AG67" s="447" t="s">
        <v>251</v>
      </c>
      <c r="AH67" s="447" t="s">
        <v>251</v>
      </c>
      <c r="AI67" s="447" t="s">
        <v>251</v>
      </c>
      <c r="AJ67" s="447" t="s">
        <v>251</v>
      </c>
      <c r="AK67" s="447" t="s">
        <v>251</v>
      </c>
      <c r="AL67" s="447" t="s">
        <v>251</v>
      </c>
      <c r="AM67" s="447" t="s">
        <v>251</v>
      </c>
      <c r="AN67" s="447" t="s">
        <v>251</v>
      </c>
      <c r="AO67" s="447" t="s">
        <v>251</v>
      </c>
      <c r="AP67" s="447" t="s">
        <v>251</v>
      </c>
      <c r="AQ67" s="447" t="s">
        <v>251</v>
      </c>
      <c r="AR67" s="447" t="s">
        <v>251</v>
      </c>
      <c r="AS67" s="447" t="s">
        <v>251</v>
      </c>
      <c r="AT67" s="447" t="s">
        <v>251</v>
      </c>
      <c r="AU67" s="447" t="s">
        <v>251</v>
      </c>
      <c r="AV67" s="447" t="s">
        <v>251</v>
      </c>
      <c r="AW67" s="447" t="s">
        <v>251</v>
      </c>
      <c r="AX67" s="447" t="s">
        <v>251</v>
      </c>
      <c r="AY67" s="447" t="s">
        <v>251</v>
      </c>
      <c r="AZ67" s="447" t="s">
        <v>251</v>
      </c>
      <c r="BA67" s="447" t="s">
        <v>251</v>
      </c>
      <c r="BB67" s="447" t="s">
        <v>251</v>
      </c>
      <c r="BC67" s="447" t="s">
        <v>251</v>
      </c>
      <c r="BD67" s="447" t="s">
        <v>251</v>
      </c>
      <c r="BE67" s="447" t="s">
        <v>251</v>
      </c>
      <c r="BF67" s="447" t="s">
        <v>251</v>
      </c>
      <c r="BG67" s="447" t="s">
        <v>251</v>
      </c>
      <c r="BH67" s="447" t="s">
        <v>251</v>
      </c>
      <c r="BI67" s="447" t="s">
        <v>251</v>
      </c>
      <c r="BJ67" s="447" t="s">
        <v>251</v>
      </c>
      <c r="BK67" s="447" t="s">
        <v>251</v>
      </c>
      <c r="BL67" s="447" t="s">
        <v>251</v>
      </c>
      <c r="BM67" s="447" t="s">
        <v>251</v>
      </c>
      <c r="BN67" s="447" t="s">
        <v>251</v>
      </c>
      <c r="BO67" s="447" t="s">
        <v>251</v>
      </c>
      <c r="BP67" s="447" t="s">
        <v>251</v>
      </c>
      <c r="BQ67" s="447" t="s">
        <v>251</v>
      </c>
      <c r="BR67" s="447" t="s">
        <v>251</v>
      </c>
      <c r="BS67" s="447" t="s">
        <v>251</v>
      </c>
      <c r="BT67" s="447" t="s">
        <v>251</v>
      </c>
      <c r="BU67" s="447" t="s">
        <v>251</v>
      </c>
      <c r="BV67" s="447" t="s">
        <v>251</v>
      </c>
      <c r="BW67" s="447" t="s">
        <v>251</v>
      </c>
      <c r="BX67" s="447" t="s">
        <v>251</v>
      </c>
      <c r="BY67" s="447" t="s">
        <v>251</v>
      </c>
      <c r="BZ67" s="447" t="s">
        <v>251</v>
      </c>
      <c r="CA67" s="447" t="s">
        <v>251</v>
      </c>
      <c r="CB67" s="447" t="s">
        <v>251</v>
      </c>
      <c r="CC67" s="447" t="s">
        <v>251</v>
      </c>
      <c r="CD67" s="447" t="s">
        <v>251</v>
      </c>
      <c r="CE67" s="447" t="s">
        <v>251</v>
      </c>
      <c r="CF67" s="447" t="s">
        <v>251</v>
      </c>
      <c r="CG67" s="447" t="s">
        <v>251</v>
      </c>
      <c r="CH67" s="447" t="s">
        <v>251</v>
      </c>
      <c r="CI67" s="447" t="s">
        <v>251</v>
      </c>
      <c r="CJ67" s="447" t="s">
        <v>251</v>
      </c>
      <c r="CK67" s="447" t="s">
        <v>251</v>
      </c>
      <c r="CL67" s="447" t="s">
        <v>251</v>
      </c>
      <c r="CM67" s="447" t="s">
        <v>251</v>
      </c>
      <c r="CN67" s="447" t="s">
        <v>251</v>
      </c>
      <c r="CO67" s="447" t="s">
        <v>251</v>
      </c>
      <c r="CP67" s="447" t="s">
        <v>251</v>
      </c>
      <c r="CQ67" s="447" t="s">
        <v>251</v>
      </c>
      <c r="CR67" s="447" t="s">
        <v>251</v>
      </c>
      <c r="CS67" s="447" t="s">
        <v>251</v>
      </c>
      <c r="CT67" s="447" t="s">
        <v>251</v>
      </c>
      <c r="CU67" s="447" t="s">
        <v>251</v>
      </c>
      <c r="CV67" s="447" t="s">
        <v>251</v>
      </c>
      <c r="CW67" s="447" t="s">
        <v>251</v>
      </c>
      <c r="CX67" s="447" t="s">
        <v>251</v>
      </c>
      <c r="CY67" s="447" t="s">
        <v>251</v>
      </c>
      <c r="CZ67" s="447" t="s">
        <v>251</v>
      </c>
      <c r="DA67" s="447" t="s">
        <v>251</v>
      </c>
      <c r="DB67" s="447" t="s">
        <v>251</v>
      </c>
      <c r="DC67" s="447" t="s">
        <v>251</v>
      </c>
      <c r="DD67" s="447" t="s">
        <v>251</v>
      </c>
      <c r="DE67" s="447" t="s">
        <v>251</v>
      </c>
      <c r="DF67" s="447" t="s">
        <v>251</v>
      </c>
      <c r="DG67" s="447" t="s">
        <v>251</v>
      </c>
      <c r="DH67" s="447" t="s">
        <v>251</v>
      </c>
      <c r="DI67" s="447" t="s">
        <v>251</v>
      </c>
      <c r="DJ67" s="447" t="s">
        <v>251</v>
      </c>
      <c r="DK67" s="447" t="s">
        <v>251</v>
      </c>
      <c r="DL67" s="447" t="s">
        <v>251</v>
      </c>
      <c r="DM67" s="447" t="s">
        <v>251</v>
      </c>
      <c r="DN67" s="447" t="s">
        <v>251</v>
      </c>
      <c r="DO67" s="447" t="s">
        <v>251</v>
      </c>
      <c r="DP67" s="447" t="s">
        <v>251</v>
      </c>
      <c r="DQ67" s="447" t="s">
        <v>251</v>
      </c>
      <c r="DR67" s="447" t="s">
        <v>251</v>
      </c>
      <c r="DS67" s="447" t="s">
        <v>251</v>
      </c>
      <c r="DT67" s="447" t="s">
        <v>251</v>
      </c>
      <c r="DU67" s="447" t="s">
        <v>251</v>
      </c>
      <c r="DV67" s="447" t="s">
        <v>251</v>
      </c>
      <c r="DW67" s="447" t="s">
        <v>251</v>
      </c>
      <c r="DX67" s="447" t="s">
        <v>251</v>
      </c>
      <c r="DY67" s="447" t="s">
        <v>251</v>
      </c>
    </row>
    <row r="68" spans="1:129" s="390" customFormat="1" ht="13.8">
      <c r="A68" s="365" t="s">
        <v>148</v>
      </c>
      <c r="B68" s="365" t="s">
        <v>149</v>
      </c>
      <c r="C68" s="409" t="s">
        <v>150</v>
      </c>
      <c r="D68" s="405"/>
      <c r="E68" s="405">
        <v>44136</v>
      </c>
      <c r="F68" s="475" t="s">
        <v>262</v>
      </c>
      <c r="G68" s="505"/>
      <c r="H68" s="506"/>
      <c r="I68" s="506"/>
      <c r="J68" s="506"/>
      <c r="K68" s="506"/>
      <c r="L68" s="506"/>
      <c r="M68" s="506"/>
      <c r="N68" s="506"/>
      <c r="O68" s="506"/>
      <c r="P68" s="506"/>
      <c r="Q68" s="506"/>
      <c r="R68" s="506"/>
      <c r="S68" s="506"/>
      <c r="T68" s="506"/>
      <c r="U68" s="506"/>
      <c r="V68" s="506"/>
      <c r="W68" s="506"/>
      <c r="X68" s="506"/>
      <c r="Y68" s="506"/>
      <c r="Z68" s="508" t="s">
        <v>271</v>
      </c>
      <c r="AA68" s="508"/>
      <c r="AB68" s="508"/>
      <c r="AC68" s="508"/>
      <c r="AD68" s="508"/>
      <c r="AE68" s="508"/>
      <c r="AF68" s="508"/>
      <c r="AG68" s="508"/>
      <c r="AH68" s="508"/>
      <c r="AI68" s="508"/>
      <c r="AJ68" s="508"/>
      <c r="AK68" s="509"/>
      <c r="AL68" s="489" t="s">
        <v>266</v>
      </c>
      <c r="AM68" s="490"/>
      <c r="AN68" s="490"/>
      <c r="AO68" s="490"/>
      <c r="AP68" s="490"/>
      <c r="AQ68" s="490"/>
      <c r="AR68" s="490"/>
      <c r="AS68" s="490"/>
      <c r="AT68" s="490"/>
      <c r="AU68" s="490"/>
      <c r="AV68" s="490"/>
      <c r="AW68" s="490"/>
      <c r="AX68" s="490"/>
      <c r="AY68" s="491"/>
      <c r="AZ68" s="447" t="s">
        <v>251</v>
      </c>
      <c r="BA68" s="447" t="s">
        <v>251</v>
      </c>
      <c r="BB68" s="447" t="s">
        <v>251</v>
      </c>
      <c r="BC68" s="447" t="s">
        <v>251</v>
      </c>
      <c r="BD68" s="447" t="s">
        <v>251</v>
      </c>
      <c r="BE68" s="447" t="s">
        <v>251</v>
      </c>
      <c r="BF68" s="447" t="s">
        <v>251</v>
      </c>
      <c r="BG68" s="447" t="s">
        <v>251</v>
      </c>
      <c r="BH68" s="447" t="s">
        <v>251</v>
      </c>
      <c r="BI68" s="447" t="s">
        <v>251</v>
      </c>
      <c r="BJ68" s="447" t="s">
        <v>251</v>
      </c>
      <c r="BK68" s="447" t="s">
        <v>251</v>
      </c>
      <c r="BL68" s="447" t="s">
        <v>251</v>
      </c>
      <c r="BM68" s="447" t="s">
        <v>251</v>
      </c>
      <c r="BN68" s="447" t="s">
        <v>251</v>
      </c>
      <c r="BO68" s="447" t="s">
        <v>251</v>
      </c>
      <c r="BP68" s="447" t="s">
        <v>251</v>
      </c>
      <c r="BQ68" s="447" t="s">
        <v>251</v>
      </c>
      <c r="BR68" s="447" t="s">
        <v>251</v>
      </c>
      <c r="BS68" s="447" t="s">
        <v>251</v>
      </c>
      <c r="BT68" s="447" t="s">
        <v>251</v>
      </c>
      <c r="BU68" s="447" t="s">
        <v>251</v>
      </c>
      <c r="BV68" s="447" t="s">
        <v>251</v>
      </c>
      <c r="BW68" s="447" t="s">
        <v>251</v>
      </c>
      <c r="BX68" s="447" t="s">
        <v>251</v>
      </c>
      <c r="BY68" s="447" t="s">
        <v>251</v>
      </c>
      <c r="BZ68" s="447" t="s">
        <v>251</v>
      </c>
      <c r="CA68" s="447" t="s">
        <v>251</v>
      </c>
      <c r="CB68" s="447" t="s">
        <v>251</v>
      </c>
      <c r="CC68" s="447" t="s">
        <v>251</v>
      </c>
      <c r="CD68" s="447" t="s">
        <v>251</v>
      </c>
      <c r="CE68" s="447" t="s">
        <v>251</v>
      </c>
      <c r="CF68" s="447" t="s">
        <v>251</v>
      </c>
      <c r="CG68" s="447" t="s">
        <v>251</v>
      </c>
      <c r="CH68" s="447" t="s">
        <v>251</v>
      </c>
      <c r="CI68" s="447" t="s">
        <v>251</v>
      </c>
      <c r="CJ68" s="447" t="s">
        <v>251</v>
      </c>
      <c r="CK68" s="447" t="s">
        <v>251</v>
      </c>
      <c r="CL68" s="447" t="s">
        <v>251</v>
      </c>
      <c r="CM68" s="447" t="s">
        <v>251</v>
      </c>
      <c r="CN68" s="447" t="s">
        <v>251</v>
      </c>
      <c r="CO68" s="447" t="s">
        <v>251</v>
      </c>
      <c r="CP68" s="447" t="s">
        <v>251</v>
      </c>
      <c r="CQ68" s="447" t="s">
        <v>251</v>
      </c>
      <c r="CR68" s="447" t="s">
        <v>251</v>
      </c>
      <c r="CS68" s="447" t="s">
        <v>251</v>
      </c>
      <c r="CT68" s="447" t="s">
        <v>251</v>
      </c>
      <c r="CU68" s="447" t="s">
        <v>251</v>
      </c>
      <c r="CV68" s="447" t="s">
        <v>251</v>
      </c>
      <c r="CW68" s="447" t="s">
        <v>251</v>
      </c>
      <c r="CX68" s="447" t="s">
        <v>251</v>
      </c>
      <c r="CY68" s="447" t="s">
        <v>251</v>
      </c>
      <c r="CZ68" s="447" t="s">
        <v>251</v>
      </c>
      <c r="DA68" s="447" t="s">
        <v>251</v>
      </c>
      <c r="DB68" s="447" t="s">
        <v>251</v>
      </c>
      <c r="DC68" s="447" t="s">
        <v>251</v>
      </c>
      <c r="DD68" s="447" t="s">
        <v>251</v>
      </c>
      <c r="DE68" s="447" t="s">
        <v>251</v>
      </c>
      <c r="DF68" s="447" t="s">
        <v>251</v>
      </c>
      <c r="DG68" s="447" t="s">
        <v>251</v>
      </c>
      <c r="DH68" s="447" t="s">
        <v>251</v>
      </c>
      <c r="DI68" s="447" t="s">
        <v>251</v>
      </c>
      <c r="DJ68" s="447" t="s">
        <v>251</v>
      </c>
      <c r="DK68" s="447" t="s">
        <v>251</v>
      </c>
      <c r="DL68" s="447" t="s">
        <v>251</v>
      </c>
      <c r="DM68" s="447" t="s">
        <v>251</v>
      </c>
      <c r="DN68" s="447" t="s">
        <v>251</v>
      </c>
      <c r="DO68" s="447" t="s">
        <v>251</v>
      </c>
      <c r="DP68" s="447" t="s">
        <v>251</v>
      </c>
      <c r="DQ68" s="447" t="s">
        <v>251</v>
      </c>
      <c r="DR68" s="447" t="s">
        <v>251</v>
      </c>
      <c r="DS68" s="447" t="s">
        <v>251</v>
      </c>
      <c r="DT68" s="447" t="s">
        <v>251</v>
      </c>
      <c r="DU68" s="447" t="s">
        <v>251</v>
      </c>
      <c r="DV68" s="447" t="s">
        <v>251</v>
      </c>
      <c r="DW68" s="447" t="s">
        <v>251</v>
      </c>
      <c r="DX68" s="447" t="s">
        <v>251</v>
      </c>
      <c r="DY68" s="447" t="s">
        <v>251</v>
      </c>
    </row>
    <row r="69" spans="1:129" s="390" customFormat="1" ht="10.199999999999999">
      <c r="A69" s="359" t="s">
        <v>151</v>
      </c>
      <c r="B69" s="359" t="s">
        <v>152</v>
      </c>
      <c r="C69" s="410" t="s">
        <v>22</v>
      </c>
      <c r="D69" s="435">
        <v>2021</v>
      </c>
      <c r="E69" s="467"/>
      <c r="F69" s="478"/>
      <c r="G69" s="505"/>
      <c r="H69" s="506"/>
      <c r="I69" s="506"/>
      <c r="J69" s="506"/>
      <c r="K69" s="506"/>
      <c r="L69" s="506"/>
      <c r="M69" s="506"/>
      <c r="N69" s="506"/>
      <c r="O69" s="506"/>
      <c r="P69" s="506"/>
      <c r="Q69" s="506"/>
      <c r="R69" s="506"/>
      <c r="S69" s="506"/>
      <c r="T69" s="506"/>
      <c r="U69" s="506"/>
      <c r="V69" s="506"/>
      <c r="W69" s="506"/>
      <c r="X69" s="506"/>
      <c r="Y69" s="506"/>
      <c r="Z69" s="506"/>
      <c r="AA69" s="506"/>
      <c r="AB69" s="506"/>
      <c r="AC69" s="506"/>
      <c r="AD69" s="506"/>
      <c r="AE69" s="506"/>
      <c r="AF69" s="506"/>
      <c r="AG69" s="506"/>
      <c r="AH69" s="506"/>
      <c r="AI69" s="506"/>
      <c r="AJ69" s="506"/>
      <c r="AK69" s="506"/>
      <c r="AL69" s="506"/>
      <c r="AM69" s="506"/>
      <c r="AN69" s="506"/>
      <c r="AO69" s="506"/>
      <c r="AP69" s="506"/>
      <c r="AQ69" s="506"/>
      <c r="AR69" s="506"/>
      <c r="AS69" s="506"/>
      <c r="AT69" s="506"/>
      <c r="AU69" s="506"/>
      <c r="AV69" s="506"/>
      <c r="AW69" s="506"/>
      <c r="AX69" s="506"/>
      <c r="AY69" s="506"/>
      <c r="AZ69" s="506"/>
      <c r="BA69" s="506"/>
      <c r="BB69" s="506"/>
      <c r="BC69" s="506"/>
      <c r="BD69" s="506"/>
      <c r="BE69" s="506"/>
      <c r="BF69" s="506"/>
      <c r="BG69" s="506"/>
      <c r="BH69" s="506"/>
      <c r="BI69" s="506"/>
      <c r="BJ69" s="506"/>
      <c r="BK69" s="506"/>
      <c r="BL69" s="506"/>
      <c r="BM69" s="506"/>
      <c r="BN69" s="506"/>
      <c r="BO69" s="506"/>
      <c r="BP69" s="506"/>
      <c r="BQ69" s="506"/>
      <c r="BR69" s="506"/>
      <c r="BS69" s="506"/>
      <c r="BT69" s="506"/>
      <c r="BU69" s="506"/>
      <c r="BV69" s="506"/>
      <c r="BW69" s="506"/>
      <c r="BX69" s="506"/>
      <c r="BY69" s="506"/>
      <c r="BZ69" s="506"/>
      <c r="CA69" s="506"/>
      <c r="CB69" s="506"/>
      <c r="CC69" s="506"/>
      <c r="CD69" s="506"/>
      <c r="CE69" s="506"/>
      <c r="CF69" s="506"/>
      <c r="CG69" s="506"/>
      <c r="CH69" s="506"/>
      <c r="CI69" s="506"/>
      <c r="CJ69" s="506"/>
      <c r="CK69" s="506"/>
      <c r="CL69" s="506"/>
      <c r="CM69" s="506"/>
      <c r="CN69" s="506"/>
      <c r="CO69" s="506"/>
      <c r="CP69" s="506"/>
      <c r="CQ69" s="506"/>
      <c r="CR69" s="506"/>
      <c r="CS69" s="506"/>
      <c r="CT69" s="506"/>
      <c r="CU69" s="859"/>
      <c r="CV69" s="860"/>
      <c r="CW69" s="860"/>
      <c r="CX69" s="860"/>
      <c r="CY69" s="860"/>
      <c r="CZ69" s="860"/>
      <c r="DA69" s="860"/>
      <c r="DB69" s="860"/>
      <c r="DC69" s="860"/>
      <c r="DD69" s="860"/>
      <c r="DE69" s="860"/>
      <c r="DF69" s="860"/>
      <c r="DG69" s="860"/>
      <c r="DH69" s="860"/>
      <c r="DI69" s="860"/>
      <c r="DJ69" s="860"/>
      <c r="DK69" s="860"/>
      <c r="DL69" s="860"/>
      <c r="DM69" s="860"/>
      <c r="DN69" s="860"/>
      <c r="DO69" s="860"/>
      <c r="DP69" s="860"/>
      <c r="DQ69" s="860"/>
      <c r="DR69" s="860"/>
      <c r="DS69" s="860"/>
      <c r="DT69" s="860"/>
      <c r="DU69" s="860"/>
      <c r="DV69" s="860"/>
      <c r="DW69" s="860"/>
      <c r="DX69" s="860"/>
      <c r="DY69" s="861"/>
    </row>
    <row r="70" spans="1:129" s="390" customFormat="1" ht="10.199999999999999">
      <c r="A70" s="365" t="s">
        <v>153</v>
      </c>
      <c r="B70" s="365" t="s">
        <v>154</v>
      </c>
      <c r="C70" s="410" t="s">
        <v>22</v>
      </c>
      <c r="D70" s="405"/>
      <c r="E70" s="466"/>
      <c r="F70" s="478"/>
      <c r="G70" s="505"/>
      <c r="H70" s="506"/>
      <c r="I70" s="506"/>
      <c r="J70" s="506"/>
      <c r="K70" s="506"/>
      <c r="L70" s="506"/>
      <c r="M70" s="506"/>
      <c r="N70" s="506"/>
      <c r="O70" s="506"/>
      <c r="P70" s="506"/>
      <c r="Q70" s="506"/>
      <c r="R70" s="506"/>
      <c r="S70" s="506"/>
      <c r="T70" s="506"/>
      <c r="U70" s="506"/>
      <c r="V70" s="506"/>
      <c r="W70" s="506"/>
      <c r="X70" s="506"/>
      <c r="Y70" s="506"/>
      <c r="Z70" s="506"/>
      <c r="AA70" s="506"/>
      <c r="AB70" s="506"/>
      <c r="AC70" s="506"/>
      <c r="AD70" s="506"/>
      <c r="AE70" s="506"/>
      <c r="AF70" s="506"/>
      <c r="AG70" s="506"/>
      <c r="AH70" s="506"/>
      <c r="AI70" s="506"/>
      <c r="AJ70" s="506"/>
      <c r="AK70" s="507"/>
      <c r="AL70" s="452" t="s">
        <v>253</v>
      </c>
      <c r="AM70" s="452" t="s">
        <v>253</v>
      </c>
      <c r="AN70" s="452" t="s">
        <v>253</v>
      </c>
      <c r="AO70" s="452" t="s">
        <v>253</v>
      </c>
      <c r="AP70" s="452" t="s">
        <v>253</v>
      </c>
      <c r="AQ70" s="452" t="s">
        <v>253</v>
      </c>
      <c r="AR70" s="452" t="s">
        <v>253</v>
      </c>
      <c r="AS70" s="452" t="s">
        <v>253</v>
      </c>
      <c r="AT70" s="452" t="s">
        <v>253</v>
      </c>
      <c r="AU70" s="452" t="s">
        <v>253</v>
      </c>
      <c r="AV70" s="452" t="s">
        <v>253</v>
      </c>
      <c r="AW70" s="452" t="s">
        <v>253</v>
      </c>
      <c r="AX70" s="452" t="s">
        <v>253</v>
      </c>
      <c r="AY70" s="452" t="s">
        <v>253</v>
      </c>
      <c r="AZ70" s="452" t="s">
        <v>253</v>
      </c>
      <c r="BA70" s="452" t="s">
        <v>253</v>
      </c>
      <c r="BB70" s="452" t="s">
        <v>253</v>
      </c>
      <c r="BC70" s="452" t="s">
        <v>253</v>
      </c>
      <c r="BD70" s="452" t="s">
        <v>253</v>
      </c>
      <c r="BE70" s="452" t="s">
        <v>253</v>
      </c>
      <c r="BF70" s="452" t="s">
        <v>253</v>
      </c>
      <c r="BG70" s="452" t="s">
        <v>253</v>
      </c>
      <c r="BH70" s="452" t="s">
        <v>253</v>
      </c>
      <c r="BI70" s="452" t="s">
        <v>253</v>
      </c>
      <c r="BJ70" s="452" t="s">
        <v>253</v>
      </c>
      <c r="BK70" s="452" t="s">
        <v>253</v>
      </c>
      <c r="BL70" s="452" t="s">
        <v>253</v>
      </c>
      <c r="BM70" s="452" t="s">
        <v>253</v>
      </c>
      <c r="BN70" s="452" t="s">
        <v>253</v>
      </c>
      <c r="BO70" s="452" t="s">
        <v>253</v>
      </c>
      <c r="BP70" s="452" t="s">
        <v>253</v>
      </c>
      <c r="BQ70" s="452" t="s">
        <v>253</v>
      </c>
      <c r="BR70" s="452" t="s">
        <v>253</v>
      </c>
      <c r="BS70" s="452" t="s">
        <v>253</v>
      </c>
      <c r="BT70" s="452" t="s">
        <v>253</v>
      </c>
      <c r="BU70" s="452" t="s">
        <v>253</v>
      </c>
      <c r="BV70" s="452" t="s">
        <v>253</v>
      </c>
      <c r="BW70" s="452" t="s">
        <v>253</v>
      </c>
      <c r="BX70" s="452" t="s">
        <v>253</v>
      </c>
      <c r="BY70" s="452" t="s">
        <v>253</v>
      </c>
      <c r="BZ70" s="452" t="s">
        <v>253</v>
      </c>
      <c r="CA70" s="452" t="s">
        <v>253</v>
      </c>
      <c r="CB70" s="452" t="s">
        <v>253</v>
      </c>
      <c r="CC70" s="452" t="s">
        <v>253</v>
      </c>
      <c r="CD70" s="452" t="s">
        <v>253</v>
      </c>
      <c r="CE70" s="452" t="s">
        <v>253</v>
      </c>
      <c r="CF70" s="452" t="s">
        <v>253</v>
      </c>
      <c r="CG70" s="452" t="s">
        <v>253</v>
      </c>
      <c r="CH70" s="452" t="s">
        <v>253</v>
      </c>
      <c r="CI70" s="452" t="s">
        <v>253</v>
      </c>
      <c r="CJ70" s="452" t="s">
        <v>253</v>
      </c>
      <c r="CK70" s="452" t="s">
        <v>253</v>
      </c>
      <c r="CL70" s="452" t="s">
        <v>253</v>
      </c>
      <c r="CM70" s="452" t="s">
        <v>253</v>
      </c>
      <c r="CN70" s="452" t="s">
        <v>253</v>
      </c>
      <c r="CO70" s="452" t="s">
        <v>253</v>
      </c>
      <c r="CP70" s="452" t="s">
        <v>253</v>
      </c>
      <c r="CQ70" s="452" t="s">
        <v>253</v>
      </c>
      <c r="CR70" s="452" t="s">
        <v>253</v>
      </c>
      <c r="CS70" s="452" t="s">
        <v>253</v>
      </c>
      <c r="CT70" s="452" t="s">
        <v>253</v>
      </c>
      <c r="CU70" s="452" t="s">
        <v>253</v>
      </c>
      <c r="CV70" s="452" t="s">
        <v>253</v>
      </c>
      <c r="CW70" s="452" t="s">
        <v>253</v>
      </c>
      <c r="CX70" s="452" t="s">
        <v>253</v>
      </c>
      <c r="CY70" s="452" t="s">
        <v>253</v>
      </c>
      <c r="CZ70" s="452" t="s">
        <v>253</v>
      </c>
      <c r="DA70" s="452" t="s">
        <v>253</v>
      </c>
      <c r="DB70" s="452" t="s">
        <v>253</v>
      </c>
      <c r="DC70" s="452" t="s">
        <v>253</v>
      </c>
      <c r="DD70" s="452" t="s">
        <v>253</v>
      </c>
      <c r="DE70" s="452" t="s">
        <v>253</v>
      </c>
      <c r="DF70" s="452" t="s">
        <v>253</v>
      </c>
      <c r="DG70" s="452" t="s">
        <v>253</v>
      </c>
      <c r="DH70" s="452" t="s">
        <v>253</v>
      </c>
      <c r="DI70" s="452" t="s">
        <v>253</v>
      </c>
      <c r="DJ70" s="452" t="s">
        <v>253</v>
      </c>
      <c r="DK70" s="452" t="s">
        <v>253</v>
      </c>
      <c r="DL70" s="452" t="s">
        <v>253</v>
      </c>
      <c r="DM70" s="452" t="s">
        <v>253</v>
      </c>
      <c r="DN70" s="452" t="s">
        <v>253</v>
      </c>
      <c r="DO70" s="452" t="s">
        <v>253</v>
      </c>
      <c r="DP70" s="452" t="s">
        <v>253</v>
      </c>
      <c r="DQ70" s="452" t="s">
        <v>253</v>
      </c>
      <c r="DR70" s="452" t="s">
        <v>253</v>
      </c>
      <c r="DS70" s="452" t="s">
        <v>253</v>
      </c>
      <c r="DT70" s="452" t="s">
        <v>253</v>
      </c>
      <c r="DU70" s="452" t="s">
        <v>253</v>
      </c>
      <c r="DV70" s="452" t="s">
        <v>253</v>
      </c>
      <c r="DW70" s="452" t="s">
        <v>253</v>
      </c>
      <c r="DX70" s="452" t="s">
        <v>253</v>
      </c>
      <c r="DY70" s="452" t="s">
        <v>253</v>
      </c>
    </row>
    <row r="71" spans="1:129" s="390" customFormat="1" ht="10.199999999999999">
      <c r="A71" s="365" t="s">
        <v>153</v>
      </c>
      <c r="B71" s="365" t="s">
        <v>154</v>
      </c>
      <c r="C71" s="410" t="s">
        <v>22</v>
      </c>
      <c r="D71" s="405"/>
      <c r="E71" s="466"/>
      <c r="F71" s="478"/>
      <c r="G71" s="505"/>
      <c r="H71" s="506"/>
      <c r="I71" s="506"/>
      <c r="J71" s="506"/>
      <c r="K71" s="506"/>
      <c r="L71" s="506"/>
      <c r="M71" s="506"/>
      <c r="N71" s="506"/>
      <c r="O71" s="506"/>
      <c r="P71" s="506"/>
      <c r="Q71" s="506"/>
      <c r="R71" s="506"/>
      <c r="S71" s="506"/>
      <c r="T71" s="506"/>
      <c r="U71" s="506"/>
      <c r="V71" s="506"/>
      <c r="W71" s="506"/>
      <c r="X71" s="506"/>
      <c r="Y71" s="506"/>
      <c r="Z71" s="506"/>
      <c r="AA71" s="506"/>
      <c r="AB71" s="506"/>
      <c r="AC71" s="506"/>
      <c r="AD71" s="506"/>
      <c r="AE71" s="506"/>
      <c r="AF71" s="506"/>
      <c r="AG71" s="506"/>
      <c r="AH71" s="506"/>
      <c r="AI71" s="506"/>
      <c r="AJ71" s="506"/>
      <c r="AK71" s="507"/>
      <c r="AL71" s="452" t="s">
        <v>253</v>
      </c>
      <c r="AM71" s="452" t="s">
        <v>253</v>
      </c>
      <c r="AN71" s="452" t="s">
        <v>253</v>
      </c>
      <c r="AO71" s="452" t="s">
        <v>253</v>
      </c>
      <c r="AP71" s="452" t="s">
        <v>253</v>
      </c>
      <c r="AQ71" s="452" t="s">
        <v>253</v>
      </c>
      <c r="AR71" s="452" t="s">
        <v>253</v>
      </c>
      <c r="AS71" s="452" t="s">
        <v>253</v>
      </c>
      <c r="AT71" s="452" t="s">
        <v>253</v>
      </c>
      <c r="AU71" s="452" t="s">
        <v>253</v>
      </c>
      <c r="AV71" s="452" t="s">
        <v>253</v>
      </c>
      <c r="AW71" s="452" t="s">
        <v>253</v>
      </c>
      <c r="AX71" s="452" t="s">
        <v>253</v>
      </c>
      <c r="AY71" s="452" t="s">
        <v>253</v>
      </c>
      <c r="AZ71" s="452" t="s">
        <v>253</v>
      </c>
      <c r="BA71" s="452" t="s">
        <v>253</v>
      </c>
      <c r="BB71" s="452" t="s">
        <v>253</v>
      </c>
      <c r="BC71" s="452" t="s">
        <v>253</v>
      </c>
      <c r="BD71" s="452" t="s">
        <v>253</v>
      </c>
      <c r="BE71" s="452" t="s">
        <v>253</v>
      </c>
      <c r="BF71" s="452" t="s">
        <v>253</v>
      </c>
      <c r="BG71" s="452" t="s">
        <v>253</v>
      </c>
      <c r="BH71" s="452" t="s">
        <v>253</v>
      </c>
      <c r="BI71" s="452" t="s">
        <v>253</v>
      </c>
      <c r="BJ71" s="452" t="s">
        <v>253</v>
      </c>
      <c r="BK71" s="452" t="s">
        <v>253</v>
      </c>
      <c r="BL71" s="452" t="s">
        <v>253</v>
      </c>
      <c r="BM71" s="452" t="s">
        <v>253</v>
      </c>
      <c r="BN71" s="452" t="s">
        <v>253</v>
      </c>
      <c r="BO71" s="452" t="s">
        <v>253</v>
      </c>
      <c r="BP71" s="452" t="s">
        <v>253</v>
      </c>
      <c r="BQ71" s="452" t="s">
        <v>253</v>
      </c>
      <c r="BR71" s="452" t="s">
        <v>253</v>
      </c>
      <c r="BS71" s="452" t="s">
        <v>253</v>
      </c>
      <c r="BT71" s="452" t="s">
        <v>253</v>
      </c>
      <c r="BU71" s="452" t="s">
        <v>253</v>
      </c>
      <c r="BV71" s="452" t="s">
        <v>253</v>
      </c>
      <c r="BW71" s="452" t="s">
        <v>253</v>
      </c>
      <c r="BX71" s="452" t="s">
        <v>253</v>
      </c>
      <c r="BY71" s="452" t="s">
        <v>253</v>
      </c>
      <c r="BZ71" s="452" t="s">
        <v>253</v>
      </c>
      <c r="CA71" s="452" t="s">
        <v>253</v>
      </c>
      <c r="CB71" s="452" t="s">
        <v>253</v>
      </c>
      <c r="CC71" s="452" t="s">
        <v>253</v>
      </c>
      <c r="CD71" s="452" t="s">
        <v>253</v>
      </c>
      <c r="CE71" s="452" t="s">
        <v>253</v>
      </c>
      <c r="CF71" s="452" t="s">
        <v>253</v>
      </c>
      <c r="CG71" s="452" t="s">
        <v>253</v>
      </c>
      <c r="CH71" s="452" t="s">
        <v>253</v>
      </c>
      <c r="CI71" s="452" t="s">
        <v>253</v>
      </c>
      <c r="CJ71" s="452" t="s">
        <v>253</v>
      </c>
      <c r="CK71" s="452" t="s">
        <v>253</v>
      </c>
      <c r="CL71" s="452" t="s">
        <v>253</v>
      </c>
      <c r="CM71" s="452" t="s">
        <v>253</v>
      </c>
      <c r="CN71" s="452" t="s">
        <v>253</v>
      </c>
      <c r="CO71" s="452" t="s">
        <v>253</v>
      </c>
      <c r="CP71" s="452" t="s">
        <v>253</v>
      </c>
      <c r="CQ71" s="452" t="s">
        <v>253</v>
      </c>
      <c r="CR71" s="452" t="s">
        <v>253</v>
      </c>
      <c r="CS71" s="452" t="s">
        <v>253</v>
      </c>
      <c r="CT71" s="452" t="s">
        <v>253</v>
      </c>
      <c r="CU71" s="452" t="s">
        <v>253</v>
      </c>
      <c r="CV71" s="452" t="s">
        <v>253</v>
      </c>
      <c r="CW71" s="452" t="s">
        <v>253</v>
      </c>
      <c r="CX71" s="452" t="s">
        <v>253</v>
      </c>
      <c r="CY71" s="452" t="s">
        <v>253</v>
      </c>
      <c r="CZ71" s="452" t="s">
        <v>253</v>
      </c>
      <c r="DA71" s="452" t="s">
        <v>253</v>
      </c>
      <c r="DB71" s="452" t="s">
        <v>253</v>
      </c>
      <c r="DC71" s="452" t="s">
        <v>253</v>
      </c>
      <c r="DD71" s="452" t="s">
        <v>253</v>
      </c>
      <c r="DE71" s="452" t="s">
        <v>253</v>
      </c>
      <c r="DF71" s="452" t="s">
        <v>253</v>
      </c>
      <c r="DG71" s="452" t="s">
        <v>253</v>
      </c>
      <c r="DH71" s="452" t="s">
        <v>253</v>
      </c>
      <c r="DI71" s="452" t="s">
        <v>253</v>
      </c>
      <c r="DJ71" s="452" t="s">
        <v>253</v>
      </c>
      <c r="DK71" s="452" t="s">
        <v>253</v>
      </c>
      <c r="DL71" s="452" t="s">
        <v>253</v>
      </c>
      <c r="DM71" s="452" t="s">
        <v>253</v>
      </c>
      <c r="DN71" s="452" t="s">
        <v>253</v>
      </c>
      <c r="DO71" s="452" t="s">
        <v>253</v>
      </c>
      <c r="DP71" s="452" t="s">
        <v>253</v>
      </c>
      <c r="DQ71" s="452" t="s">
        <v>253</v>
      </c>
      <c r="DR71" s="452" t="s">
        <v>253</v>
      </c>
      <c r="DS71" s="452" t="s">
        <v>253</v>
      </c>
      <c r="DT71" s="452" t="s">
        <v>253</v>
      </c>
      <c r="DU71" s="452" t="s">
        <v>253</v>
      </c>
      <c r="DV71" s="452" t="s">
        <v>253</v>
      </c>
      <c r="DW71" s="452" t="s">
        <v>253</v>
      </c>
      <c r="DX71" s="452" t="s">
        <v>253</v>
      </c>
      <c r="DY71" s="452" t="s">
        <v>253</v>
      </c>
    </row>
    <row r="72" spans="1:129" s="390" customFormat="1" ht="10.199999999999999">
      <c r="A72" s="359" t="s">
        <v>155</v>
      </c>
      <c r="B72" s="359" t="s">
        <v>156</v>
      </c>
      <c r="C72" s="410" t="s">
        <v>22</v>
      </c>
      <c r="D72" s="405"/>
      <c r="E72" s="466"/>
      <c r="F72" s="478"/>
      <c r="G72" s="505"/>
      <c r="H72" s="506"/>
      <c r="I72" s="506"/>
      <c r="J72" s="506"/>
      <c r="K72" s="506"/>
      <c r="L72" s="506"/>
      <c r="M72" s="506"/>
      <c r="N72" s="506"/>
      <c r="O72" s="506"/>
      <c r="P72" s="506"/>
      <c r="Q72" s="506"/>
      <c r="R72" s="506"/>
      <c r="S72" s="506"/>
      <c r="T72" s="506"/>
      <c r="U72" s="506"/>
      <c r="V72" s="506"/>
      <c r="W72" s="506"/>
      <c r="X72" s="506"/>
      <c r="Y72" s="506"/>
      <c r="Z72" s="506"/>
      <c r="AA72" s="506"/>
      <c r="AB72" s="506"/>
      <c r="AC72" s="506"/>
      <c r="AD72" s="506"/>
      <c r="AE72" s="506"/>
      <c r="AF72" s="506"/>
      <c r="AG72" s="506"/>
      <c r="AH72" s="506"/>
      <c r="AI72" s="506"/>
      <c r="AJ72" s="506"/>
      <c r="AK72" s="506"/>
      <c r="AL72" s="506"/>
      <c r="AM72" s="506"/>
      <c r="AN72" s="506"/>
      <c r="AO72" s="506"/>
      <c r="AP72" s="506"/>
      <c r="AQ72" s="506"/>
      <c r="AR72" s="506"/>
      <c r="AS72" s="506"/>
      <c r="AT72" s="506"/>
      <c r="AU72" s="506"/>
      <c r="AV72" s="506"/>
      <c r="AW72" s="506"/>
      <c r="AX72" s="506"/>
      <c r="AY72" s="506"/>
      <c r="AZ72" s="506"/>
      <c r="BA72" s="506"/>
      <c r="BB72" s="506"/>
      <c r="BC72" s="506"/>
      <c r="BD72" s="506"/>
      <c r="BE72" s="506"/>
      <c r="BF72" s="506"/>
      <c r="BG72" s="506"/>
      <c r="BH72" s="506"/>
      <c r="BI72" s="506"/>
      <c r="BJ72" s="506"/>
      <c r="BK72" s="506"/>
      <c r="BL72" s="506"/>
      <c r="BM72" s="506"/>
      <c r="BN72" s="506"/>
      <c r="BO72" s="506"/>
      <c r="BP72" s="506"/>
      <c r="BQ72" s="506"/>
      <c r="BR72" s="506"/>
      <c r="BS72" s="506"/>
      <c r="BT72" s="506"/>
      <c r="BU72" s="506"/>
      <c r="BV72" s="506"/>
      <c r="BW72" s="506"/>
      <c r="BX72" s="506"/>
      <c r="BY72" s="506"/>
      <c r="BZ72" s="506"/>
      <c r="CA72" s="506"/>
      <c r="CB72" s="506"/>
      <c r="CC72" s="506"/>
      <c r="CD72" s="506"/>
      <c r="CE72" s="506"/>
      <c r="CF72" s="506"/>
      <c r="CG72" s="506"/>
      <c r="CH72" s="506"/>
      <c r="CI72" s="506"/>
      <c r="CJ72" s="506"/>
      <c r="CK72" s="506"/>
      <c r="CL72" s="506"/>
      <c r="CM72" s="506"/>
      <c r="CN72" s="506"/>
      <c r="CO72" s="506"/>
      <c r="CP72" s="506"/>
      <c r="CQ72" s="506"/>
      <c r="CR72" s="506"/>
      <c r="CS72" s="506"/>
      <c r="CT72" s="506"/>
      <c r="CU72" s="859"/>
      <c r="CV72" s="860"/>
      <c r="CW72" s="860"/>
      <c r="CX72" s="860"/>
      <c r="CY72" s="860"/>
      <c r="CZ72" s="860"/>
      <c r="DA72" s="860"/>
      <c r="DB72" s="860"/>
      <c r="DC72" s="860"/>
      <c r="DD72" s="860"/>
      <c r="DE72" s="860"/>
      <c r="DF72" s="860"/>
      <c r="DG72" s="860"/>
      <c r="DH72" s="860"/>
      <c r="DI72" s="860"/>
      <c r="DJ72" s="860"/>
      <c r="DK72" s="860"/>
      <c r="DL72" s="860"/>
      <c r="DM72" s="860"/>
      <c r="DN72" s="860"/>
      <c r="DO72" s="860"/>
      <c r="DP72" s="860"/>
      <c r="DQ72" s="860"/>
      <c r="DR72" s="860"/>
      <c r="DS72" s="860"/>
      <c r="DT72" s="860"/>
      <c r="DU72" s="860"/>
      <c r="DV72" s="860"/>
      <c r="DW72" s="860"/>
      <c r="DX72" s="860"/>
      <c r="DY72" s="861"/>
    </row>
    <row r="73" spans="1:129" s="390" customFormat="1" ht="10.199999999999999">
      <c r="A73" s="365" t="s">
        <v>157</v>
      </c>
      <c r="B73" s="365" t="s">
        <v>158</v>
      </c>
      <c r="C73" s="410" t="s">
        <v>22</v>
      </c>
      <c r="D73" s="405"/>
      <c r="E73" s="466"/>
      <c r="F73" s="478"/>
      <c r="G73" s="505"/>
      <c r="H73" s="506"/>
      <c r="I73" s="506"/>
      <c r="J73" s="506"/>
      <c r="K73" s="506"/>
      <c r="L73" s="506"/>
      <c r="M73" s="506"/>
      <c r="N73" s="506"/>
      <c r="O73" s="506"/>
      <c r="P73" s="506"/>
      <c r="Q73" s="506"/>
      <c r="R73" s="506"/>
      <c r="S73" s="506"/>
      <c r="T73" s="506"/>
      <c r="U73" s="506"/>
      <c r="V73" s="506"/>
      <c r="W73" s="506"/>
      <c r="X73" s="506"/>
      <c r="Y73" s="506"/>
      <c r="Z73" s="506"/>
      <c r="AA73" s="506"/>
      <c r="AB73" s="506"/>
      <c r="AC73" s="506"/>
      <c r="AD73" s="506"/>
      <c r="AE73" s="506"/>
      <c r="AF73" s="506"/>
      <c r="AG73" s="506"/>
      <c r="AH73" s="506"/>
      <c r="AI73" s="506"/>
      <c r="AJ73" s="506"/>
      <c r="AK73" s="507"/>
      <c r="AL73" s="452" t="s">
        <v>253</v>
      </c>
      <c r="AM73" s="452" t="s">
        <v>253</v>
      </c>
      <c r="AN73" s="452" t="s">
        <v>253</v>
      </c>
      <c r="AO73" s="452" t="s">
        <v>253</v>
      </c>
      <c r="AP73" s="452" t="s">
        <v>253</v>
      </c>
      <c r="AQ73" s="452" t="s">
        <v>253</v>
      </c>
      <c r="AR73" s="452" t="s">
        <v>253</v>
      </c>
      <c r="AS73" s="452" t="s">
        <v>253</v>
      </c>
      <c r="AT73" s="452" t="s">
        <v>253</v>
      </c>
      <c r="AU73" s="452" t="s">
        <v>253</v>
      </c>
      <c r="AV73" s="452" t="s">
        <v>253</v>
      </c>
      <c r="AW73" s="452" t="s">
        <v>253</v>
      </c>
      <c r="AX73" s="452" t="s">
        <v>253</v>
      </c>
      <c r="AY73" s="452" t="s">
        <v>253</v>
      </c>
      <c r="AZ73" s="452" t="s">
        <v>253</v>
      </c>
      <c r="BA73" s="452" t="s">
        <v>253</v>
      </c>
      <c r="BB73" s="452" t="s">
        <v>253</v>
      </c>
      <c r="BC73" s="452" t="s">
        <v>253</v>
      </c>
      <c r="BD73" s="452" t="s">
        <v>253</v>
      </c>
      <c r="BE73" s="452" t="s">
        <v>253</v>
      </c>
      <c r="BF73" s="452" t="s">
        <v>253</v>
      </c>
      <c r="BG73" s="452" t="s">
        <v>253</v>
      </c>
      <c r="BH73" s="452" t="s">
        <v>253</v>
      </c>
      <c r="BI73" s="452" t="s">
        <v>253</v>
      </c>
      <c r="BJ73" s="452" t="s">
        <v>253</v>
      </c>
      <c r="BK73" s="452" t="s">
        <v>253</v>
      </c>
      <c r="BL73" s="452" t="s">
        <v>253</v>
      </c>
      <c r="BM73" s="452" t="s">
        <v>253</v>
      </c>
      <c r="BN73" s="452" t="s">
        <v>253</v>
      </c>
      <c r="BO73" s="452" t="s">
        <v>253</v>
      </c>
      <c r="BP73" s="452" t="s">
        <v>253</v>
      </c>
      <c r="BQ73" s="452" t="s">
        <v>253</v>
      </c>
      <c r="BR73" s="452" t="s">
        <v>253</v>
      </c>
      <c r="BS73" s="452" t="s">
        <v>253</v>
      </c>
      <c r="BT73" s="452" t="s">
        <v>253</v>
      </c>
      <c r="BU73" s="452" t="s">
        <v>253</v>
      </c>
      <c r="BV73" s="452" t="s">
        <v>253</v>
      </c>
      <c r="BW73" s="452" t="s">
        <v>253</v>
      </c>
      <c r="BX73" s="452" t="s">
        <v>253</v>
      </c>
      <c r="BY73" s="452" t="s">
        <v>253</v>
      </c>
      <c r="BZ73" s="452" t="s">
        <v>253</v>
      </c>
      <c r="CA73" s="452" t="s">
        <v>253</v>
      </c>
      <c r="CB73" s="452" t="s">
        <v>253</v>
      </c>
      <c r="CC73" s="452" t="s">
        <v>253</v>
      </c>
      <c r="CD73" s="452" t="s">
        <v>253</v>
      </c>
      <c r="CE73" s="452" t="s">
        <v>253</v>
      </c>
      <c r="CF73" s="452" t="s">
        <v>253</v>
      </c>
      <c r="CG73" s="452" t="s">
        <v>253</v>
      </c>
      <c r="CH73" s="452" t="s">
        <v>253</v>
      </c>
      <c r="CI73" s="452" t="s">
        <v>253</v>
      </c>
      <c r="CJ73" s="452" t="s">
        <v>253</v>
      </c>
      <c r="CK73" s="452" t="s">
        <v>253</v>
      </c>
      <c r="CL73" s="452" t="s">
        <v>253</v>
      </c>
      <c r="CM73" s="452" t="s">
        <v>253</v>
      </c>
      <c r="CN73" s="452" t="s">
        <v>253</v>
      </c>
      <c r="CO73" s="452" t="s">
        <v>253</v>
      </c>
      <c r="CP73" s="452" t="s">
        <v>253</v>
      </c>
      <c r="CQ73" s="452" t="s">
        <v>253</v>
      </c>
      <c r="CR73" s="452" t="s">
        <v>253</v>
      </c>
      <c r="CS73" s="452" t="s">
        <v>253</v>
      </c>
      <c r="CT73" s="452" t="s">
        <v>253</v>
      </c>
      <c r="CU73" s="452" t="s">
        <v>253</v>
      </c>
      <c r="CV73" s="452" t="s">
        <v>253</v>
      </c>
      <c r="CW73" s="452" t="s">
        <v>253</v>
      </c>
      <c r="CX73" s="452" t="s">
        <v>253</v>
      </c>
      <c r="CY73" s="452" t="s">
        <v>253</v>
      </c>
      <c r="CZ73" s="452" t="s">
        <v>253</v>
      </c>
      <c r="DA73" s="452" t="s">
        <v>253</v>
      </c>
      <c r="DB73" s="452" t="s">
        <v>253</v>
      </c>
      <c r="DC73" s="452" t="s">
        <v>253</v>
      </c>
      <c r="DD73" s="452" t="s">
        <v>253</v>
      </c>
      <c r="DE73" s="452" t="s">
        <v>253</v>
      </c>
      <c r="DF73" s="452" t="s">
        <v>253</v>
      </c>
      <c r="DG73" s="452" t="s">
        <v>253</v>
      </c>
      <c r="DH73" s="452" t="s">
        <v>253</v>
      </c>
      <c r="DI73" s="452" t="s">
        <v>253</v>
      </c>
      <c r="DJ73" s="452" t="s">
        <v>253</v>
      </c>
      <c r="DK73" s="452" t="s">
        <v>253</v>
      </c>
      <c r="DL73" s="452" t="s">
        <v>253</v>
      </c>
      <c r="DM73" s="452" t="s">
        <v>253</v>
      </c>
      <c r="DN73" s="452" t="s">
        <v>253</v>
      </c>
      <c r="DO73" s="452" t="s">
        <v>253</v>
      </c>
      <c r="DP73" s="452" t="s">
        <v>253</v>
      </c>
      <c r="DQ73" s="452" t="s">
        <v>253</v>
      </c>
      <c r="DR73" s="452" t="s">
        <v>253</v>
      </c>
      <c r="DS73" s="452" t="s">
        <v>253</v>
      </c>
      <c r="DT73" s="452" t="s">
        <v>253</v>
      </c>
      <c r="DU73" s="452" t="s">
        <v>253</v>
      </c>
      <c r="DV73" s="452" t="s">
        <v>253</v>
      </c>
      <c r="DW73" s="452" t="s">
        <v>253</v>
      </c>
      <c r="DX73" s="452" t="s">
        <v>253</v>
      </c>
      <c r="DY73" s="452" t="s">
        <v>253</v>
      </c>
    </row>
    <row r="74" spans="1:129" s="390" customFormat="1" ht="10.199999999999999">
      <c r="A74" s="359" t="s">
        <v>159</v>
      </c>
      <c r="B74" s="359" t="s">
        <v>160</v>
      </c>
      <c r="C74" s="410" t="s">
        <v>22</v>
      </c>
      <c r="D74" s="405"/>
      <c r="E74" s="466"/>
      <c r="F74" s="478"/>
      <c r="G74" s="505"/>
      <c r="H74" s="506"/>
      <c r="I74" s="506"/>
      <c r="J74" s="506"/>
      <c r="K74" s="506"/>
      <c r="L74" s="506"/>
      <c r="M74" s="506"/>
      <c r="N74" s="506"/>
      <c r="O74" s="506"/>
      <c r="P74" s="506"/>
      <c r="Q74" s="506"/>
      <c r="R74" s="506"/>
      <c r="S74" s="506"/>
      <c r="T74" s="506"/>
      <c r="U74" s="506"/>
      <c r="V74" s="506"/>
      <c r="W74" s="506"/>
      <c r="X74" s="506"/>
      <c r="Y74" s="506"/>
      <c r="Z74" s="506"/>
      <c r="AA74" s="506"/>
      <c r="AB74" s="506"/>
      <c r="AC74" s="506"/>
      <c r="AD74" s="506"/>
      <c r="AE74" s="506"/>
      <c r="AF74" s="506"/>
      <c r="AG74" s="506"/>
      <c r="AH74" s="506"/>
      <c r="AI74" s="506"/>
      <c r="AJ74" s="506"/>
      <c r="AK74" s="507"/>
      <c r="AL74" s="452" t="s">
        <v>253</v>
      </c>
      <c r="AM74" s="452" t="s">
        <v>253</v>
      </c>
      <c r="AN74" s="452" t="s">
        <v>253</v>
      </c>
      <c r="AO74" s="452" t="s">
        <v>253</v>
      </c>
      <c r="AP74" s="452" t="s">
        <v>253</v>
      </c>
      <c r="AQ74" s="452" t="s">
        <v>253</v>
      </c>
      <c r="AR74" s="452" t="s">
        <v>253</v>
      </c>
      <c r="AS74" s="452" t="s">
        <v>253</v>
      </c>
      <c r="AT74" s="452" t="s">
        <v>253</v>
      </c>
      <c r="AU74" s="452" t="s">
        <v>253</v>
      </c>
      <c r="AV74" s="452" t="s">
        <v>253</v>
      </c>
      <c r="AW74" s="452" t="s">
        <v>253</v>
      </c>
      <c r="AX74" s="452" t="s">
        <v>253</v>
      </c>
      <c r="AY74" s="452" t="s">
        <v>253</v>
      </c>
      <c r="AZ74" s="452" t="s">
        <v>253</v>
      </c>
      <c r="BA74" s="452" t="s">
        <v>253</v>
      </c>
      <c r="BB74" s="452" t="s">
        <v>253</v>
      </c>
      <c r="BC74" s="452" t="s">
        <v>253</v>
      </c>
      <c r="BD74" s="452" t="s">
        <v>253</v>
      </c>
      <c r="BE74" s="452" t="s">
        <v>253</v>
      </c>
      <c r="BF74" s="452" t="s">
        <v>253</v>
      </c>
      <c r="BG74" s="452" t="s">
        <v>253</v>
      </c>
      <c r="BH74" s="452" t="s">
        <v>253</v>
      </c>
      <c r="BI74" s="452" t="s">
        <v>253</v>
      </c>
      <c r="BJ74" s="452" t="s">
        <v>253</v>
      </c>
      <c r="BK74" s="452" t="s">
        <v>253</v>
      </c>
      <c r="BL74" s="452" t="s">
        <v>253</v>
      </c>
      <c r="BM74" s="452" t="s">
        <v>253</v>
      </c>
      <c r="BN74" s="452" t="s">
        <v>253</v>
      </c>
      <c r="BO74" s="452" t="s">
        <v>253</v>
      </c>
      <c r="BP74" s="452" t="s">
        <v>253</v>
      </c>
      <c r="BQ74" s="452" t="s">
        <v>253</v>
      </c>
      <c r="BR74" s="452" t="s">
        <v>253</v>
      </c>
      <c r="BS74" s="452" t="s">
        <v>253</v>
      </c>
      <c r="BT74" s="452" t="s">
        <v>253</v>
      </c>
      <c r="BU74" s="452" t="s">
        <v>253</v>
      </c>
      <c r="BV74" s="452" t="s">
        <v>253</v>
      </c>
      <c r="BW74" s="452" t="s">
        <v>253</v>
      </c>
      <c r="BX74" s="452" t="s">
        <v>253</v>
      </c>
      <c r="BY74" s="452" t="s">
        <v>253</v>
      </c>
      <c r="BZ74" s="452" t="s">
        <v>253</v>
      </c>
      <c r="CA74" s="452" t="s">
        <v>253</v>
      </c>
      <c r="CB74" s="452" t="s">
        <v>253</v>
      </c>
      <c r="CC74" s="452" t="s">
        <v>253</v>
      </c>
      <c r="CD74" s="452" t="s">
        <v>253</v>
      </c>
      <c r="CE74" s="452" t="s">
        <v>253</v>
      </c>
      <c r="CF74" s="452" t="s">
        <v>253</v>
      </c>
      <c r="CG74" s="452" t="s">
        <v>253</v>
      </c>
      <c r="CH74" s="452" t="s">
        <v>253</v>
      </c>
      <c r="CI74" s="452" t="s">
        <v>253</v>
      </c>
      <c r="CJ74" s="452" t="s">
        <v>253</v>
      </c>
      <c r="CK74" s="452" t="s">
        <v>253</v>
      </c>
      <c r="CL74" s="452" t="s">
        <v>253</v>
      </c>
      <c r="CM74" s="452" t="s">
        <v>253</v>
      </c>
      <c r="CN74" s="452" t="s">
        <v>253</v>
      </c>
      <c r="CO74" s="452" t="s">
        <v>253</v>
      </c>
      <c r="CP74" s="452" t="s">
        <v>253</v>
      </c>
      <c r="CQ74" s="452" t="s">
        <v>253</v>
      </c>
      <c r="CR74" s="452" t="s">
        <v>253</v>
      </c>
      <c r="CS74" s="452" t="s">
        <v>253</v>
      </c>
      <c r="CT74" s="452" t="s">
        <v>253</v>
      </c>
      <c r="CU74" s="452" t="s">
        <v>253</v>
      </c>
      <c r="CV74" s="452" t="s">
        <v>253</v>
      </c>
      <c r="CW74" s="452" t="s">
        <v>253</v>
      </c>
      <c r="CX74" s="452" t="s">
        <v>253</v>
      </c>
      <c r="CY74" s="452" t="s">
        <v>253</v>
      </c>
      <c r="CZ74" s="452" t="s">
        <v>253</v>
      </c>
      <c r="DA74" s="452" t="s">
        <v>253</v>
      </c>
      <c r="DB74" s="452" t="s">
        <v>253</v>
      </c>
      <c r="DC74" s="452" t="s">
        <v>253</v>
      </c>
      <c r="DD74" s="452" t="s">
        <v>253</v>
      </c>
      <c r="DE74" s="452" t="s">
        <v>253</v>
      </c>
      <c r="DF74" s="452" t="s">
        <v>253</v>
      </c>
      <c r="DG74" s="452" t="s">
        <v>253</v>
      </c>
      <c r="DH74" s="452" t="s">
        <v>253</v>
      </c>
      <c r="DI74" s="452" t="s">
        <v>253</v>
      </c>
      <c r="DJ74" s="452" t="s">
        <v>253</v>
      </c>
      <c r="DK74" s="452" t="s">
        <v>253</v>
      </c>
      <c r="DL74" s="452" t="s">
        <v>253</v>
      </c>
      <c r="DM74" s="452" t="s">
        <v>253</v>
      </c>
      <c r="DN74" s="452" t="s">
        <v>253</v>
      </c>
      <c r="DO74" s="452" t="s">
        <v>253</v>
      </c>
      <c r="DP74" s="452" t="s">
        <v>253</v>
      </c>
      <c r="DQ74" s="452" t="s">
        <v>253</v>
      </c>
      <c r="DR74" s="452" t="s">
        <v>253</v>
      </c>
      <c r="DS74" s="452" t="s">
        <v>253</v>
      </c>
      <c r="DT74" s="452" t="s">
        <v>253</v>
      </c>
      <c r="DU74" s="452" t="s">
        <v>253</v>
      </c>
      <c r="DV74" s="452" t="s">
        <v>253</v>
      </c>
      <c r="DW74" s="452" t="s">
        <v>253</v>
      </c>
      <c r="DX74" s="452" t="s">
        <v>253</v>
      </c>
      <c r="DY74" s="452" t="s">
        <v>253</v>
      </c>
    </row>
    <row r="75" spans="1:129" s="390" customFormat="1" ht="10.199999999999999">
      <c r="A75" s="359" t="s">
        <v>161</v>
      </c>
      <c r="B75" s="359" t="s">
        <v>162</v>
      </c>
      <c r="C75" s="410" t="s">
        <v>22</v>
      </c>
      <c r="D75" s="405"/>
      <c r="E75" s="466"/>
      <c r="F75" s="478"/>
      <c r="G75" s="505"/>
      <c r="H75" s="506"/>
      <c r="I75" s="506"/>
      <c r="J75" s="506"/>
      <c r="K75" s="506"/>
      <c r="L75" s="506"/>
      <c r="M75" s="506"/>
      <c r="N75" s="506"/>
      <c r="O75" s="506"/>
      <c r="P75" s="506"/>
      <c r="Q75" s="506"/>
      <c r="R75" s="506"/>
      <c r="S75" s="506"/>
      <c r="T75" s="506"/>
      <c r="U75" s="506"/>
      <c r="V75" s="506"/>
      <c r="W75" s="506"/>
      <c r="X75" s="506"/>
      <c r="Y75" s="506"/>
      <c r="Z75" s="506"/>
      <c r="AA75" s="506"/>
      <c r="AB75" s="506"/>
      <c r="AC75" s="506"/>
      <c r="AD75" s="506"/>
      <c r="AE75" s="506"/>
      <c r="AF75" s="506"/>
      <c r="AG75" s="506"/>
      <c r="AH75" s="506"/>
      <c r="AI75" s="506"/>
      <c r="AJ75" s="506"/>
      <c r="AK75" s="506"/>
      <c r="AL75" s="506"/>
      <c r="AM75" s="506"/>
      <c r="AN75" s="506"/>
      <c r="AO75" s="506"/>
      <c r="AP75" s="506"/>
      <c r="AQ75" s="506"/>
      <c r="AR75" s="506"/>
      <c r="AS75" s="506"/>
      <c r="AT75" s="506"/>
      <c r="AU75" s="506"/>
      <c r="AV75" s="506"/>
      <c r="AW75" s="506"/>
      <c r="AX75" s="506"/>
      <c r="AY75" s="506"/>
      <c r="AZ75" s="506"/>
      <c r="BA75" s="506"/>
      <c r="BB75" s="506"/>
      <c r="BC75" s="506"/>
      <c r="BD75" s="506"/>
      <c r="BE75" s="506"/>
      <c r="BF75" s="506"/>
      <c r="BG75" s="506"/>
      <c r="BH75" s="506"/>
      <c r="BI75" s="506"/>
      <c r="BJ75" s="506"/>
      <c r="BK75" s="506"/>
      <c r="BL75" s="506"/>
      <c r="BM75" s="506"/>
      <c r="BN75" s="506"/>
      <c r="BO75" s="506"/>
      <c r="BP75" s="506"/>
      <c r="BQ75" s="506"/>
      <c r="BR75" s="506"/>
      <c r="BS75" s="506"/>
      <c r="BT75" s="506"/>
      <c r="BU75" s="506"/>
      <c r="BV75" s="506"/>
      <c r="BW75" s="506"/>
      <c r="BX75" s="506"/>
      <c r="BY75" s="506"/>
      <c r="BZ75" s="506"/>
      <c r="CA75" s="506"/>
      <c r="CB75" s="506"/>
      <c r="CC75" s="506"/>
      <c r="CD75" s="506"/>
      <c r="CE75" s="506"/>
      <c r="CF75" s="506"/>
      <c r="CG75" s="506"/>
      <c r="CH75" s="506"/>
      <c r="CI75" s="506"/>
      <c r="CJ75" s="506"/>
      <c r="CK75" s="506"/>
      <c r="CL75" s="506"/>
      <c r="CM75" s="506"/>
      <c r="CN75" s="506"/>
      <c r="CO75" s="506"/>
      <c r="CP75" s="506"/>
      <c r="CQ75" s="506"/>
      <c r="CR75" s="506"/>
      <c r="CS75" s="506"/>
      <c r="CT75" s="506"/>
      <c r="CU75" s="452" t="s">
        <v>253</v>
      </c>
      <c r="CV75" s="452" t="s">
        <v>253</v>
      </c>
      <c r="CW75" s="452" t="s">
        <v>253</v>
      </c>
      <c r="CX75" s="452" t="s">
        <v>253</v>
      </c>
      <c r="CY75" s="452" t="s">
        <v>253</v>
      </c>
      <c r="CZ75" s="452" t="s">
        <v>253</v>
      </c>
      <c r="DA75" s="452" t="s">
        <v>253</v>
      </c>
      <c r="DB75" s="452" t="s">
        <v>253</v>
      </c>
      <c r="DC75" s="452" t="s">
        <v>253</v>
      </c>
      <c r="DD75" s="452" t="s">
        <v>253</v>
      </c>
      <c r="DE75" s="452" t="s">
        <v>253</v>
      </c>
      <c r="DF75" s="452" t="s">
        <v>253</v>
      </c>
      <c r="DG75" s="452" t="s">
        <v>253</v>
      </c>
      <c r="DH75" s="452" t="s">
        <v>253</v>
      </c>
      <c r="DI75" s="452" t="s">
        <v>253</v>
      </c>
      <c r="DJ75" s="452" t="s">
        <v>253</v>
      </c>
      <c r="DK75" s="452" t="s">
        <v>253</v>
      </c>
      <c r="DL75" s="452" t="s">
        <v>253</v>
      </c>
      <c r="DM75" s="452" t="s">
        <v>253</v>
      </c>
      <c r="DN75" s="452" t="s">
        <v>253</v>
      </c>
      <c r="DO75" s="452" t="s">
        <v>253</v>
      </c>
      <c r="DP75" s="452" t="s">
        <v>253</v>
      </c>
      <c r="DQ75" s="452" t="s">
        <v>253</v>
      </c>
      <c r="DR75" s="452" t="s">
        <v>253</v>
      </c>
      <c r="DS75" s="452" t="s">
        <v>253</v>
      </c>
      <c r="DT75" s="452" t="s">
        <v>253</v>
      </c>
      <c r="DU75" s="452" t="s">
        <v>253</v>
      </c>
      <c r="DV75" s="452" t="s">
        <v>253</v>
      </c>
      <c r="DW75" s="452" t="s">
        <v>253</v>
      </c>
      <c r="DX75" s="452" t="s">
        <v>253</v>
      </c>
      <c r="DY75" s="452" t="s">
        <v>253</v>
      </c>
    </row>
    <row r="76" spans="1:129" s="390" customFormat="1" ht="10.199999999999999">
      <c r="A76" s="359" t="s">
        <v>163</v>
      </c>
      <c r="B76" s="365" t="s">
        <v>164</v>
      </c>
      <c r="C76" s="410" t="s">
        <v>22</v>
      </c>
      <c r="D76" s="405"/>
      <c r="E76" s="466"/>
      <c r="F76" s="478"/>
      <c r="G76" s="452" t="s">
        <v>253</v>
      </c>
      <c r="H76" s="452" t="s">
        <v>253</v>
      </c>
      <c r="I76" s="452" t="s">
        <v>253</v>
      </c>
      <c r="J76" s="452" t="s">
        <v>253</v>
      </c>
      <c r="K76" s="452" t="s">
        <v>253</v>
      </c>
      <c r="L76" s="452" t="s">
        <v>253</v>
      </c>
      <c r="M76" s="452" t="s">
        <v>253</v>
      </c>
      <c r="N76" s="452" t="s">
        <v>253</v>
      </c>
      <c r="O76" s="452" t="s">
        <v>253</v>
      </c>
      <c r="P76" s="452" t="s">
        <v>253</v>
      </c>
      <c r="Q76" s="452" t="s">
        <v>253</v>
      </c>
      <c r="R76" s="452" t="s">
        <v>253</v>
      </c>
      <c r="S76" s="452" t="s">
        <v>253</v>
      </c>
      <c r="T76" s="452" t="s">
        <v>253</v>
      </c>
      <c r="U76" s="452" t="s">
        <v>253</v>
      </c>
      <c r="V76" s="452" t="s">
        <v>253</v>
      </c>
      <c r="W76" s="452" t="s">
        <v>253</v>
      </c>
      <c r="X76" s="452" t="s">
        <v>253</v>
      </c>
      <c r="Y76" s="452" t="s">
        <v>253</v>
      </c>
      <c r="Z76" s="452" t="s">
        <v>253</v>
      </c>
      <c r="AA76" s="452" t="s">
        <v>253</v>
      </c>
      <c r="AB76" s="452" t="s">
        <v>253</v>
      </c>
      <c r="AC76" s="452" t="s">
        <v>253</v>
      </c>
      <c r="AD76" s="452" t="s">
        <v>253</v>
      </c>
      <c r="AE76" s="452" t="s">
        <v>253</v>
      </c>
      <c r="AF76" s="452" t="s">
        <v>253</v>
      </c>
      <c r="AG76" s="452" t="s">
        <v>253</v>
      </c>
      <c r="AH76" s="452" t="s">
        <v>253</v>
      </c>
      <c r="AI76" s="452" t="s">
        <v>253</v>
      </c>
      <c r="AJ76" s="452" t="s">
        <v>253</v>
      </c>
      <c r="AK76" s="452" t="s">
        <v>253</v>
      </c>
      <c r="AL76" s="452" t="s">
        <v>253</v>
      </c>
      <c r="AM76" s="452" t="s">
        <v>253</v>
      </c>
      <c r="AN76" s="452" t="s">
        <v>253</v>
      </c>
      <c r="AO76" s="452" t="s">
        <v>253</v>
      </c>
      <c r="AP76" s="452" t="s">
        <v>253</v>
      </c>
      <c r="AQ76" s="452" t="s">
        <v>253</v>
      </c>
      <c r="AR76" s="452" t="s">
        <v>253</v>
      </c>
      <c r="AS76" s="452" t="s">
        <v>253</v>
      </c>
      <c r="AT76" s="452" t="s">
        <v>253</v>
      </c>
      <c r="AU76" s="452" t="s">
        <v>253</v>
      </c>
      <c r="AV76" s="452" t="s">
        <v>253</v>
      </c>
      <c r="AW76" s="452" t="s">
        <v>253</v>
      </c>
      <c r="AX76" s="452" t="s">
        <v>253</v>
      </c>
      <c r="AY76" s="452" t="s">
        <v>253</v>
      </c>
      <c r="AZ76" s="452" t="s">
        <v>253</v>
      </c>
      <c r="BA76" s="452" t="s">
        <v>253</v>
      </c>
      <c r="BB76" s="452" t="s">
        <v>253</v>
      </c>
      <c r="BC76" s="452" t="s">
        <v>253</v>
      </c>
      <c r="BD76" s="452" t="s">
        <v>253</v>
      </c>
      <c r="BE76" s="452" t="s">
        <v>253</v>
      </c>
      <c r="BF76" s="452" t="s">
        <v>253</v>
      </c>
      <c r="BG76" s="452" t="s">
        <v>253</v>
      </c>
      <c r="BH76" s="452" t="s">
        <v>253</v>
      </c>
      <c r="BI76" s="452" t="s">
        <v>253</v>
      </c>
      <c r="BJ76" s="452" t="s">
        <v>253</v>
      </c>
      <c r="BK76" s="452" t="s">
        <v>253</v>
      </c>
      <c r="BL76" s="452" t="s">
        <v>253</v>
      </c>
      <c r="BM76" s="452" t="s">
        <v>253</v>
      </c>
      <c r="BN76" s="452" t="s">
        <v>253</v>
      </c>
      <c r="BO76" s="452" t="s">
        <v>253</v>
      </c>
      <c r="BP76" s="452" t="s">
        <v>253</v>
      </c>
      <c r="BQ76" s="452" t="s">
        <v>253</v>
      </c>
      <c r="BR76" s="452" t="s">
        <v>253</v>
      </c>
      <c r="BS76" s="452" t="s">
        <v>253</v>
      </c>
      <c r="BT76" s="452" t="s">
        <v>253</v>
      </c>
      <c r="BU76" s="452" t="s">
        <v>253</v>
      </c>
      <c r="BV76" s="452" t="s">
        <v>253</v>
      </c>
      <c r="BW76" s="452" t="s">
        <v>253</v>
      </c>
      <c r="BX76" s="452" t="s">
        <v>253</v>
      </c>
      <c r="BY76" s="452" t="s">
        <v>253</v>
      </c>
      <c r="BZ76" s="452" t="s">
        <v>253</v>
      </c>
      <c r="CA76" s="452" t="s">
        <v>253</v>
      </c>
      <c r="CB76" s="452" t="s">
        <v>253</v>
      </c>
      <c r="CC76" s="452" t="s">
        <v>253</v>
      </c>
      <c r="CD76" s="452" t="s">
        <v>253</v>
      </c>
      <c r="CE76" s="452" t="s">
        <v>253</v>
      </c>
      <c r="CF76" s="452" t="s">
        <v>253</v>
      </c>
      <c r="CG76" s="452" t="s">
        <v>253</v>
      </c>
      <c r="CH76" s="452" t="s">
        <v>253</v>
      </c>
      <c r="CI76" s="452" t="s">
        <v>253</v>
      </c>
      <c r="CJ76" s="452" t="s">
        <v>253</v>
      </c>
      <c r="CK76" s="452" t="s">
        <v>253</v>
      </c>
      <c r="CL76" s="452" t="s">
        <v>253</v>
      </c>
      <c r="CM76" s="452" t="s">
        <v>253</v>
      </c>
      <c r="CN76" s="452" t="s">
        <v>253</v>
      </c>
      <c r="CO76" s="452" t="s">
        <v>253</v>
      </c>
      <c r="CP76" s="452" t="s">
        <v>253</v>
      </c>
      <c r="CQ76" s="452" t="s">
        <v>253</v>
      </c>
      <c r="CR76" s="452" t="s">
        <v>253</v>
      </c>
      <c r="CS76" s="452" t="s">
        <v>253</v>
      </c>
      <c r="CT76" s="452" t="s">
        <v>253</v>
      </c>
      <c r="CU76" s="452" t="s">
        <v>253</v>
      </c>
      <c r="CV76" s="452" t="s">
        <v>253</v>
      </c>
      <c r="CW76" s="452" t="s">
        <v>253</v>
      </c>
      <c r="CX76" s="452" t="s">
        <v>253</v>
      </c>
      <c r="CY76" s="452" t="s">
        <v>253</v>
      </c>
      <c r="CZ76" s="452" t="s">
        <v>253</v>
      </c>
      <c r="DA76" s="452" t="s">
        <v>253</v>
      </c>
      <c r="DB76" s="452" t="s">
        <v>253</v>
      </c>
      <c r="DC76" s="452" t="s">
        <v>253</v>
      </c>
      <c r="DD76" s="452" t="s">
        <v>253</v>
      </c>
      <c r="DE76" s="452" t="s">
        <v>253</v>
      </c>
      <c r="DF76" s="452" t="s">
        <v>253</v>
      </c>
      <c r="DG76" s="452" t="s">
        <v>253</v>
      </c>
      <c r="DH76" s="452" t="s">
        <v>253</v>
      </c>
      <c r="DI76" s="452" t="s">
        <v>253</v>
      </c>
      <c r="DJ76" s="452" t="s">
        <v>253</v>
      </c>
      <c r="DK76" s="452" t="s">
        <v>253</v>
      </c>
      <c r="DL76" s="452" t="s">
        <v>253</v>
      </c>
      <c r="DM76" s="452" t="s">
        <v>253</v>
      </c>
      <c r="DN76" s="452" t="s">
        <v>253</v>
      </c>
      <c r="DO76" s="452" t="s">
        <v>253</v>
      </c>
      <c r="DP76" s="452" t="s">
        <v>253</v>
      </c>
      <c r="DQ76" s="452" t="s">
        <v>253</v>
      </c>
      <c r="DR76" s="452" t="s">
        <v>253</v>
      </c>
      <c r="DS76" s="452" t="s">
        <v>253</v>
      </c>
      <c r="DT76" s="452" t="s">
        <v>253</v>
      </c>
      <c r="DU76" s="452" t="s">
        <v>253</v>
      </c>
      <c r="DV76" s="452" t="s">
        <v>253</v>
      </c>
      <c r="DW76" s="452" t="s">
        <v>253</v>
      </c>
      <c r="DX76" s="452" t="s">
        <v>253</v>
      </c>
      <c r="DY76" s="452" t="s">
        <v>253</v>
      </c>
    </row>
    <row r="77" spans="1:129" s="390" customFormat="1" ht="10.199999999999999">
      <c r="A77" s="359" t="s">
        <v>63</v>
      </c>
      <c r="B77" s="397"/>
      <c r="C77" s="418"/>
      <c r="D77" s="405"/>
      <c r="E77" s="466"/>
      <c r="F77" s="481"/>
      <c r="G77" s="389">
        <f>COUNTIF(G67:G76,"P")</f>
        <v>1</v>
      </c>
      <c r="H77" s="389">
        <f t="shared" ref="H77:R77" si="8">COUNTIF(H67:H76,"P")</f>
        <v>1</v>
      </c>
      <c r="I77" s="389">
        <f t="shared" si="8"/>
        <v>1</v>
      </c>
      <c r="J77" s="389">
        <f t="shared" si="8"/>
        <v>1</v>
      </c>
      <c r="K77" s="389">
        <f t="shared" si="8"/>
        <v>1</v>
      </c>
      <c r="L77" s="389">
        <f t="shared" si="8"/>
        <v>1</v>
      </c>
      <c r="M77" s="389">
        <f t="shared" si="8"/>
        <v>1</v>
      </c>
      <c r="N77" s="389">
        <f t="shared" si="8"/>
        <v>1</v>
      </c>
      <c r="O77" s="389">
        <f t="shared" si="8"/>
        <v>1</v>
      </c>
      <c r="P77" s="389">
        <f t="shared" si="8"/>
        <v>1</v>
      </c>
      <c r="Q77" s="389">
        <f t="shared" si="8"/>
        <v>1</v>
      </c>
      <c r="R77" s="389">
        <f t="shared" si="8"/>
        <v>1</v>
      </c>
      <c r="S77" s="389">
        <f>COUNTIF(S67:S76,"P")</f>
        <v>1</v>
      </c>
      <c r="T77" s="389">
        <f t="shared" ref="T77:CE77" si="9">COUNTIF(T67:T76,"P")</f>
        <v>1</v>
      </c>
      <c r="U77" s="389">
        <f t="shared" si="9"/>
        <v>1</v>
      </c>
      <c r="V77" s="389">
        <f t="shared" si="9"/>
        <v>1</v>
      </c>
      <c r="W77" s="389">
        <f t="shared" si="9"/>
        <v>1</v>
      </c>
      <c r="X77" s="389">
        <f t="shared" si="9"/>
        <v>1</v>
      </c>
      <c r="Y77" s="389">
        <f t="shared" si="9"/>
        <v>1</v>
      </c>
      <c r="Z77" s="389">
        <f t="shared" si="9"/>
        <v>1</v>
      </c>
      <c r="AA77" s="389">
        <f t="shared" si="9"/>
        <v>1</v>
      </c>
      <c r="AB77" s="389">
        <f t="shared" si="9"/>
        <v>1</v>
      </c>
      <c r="AC77" s="389">
        <f t="shared" si="9"/>
        <v>1</v>
      </c>
      <c r="AD77" s="389">
        <f t="shared" si="9"/>
        <v>1</v>
      </c>
      <c r="AE77" s="389">
        <f t="shared" si="9"/>
        <v>1</v>
      </c>
      <c r="AF77" s="389">
        <f t="shared" si="9"/>
        <v>1</v>
      </c>
      <c r="AG77" s="389">
        <f t="shared" si="9"/>
        <v>1</v>
      </c>
      <c r="AH77" s="389">
        <f t="shared" si="9"/>
        <v>1</v>
      </c>
      <c r="AI77" s="389">
        <f t="shared" si="9"/>
        <v>1</v>
      </c>
      <c r="AJ77" s="389">
        <f t="shared" si="9"/>
        <v>1</v>
      </c>
      <c r="AK77" s="389">
        <f t="shared" si="9"/>
        <v>1</v>
      </c>
      <c r="AL77" s="389">
        <f t="shared" si="9"/>
        <v>1</v>
      </c>
      <c r="AM77" s="389">
        <f t="shared" si="9"/>
        <v>1</v>
      </c>
      <c r="AN77" s="389">
        <f t="shared" si="9"/>
        <v>1</v>
      </c>
      <c r="AO77" s="389">
        <f t="shared" si="9"/>
        <v>1</v>
      </c>
      <c r="AP77" s="389">
        <f t="shared" si="9"/>
        <v>1</v>
      </c>
      <c r="AQ77" s="389">
        <f t="shared" si="9"/>
        <v>1</v>
      </c>
      <c r="AR77" s="389">
        <f t="shared" si="9"/>
        <v>1</v>
      </c>
      <c r="AS77" s="389">
        <f t="shared" si="9"/>
        <v>1</v>
      </c>
      <c r="AT77" s="389">
        <f t="shared" si="9"/>
        <v>1</v>
      </c>
      <c r="AU77" s="389">
        <f t="shared" si="9"/>
        <v>1</v>
      </c>
      <c r="AV77" s="389">
        <f t="shared" si="9"/>
        <v>1</v>
      </c>
      <c r="AW77" s="389">
        <f t="shared" si="9"/>
        <v>1</v>
      </c>
      <c r="AX77" s="389">
        <f t="shared" si="9"/>
        <v>1</v>
      </c>
      <c r="AY77" s="389">
        <f t="shared" si="9"/>
        <v>1</v>
      </c>
      <c r="AZ77" s="389">
        <f t="shared" si="9"/>
        <v>2</v>
      </c>
      <c r="BA77" s="389">
        <f t="shared" si="9"/>
        <v>2</v>
      </c>
      <c r="BB77" s="389">
        <f t="shared" si="9"/>
        <v>2</v>
      </c>
      <c r="BC77" s="389">
        <f t="shared" si="9"/>
        <v>2</v>
      </c>
      <c r="BD77" s="389">
        <f t="shared" si="9"/>
        <v>2</v>
      </c>
      <c r="BE77" s="389">
        <f t="shared" si="9"/>
        <v>2</v>
      </c>
      <c r="BF77" s="389">
        <f t="shared" si="9"/>
        <v>2</v>
      </c>
      <c r="BG77" s="389">
        <f t="shared" si="9"/>
        <v>2</v>
      </c>
      <c r="BH77" s="389">
        <f t="shared" si="9"/>
        <v>2</v>
      </c>
      <c r="BI77" s="389">
        <f t="shared" si="9"/>
        <v>2</v>
      </c>
      <c r="BJ77" s="389">
        <f t="shared" si="9"/>
        <v>2</v>
      </c>
      <c r="BK77" s="389">
        <f t="shared" si="9"/>
        <v>2</v>
      </c>
      <c r="BL77" s="389">
        <f t="shared" si="9"/>
        <v>2</v>
      </c>
      <c r="BM77" s="389">
        <f t="shared" si="9"/>
        <v>2</v>
      </c>
      <c r="BN77" s="389">
        <f t="shared" si="9"/>
        <v>2</v>
      </c>
      <c r="BO77" s="389">
        <f t="shared" si="9"/>
        <v>2</v>
      </c>
      <c r="BP77" s="389">
        <f t="shared" si="9"/>
        <v>2</v>
      </c>
      <c r="BQ77" s="389">
        <f t="shared" si="9"/>
        <v>2</v>
      </c>
      <c r="BR77" s="389">
        <f t="shared" si="9"/>
        <v>2</v>
      </c>
      <c r="BS77" s="389">
        <f t="shared" si="9"/>
        <v>2</v>
      </c>
      <c r="BT77" s="389">
        <f t="shared" si="9"/>
        <v>2</v>
      </c>
      <c r="BU77" s="389">
        <f t="shared" si="9"/>
        <v>2</v>
      </c>
      <c r="BV77" s="389">
        <f t="shared" si="9"/>
        <v>2</v>
      </c>
      <c r="BW77" s="389">
        <f t="shared" si="9"/>
        <v>2</v>
      </c>
      <c r="BX77" s="389">
        <f t="shared" si="9"/>
        <v>2</v>
      </c>
      <c r="BY77" s="389">
        <f t="shared" si="9"/>
        <v>2</v>
      </c>
      <c r="BZ77" s="389">
        <f t="shared" si="9"/>
        <v>2</v>
      </c>
      <c r="CA77" s="389">
        <f t="shared" si="9"/>
        <v>2</v>
      </c>
      <c r="CB77" s="389">
        <f t="shared" si="9"/>
        <v>2</v>
      </c>
      <c r="CC77" s="389">
        <f t="shared" si="9"/>
        <v>2</v>
      </c>
      <c r="CD77" s="389">
        <f t="shared" si="9"/>
        <v>2</v>
      </c>
      <c r="CE77" s="389">
        <f t="shared" si="9"/>
        <v>2</v>
      </c>
      <c r="CF77" s="389">
        <f t="shared" ref="CF77:CT77" si="10">COUNTIF(CF67:CF76,"P")</f>
        <v>2</v>
      </c>
      <c r="CG77" s="389">
        <f t="shared" si="10"/>
        <v>2</v>
      </c>
      <c r="CH77" s="389">
        <f t="shared" si="10"/>
        <v>2</v>
      </c>
      <c r="CI77" s="389">
        <f t="shared" si="10"/>
        <v>2</v>
      </c>
      <c r="CJ77" s="389">
        <f t="shared" si="10"/>
        <v>2</v>
      </c>
      <c r="CK77" s="389">
        <f t="shared" si="10"/>
        <v>2</v>
      </c>
      <c r="CL77" s="389">
        <f t="shared" si="10"/>
        <v>2</v>
      </c>
      <c r="CM77" s="389">
        <f t="shared" si="10"/>
        <v>2</v>
      </c>
      <c r="CN77" s="389">
        <f t="shared" si="10"/>
        <v>2</v>
      </c>
      <c r="CO77" s="389">
        <f t="shared" si="10"/>
        <v>2</v>
      </c>
      <c r="CP77" s="389">
        <f t="shared" si="10"/>
        <v>2</v>
      </c>
      <c r="CQ77" s="389">
        <f t="shared" si="10"/>
        <v>2</v>
      </c>
      <c r="CR77" s="389">
        <f t="shared" si="10"/>
        <v>2</v>
      </c>
      <c r="CS77" s="389">
        <f t="shared" si="10"/>
        <v>2</v>
      </c>
      <c r="CT77" s="389">
        <f t="shared" si="10"/>
        <v>2</v>
      </c>
      <c r="CU77" s="389">
        <f t="shared" ref="CU77:DY77" si="11">COUNTIF(CU67:CU76,"P")</f>
        <v>2</v>
      </c>
      <c r="CV77" s="389">
        <f t="shared" si="11"/>
        <v>2</v>
      </c>
      <c r="CW77" s="389">
        <f t="shared" si="11"/>
        <v>2</v>
      </c>
      <c r="CX77" s="389">
        <f t="shared" si="11"/>
        <v>2</v>
      </c>
      <c r="CY77" s="389">
        <f t="shared" si="11"/>
        <v>2</v>
      </c>
      <c r="CZ77" s="389">
        <f t="shared" si="11"/>
        <v>2</v>
      </c>
      <c r="DA77" s="389">
        <f t="shared" si="11"/>
        <v>2</v>
      </c>
      <c r="DB77" s="389">
        <f t="shared" si="11"/>
        <v>2</v>
      </c>
      <c r="DC77" s="389">
        <f t="shared" si="11"/>
        <v>2</v>
      </c>
      <c r="DD77" s="389">
        <f t="shared" si="11"/>
        <v>2</v>
      </c>
      <c r="DE77" s="389">
        <f t="shared" si="11"/>
        <v>2</v>
      </c>
      <c r="DF77" s="389">
        <f t="shared" si="11"/>
        <v>2</v>
      </c>
      <c r="DG77" s="389">
        <f t="shared" si="11"/>
        <v>2</v>
      </c>
      <c r="DH77" s="389">
        <f t="shared" si="11"/>
        <v>2</v>
      </c>
      <c r="DI77" s="389">
        <f t="shared" si="11"/>
        <v>2</v>
      </c>
      <c r="DJ77" s="389">
        <f t="shared" si="11"/>
        <v>2</v>
      </c>
      <c r="DK77" s="389">
        <f t="shared" si="11"/>
        <v>2</v>
      </c>
      <c r="DL77" s="389">
        <f t="shared" si="11"/>
        <v>2</v>
      </c>
      <c r="DM77" s="389">
        <f t="shared" si="11"/>
        <v>2</v>
      </c>
      <c r="DN77" s="389">
        <f t="shared" si="11"/>
        <v>2</v>
      </c>
      <c r="DO77" s="389">
        <f t="shared" si="11"/>
        <v>2</v>
      </c>
      <c r="DP77" s="389">
        <f t="shared" si="11"/>
        <v>2</v>
      </c>
      <c r="DQ77" s="389">
        <f t="shared" si="11"/>
        <v>2</v>
      </c>
      <c r="DR77" s="389">
        <f t="shared" si="11"/>
        <v>2</v>
      </c>
      <c r="DS77" s="389">
        <f t="shared" si="11"/>
        <v>2</v>
      </c>
      <c r="DT77" s="389">
        <f t="shared" si="11"/>
        <v>2</v>
      </c>
      <c r="DU77" s="389">
        <f t="shared" si="11"/>
        <v>2</v>
      </c>
      <c r="DV77" s="389">
        <f t="shared" si="11"/>
        <v>2</v>
      </c>
      <c r="DW77" s="389">
        <f t="shared" si="11"/>
        <v>2</v>
      </c>
      <c r="DX77" s="389">
        <f t="shared" si="11"/>
        <v>2</v>
      </c>
      <c r="DY77" s="389">
        <f t="shared" si="11"/>
        <v>2</v>
      </c>
    </row>
    <row r="78" spans="1:129" s="352" customFormat="1" ht="13.5" customHeight="1">
      <c r="A78" s="351" t="s">
        <v>165</v>
      </c>
      <c r="B78" s="351"/>
      <c r="C78" s="417"/>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7"/>
      <c r="AF78" s="417"/>
      <c r="AG78" s="417"/>
      <c r="AH78" s="417"/>
      <c r="AI78" s="417"/>
      <c r="AJ78" s="417"/>
      <c r="AK78" s="417"/>
      <c r="AL78" s="417"/>
      <c r="AM78" s="417"/>
      <c r="AN78" s="417"/>
      <c r="AO78" s="417"/>
      <c r="AP78" s="417"/>
      <c r="AQ78" s="417"/>
      <c r="AR78" s="417"/>
      <c r="AS78" s="417"/>
      <c r="AT78" s="417"/>
      <c r="AU78" s="417"/>
      <c r="AV78" s="417"/>
      <c r="AW78" s="417"/>
      <c r="AX78" s="417"/>
      <c r="AY78" s="417"/>
      <c r="AZ78" s="417"/>
      <c r="BA78" s="417"/>
      <c r="BB78" s="417"/>
      <c r="BC78" s="417"/>
      <c r="BD78" s="417"/>
      <c r="BE78" s="417"/>
      <c r="BF78" s="417"/>
      <c r="BG78" s="417"/>
      <c r="BH78" s="417"/>
      <c r="BI78" s="417"/>
      <c r="BJ78" s="417"/>
      <c r="BK78" s="417"/>
      <c r="BL78" s="417"/>
      <c r="BM78" s="417"/>
      <c r="BN78" s="417"/>
      <c r="BO78" s="417"/>
      <c r="BP78" s="417"/>
      <c r="BQ78" s="417"/>
      <c r="BR78" s="417"/>
      <c r="BS78" s="417"/>
      <c r="BT78" s="417"/>
      <c r="BU78" s="417"/>
      <c r="BV78" s="417"/>
      <c r="BW78" s="417"/>
      <c r="BX78" s="417"/>
      <c r="BY78" s="417"/>
      <c r="BZ78" s="417"/>
      <c r="CA78" s="417"/>
      <c r="CB78" s="417"/>
      <c r="CC78" s="417"/>
      <c r="CD78" s="417"/>
      <c r="CE78" s="417"/>
      <c r="CF78" s="417"/>
      <c r="CG78" s="417"/>
      <c r="CH78" s="417"/>
      <c r="CI78" s="417"/>
      <c r="CJ78" s="417"/>
      <c r="CK78" s="417"/>
      <c r="CL78" s="417"/>
      <c r="CM78" s="417"/>
      <c r="CN78" s="417"/>
      <c r="CO78" s="417"/>
      <c r="CP78" s="417"/>
      <c r="CQ78" s="417"/>
      <c r="CR78" s="417"/>
      <c r="CS78" s="417"/>
      <c r="CT78" s="417"/>
      <c r="CU78" s="417"/>
      <c r="CV78" s="417"/>
      <c r="CW78" s="417"/>
      <c r="CX78" s="417"/>
      <c r="CY78" s="417"/>
      <c r="CZ78" s="417"/>
      <c r="DA78" s="417"/>
      <c r="DB78" s="417"/>
      <c r="DC78" s="417"/>
      <c r="DD78" s="417"/>
      <c r="DE78" s="417"/>
      <c r="DF78" s="417"/>
      <c r="DG78" s="417"/>
      <c r="DH78" s="417"/>
      <c r="DI78" s="417"/>
      <c r="DJ78" s="417"/>
      <c r="DK78" s="417"/>
      <c r="DL78" s="417"/>
      <c r="DM78" s="417"/>
      <c r="DN78" s="417"/>
      <c r="DO78" s="417"/>
      <c r="DP78" s="417"/>
      <c r="DQ78" s="417"/>
      <c r="DR78" s="417"/>
      <c r="DS78" s="417"/>
      <c r="DT78" s="417"/>
      <c r="DU78" s="417"/>
      <c r="DV78" s="417"/>
      <c r="DW78" s="417"/>
      <c r="DX78" s="417"/>
      <c r="DY78" s="417"/>
    </row>
    <row r="79" spans="1:129" s="391" customFormat="1" ht="10.199999999999999">
      <c r="A79" s="359" t="s">
        <v>166</v>
      </c>
      <c r="B79" s="359" t="s">
        <v>167</v>
      </c>
      <c r="C79" s="410" t="s">
        <v>22</v>
      </c>
      <c r="D79" s="436"/>
      <c r="E79" s="468"/>
      <c r="F79" s="478"/>
      <c r="G79" s="510"/>
      <c r="H79" s="511"/>
      <c r="I79" s="511"/>
      <c r="J79" s="511"/>
      <c r="K79" s="511"/>
      <c r="L79" s="511"/>
      <c r="M79" s="511"/>
      <c r="N79" s="511"/>
      <c r="O79" s="511"/>
      <c r="P79" s="511"/>
      <c r="Q79" s="511"/>
      <c r="R79" s="511"/>
      <c r="S79" s="511"/>
      <c r="T79" s="511"/>
      <c r="U79" s="511"/>
      <c r="V79" s="511"/>
      <c r="W79" s="511"/>
      <c r="X79" s="511"/>
      <c r="Y79" s="511"/>
      <c r="Z79" s="511"/>
      <c r="AA79" s="511"/>
      <c r="AB79" s="511"/>
      <c r="AC79" s="511"/>
      <c r="AD79" s="511"/>
      <c r="AE79" s="511"/>
      <c r="AF79" s="511"/>
      <c r="AG79" s="511"/>
      <c r="AH79" s="511"/>
      <c r="AI79" s="511"/>
      <c r="AJ79" s="511"/>
      <c r="AK79" s="511"/>
      <c r="AL79" s="511"/>
      <c r="AM79" s="511"/>
      <c r="AN79" s="511"/>
      <c r="AO79" s="511"/>
      <c r="AP79" s="511"/>
      <c r="AQ79" s="511"/>
      <c r="AR79" s="511"/>
      <c r="AS79" s="511"/>
      <c r="AT79" s="511"/>
      <c r="AU79" s="511"/>
      <c r="AV79" s="511"/>
      <c r="AW79" s="511"/>
      <c r="AX79" s="511"/>
      <c r="AY79" s="511"/>
      <c r="AZ79" s="511"/>
      <c r="BA79" s="511"/>
      <c r="BB79" s="511"/>
      <c r="BC79" s="511"/>
      <c r="BD79" s="511"/>
      <c r="BE79" s="511"/>
      <c r="BF79" s="511"/>
      <c r="BG79" s="511"/>
      <c r="BH79" s="511"/>
      <c r="BI79" s="511"/>
      <c r="BJ79" s="511"/>
      <c r="BK79" s="511"/>
      <c r="BL79" s="511"/>
      <c r="BM79" s="511"/>
      <c r="BN79" s="511"/>
      <c r="BO79" s="512"/>
      <c r="BP79" s="452" t="s">
        <v>253</v>
      </c>
      <c r="BQ79" s="452" t="s">
        <v>253</v>
      </c>
      <c r="BR79" s="452" t="s">
        <v>253</v>
      </c>
      <c r="BS79" s="452" t="s">
        <v>253</v>
      </c>
      <c r="BT79" s="452" t="s">
        <v>253</v>
      </c>
      <c r="BU79" s="452" t="s">
        <v>253</v>
      </c>
      <c r="BV79" s="452" t="s">
        <v>253</v>
      </c>
      <c r="BW79" s="452" t="s">
        <v>253</v>
      </c>
      <c r="BX79" s="452" t="s">
        <v>253</v>
      </c>
      <c r="BY79" s="452" t="s">
        <v>253</v>
      </c>
      <c r="BZ79" s="452" t="s">
        <v>253</v>
      </c>
      <c r="CA79" s="452" t="s">
        <v>253</v>
      </c>
      <c r="CB79" s="452" t="s">
        <v>253</v>
      </c>
      <c r="CC79" s="452" t="s">
        <v>253</v>
      </c>
      <c r="CD79" s="452" t="s">
        <v>253</v>
      </c>
      <c r="CE79" s="452" t="s">
        <v>253</v>
      </c>
      <c r="CF79" s="452" t="s">
        <v>253</v>
      </c>
      <c r="CG79" s="452" t="s">
        <v>253</v>
      </c>
      <c r="CH79" s="452" t="s">
        <v>253</v>
      </c>
      <c r="CI79" s="452" t="s">
        <v>253</v>
      </c>
      <c r="CJ79" s="452" t="s">
        <v>253</v>
      </c>
      <c r="CK79" s="452" t="s">
        <v>253</v>
      </c>
      <c r="CL79" s="452" t="s">
        <v>253</v>
      </c>
      <c r="CM79" s="452" t="s">
        <v>253</v>
      </c>
      <c r="CN79" s="452" t="s">
        <v>253</v>
      </c>
      <c r="CO79" s="452" t="s">
        <v>253</v>
      </c>
      <c r="CP79" s="452" t="s">
        <v>253</v>
      </c>
      <c r="CQ79" s="452" t="s">
        <v>253</v>
      </c>
      <c r="CR79" s="452" t="s">
        <v>253</v>
      </c>
      <c r="CS79" s="452" t="s">
        <v>253</v>
      </c>
      <c r="CT79" s="452" t="s">
        <v>253</v>
      </c>
      <c r="CU79" s="452" t="s">
        <v>253</v>
      </c>
      <c r="CV79" s="452" t="s">
        <v>253</v>
      </c>
      <c r="CW79" s="452" t="s">
        <v>253</v>
      </c>
      <c r="CX79" s="452" t="s">
        <v>253</v>
      </c>
      <c r="CY79" s="452" t="s">
        <v>253</v>
      </c>
      <c r="CZ79" s="452" t="s">
        <v>253</v>
      </c>
      <c r="DA79" s="452" t="s">
        <v>253</v>
      </c>
      <c r="DB79" s="452" t="s">
        <v>253</v>
      </c>
      <c r="DC79" s="452" t="s">
        <v>253</v>
      </c>
      <c r="DD79" s="452" t="s">
        <v>253</v>
      </c>
      <c r="DE79" s="452" t="s">
        <v>253</v>
      </c>
      <c r="DF79" s="452" t="s">
        <v>253</v>
      </c>
      <c r="DG79" s="452" t="s">
        <v>253</v>
      </c>
      <c r="DH79" s="452" t="s">
        <v>253</v>
      </c>
      <c r="DI79" s="452" t="s">
        <v>253</v>
      </c>
      <c r="DJ79" s="452" t="s">
        <v>253</v>
      </c>
      <c r="DK79" s="452" t="s">
        <v>253</v>
      </c>
      <c r="DL79" s="452" t="s">
        <v>253</v>
      </c>
      <c r="DM79" s="452" t="s">
        <v>253</v>
      </c>
      <c r="DN79" s="452" t="s">
        <v>253</v>
      </c>
      <c r="DO79" s="452" t="s">
        <v>253</v>
      </c>
      <c r="DP79" s="452" t="s">
        <v>253</v>
      </c>
      <c r="DQ79" s="452" t="s">
        <v>253</v>
      </c>
      <c r="DR79" s="452" t="s">
        <v>253</v>
      </c>
      <c r="DS79" s="452" t="s">
        <v>253</v>
      </c>
      <c r="DT79" s="452" t="s">
        <v>253</v>
      </c>
      <c r="DU79" s="452" t="s">
        <v>253</v>
      </c>
      <c r="DV79" s="452" t="s">
        <v>253</v>
      </c>
      <c r="DW79" s="452" t="s">
        <v>253</v>
      </c>
      <c r="DX79" s="452" t="s">
        <v>253</v>
      </c>
      <c r="DY79" s="452" t="s">
        <v>253</v>
      </c>
    </row>
    <row r="80" spans="1:129" s="391" customFormat="1" ht="10.199999999999999">
      <c r="A80" s="359" t="s">
        <v>51</v>
      </c>
      <c r="B80" s="359" t="s">
        <v>52</v>
      </c>
      <c r="C80" s="410" t="s">
        <v>22</v>
      </c>
      <c r="D80" s="432">
        <v>2021</v>
      </c>
      <c r="E80" s="460"/>
      <c r="F80" s="478"/>
      <c r="G80" s="510"/>
      <c r="H80" s="511"/>
      <c r="I80" s="511"/>
      <c r="J80" s="511"/>
      <c r="K80" s="511"/>
      <c r="L80" s="511"/>
      <c r="M80" s="511"/>
      <c r="N80" s="511"/>
      <c r="O80" s="511"/>
      <c r="P80" s="511"/>
      <c r="Q80" s="511"/>
      <c r="R80" s="511"/>
      <c r="S80" s="511"/>
      <c r="T80" s="511"/>
      <c r="U80" s="511"/>
      <c r="V80" s="511"/>
      <c r="W80" s="511"/>
      <c r="X80" s="511"/>
      <c r="Y80" s="511"/>
      <c r="Z80" s="511"/>
      <c r="AA80" s="511"/>
      <c r="AB80" s="511"/>
      <c r="AC80" s="511"/>
      <c r="AD80" s="511"/>
      <c r="AE80" s="511"/>
      <c r="AF80" s="511"/>
      <c r="AG80" s="511"/>
      <c r="AH80" s="511"/>
      <c r="AI80" s="511"/>
      <c r="AJ80" s="511"/>
      <c r="AK80" s="511"/>
      <c r="AL80" s="511"/>
      <c r="AM80" s="511"/>
      <c r="AN80" s="511"/>
      <c r="AO80" s="511"/>
      <c r="AP80" s="511"/>
      <c r="AQ80" s="511"/>
      <c r="AR80" s="511"/>
      <c r="AS80" s="511"/>
      <c r="AT80" s="511"/>
      <c r="AU80" s="511"/>
      <c r="AV80" s="511"/>
      <c r="AW80" s="511"/>
      <c r="AX80" s="511"/>
      <c r="AY80" s="511"/>
      <c r="AZ80" s="511"/>
      <c r="BA80" s="511"/>
      <c r="BB80" s="511"/>
      <c r="BC80" s="511"/>
      <c r="BD80" s="511"/>
      <c r="BE80" s="511"/>
      <c r="BF80" s="511"/>
      <c r="BG80" s="511"/>
      <c r="BH80" s="511"/>
      <c r="BI80" s="511"/>
      <c r="BJ80" s="511"/>
      <c r="BK80" s="511"/>
      <c r="BL80" s="511"/>
      <c r="BM80" s="511"/>
      <c r="BN80" s="511"/>
      <c r="BO80" s="511"/>
      <c r="BP80" s="511"/>
      <c r="BQ80" s="511"/>
      <c r="BR80" s="511"/>
      <c r="BS80" s="511"/>
      <c r="BT80" s="511"/>
      <c r="BU80" s="511"/>
      <c r="BV80" s="511"/>
      <c r="BW80" s="511"/>
      <c r="BX80" s="511"/>
      <c r="BY80" s="511"/>
      <c r="BZ80" s="511"/>
      <c r="CA80" s="511"/>
      <c r="CB80" s="511"/>
      <c r="CC80" s="511"/>
      <c r="CD80" s="511"/>
      <c r="CE80" s="511"/>
      <c r="CF80" s="511"/>
      <c r="CG80" s="511"/>
      <c r="CH80" s="511"/>
      <c r="CI80" s="511"/>
      <c r="CJ80" s="511"/>
      <c r="CK80" s="511"/>
      <c r="CL80" s="511"/>
      <c r="CM80" s="511"/>
      <c r="CN80" s="511"/>
      <c r="CO80" s="511"/>
      <c r="CP80" s="511"/>
      <c r="CQ80" s="511"/>
      <c r="CR80" s="511"/>
      <c r="CS80" s="511"/>
      <c r="CT80" s="511"/>
      <c r="CU80" s="853"/>
      <c r="CV80" s="854"/>
      <c r="CW80" s="854"/>
      <c r="CX80" s="854"/>
      <c r="CY80" s="854"/>
      <c r="CZ80" s="854"/>
      <c r="DA80" s="854"/>
      <c r="DB80" s="854"/>
      <c r="DC80" s="854"/>
      <c r="DD80" s="854"/>
      <c r="DE80" s="854"/>
      <c r="DF80" s="854"/>
      <c r="DG80" s="854"/>
      <c r="DH80" s="854"/>
      <c r="DI80" s="854"/>
      <c r="DJ80" s="854"/>
      <c r="DK80" s="854"/>
      <c r="DL80" s="854"/>
      <c r="DM80" s="854"/>
      <c r="DN80" s="854"/>
      <c r="DO80" s="854"/>
      <c r="DP80" s="854"/>
      <c r="DQ80" s="854"/>
      <c r="DR80" s="854"/>
      <c r="DS80" s="854"/>
      <c r="DT80" s="854"/>
      <c r="DU80" s="854"/>
      <c r="DV80" s="854"/>
      <c r="DW80" s="854"/>
      <c r="DX80" s="854"/>
      <c r="DY80" s="855"/>
    </row>
    <row r="81" spans="1:130" s="391" customFormat="1" ht="13.8">
      <c r="A81" s="359" t="s">
        <v>168</v>
      </c>
      <c r="B81" s="359" t="s">
        <v>169</v>
      </c>
      <c r="C81" s="409" t="s">
        <v>170</v>
      </c>
      <c r="D81" s="401"/>
      <c r="E81" s="401">
        <v>44136</v>
      </c>
      <c r="F81" s="475" t="s">
        <v>262</v>
      </c>
      <c r="G81" s="510"/>
      <c r="H81" s="511"/>
      <c r="I81" s="511"/>
      <c r="J81" s="511"/>
      <c r="K81" s="511"/>
      <c r="L81" s="511"/>
      <c r="M81" s="511"/>
      <c r="N81" s="511"/>
      <c r="O81" s="511"/>
      <c r="P81" s="511"/>
      <c r="Q81" s="511"/>
      <c r="R81" s="511"/>
      <c r="S81" s="511"/>
      <c r="T81" s="511"/>
      <c r="U81" s="511"/>
      <c r="V81" s="511"/>
      <c r="W81" s="511"/>
      <c r="X81" s="511"/>
      <c r="Y81" s="511"/>
      <c r="Z81" s="511"/>
      <c r="AA81" s="512"/>
      <c r="AB81" s="513" t="s">
        <v>271</v>
      </c>
      <c r="AC81" s="514"/>
      <c r="AD81" s="514"/>
      <c r="AE81" s="514"/>
      <c r="AF81" s="514"/>
      <c r="AG81" s="514"/>
      <c r="AH81" s="514"/>
      <c r="AI81" s="514"/>
      <c r="AJ81" s="514"/>
      <c r="AK81" s="515"/>
      <c r="AL81" s="489" t="s">
        <v>266</v>
      </c>
      <c r="AM81" s="490"/>
      <c r="AN81" s="490"/>
      <c r="AO81" s="490"/>
      <c r="AP81" s="490"/>
      <c r="AQ81" s="490"/>
      <c r="AR81" s="490"/>
      <c r="AS81" s="490"/>
      <c r="AT81" s="490"/>
      <c r="AU81" s="490"/>
      <c r="AV81" s="490"/>
      <c r="AW81" s="490"/>
      <c r="AX81" s="490"/>
      <c r="AY81" s="491"/>
      <c r="AZ81" s="447" t="s">
        <v>251</v>
      </c>
      <c r="BA81" s="447" t="s">
        <v>251</v>
      </c>
      <c r="BB81" s="447" t="s">
        <v>251</v>
      </c>
      <c r="BC81" s="447" t="s">
        <v>251</v>
      </c>
      <c r="BD81" s="447" t="s">
        <v>251</v>
      </c>
      <c r="BE81" s="447" t="s">
        <v>251</v>
      </c>
      <c r="BF81" s="447" t="s">
        <v>251</v>
      </c>
      <c r="BG81" s="447" t="s">
        <v>251</v>
      </c>
      <c r="BH81" s="447" t="s">
        <v>251</v>
      </c>
      <c r="BI81" s="447" t="s">
        <v>251</v>
      </c>
      <c r="BJ81" s="447" t="s">
        <v>251</v>
      </c>
      <c r="BK81" s="447" t="s">
        <v>251</v>
      </c>
      <c r="BL81" s="447" t="s">
        <v>251</v>
      </c>
      <c r="BM81" s="447" t="s">
        <v>251</v>
      </c>
      <c r="BN81" s="447" t="s">
        <v>251</v>
      </c>
      <c r="BO81" s="447" t="s">
        <v>251</v>
      </c>
      <c r="BP81" s="447" t="s">
        <v>251</v>
      </c>
      <c r="BQ81" s="447" t="s">
        <v>251</v>
      </c>
      <c r="BR81" s="447" t="s">
        <v>251</v>
      </c>
      <c r="BS81" s="447" t="s">
        <v>251</v>
      </c>
      <c r="BT81" s="447" t="s">
        <v>251</v>
      </c>
      <c r="BU81" s="447" t="s">
        <v>251</v>
      </c>
      <c r="BV81" s="447" t="s">
        <v>251</v>
      </c>
      <c r="BW81" s="447" t="s">
        <v>251</v>
      </c>
      <c r="BX81" s="447" t="s">
        <v>251</v>
      </c>
      <c r="BY81" s="447" t="s">
        <v>251</v>
      </c>
      <c r="BZ81" s="447" t="s">
        <v>251</v>
      </c>
      <c r="CA81" s="447" t="s">
        <v>251</v>
      </c>
      <c r="CB81" s="447" t="s">
        <v>251</v>
      </c>
      <c r="CC81" s="447" t="s">
        <v>251</v>
      </c>
      <c r="CD81" s="447" t="s">
        <v>251</v>
      </c>
      <c r="CE81" s="447" t="s">
        <v>251</v>
      </c>
      <c r="CF81" s="447" t="s">
        <v>251</v>
      </c>
      <c r="CG81" s="447" t="s">
        <v>251</v>
      </c>
      <c r="CH81" s="447" t="s">
        <v>251</v>
      </c>
      <c r="CI81" s="447" t="s">
        <v>251</v>
      </c>
      <c r="CJ81" s="447" t="s">
        <v>251</v>
      </c>
      <c r="CK81" s="447" t="s">
        <v>251</v>
      </c>
      <c r="CL81" s="447" t="s">
        <v>251</v>
      </c>
      <c r="CM81" s="447" t="s">
        <v>251</v>
      </c>
      <c r="CN81" s="447" t="s">
        <v>251</v>
      </c>
      <c r="CO81" s="447" t="s">
        <v>251</v>
      </c>
      <c r="CP81" s="447" t="s">
        <v>251</v>
      </c>
      <c r="CQ81" s="447" t="s">
        <v>251</v>
      </c>
      <c r="CR81" s="447" t="s">
        <v>251</v>
      </c>
      <c r="CS81" s="447" t="s">
        <v>251</v>
      </c>
      <c r="CT81" s="447" t="s">
        <v>251</v>
      </c>
      <c r="CU81" s="447" t="s">
        <v>251</v>
      </c>
      <c r="CV81" s="447" t="s">
        <v>251</v>
      </c>
      <c r="CW81" s="447" t="s">
        <v>251</v>
      </c>
      <c r="CX81" s="447" t="s">
        <v>251</v>
      </c>
      <c r="CY81" s="447" t="s">
        <v>251</v>
      </c>
      <c r="CZ81" s="447" t="s">
        <v>251</v>
      </c>
      <c r="DA81" s="447" t="s">
        <v>251</v>
      </c>
      <c r="DB81" s="447" t="s">
        <v>251</v>
      </c>
      <c r="DC81" s="447" t="s">
        <v>251</v>
      </c>
      <c r="DD81" s="447" t="s">
        <v>251</v>
      </c>
      <c r="DE81" s="447" t="s">
        <v>251</v>
      </c>
      <c r="DF81" s="447" t="s">
        <v>251</v>
      </c>
      <c r="DG81" s="447" t="s">
        <v>251</v>
      </c>
      <c r="DH81" s="447" t="s">
        <v>251</v>
      </c>
      <c r="DI81" s="447" t="s">
        <v>251</v>
      </c>
      <c r="DJ81" s="447" t="s">
        <v>251</v>
      </c>
      <c r="DK81" s="447" t="s">
        <v>251</v>
      </c>
      <c r="DL81" s="447" t="s">
        <v>251</v>
      </c>
      <c r="DM81" s="447" t="s">
        <v>251</v>
      </c>
      <c r="DN81" s="447" t="s">
        <v>251</v>
      </c>
      <c r="DO81" s="447" t="s">
        <v>251</v>
      </c>
      <c r="DP81" s="447" t="s">
        <v>251</v>
      </c>
      <c r="DQ81" s="447" t="s">
        <v>251</v>
      </c>
      <c r="DR81" s="447" t="s">
        <v>251</v>
      </c>
      <c r="DS81" s="447" t="s">
        <v>251</v>
      </c>
      <c r="DT81" s="447" t="s">
        <v>251</v>
      </c>
      <c r="DU81" s="447" t="s">
        <v>251</v>
      </c>
      <c r="DV81" s="447" t="s">
        <v>251</v>
      </c>
      <c r="DW81" s="447" t="s">
        <v>251</v>
      </c>
      <c r="DX81" s="447" t="s">
        <v>251</v>
      </c>
      <c r="DY81" s="447" t="s">
        <v>251</v>
      </c>
    </row>
    <row r="82" spans="1:130" s="391" customFormat="1" ht="10.199999999999999">
      <c r="A82" s="359" t="s">
        <v>171</v>
      </c>
      <c r="B82" s="359" t="s">
        <v>172</v>
      </c>
      <c r="C82" s="410" t="s">
        <v>22</v>
      </c>
      <c r="D82" s="436"/>
      <c r="E82" s="468"/>
      <c r="F82" s="478"/>
      <c r="G82" s="510"/>
      <c r="H82" s="511"/>
      <c r="I82" s="511"/>
      <c r="J82" s="511"/>
      <c r="K82" s="511"/>
      <c r="L82" s="511"/>
      <c r="M82" s="511"/>
      <c r="N82" s="511"/>
      <c r="O82" s="511"/>
      <c r="P82" s="511"/>
      <c r="Q82" s="511"/>
      <c r="R82" s="511"/>
      <c r="S82" s="511"/>
      <c r="T82" s="511"/>
      <c r="U82" s="511"/>
      <c r="V82" s="511"/>
      <c r="W82" s="511"/>
      <c r="X82" s="511"/>
      <c r="Y82" s="511"/>
      <c r="Z82" s="511"/>
      <c r="AA82" s="511"/>
      <c r="AB82" s="511"/>
      <c r="AC82" s="511"/>
      <c r="AD82" s="511"/>
      <c r="AE82" s="511"/>
      <c r="AF82" s="511"/>
      <c r="AG82" s="511"/>
      <c r="AH82" s="511"/>
      <c r="AI82" s="511"/>
      <c r="AJ82" s="511"/>
      <c r="AK82" s="512"/>
      <c r="AL82" s="452" t="s">
        <v>253</v>
      </c>
      <c r="AM82" s="452" t="s">
        <v>253</v>
      </c>
      <c r="AN82" s="452" t="s">
        <v>253</v>
      </c>
      <c r="AO82" s="452" t="s">
        <v>253</v>
      </c>
      <c r="AP82" s="452" t="s">
        <v>253</v>
      </c>
      <c r="AQ82" s="452" t="s">
        <v>253</v>
      </c>
      <c r="AR82" s="452" t="s">
        <v>253</v>
      </c>
      <c r="AS82" s="452" t="s">
        <v>253</v>
      </c>
      <c r="AT82" s="452" t="s">
        <v>253</v>
      </c>
      <c r="AU82" s="452" t="s">
        <v>253</v>
      </c>
      <c r="AV82" s="452" t="s">
        <v>253</v>
      </c>
      <c r="AW82" s="452" t="s">
        <v>253</v>
      </c>
      <c r="AX82" s="452" t="s">
        <v>253</v>
      </c>
      <c r="AY82" s="452" t="s">
        <v>253</v>
      </c>
      <c r="AZ82" s="452" t="s">
        <v>253</v>
      </c>
      <c r="BA82" s="452" t="s">
        <v>253</v>
      </c>
      <c r="BB82" s="452" t="s">
        <v>253</v>
      </c>
      <c r="BC82" s="452" t="s">
        <v>253</v>
      </c>
      <c r="BD82" s="452" t="s">
        <v>253</v>
      </c>
      <c r="BE82" s="452" t="s">
        <v>253</v>
      </c>
      <c r="BF82" s="452" t="s">
        <v>253</v>
      </c>
      <c r="BG82" s="452" t="s">
        <v>253</v>
      </c>
      <c r="BH82" s="452" t="s">
        <v>253</v>
      </c>
      <c r="BI82" s="452" t="s">
        <v>253</v>
      </c>
      <c r="BJ82" s="452" t="s">
        <v>253</v>
      </c>
      <c r="BK82" s="452" t="s">
        <v>253</v>
      </c>
      <c r="BL82" s="452" t="s">
        <v>253</v>
      </c>
      <c r="BM82" s="452" t="s">
        <v>253</v>
      </c>
      <c r="BN82" s="452" t="s">
        <v>253</v>
      </c>
      <c r="BO82" s="452" t="s">
        <v>253</v>
      </c>
      <c r="BP82" s="452" t="s">
        <v>253</v>
      </c>
      <c r="BQ82" s="452" t="s">
        <v>253</v>
      </c>
      <c r="BR82" s="452" t="s">
        <v>253</v>
      </c>
      <c r="BS82" s="452" t="s">
        <v>253</v>
      </c>
      <c r="BT82" s="452" t="s">
        <v>253</v>
      </c>
      <c r="BU82" s="452" t="s">
        <v>253</v>
      </c>
      <c r="BV82" s="452" t="s">
        <v>253</v>
      </c>
      <c r="BW82" s="452" t="s">
        <v>253</v>
      </c>
      <c r="BX82" s="452" t="s">
        <v>253</v>
      </c>
      <c r="BY82" s="452" t="s">
        <v>253</v>
      </c>
      <c r="BZ82" s="452" t="s">
        <v>253</v>
      </c>
      <c r="CA82" s="452" t="s">
        <v>253</v>
      </c>
      <c r="CB82" s="452" t="s">
        <v>253</v>
      </c>
      <c r="CC82" s="452" t="s">
        <v>253</v>
      </c>
      <c r="CD82" s="452" t="s">
        <v>253</v>
      </c>
      <c r="CE82" s="452" t="s">
        <v>253</v>
      </c>
      <c r="CF82" s="452" t="s">
        <v>253</v>
      </c>
      <c r="CG82" s="452" t="s">
        <v>253</v>
      </c>
      <c r="CH82" s="452" t="s">
        <v>253</v>
      </c>
      <c r="CI82" s="452" t="s">
        <v>253</v>
      </c>
      <c r="CJ82" s="452" t="s">
        <v>253</v>
      </c>
      <c r="CK82" s="452" t="s">
        <v>253</v>
      </c>
      <c r="CL82" s="452" t="s">
        <v>253</v>
      </c>
      <c r="CM82" s="452" t="s">
        <v>253</v>
      </c>
      <c r="CN82" s="452" t="s">
        <v>253</v>
      </c>
      <c r="CO82" s="452" t="s">
        <v>253</v>
      </c>
      <c r="CP82" s="452" t="s">
        <v>253</v>
      </c>
      <c r="CQ82" s="452" t="s">
        <v>253</v>
      </c>
      <c r="CR82" s="452" t="s">
        <v>253</v>
      </c>
      <c r="CS82" s="452" t="s">
        <v>253</v>
      </c>
      <c r="CT82" s="452" t="s">
        <v>253</v>
      </c>
      <c r="CU82" s="452" t="s">
        <v>253</v>
      </c>
      <c r="CV82" s="452" t="s">
        <v>253</v>
      </c>
      <c r="CW82" s="452" t="s">
        <v>253</v>
      </c>
      <c r="CX82" s="452" t="s">
        <v>253</v>
      </c>
      <c r="CY82" s="452" t="s">
        <v>253</v>
      </c>
      <c r="CZ82" s="452" t="s">
        <v>253</v>
      </c>
      <c r="DA82" s="452" t="s">
        <v>253</v>
      </c>
      <c r="DB82" s="452" t="s">
        <v>253</v>
      </c>
      <c r="DC82" s="452" t="s">
        <v>253</v>
      </c>
      <c r="DD82" s="452" t="s">
        <v>253</v>
      </c>
      <c r="DE82" s="452" t="s">
        <v>253</v>
      </c>
      <c r="DF82" s="452" t="s">
        <v>253</v>
      </c>
      <c r="DG82" s="452" t="s">
        <v>253</v>
      </c>
      <c r="DH82" s="452" t="s">
        <v>253</v>
      </c>
      <c r="DI82" s="452" t="s">
        <v>253</v>
      </c>
      <c r="DJ82" s="452" t="s">
        <v>253</v>
      </c>
      <c r="DK82" s="452" t="s">
        <v>253</v>
      </c>
      <c r="DL82" s="452" t="s">
        <v>253</v>
      </c>
      <c r="DM82" s="452" t="s">
        <v>253</v>
      </c>
      <c r="DN82" s="452" t="s">
        <v>253</v>
      </c>
      <c r="DO82" s="452" t="s">
        <v>253</v>
      </c>
      <c r="DP82" s="452" t="s">
        <v>253</v>
      </c>
      <c r="DQ82" s="452" t="s">
        <v>253</v>
      </c>
      <c r="DR82" s="452" t="s">
        <v>253</v>
      </c>
      <c r="DS82" s="452" t="s">
        <v>253</v>
      </c>
      <c r="DT82" s="452" t="s">
        <v>253</v>
      </c>
      <c r="DU82" s="452" t="s">
        <v>253</v>
      </c>
      <c r="DV82" s="452" t="s">
        <v>253</v>
      </c>
      <c r="DW82" s="452" t="s">
        <v>253</v>
      </c>
      <c r="DX82" s="452" t="s">
        <v>253</v>
      </c>
      <c r="DY82" s="452" t="s">
        <v>253</v>
      </c>
    </row>
    <row r="83" spans="1:130" s="391" customFormat="1" ht="10.199999999999999">
      <c r="A83" s="366" t="s">
        <v>173</v>
      </c>
      <c r="B83" s="359" t="s">
        <v>174</v>
      </c>
      <c r="C83" s="419" t="s">
        <v>175</v>
      </c>
      <c r="D83" s="436"/>
      <c r="E83" s="468"/>
      <c r="F83" s="482"/>
      <c r="G83" s="419"/>
      <c r="H83" s="419"/>
      <c r="I83" s="419"/>
      <c r="J83" s="419"/>
      <c r="K83" s="419"/>
      <c r="L83" s="419"/>
      <c r="M83" s="419"/>
      <c r="N83" s="419"/>
      <c r="O83" s="419"/>
      <c r="P83" s="419"/>
      <c r="Q83" s="419"/>
      <c r="R83" s="419"/>
      <c r="S83" s="419"/>
      <c r="T83" s="419"/>
      <c r="U83" s="419"/>
      <c r="V83" s="419"/>
      <c r="W83" s="419"/>
      <c r="X83" s="419"/>
      <c r="Y83" s="419"/>
      <c r="Z83" s="419"/>
      <c r="AA83" s="419"/>
      <c r="AB83" s="419"/>
      <c r="AC83" s="419"/>
      <c r="AD83" s="419"/>
      <c r="AE83" s="419"/>
      <c r="AF83" s="419"/>
      <c r="AG83" s="419"/>
      <c r="AH83" s="419"/>
      <c r="AI83" s="419"/>
      <c r="AJ83" s="419"/>
      <c r="AK83" s="419"/>
      <c r="AL83" s="419"/>
      <c r="AM83" s="419"/>
      <c r="AN83" s="419"/>
      <c r="AO83" s="419"/>
      <c r="AP83" s="419"/>
      <c r="AQ83" s="419"/>
      <c r="AR83" s="419"/>
      <c r="AS83" s="419"/>
      <c r="AT83" s="419"/>
      <c r="AU83" s="419"/>
      <c r="AV83" s="419"/>
      <c r="AW83" s="419"/>
      <c r="AX83" s="419"/>
      <c r="AY83" s="419"/>
      <c r="AZ83" s="419"/>
      <c r="BA83" s="419"/>
      <c r="BB83" s="419"/>
      <c r="BC83" s="419"/>
      <c r="BD83" s="419"/>
      <c r="BE83" s="419"/>
      <c r="BF83" s="419"/>
      <c r="BG83" s="419"/>
      <c r="BH83" s="419"/>
      <c r="BI83" s="419"/>
      <c r="BJ83" s="419"/>
      <c r="BK83" s="419"/>
      <c r="BL83" s="419"/>
      <c r="BM83" s="419"/>
      <c r="BN83" s="419"/>
      <c r="BO83" s="419"/>
      <c r="BP83" s="419"/>
      <c r="BQ83" s="419"/>
      <c r="BR83" s="419"/>
      <c r="BS83" s="419"/>
      <c r="BT83" s="419"/>
      <c r="BU83" s="419"/>
      <c r="BV83" s="419"/>
      <c r="BW83" s="419"/>
      <c r="BX83" s="419"/>
      <c r="BY83" s="419"/>
      <c r="BZ83" s="419"/>
      <c r="CA83" s="419"/>
      <c r="CB83" s="419"/>
      <c r="CC83" s="419"/>
      <c r="CD83" s="419"/>
      <c r="CE83" s="419"/>
      <c r="CF83" s="419"/>
      <c r="CG83" s="419"/>
      <c r="CH83" s="419"/>
      <c r="CI83" s="419"/>
      <c r="CJ83" s="419"/>
      <c r="CK83" s="419"/>
      <c r="CL83" s="419"/>
      <c r="CM83" s="419"/>
      <c r="CN83" s="419"/>
      <c r="CO83" s="419"/>
      <c r="CP83" s="419"/>
      <c r="CQ83" s="419"/>
      <c r="CR83" s="419"/>
      <c r="CS83" s="419"/>
      <c r="CT83" s="419"/>
      <c r="CU83" s="419"/>
      <c r="CV83" s="419"/>
      <c r="CW83" s="419"/>
      <c r="CX83" s="419"/>
      <c r="CY83" s="419"/>
      <c r="CZ83" s="419"/>
      <c r="DA83" s="419"/>
      <c r="DB83" s="419"/>
      <c r="DC83" s="419"/>
      <c r="DD83" s="419"/>
      <c r="DE83" s="419"/>
      <c r="DF83" s="419"/>
      <c r="DG83" s="419"/>
      <c r="DH83" s="419"/>
      <c r="DI83" s="419"/>
      <c r="DJ83" s="419"/>
      <c r="DK83" s="419"/>
      <c r="DL83" s="419"/>
      <c r="DM83" s="419"/>
      <c r="DN83" s="419"/>
      <c r="DO83" s="419"/>
      <c r="DP83" s="419"/>
      <c r="DQ83" s="419"/>
      <c r="DR83" s="419"/>
      <c r="DS83" s="419"/>
      <c r="DT83" s="419"/>
      <c r="DU83" s="419"/>
      <c r="DV83" s="419"/>
      <c r="DW83" s="419"/>
      <c r="DX83" s="419"/>
      <c r="DY83" s="419"/>
    </row>
    <row r="84" spans="1:130" s="391" customFormat="1" ht="10.199999999999999">
      <c r="A84" s="366" t="s">
        <v>173</v>
      </c>
      <c r="B84" s="359" t="s">
        <v>176</v>
      </c>
      <c r="C84" s="419" t="s">
        <v>175</v>
      </c>
      <c r="D84" s="436"/>
      <c r="E84" s="468"/>
      <c r="F84" s="482"/>
      <c r="G84" s="419"/>
      <c r="H84" s="419"/>
      <c r="I84" s="419"/>
      <c r="J84" s="419"/>
      <c r="K84" s="419"/>
      <c r="L84" s="419"/>
      <c r="M84" s="419"/>
      <c r="N84" s="419"/>
      <c r="O84" s="419"/>
      <c r="P84" s="419"/>
      <c r="Q84" s="419"/>
      <c r="R84" s="419"/>
      <c r="S84" s="419"/>
      <c r="T84" s="419"/>
      <c r="U84" s="419"/>
      <c r="V84" s="419"/>
      <c r="W84" s="419"/>
      <c r="X84" s="419"/>
      <c r="Y84" s="419"/>
      <c r="Z84" s="419"/>
      <c r="AA84" s="419"/>
      <c r="AB84" s="419"/>
      <c r="AC84" s="419"/>
      <c r="AD84" s="419"/>
      <c r="AE84" s="419"/>
      <c r="AF84" s="419"/>
      <c r="AG84" s="419"/>
      <c r="AH84" s="419"/>
      <c r="AI84" s="419"/>
      <c r="AJ84" s="419"/>
      <c r="AK84" s="419"/>
      <c r="AL84" s="419"/>
      <c r="AM84" s="419"/>
      <c r="AN84" s="419"/>
      <c r="AO84" s="419"/>
      <c r="AP84" s="419"/>
      <c r="AQ84" s="419"/>
      <c r="AR84" s="419"/>
      <c r="AS84" s="419"/>
      <c r="AT84" s="419"/>
      <c r="AU84" s="419"/>
      <c r="AV84" s="419"/>
      <c r="AW84" s="419"/>
      <c r="AX84" s="419"/>
      <c r="AY84" s="419"/>
      <c r="AZ84" s="419"/>
      <c r="BA84" s="419"/>
      <c r="BB84" s="419"/>
      <c r="BC84" s="419"/>
      <c r="BD84" s="419"/>
      <c r="BE84" s="419"/>
      <c r="BF84" s="419"/>
      <c r="BG84" s="419"/>
      <c r="BH84" s="419"/>
      <c r="BI84" s="419"/>
      <c r="BJ84" s="419"/>
      <c r="BK84" s="419"/>
      <c r="BL84" s="419"/>
      <c r="BM84" s="419"/>
      <c r="BN84" s="419"/>
      <c r="BO84" s="419"/>
      <c r="BP84" s="419"/>
      <c r="BQ84" s="419"/>
      <c r="BR84" s="419"/>
      <c r="BS84" s="419"/>
      <c r="BT84" s="419"/>
      <c r="BU84" s="419"/>
      <c r="BV84" s="419"/>
      <c r="BW84" s="419"/>
      <c r="BX84" s="419"/>
      <c r="BY84" s="419"/>
      <c r="BZ84" s="419"/>
      <c r="CA84" s="419"/>
      <c r="CB84" s="419"/>
      <c r="CC84" s="419"/>
      <c r="CD84" s="419"/>
      <c r="CE84" s="419"/>
      <c r="CF84" s="419"/>
      <c r="CG84" s="419"/>
      <c r="CH84" s="419"/>
      <c r="CI84" s="419"/>
      <c r="CJ84" s="419"/>
      <c r="CK84" s="419"/>
      <c r="CL84" s="419"/>
      <c r="CM84" s="419"/>
      <c r="CN84" s="419"/>
      <c r="CO84" s="419"/>
      <c r="CP84" s="419"/>
      <c r="CQ84" s="419"/>
      <c r="CR84" s="419"/>
      <c r="CS84" s="419"/>
      <c r="CT84" s="419"/>
      <c r="CU84" s="419"/>
      <c r="CV84" s="419"/>
      <c r="CW84" s="419"/>
      <c r="CX84" s="419"/>
      <c r="CY84" s="419"/>
      <c r="CZ84" s="419"/>
      <c r="DA84" s="419"/>
      <c r="DB84" s="419"/>
      <c r="DC84" s="419"/>
      <c r="DD84" s="419"/>
      <c r="DE84" s="419"/>
      <c r="DF84" s="419"/>
      <c r="DG84" s="419"/>
      <c r="DH84" s="419"/>
      <c r="DI84" s="419"/>
      <c r="DJ84" s="419"/>
      <c r="DK84" s="419"/>
      <c r="DL84" s="419"/>
      <c r="DM84" s="419"/>
      <c r="DN84" s="419"/>
      <c r="DO84" s="419"/>
      <c r="DP84" s="419"/>
      <c r="DQ84" s="419"/>
      <c r="DR84" s="419"/>
      <c r="DS84" s="419"/>
      <c r="DT84" s="419"/>
      <c r="DU84" s="419"/>
      <c r="DV84" s="419"/>
      <c r="DW84" s="419"/>
      <c r="DX84" s="419"/>
      <c r="DY84" s="419"/>
    </row>
    <row r="85" spans="1:130" s="392" customFormat="1" ht="10.199999999999999">
      <c r="A85" s="345" t="s">
        <v>177</v>
      </c>
      <c r="B85" s="345" t="s">
        <v>176</v>
      </c>
      <c r="C85" s="410" t="s">
        <v>22</v>
      </c>
      <c r="D85" s="437"/>
      <c r="E85" s="469"/>
      <c r="F85" s="478"/>
      <c r="G85" s="423"/>
      <c r="H85" s="423"/>
      <c r="I85" s="423"/>
      <c r="J85" s="423"/>
      <c r="K85" s="423"/>
      <c r="L85" s="423"/>
      <c r="M85" s="423"/>
      <c r="N85" s="423"/>
      <c r="O85" s="423"/>
      <c r="P85" s="423"/>
      <c r="Q85" s="423"/>
      <c r="R85" s="423"/>
      <c r="S85" s="423"/>
      <c r="T85" s="423"/>
      <c r="U85" s="423"/>
      <c r="V85" s="423"/>
      <c r="W85" s="423"/>
      <c r="X85" s="423"/>
      <c r="Y85" s="423"/>
      <c r="Z85" s="423"/>
      <c r="AA85" s="423"/>
      <c r="AB85" s="423"/>
      <c r="AC85" s="423"/>
      <c r="AD85" s="423"/>
      <c r="AE85" s="423"/>
      <c r="AF85" s="423"/>
      <c r="AG85" s="423"/>
      <c r="AH85" s="423"/>
      <c r="AI85" s="423"/>
      <c r="AJ85" s="423"/>
      <c r="AK85" s="423"/>
      <c r="AL85" s="423"/>
      <c r="AM85" s="423"/>
      <c r="AN85" s="423"/>
      <c r="AO85" s="423"/>
      <c r="AP85" s="423"/>
      <c r="AQ85" s="423"/>
      <c r="AR85" s="423"/>
      <c r="AS85" s="423"/>
      <c r="AT85" s="423"/>
      <c r="AU85" s="423"/>
      <c r="AV85" s="423"/>
      <c r="AW85" s="423"/>
      <c r="AX85" s="423"/>
      <c r="AY85" s="423"/>
      <c r="AZ85" s="423"/>
      <c r="BA85" s="423"/>
      <c r="BB85" s="423"/>
      <c r="BC85" s="423"/>
      <c r="BD85" s="423"/>
      <c r="BE85" s="423"/>
      <c r="BF85" s="423"/>
      <c r="BG85" s="423"/>
      <c r="BH85" s="423"/>
      <c r="BI85" s="423"/>
      <c r="BJ85" s="423"/>
      <c r="BK85" s="423"/>
      <c r="BL85" s="423"/>
      <c r="BM85" s="423"/>
      <c r="BN85" s="423"/>
      <c r="BO85" s="423"/>
      <c r="BP85" s="423"/>
      <c r="BQ85" s="423"/>
      <c r="BR85" s="423"/>
      <c r="BS85" s="423"/>
      <c r="BT85" s="423"/>
      <c r="BU85" s="423"/>
      <c r="BV85" s="423"/>
      <c r="BW85" s="423"/>
      <c r="BX85" s="423"/>
      <c r="BY85" s="423"/>
      <c r="BZ85" s="423"/>
      <c r="CA85" s="423"/>
      <c r="CB85" s="423"/>
      <c r="CC85" s="423"/>
      <c r="CD85" s="423"/>
      <c r="CE85" s="423"/>
      <c r="CF85" s="423"/>
      <c r="CG85" s="423"/>
      <c r="CH85" s="423"/>
      <c r="CI85" s="423"/>
      <c r="CJ85" s="423"/>
      <c r="CK85" s="423"/>
      <c r="CL85" s="423"/>
      <c r="CM85" s="423"/>
      <c r="CN85" s="423"/>
      <c r="CO85" s="423"/>
      <c r="CP85" s="423"/>
      <c r="CQ85" s="423"/>
      <c r="CR85" s="423"/>
      <c r="CS85" s="423"/>
      <c r="CT85" s="441"/>
      <c r="CU85" s="423"/>
      <c r="CV85" s="423"/>
      <c r="CW85" s="423"/>
      <c r="CX85" s="423"/>
      <c r="CY85" s="423"/>
      <c r="CZ85" s="423"/>
      <c r="DA85" s="423"/>
      <c r="DB85" s="423"/>
      <c r="DC85" s="423"/>
      <c r="DD85" s="423"/>
      <c r="DE85" s="423"/>
      <c r="DF85" s="423"/>
      <c r="DG85" s="423"/>
      <c r="DH85" s="423"/>
      <c r="DI85" s="423"/>
      <c r="DJ85" s="423"/>
      <c r="DK85" s="423"/>
      <c r="DL85" s="423"/>
      <c r="DM85" s="423"/>
      <c r="DN85" s="423"/>
      <c r="DO85" s="423"/>
      <c r="DP85" s="423"/>
      <c r="DQ85" s="423"/>
      <c r="DR85" s="423"/>
      <c r="DS85" s="423"/>
      <c r="DT85" s="423"/>
      <c r="DU85" s="423"/>
      <c r="DV85" s="423"/>
      <c r="DW85" s="423"/>
      <c r="DX85" s="423"/>
      <c r="DY85" s="423"/>
    </row>
    <row r="86" spans="1:130" s="391" customFormat="1" ht="10.199999999999999">
      <c r="A86" s="359" t="s">
        <v>178</v>
      </c>
      <c r="B86" s="359" t="s">
        <v>179</v>
      </c>
      <c r="C86" s="410" t="s">
        <v>22</v>
      </c>
      <c r="D86" s="436"/>
      <c r="E86" s="468"/>
      <c r="F86" s="478"/>
      <c r="G86" s="422"/>
      <c r="H86" s="422"/>
      <c r="I86" s="422"/>
      <c r="J86" s="422"/>
      <c r="K86" s="422"/>
      <c r="L86" s="422"/>
      <c r="M86" s="422"/>
      <c r="N86" s="422"/>
      <c r="O86" s="422"/>
      <c r="P86" s="422"/>
      <c r="Q86" s="422"/>
      <c r="R86" s="422"/>
      <c r="S86" s="422"/>
      <c r="T86" s="422"/>
      <c r="U86" s="422"/>
      <c r="V86" s="422"/>
      <c r="W86" s="422"/>
      <c r="X86" s="422"/>
      <c r="Y86" s="422"/>
      <c r="Z86" s="422"/>
      <c r="AA86" s="422"/>
      <c r="AB86" s="422"/>
      <c r="AC86" s="422"/>
      <c r="AD86" s="422"/>
      <c r="AE86" s="422"/>
      <c r="AF86" s="422"/>
      <c r="AG86" s="422"/>
      <c r="AH86" s="422"/>
      <c r="AI86" s="422"/>
      <c r="AJ86" s="422"/>
      <c r="AK86" s="422"/>
      <c r="AL86" s="422"/>
      <c r="AM86" s="422"/>
      <c r="AN86" s="422"/>
      <c r="AO86" s="422"/>
      <c r="AP86" s="422"/>
      <c r="AQ86" s="422"/>
      <c r="AR86" s="422"/>
      <c r="AS86" s="422"/>
      <c r="AT86" s="422"/>
      <c r="AU86" s="422"/>
      <c r="AV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c r="CH86" s="422"/>
      <c r="CI86" s="422"/>
      <c r="CJ86" s="422"/>
      <c r="CK86" s="422"/>
      <c r="CL86" s="422"/>
      <c r="CM86" s="422"/>
      <c r="CN86" s="422"/>
      <c r="CO86" s="422"/>
      <c r="CP86" s="422"/>
      <c r="CQ86" s="422"/>
      <c r="CR86" s="422"/>
      <c r="CS86" s="422"/>
      <c r="CT86" s="440"/>
      <c r="CU86" s="422"/>
      <c r="CV86" s="422"/>
      <c r="CW86" s="422"/>
      <c r="CX86" s="422"/>
      <c r="CY86" s="422"/>
      <c r="CZ86" s="422"/>
      <c r="DA86" s="422"/>
      <c r="DB86" s="422"/>
      <c r="DC86" s="422"/>
      <c r="DD86" s="422"/>
      <c r="DE86" s="422"/>
      <c r="DF86" s="422"/>
      <c r="DG86" s="422"/>
      <c r="DH86" s="422"/>
      <c r="DI86" s="422"/>
      <c r="DJ86" s="422"/>
      <c r="DK86" s="422"/>
      <c r="DL86" s="422"/>
      <c r="DM86" s="422"/>
      <c r="DN86" s="422"/>
      <c r="DO86" s="422"/>
      <c r="DP86" s="422"/>
      <c r="DQ86" s="422"/>
      <c r="DR86" s="422"/>
      <c r="DS86" s="422"/>
      <c r="DT86" s="422"/>
      <c r="DU86" s="422"/>
      <c r="DV86" s="422"/>
      <c r="DW86" s="422"/>
      <c r="DX86" s="422"/>
      <c r="DY86" s="422"/>
      <c r="DZ86" s="392"/>
    </row>
    <row r="87" spans="1:130" s="367" customFormat="1" ht="10.199999999999999">
      <c r="A87" s="366" t="s">
        <v>180</v>
      </c>
      <c r="B87" s="366" t="s">
        <v>181</v>
      </c>
      <c r="C87" s="419" t="s">
        <v>175</v>
      </c>
      <c r="D87" s="438"/>
      <c r="E87" s="470"/>
      <c r="F87" s="482"/>
      <c r="G87" s="366"/>
      <c r="H87" s="366"/>
      <c r="I87" s="366"/>
      <c r="J87" s="366"/>
      <c r="K87" s="366"/>
      <c r="L87" s="366"/>
      <c r="M87" s="366"/>
      <c r="N87" s="366"/>
      <c r="O87" s="366"/>
      <c r="P87" s="366"/>
      <c r="Q87" s="366"/>
      <c r="R87" s="366"/>
      <c r="S87" s="366"/>
      <c r="T87" s="366"/>
      <c r="U87" s="366"/>
      <c r="V87" s="366"/>
      <c r="W87" s="366"/>
      <c r="X87" s="366"/>
      <c r="Y87" s="366"/>
      <c r="Z87" s="366"/>
      <c r="AA87" s="366"/>
      <c r="AB87" s="366"/>
      <c r="AC87" s="366"/>
      <c r="AD87" s="366"/>
      <c r="AE87" s="366"/>
      <c r="AF87" s="366"/>
      <c r="AG87" s="366"/>
      <c r="AH87" s="366"/>
      <c r="AI87" s="366"/>
      <c r="AJ87" s="366"/>
      <c r="AK87" s="366"/>
      <c r="AL87" s="366"/>
      <c r="AM87" s="366"/>
      <c r="AN87" s="366"/>
      <c r="AO87" s="366"/>
      <c r="AP87" s="366"/>
      <c r="AQ87" s="366"/>
      <c r="AR87" s="366"/>
      <c r="AS87" s="366"/>
      <c r="AT87" s="366"/>
      <c r="AU87" s="366"/>
      <c r="AV87" s="366"/>
      <c r="AW87" s="366"/>
      <c r="AX87" s="366"/>
      <c r="AY87" s="366"/>
      <c r="AZ87" s="366"/>
      <c r="BA87" s="366"/>
      <c r="BB87" s="366"/>
      <c r="BC87" s="366"/>
      <c r="BD87" s="366"/>
      <c r="BE87" s="366"/>
      <c r="BF87" s="366"/>
      <c r="BG87" s="366"/>
      <c r="BH87" s="366"/>
      <c r="BI87" s="366"/>
      <c r="BJ87" s="366"/>
      <c r="BK87" s="366"/>
      <c r="BL87" s="366"/>
      <c r="BM87" s="366"/>
      <c r="BN87" s="366"/>
      <c r="BO87" s="366"/>
      <c r="BP87" s="366"/>
      <c r="BQ87" s="366"/>
      <c r="BR87" s="366"/>
      <c r="BS87" s="366"/>
      <c r="BT87" s="366"/>
      <c r="BU87" s="366"/>
      <c r="BV87" s="366"/>
      <c r="BW87" s="366"/>
      <c r="BX87" s="366"/>
      <c r="BY87" s="366"/>
      <c r="BZ87" s="366"/>
      <c r="CA87" s="366"/>
      <c r="CB87" s="366"/>
      <c r="CC87" s="366"/>
      <c r="CD87" s="366"/>
      <c r="CE87" s="366"/>
      <c r="CF87" s="366"/>
      <c r="CG87" s="366"/>
      <c r="CH87" s="366"/>
      <c r="CI87" s="366"/>
      <c r="CJ87" s="366"/>
      <c r="CK87" s="366"/>
      <c r="CL87" s="366"/>
      <c r="CM87" s="366"/>
      <c r="CN87" s="366"/>
      <c r="CO87" s="366"/>
      <c r="CP87" s="366"/>
      <c r="CQ87" s="366"/>
      <c r="CR87" s="366"/>
      <c r="CS87" s="366"/>
      <c r="CT87" s="442"/>
      <c r="CU87" s="366"/>
      <c r="CV87" s="366"/>
      <c r="CW87" s="366"/>
      <c r="CX87" s="366"/>
      <c r="CY87" s="366"/>
      <c r="CZ87" s="366"/>
      <c r="DA87" s="366"/>
      <c r="DB87" s="366"/>
      <c r="DC87" s="366"/>
      <c r="DD87" s="366"/>
      <c r="DE87" s="366"/>
      <c r="DF87" s="366"/>
      <c r="DG87" s="366"/>
      <c r="DH87" s="366"/>
      <c r="DI87" s="366"/>
      <c r="DJ87" s="366"/>
      <c r="DK87" s="366"/>
      <c r="DL87" s="366"/>
      <c r="DM87" s="366"/>
      <c r="DN87" s="366"/>
      <c r="DO87" s="366"/>
      <c r="DP87" s="366"/>
      <c r="DQ87" s="366"/>
      <c r="DR87" s="366"/>
      <c r="DS87" s="366"/>
      <c r="DT87" s="366"/>
      <c r="DU87" s="366"/>
      <c r="DV87" s="366"/>
      <c r="DW87" s="366"/>
      <c r="DX87" s="366"/>
      <c r="DY87" s="366"/>
      <c r="DZ87" s="339"/>
    </row>
    <row r="88" spans="1:130" s="367" customFormat="1" ht="10.199999999999999">
      <c r="A88" s="366" t="s">
        <v>182</v>
      </c>
      <c r="B88" s="366" t="s">
        <v>183</v>
      </c>
      <c r="C88" s="419" t="s">
        <v>175</v>
      </c>
      <c r="D88" s="438"/>
      <c r="E88" s="470"/>
      <c r="F88" s="482"/>
      <c r="G88" s="366"/>
      <c r="H88" s="366"/>
      <c r="I88" s="366"/>
      <c r="J88" s="366"/>
      <c r="K88" s="366"/>
      <c r="L88" s="366"/>
      <c r="M88" s="366"/>
      <c r="N88" s="366"/>
      <c r="O88" s="366"/>
      <c r="P88" s="366"/>
      <c r="Q88" s="366"/>
      <c r="R88" s="366"/>
      <c r="S88" s="366"/>
      <c r="T88" s="366"/>
      <c r="U88" s="366"/>
      <c r="V88" s="366"/>
      <c r="W88" s="366"/>
      <c r="X88" s="366"/>
      <c r="Y88" s="366"/>
      <c r="Z88" s="366"/>
      <c r="AA88" s="366"/>
      <c r="AB88" s="366"/>
      <c r="AC88" s="366"/>
      <c r="AD88" s="366"/>
      <c r="AE88" s="366"/>
      <c r="AF88" s="366"/>
      <c r="AG88" s="366"/>
      <c r="AH88" s="366"/>
      <c r="AI88" s="366"/>
      <c r="AJ88" s="366"/>
      <c r="AK88" s="366"/>
      <c r="AL88" s="366"/>
      <c r="AM88" s="366"/>
      <c r="AN88" s="366"/>
      <c r="AO88" s="366"/>
      <c r="AP88" s="366"/>
      <c r="AQ88" s="366"/>
      <c r="AR88" s="366"/>
      <c r="AS88" s="366"/>
      <c r="AT88" s="366"/>
      <c r="AU88" s="366"/>
      <c r="AV88" s="366"/>
      <c r="AW88" s="366"/>
      <c r="AX88" s="366"/>
      <c r="AY88" s="366"/>
      <c r="AZ88" s="366"/>
      <c r="BA88" s="366"/>
      <c r="BB88" s="366"/>
      <c r="BC88" s="366"/>
      <c r="BD88" s="366"/>
      <c r="BE88" s="366"/>
      <c r="BF88" s="366"/>
      <c r="BG88" s="366"/>
      <c r="BH88" s="366"/>
      <c r="BI88" s="366"/>
      <c r="BJ88" s="366"/>
      <c r="BK88" s="366"/>
      <c r="BL88" s="366"/>
      <c r="BM88" s="366"/>
      <c r="BN88" s="366"/>
      <c r="BO88" s="366"/>
      <c r="BP88" s="366"/>
      <c r="BQ88" s="366"/>
      <c r="BR88" s="366"/>
      <c r="BS88" s="366"/>
      <c r="BT88" s="366"/>
      <c r="BU88" s="366"/>
      <c r="BV88" s="366"/>
      <c r="BW88" s="366"/>
      <c r="BX88" s="366"/>
      <c r="BY88" s="366"/>
      <c r="BZ88" s="366"/>
      <c r="CA88" s="366"/>
      <c r="CB88" s="366"/>
      <c r="CC88" s="366"/>
      <c r="CD88" s="366"/>
      <c r="CE88" s="366"/>
      <c r="CF88" s="366"/>
      <c r="CG88" s="366"/>
      <c r="CH88" s="366"/>
      <c r="CI88" s="366"/>
      <c r="CJ88" s="366"/>
      <c r="CK88" s="366"/>
      <c r="CL88" s="366"/>
      <c r="CM88" s="366"/>
      <c r="CN88" s="366"/>
      <c r="CO88" s="366"/>
      <c r="CP88" s="366"/>
      <c r="CQ88" s="366"/>
      <c r="CR88" s="366"/>
      <c r="CS88" s="366"/>
      <c r="CT88" s="442"/>
      <c r="CU88" s="366"/>
      <c r="CV88" s="366"/>
      <c r="CW88" s="366"/>
      <c r="CX88" s="366"/>
      <c r="CY88" s="366"/>
      <c r="CZ88" s="366"/>
      <c r="DA88" s="366"/>
      <c r="DB88" s="366"/>
      <c r="DC88" s="366"/>
      <c r="DD88" s="366"/>
      <c r="DE88" s="366"/>
      <c r="DF88" s="366"/>
      <c r="DG88" s="366"/>
      <c r="DH88" s="366"/>
      <c r="DI88" s="366"/>
      <c r="DJ88" s="366"/>
      <c r="DK88" s="366"/>
      <c r="DL88" s="366"/>
      <c r="DM88" s="366"/>
      <c r="DN88" s="366"/>
      <c r="DO88" s="366"/>
      <c r="DP88" s="366"/>
      <c r="DQ88" s="366"/>
      <c r="DR88" s="366"/>
      <c r="DS88" s="366"/>
      <c r="DT88" s="366"/>
      <c r="DU88" s="366"/>
      <c r="DV88" s="366"/>
      <c r="DW88" s="366"/>
      <c r="DX88" s="366"/>
      <c r="DY88" s="366"/>
      <c r="DZ88" s="339"/>
    </row>
    <row r="89" spans="1:130" s="367" customFormat="1" ht="10.199999999999999">
      <c r="A89" s="366" t="s">
        <v>182</v>
      </c>
      <c r="B89" s="366" t="s">
        <v>183</v>
      </c>
      <c r="C89" s="419" t="s">
        <v>175</v>
      </c>
      <c r="D89" s="438"/>
      <c r="E89" s="470"/>
      <c r="F89" s="482"/>
      <c r="G89" s="366"/>
      <c r="H89" s="366"/>
      <c r="I89" s="366"/>
      <c r="J89" s="366"/>
      <c r="K89" s="366"/>
      <c r="L89" s="366"/>
      <c r="M89" s="366"/>
      <c r="N89" s="366"/>
      <c r="O89" s="366"/>
      <c r="P89" s="366"/>
      <c r="Q89" s="366"/>
      <c r="R89" s="366"/>
      <c r="S89" s="366"/>
      <c r="T89" s="366"/>
      <c r="U89" s="366"/>
      <c r="V89" s="366"/>
      <c r="W89" s="366"/>
      <c r="X89" s="366"/>
      <c r="Y89" s="366"/>
      <c r="Z89" s="366"/>
      <c r="AA89" s="366"/>
      <c r="AB89" s="366"/>
      <c r="AC89" s="366"/>
      <c r="AD89" s="366"/>
      <c r="AE89" s="366"/>
      <c r="AF89" s="366"/>
      <c r="AG89" s="366"/>
      <c r="AH89" s="366"/>
      <c r="AI89" s="366"/>
      <c r="AJ89" s="366"/>
      <c r="AK89" s="366"/>
      <c r="AL89" s="366"/>
      <c r="AM89" s="366"/>
      <c r="AN89" s="366"/>
      <c r="AO89" s="366"/>
      <c r="AP89" s="366"/>
      <c r="AQ89" s="366"/>
      <c r="AR89" s="366"/>
      <c r="AS89" s="366"/>
      <c r="AT89" s="366"/>
      <c r="AU89" s="366"/>
      <c r="AV89" s="366"/>
      <c r="AW89" s="366"/>
      <c r="AX89" s="366"/>
      <c r="AY89" s="366"/>
      <c r="AZ89" s="366"/>
      <c r="BA89" s="366"/>
      <c r="BB89" s="366"/>
      <c r="BC89" s="366"/>
      <c r="BD89" s="366"/>
      <c r="BE89" s="366"/>
      <c r="BF89" s="366"/>
      <c r="BG89" s="366"/>
      <c r="BH89" s="366"/>
      <c r="BI89" s="366"/>
      <c r="BJ89" s="366"/>
      <c r="BK89" s="366"/>
      <c r="BL89" s="366"/>
      <c r="BM89" s="366"/>
      <c r="BN89" s="366"/>
      <c r="BO89" s="366"/>
      <c r="BP89" s="366"/>
      <c r="BQ89" s="366"/>
      <c r="BR89" s="366"/>
      <c r="BS89" s="366"/>
      <c r="BT89" s="366"/>
      <c r="BU89" s="366"/>
      <c r="BV89" s="366"/>
      <c r="BW89" s="366"/>
      <c r="BX89" s="366"/>
      <c r="BY89" s="366"/>
      <c r="BZ89" s="366"/>
      <c r="CA89" s="366"/>
      <c r="CB89" s="366"/>
      <c r="CC89" s="366"/>
      <c r="CD89" s="366"/>
      <c r="CE89" s="366"/>
      <c r="CF89" s="366"/>
      <c r="CG89" s="366"/>
      <c r="CH89" s="366"/>
      <c r="CI89" s="366"/>
      <c r="CJ89" s="366"/>
      <c r="CK89" s="366"/>
      <c r="CL89" s="366"/>
      <c r="CM89" s="366"/>
      <c r="CN89" s="366"/>
      <c r="CO89" s="366"/>
      <c r="CP89" s="366"/>
      <c r="CQ89" s="366"/>
      <c r="CR89" s="366"/>
      <c r="CS89" s="366"/>
      <c r="CT89" s="442"/>
      <c r="CU89" s="366"/>
      <c r="CV89" s="366"/>
      <c r="CW89" s="366"/>
      <c r="CX89" s="366"/>
      <c r="CY89" s="366"/>
      <c r="CZ89" s="366"/>
      <c r="DA89" s="366"/>
      <c r="DB89" s="366"/>
      <c r="DC89" s="366"/>
      <c r="DD89" s="366"/>
      <c r="DE89" s="366"/>
      <c r="DF89" s="366"/>
      <c r="DG89" s="366"/>
      <c r="DH89" s="366"/>
      <c r="DI89" s="366"/>
      <c r="DJ89" s="366"/>
      <c r="DK89" s="366"/>
      <c r="DL89" s="366"/>
      <c r="DM89" s="366"/>
      <c r="DN89" s="366"/>
      <c r="DO89" s="366"/>
      <c r="DP89" s="366"/>
      <c r="DQ89" s="366"/>
      <c r="DR89" s="366"/>
      <c r="DS89" s="366"/>
      <c r="DT89" s="366"/>
      <c r="DU89" s="366"/>
      <c r="DV89" s="366"/>
      <c r="DW89" s="366"/>
      <c r="DX89" s="366"/>
      <c r="DY89" s="366"/>
      <c r="DZ89" s="339"/>
    </row>
    <row r="90" spans="1:130" s="367" customFormat="1" ht="10.199999999999999">
      <c r="A90" s="366" t="s">
        <v>182</v>
      </c>
      <c r="B90" s="366" t="s">
        <v>183</v>
      </c>
      <c r="C90" s="419" t="s">
        <v>175</v>
      </c>
      <c r="D90" s="438"/>
      <c r="E90" s="470"/>
      <c r="F90" s="482"/>
      <c r="G90" s="366"/>
      <c r="H90" s="366"/>
      <c r="I90" s="366"/>
      <c r="J90" s="366"/>
      <c r="K90" s="366"/>
      <c r="L90" s="366"/>
      <c r="M90" s="366"/>
      <c r="N90" s="366"/>
      <c r="O90" s="366"/>
      <c r="P90" s="366"/>
      <c r="Q90" s="366"/>
      <c r="R90" s="366"/>
      <c r="S90" s="366"/>
      <c r="T90" s="366"/>
      <c r="U90" s="366"/>
      <c r="V90" s="366"/>
      <c r="W90" s="366"/>
      <c r="X90" s="366"/>
      <c r="Y90" s="366"/>
      <c r="Z90" s="366"/>
      <c r="AA90" s="366"/>
      <c r="AB90" s="366"/>
      <c r="AC90" s="366"/>
      <c r="AD90" s="366"/>
      <c r="AE90" s="366"/>
      <c r="AF90" s="366"/>
      <c r="AG90" s="366"/>
      <c r="AH90" s="366"/>
      <c r="AI90" s="366"/>
      <c r="AJ90" s="366"/>
      <c r="AK90" s="366"/>
      <c r="AL90" s="366"/>
      <c r="AM90" s="366"/>
      <c r="AN90" s="366"/>
      <c r="AO90" s="366"/>
      <c r="AP90" s="366"/>
      <c r="AQ90" s="366"/>
      <c r="AR90" s="366"/>
      <c r="AS90" s="366"/>
      <c r="AT90" s="366"/>
      <c r="AU90" s="366"/>
      <c r="AV90" s="366"/>
      <c r="AW90" s="366"/>
      <c r="AX90" s="366"/>
      <c r="AY90" s="366"/>
      <c r="AZ90" s="366"/>
      <c r="BA90" s="366"/>
      <c r="BB90" s="366"/>
      <c r="BC90" s="366"/>
      <c r="BD90" s="366"/>
      <c r="BE90" s="366"/>
      <c r="BF90" s="366"/>
      <c r="BG90" s="366"/>
      <c r="BH90" s="366"/>
      <c r="BI90" s="366"/>
      <c r="BJ90" s="366"/>
      <c r="BK90" s="366"/>
      <c r="BL90" s="366"/>
      <c r="BM90" s="366"/>
      <c r="BN90" s="366"/>
      <c r="BO90" s="366"/>
      <c r="BP90" s="366"/>
      <c r="BQ90" s="366"/>
      <c r="BR90" s="366"/>
      <c r="BS90" s="366"/>
      <c r="BT90" s="366"/>
      <c r="BU90" s="366"/>
      <c r="BV90" s="366"/>
      <c r="BW90" s="366"/>
      <c r="BX90" s="366"/>
      <c r="BY90" s="366"/>
      <c r="BZ90" s="366"/>
      <c r="CA90" s="366"/>
      <c r="CB90" s="366"/>
      <c r="CC90" s="366"/>
      <c r="CD90" s="366"/>
      <c r="CE90" s="366"/>
      <c r="CF90" s="366"/>
      <c r="CG90" s="366"/>
      <c r="CH90" s="366"/>
      <c r="CI90" s="366"/>
      <c r="CJ90" s="366"/>
      <c r="CK90" s="366"/>
      <c r="CL90" s="366"/>
      <c r="CM90" s="366"/>
      <c r="CN90" s="366"/>
      <c r="CO90" s="366"/>
      <c r="CP90" s="366"/>
      <c r="CQ90" s="366"/>
      <c r="CR90" s="366"/>
      <c r="CS90" s="366"/>
      <c r="CT90" s="442"/>
      <c r="CU90" s="366"/>
      <c r="CV90" s="366"/>
      <c r="CW90" s="366"/>
      <c r="CX90" s="366"/>
      <c r="CY90" s="366"/>
      <c r="CZ90" s="366"/>
      <c r="DA90" s="366"/>
      <c r="DB90" s="366"/>
      <c r="DC90" s="366"/>
      <c r="DD90" s="366"/>
      <c r="DE90" s="366"/>
      <c r="DF90" s="366"/>
      <c r="DG90" s="366"/>
      <c r="DH90" s="366"/>
      <c r="DI90" s="366"/>
      <c r="DJ90" s="366"/>
      <c r="DK90" s="366"/>
      <c r="DL90" s="366"/>
      <c r="DM90" s="366"/>
      <c r="DN90" s="366"/>
      <c r="DO90" s="366"/>
      <c r="DP90" s="366"/>
      <c r="DQ90" s="366"/>
      <c r="DR90" s="366"/>
      <c r="DS90" s="366"/>
      <c r="DT90" s="366"/>
      <c r="DU90" s="366"/>
      <c r="DV90" s="366"/>
      <c r="DW90" s="366"/>
      <c r="DX90" s="366"/>
      <c r="DY90" s="366"/>
      <c r="DZ90" s="339"/>
    </row>
    <row r="91" spans="1:130" s="367" customFormat="1" ht="10.199999999999999">
      <c r="A91" s="366" t="s">
        <v>182</v>
      </c>
      <c r="B91" s="366" t="s">
        <v>183</v>
      </c>
      <c r="C91" s="419" t="s">
        <v>175</v>
      </c>
      <c r="D91" s="438"/>
      <c r="E91" s="470"/>
      <c r="F91" s="482"/>
      <c r="G91" s="366"/>
      <c r="H91" s="366"/>
      <c r="I91" s="366"/>
      <c r="J91" s="366"/>
      <c r="K91" s="366"/>
      <c r="L91" s="366"/>
      <c r="M91" s="366"/>
      <c r="N91" s="366"/>
      <c r="O91" s="366"/>
      <c r="P91" s="366"/>
      <c r="Q91" s="366"/>
      <c r="R91" s="366"/>
      <c r="S91" s="366"/>
      <c r="T91" s="366"/>
      <c r="U91" s="366"/>
      <c r="V91" s="366"/>
      <c r="W91" s="366"/>
      <c r="X91" s="366"/>
      <c r="Y91" s="366"/>
      <c r="Z91" s="366"/>
      <c r="AA91" s="366"/>
      <c r="AB91" s="366"/>
      <c r="AC91" s="366"/>
      <c r="AD91" s="366"/>
      <c r="AE91" s="366"/>
      <c r="AF91" s="366"/>
      <c r="AG91" s="366"/>
      <c r="AH91" s="366"/>
      <c r="AI91" s="366"/>
      <c r="AJ91" s="366"/>
      <c r="AK91" s="366"/>
      <c r="AL91" s="366"/>
      <c r="AM91" s="366"/>
      <c r="AN91" s="366"/>
      <c r="AO91" s="366"/>
      <c r="AP91" s="366"/>
      <c r="AQ91" s="366"/>
      <c r="AR91" s="366"/>
      <c r="AS91" s="366"/>
      <c r="AT91" s="366"/>
      <c r="AU91" s="366"/>
      <c r="AV91" s="366"/>
      <c r="AW91" s="366"/>
      <c r="AX91" s="366"/>
      <c r="AY91" s="366"/>
      <c r="AZ91" s="366"/>
      <c r="BA91" s="366"/>
      <c r="BB91" s="366"/>
      <c r="BC91" s="366"/>
      <c r="BD91" s="366"/>
      <c r="BE91" s="366"/>
      <c r="BF91" s="366"/>
      <c r="BG91" s="366"/>
      <c r="BH91" s="366"/>
      <c r="BI91" s="366"/>
      <c r="BJ91" s="366"/>
      <c r="BK91" s="366"/>
      <c r="BL91" s="366"/>
      <c r="BM91" s="366"/>
      <c r="BN91" s="366"/>
      <c r="BO91" s="366"/>
      <c r="BP91" s="366"/>
      <c r="BQ91" s="366"/>
      <c r="BR91" s="366"/>
      <c r="BS91" s="366"/>
      <c r="BT91" s="366"/>
      <c r="BU91" s="366"/>
      <c r="BV91" s="366"/>
      <c r="BW91" s="366"/>
      <c r="BX91" s="366"/>
      <c r="BY91" s="366"/>
      <c r="BZ91" s="366"/>
      <c r="CA91" s="366"/>
      <c r="CB91" s="366"/>
      <c r="CC91" s="366"/>
      <c r="CD91" s="366"/>
      <c r="CE91" s="366"/>
      <c r="CF91" s="366"/>
      <c r="CG91" s="366"/>
      <c r="CH91" s="366"/>
      <c r="CI91" s="366"/>
      <c r="CJ91" s="366"/>
      <c r="CK91" s="366"/>
      <c r="CL91" s="366"/>
      <c r="CM91" s="366"/>
      <c r="CN91" s="366"/>
      <c r="CO91" s="366"/>
      <c r="CP91" s="366"/>
      <c r="CQ91" s="366"/>
      <c r="CR91" s="366"/>
      <c r="CS91" s="366"/>
      <c r="CT91" s="442"/>
      <c r="CU91" s="366"/>
      <c r="CV91" s="366"/>
      <c r="CW91" s="366"/>
      <c r="CX91" s="366"/>
      <c r="CY91" s="366"/>
      <c r="CZ91" s="366"/>
      <c r="DA91" s="366"/>
      <c r="DB91" s="366"/>
      <c r="DC91" s="366"/>
      <c r="DD91" s="366"/>
      <c r="DE91" s="366"/>
      <c r="DF91" s="366"/>
      <c r="DG91" s="366"/>
      <c r="DH91" s="366"/>
      <c r="DI91" s="366"/>
      <c r="DJ91" s="366"/>
      <c r="DK91" s="366"/>
      <c r="DL91" s="366"/>
      <c r="DM91" s="366"/>
      <c r="DN91" s="366"/>
      <c r="DO91" s="366"/>
      <c r="DP91" s="366"/>
      <c r="DQ91" s="366"/>
      <c r="DR91" s="366"/>
      <c r="DS91" s="366"/>
      <c r="DT91" s="366"/>
      <c r="DU91" s="366"/>
      <c r="DV91" s="366"/>
      <c r="DW91" s="366"/>
      <c r="DX91" s="366"/>
      <c r="DY91" s="366"/>
      <c r="DZ91" s="339"/>
    </row>
    <row r="92" spans="1:130" s="367" customFormat="1" ht="10.199999999999999">
      <c r="A92" s="366" t="s">
        <v>182</v>
      </c>
      <c r="B92" s="366" t="s">
        <v>183</v>
      </c>
      <c r="C92" s="419" t="s">
        <v>175</v>
      </c>
      <c r="D92" s="438"/>
      <c r="E92" s="470"/>
      <c r="F92" s="482"/>
      <c r="G92" s="366"/>
      <c r="H92" s="366"/>
      <c r="I92" s="366"/>
      <c r="J92" s="366"/>
      <c r="K92" s="366"/>
      <c r="L92" s="366"/>
      <c r="M92" s="366"/>
      <c r="N92" s="366"/>
      <c r="O92" s="366"/>
      <c r="P92" s="366"/>
      <c r="Q92" s="366"/>
      <c r="R92" s="366"/>
      <c r="S92" s="366"/>
      <c r="T92" s="366"/>
      <c r="U92" s="366"/>
      <c r="V92" s="366"/>
      <c r="W92" s="366"/>
      <c r="X92" s="366"/>
      <c r="Y92" s="366"/>
      <c r="Z92" s="366"/>
      <c r="AA92" s="366"/>
      <c r="AB92" s="366"/>
      <c r="AC92" s="366"/>
      <c r="AD92" s="366"/>
      <c r="AE92" s="366"/>
      <c r="AF92" s="366"/>
      <c r="AG92" s="366"/>
      <c r="AH92" s="366"/>
      <c r="AI92" s="366"/>
      <c r="AJ92" s="366"/>
      <c r="AK92" s="366"/>
      <c r="AL92" s="366"/>
      <c r="AM92" s="366"/>
      <c r="AN92" s="366"/>
      <c r="AO92" s="366"/>
      <c r="AP92" s="366"/>
      <c r="AQ92" s="366"/>
      <c r="AR92" s="366"/>
      <c r="AS92" s="366"/>
      <c r="AT92" s="366"/>
      <c r="AU92" s="366"/>
      <c r="AV92" s="366"/>
      <c r="AW92" s="366"/>
      <c r="AX92" s="366"/>
      <c r="AY92" s="366"/>
      <c r="AZ92" s="366"/>
      <c r="BA92" s="366"/>
      <c r="BB92" s="366"/>
      <c r="BC92" s="366"/>
      <c r="BD92" s="366"/>
      <c r="BE92" s="366"/>
      <c r="BF92" s="366"/>
      <c r="BG92" s="366"/>
      <c r="BH92" s="366"/>
      <c r="BI92" s="366"/>
      <c r="BJ92" s="366"/>
      <c r="BK92" s="366"/>
      <c r="BL92" s="366"/>
      <c r="BM92" s="366"/>
      <c r="BN92" s="366"/>
      <c r="BO92" s="366"/>
      <c r="BP92" s="366"/>
      <c r="BQ92" s="366"/>
      <c r="BR92" s="366"/>
      <c r="BS92" s="366"/>
      <c r="BT92" s="366"/>
      <c r="BU92" s="366"/>
      <c r="BV92" s="366"/>
      <c r="BW92" s="366"/>
      <c r="BX92" s="366"/>
      <c r="BY92" s="366"/>
      <c r="BZ92" s="366"/>
      <c r="CA92" s="366"/>
      <c r="CB92" s="366"/>
      <c r="CC92" s="366"/>
      <c r="CD92" s="366"/>
      <c r="CE92" s="366"/>
      <c r="CF92" s="366"/>
      <c r="CG92" s="366"/>
      <c r="CH92" s="366"/>
      <c r="CI92" s="366"/>
      <c r="CJ92" s="366"/>
      <c r="CK92" s="366"/>
      <c r="CL92" s="366"/>
      <c r="CM92" s="366"/>
      <c r="CN92" s="366"/>
      <c r="CO92" s="366"/>
      <c r="CP92" s="366"/>
      <c r="CQ92" s="366"/>
      <c r="CR92" s="366"/>
      <c r="CS92" s="366"/>
      <c r="CT92" s="442"/>
      <c r="CU92" s="366"/>
      <c r="CV92" s="366"/>
      <c r="CW92" s="366"/>
      <c r="CX92" s="366"/>
      <c r="CY92" s="366"/>
      <c r="CZ92" s="366"/>
      <c r="DA92" s="366"/>
      <c r="DB92" s="366"/>
      <c r="DC92" s="366"/>
      <c r="DD92" s="366"/>
      <c r="DE92" s="366"/>
      <c r="DF92" s="366"/>
      <c r="DG92" s="366"/>
      <c r="DH92" s="366"/>
      <c r="DI92" s="366"/>
      <c r="DJ92" s="366"/>
      <c r="DK92" s="366"/>
      <c r="DL92" s="366"/>
      <c r="DM92" s="366"/>
      <c r="DN92" s="366"/>
      <c r="DO92" s="366"/>
      <c r="DP92" s="366"/>
      <c r="DQ92" s="366"/>
      <c r="DR92" s="366"/>
      <c r="DS92" s="366"/>
      <c r="DT92" s="366"/>
      <c r="DU92" s="366"/>
      <c r="DV92" s="366"/>
      <c r="DW92" s="366"/>
      <c r="DX92" s="366"/>
      <c r="DY92" s="366"/>
      <c r="DZ92" s="339"/>
    </row>
    <row r="93" spans="1:130" s="391" customFormat="1" ht="10.199999999999999">
      <c r="A93" s="359" t="s">
        <v>184</v>
      </c>
      <c r="B93" s="359" t="s">
        <v>185</v>
      </c>
      <c r="C93" s="410" t="s">
        <v>22</v>
      </c>
      <c r="D93" s="436"/>
      <c r="E93" s="468"/>
      <c r="F93" s="478"/>
      <c r="G93" s="510"/>
      <c r="H93" s="511"/>
      <c r="I93" s="511"/>
      <c r="J93" s="511"/>
      <c r="K93" s="511"/>
      <c r="L93" s="511"/>
      <c r="M93" s="511"/>
      <c r="N93" s="511"/>
      <c r="O93" s="511"/>
      <c r="P93" s="511"/>
      <c r="Q93" s="511"/>
      <c r="R93" s="511"/>
      <c r="S93" s="511"/>
      <c r="T93" s="511"/>
      <c r="U93" s="511"/>
      <c r="V93" s="511"/>
      <c r="W93" s="511"/>
      <c r="X93" s="511"/>
      <c r="Y93" s="511"/>
      <c r="Z93" s="511"/>
      <c r="AA93" s="511"/>
      <c r="AB93" s="511"/>
      <c r="AC93" s="511"/>
      <c r="AD93" s="511"/>
      <c r="AE93" s="511"/>
      <c r="AF93" s="511"/>
      <c r="AG93" s="511"/>
      <c r="AH93" s="511"/>
      <c r="AI93" s="511"/>
      <c r="AJ93" s="511"/>
      <c r="AK93" s="512"/>
      <c r="AL93" s="452" t="s">
        <v>253</v>
      </c>
      <c r="AM93" s="452" t="s">
        <v>253</v>
      </c>
      <c r="AN93" s="452" t="s">
        <v>253</v>
      </c>
      <c r="AO93" s="452" t="s">
        <v>253</v>
      </c>
      <c r="AP93" s="452" t="s">
        <v>253</v>
      </c>
      <c r="AQ93" s="452" t="s">
        <v>253</v>
      </c>
      <c r="AR93" s="452" t="s">
        <v>253</v>
      </c>
      <c r="AS93" s="452" t="s">
        <v>253</v>
      </c>
      <c r="AT93" s="452" t="s">
        <v>253</v>
      </c>
      <c r="AU93" s="452" t="s">
        <v>253</v>
      </c>
      <c r="AV93" s="452" t="s">
        <v>253</v>
      </c>
      <c r="AW93" s="452" t="s">
        <v>253</v>
      </c>
      <c r="AX93" s="452" t="s">
        <v>253</v>
      </c>
      <c r="AY93" s="452" t="s">
        <v>253</v>
      </c>
      <c r="AZ93" s="452" t="s">
        <v>253</v>
      </c>
      <c r="BA93" s="452" t="s">
        <v>253</v>
      </c>
      <c r="BB93" s="452" t="s">
        <v>253</v>
      </c>
      <c r="BC93" s="452" t="s">
        <v>253</v>
      </c>
      <c r="BD93" s="452" t="s">
        <v>253</v>
      </c>
      <c r="BE93" s="452" t="s">
        <v>253</v>
      </c>
      <c r="BF93" s="452" t="s">
        <v>253</v>
      </c>
      <c r="BG93" s="452" t="s">
        <v>253</v>
      </c>
      <c r="BH93" s="452" t="s">
        <v>253</v>
      </c>
      <c r="BI93" s="452" t="s">
        <v>253</v>
      </c>
      <c r="BJ93" s="452" t="s">
        <v>253</v>
      </c>
      <c r="BK93" s="452" t="s">
        <v>253</v>
      </c>
      <c r="BL93" s="452" t="s">
        <v>253</v>
      </c>
      <c r="BM93" s="452" t="s">
        <v>253</v>
      </c>
      <c r="BN93" s="452" t="s">
        <v>253</v>
      </c>
      <c r="BO93" s="452" t="s">
        <v>253</v>
      </c>
      <c r="BP93" s="452" t="s">
        <v>253</v>
      </c>
      <c r="BQ93" s="452" t="s">
        <v>253</v>
      </c>
      <c r="BR93" s="452" t="s">
        <v>253</v>
      </c>
      <c r="BS93" s="452" t="s">
        <v>253</v>
      </c>
      <c r="BT93" s="452" t="s">
        <v>253</v>
      </c>
      <c r="BU93" s="452" t="s">
        <v>253</v>
      </c>
      <c r="BV93" s="452" t="s">
        <v>253</v>
      </c>
      <c r="BW93" s="452" t="s">
        <v>253</v>
      </c>
      <c r="BX93" s="452" t="s">
        <v>253</v>
      </c>
      <c r="BY93" s="452" t="s">
        <v>253</v>
      </c>
      <c r="BZ93" s="452" t="s">
        <v>253</v>
      </c>
      <c r="CA93" s="452" t="s">
        <v>253</v>
      </c>
      <c r="CB93" s="452" t="s">
        <v>253</v>
      </c>
      <c r="CC93" s="452" t="s">
        <v>253</v>
      </c>
      <c r="CD93" s="452" t="s">
        <v>253</v>
      </c>
      <c r="CE93" s="452" t="s">
        <v>253</v>
      </c>
      <c r="CF93" s="452" t="s">
        <v>253</v>
      </c>
      <c r="CG93" s="452" t="s">
        <v>253</v>
      </c>
      <c r="CH93" s="452" t="s">
        <v>253</v>
      </c>
      <c r="CI93" s="452" t="s">
        <v>253</v>
      </c>
      <c r="CJ93" s="452" t="s">
        <v>253</v>
      </c>
      <c r="CK93" s="452" t="s">
        <v>253</v>
      </c>
      <c r="CL93" s="452" t="s">
        <v>253</v>
      </c>
      <c r="CM93" s="452" t="s">
        <v>253</v>
      </c>
      <c r="CN93" s="452" t="s">
        <v>253</v>
      </c>
      <c r="CO93" s="452" t="s">
        <v>253</v>
      </c>
      <c r="CP93" s="452" t="s">
        <v>253</v>
      </c>
      <c r="CQ93" s="452" t="s">
        <v>253</v>
      </c>
      <c r="CR93" s="452" t="s">
        <v>253</v>
      </c>
      <c r="CS93" s="452" t="s">
        <v>253</v>
      </c>
      <c r="CT93" s="452" t="s">
        <v>253</v>
      </c>
      <c r="CU93" s="452" t="s">
        <v>253</v>
      </c>
      <c r="CV93" s="452" t="s">
        <v>253</v>
      </c>
      <c r="CW93" s="452" t="s">
        <v>253</v>
      </c>
      <c r="CX93" s="452" t="s">
        <v>253</v>
      </c>
      <c r="CY93" s="452" t="s">
        <v>253</v>
      </c>
      <c r="CZ93" s="452" t="s">
        <v>253</v>
      </c>
      <c r="DA93" s="452" t="s">
        <v>253</v>
      </c>
      <c r="DB93" s="452" t="s">
        <v>253</v>
      </c>
      <c r="DC93" s="452" t="s">
        <v>253</v>
      </c>
      <c r="DD93" s="452" t="s">
        <v>253</v>
      </c>
      <c r="DE93" s="452" t="s">
        <v>253</v>
      </c>
      <c r="DF93" s="452" t="s">
        <v>253</v>
      </c>
      <c r="DG93" s="452" t="s">
        <v>253</v>
      </c>
      <c r="DH93" s="452" t="s">
        <v>253</v>
      </c>
      <c r="DI93" s="452" t="s">
        <v>253</v>
      </c>
      <c r="DJ93" s="452" t="s">
        <v>253</v>
      </c>
      <c r="DK93" s="452" t="s">
        <v>253</v>
      </c>
      <c r="DL93" s="452" t="s">
        <v>253</v>
      </c>
      <c r="DM93" s="452" t="s">
        <v>253</v>
      </c>
      <c r="DN93" s="452" t="s">
        <v>253</v>
      </c>
      <c r="DO93" s="452" t="s">
        <v>253</v>
      </c>
      <c r="DP93" s="452" t="s">
        <v>253</v>
      </c>
      <c r="DQ93" s="452" t="s">
        <v>253</v>
      </c>
      <c r="DR93" s="452" t="s">
        <v>253</v>
      </c>
      <c r="DS93" s="452" t="s">
        <v>253</v>
      </c>
      <c r="DT93" s="452" t="s">
        <v>253</v>
      </c>
      <c r="DU93" s="452" t="s">
        <v>253</v>
      </c>
      <c r="DV93" s="452" t="s">
        <v>253</v>
      </c>
      <c r="DW93" s="452" t="s">
        <v>253</v>
      </c>
      <c r="DX93" s="452" t="s">
        <v>253</v>
      </c>
      <c r="DY93" s="452" t="s">
        <v>253</v>
      </c>
    </row>
    <row r="94" spans="1:130" s="391" customFormat="1" ht="10.199999999999999">
      <c r="A94" s="359" t="s">
        <v>186</v>
      </c>
      <c r="B94" s="359" t="s">
        <v>187</v>
      </c>
      <c r="C94" s="410" t="s">
        <v>22</v>
      </c>
      <c r="D94" s="436"/>
      <c r="E94" s="468"/>
      <c r="F94" s="478"/>
      <c r="G94" s="510"/>
      <c r="H94" s="511"/>
      <c r="I94" s="511"/>
      <c r="J94" s="511"/>
      <c r="K94" s="511"/>
      <c r="L94" s="511"/>
      <c r="M94" s="511"/>
      <c r="N94" s="511"/>
      <c r="O94" s="511"/>
      <c r="P94" s="511"/>
      <c r="Q94" s="511"/>
      <c r="R94" s="511"/>
      <c r="S94" s="511"/>
      <c r="T94" s="511"/>
      <c r="U94" s="511"/>
      <c r="V94" s="511"/>
      <c r="W94" s="511"/>
      <c r="X94" s="511"/>
      <c r="Y94" s="511"/>
      <c r="Z94" s="511"/>
      <c r="AA94" s="511"/>
      <c r="AB94" s="511"/>
      <c r="AC94" s="511"/>
      <c r="AD94" s="511"/>
      <c r="AE94" s="511"/>
      <c r="AF94" s="511"/>
      <c r="AG94" s="511"/>
      <c r="AH94" s="511"/>
      <c r="AI94" s="511"/>
      <c r="AJ94" s="511"/>
      <c r="AK94" s="511"/>
      <c r="AL94" s="511"/>
      <c r="AM94" s="511"/>
      <c r="AN94" s="511"/>
      <c r="AO94" s="511"/>
      <c r="AP94" s="511"/>
      <c r="AQ94" s="511"/>
      <c r="AR94" s="511"/>
      <c r="AS94" s="511"/>
      <c r="AT94" s="511"/>
      <c r="AU94" s="511"/>
      <c r="AV94" s="511"/>
      <c r="AW94" s="511"/>
      <c r="AX94" s="511"/>
      <c r="AY94" s="511"/>
      <c r="AZ94" s="511"/>
      <c r="BA94" s="511"/>
      <c r="BB94" s="511"/>
      <c r="BC94" s="511"/>
      <c r="BD94" s="511"/>
      <c r="BE94" s="511"/>
      <c r="BF94" s="511"/>
      <c r="BG94" s="511"/>
      <c r="BH94" s="511"/>
      <c r="BI94" s="511"/>
      <c r="BJ94" s="511"/>
      <c r="BK94" s="511"/>
      <c r="BL94" s="511"/>
      <c r="BM94" s="511"/>
      <c r="BN94" s="511"/>
      <c r="BO94" s="512"/>
      <c r="BP94" s="452" t="s">
        <v>253</v>
      </c>
      <c r="BQ94" s="452" t="s">
        <v>253</v>
      </c>
      <c r="BR94" s="452" t="s">
        <v>253</v>
      </c>
      <c r="BS94" s="452" t="s">
        <v>253</v>
      </c>
      <c r="BT94" s="452" t="s">
        <v>253</v>
      </c>
      <c r="BU94" s="452" t="s">
        <v>253</v>
      </c>
      <c r="BV94" s="452" t="s">
        <v>253</v>
      </c>
      <c r="BW94" s="452" t="s">
        <v>253</v>
      </c>
      <c r="BX94" s="452" t="s">
        <v>253</v>
      </c>
      <c r="BY94" s="452" t="s">
        <v>253</v>
      </c>
      <c r="BZ94" s="452" t="s">
        <v>253</v>
      </c>
      <c r="CA94" s="452" t="s">
        <v>253</v>
      </c>
      <c r="CB94" s="452" t="s">
        <v>253</v>
      </c>
      <c r="CC94" s="452" t="s">
        <v>253</v>
      </c>
      <c r="CD94" s="452" t="s">
        <v>253</v>
      </c>
      <c r="CE94" s="452" t="s">
        <v>253</v>
      </c>
      <c r="CF94" s="452" t="s">
        <v>253</v>
      </c>
      <c r="CG94" s="452" t="s">
        <v>253</v>
      </c>
      <c r="CH94" s="452" t="s">
        <v>253</v>
      </c>
      <c r="CI94" s="452" t="s">
        <v>253</v>
      </c>
      <c r="CJ94" s="452" t="s">
        <v>253</v>
      </c>
      <c r="CK94" s="452" t="s">
        <v>253</v>
      </c>
      <c r="CL94" s="452" t="s">
        <v>253</v>
      </c>
      <c r="CM94" s="452" t="s">
        <v>253</v>
      </c>
      <c r="CN94" s="452" t="s">
        <v>253</v>
      </c>
      <c r="CO94" s="452" t="s">
        <v>253</v>
      </c>
      <c r="CP94" s="452" t="s">
        <v>253</v>
      </c>
      <c r="CQ94" s="452" t="s">
        <v>253</v>
      </c>
      <c r="CR94" s="452" t="s">
        <v>253</v>
      </c>
      <c r="CS94" s="452" t="s">
        <v>253</v>
      </c>
      <c r="CT94" s="452" t="s">
        <v>253</v>
      </c>
      <c r="CU94" s="452" t="s">
        <v>253</v>
      </c>
      <c r="CV94" s="452" t="s">
        <v>253</v>
      </c>
      <c r="CW94" s="452" t="s">
        <v>253</v>
      </c>
      <c r="CX94" s="452" t="s">
        <v>253</v>
      </c>
      <c r="CY94" s="452" t="s">
        <v>253</v>
      </c>
      <c r="CZ94" s="452" t="s">
        <v>253</v>
      </c>
      <c r="DA94" s="452" t="s">
        <v>253</v>
      </c>
      <c r="DB94" s="452" t="s">
        <v>253</v>
      </c>
      <c r="DC94" s="452" t="s">
        <v>253</v>
      </c>
      <c r="DD94" s="452" t="s">
        <v>253</v>
      </c>
      <c r="DE94" s="452" t="s">
        <v>253</v>
      </c>
      <c r="DF94" s="452" t="s">
        <v>253</v>
      </c>
      <c r="DG94" s="452" t="s">
        <v>253</v>
      </c>
      <c r="DH94" s="452" t="s">
        <v>253</v>
      </c>
      <c r="DI94" s="452" t="s">
        <v>253</v>
      </c>
      <c r="DJ94" s="452" t="s">
        <v>253</v>
      </c>
      <c r="DK94" s="452" t="s">
        <v>253</v>
      </c>
      <c r="DL94" s="452" t="s">
        <v>253</v>
      </c>
      <c r="DM94" s="452" t="s">
        <v>253</v>
      </c>
      <c r="DN94" s="452" t="s">
        <v>253</v>
      </c>
      <c r="DO94" s="452" t="s">
        <v>253</v>
      </c>
      <c r="DP94" s="452" t="s">
        <v>253</v>
      </c>
      <c r="DQ94" s="452" t="s">
        <v>253</v>
      </c>
      <c r="DR94" s="452" t="s">
        <v>253</v>
      </c>
      <c r="DS94" s="452" t="s">
        <v>253</v>
      </c>
      <c r="DT94" s="452" t="s">
        <v>253</v>
      </c>
      <c r="DU94" s="452" t="s">
        <v>253</v>
      </c>
      <c r="DV94" s="452" t="s">
        <v>253</v>
      </c>
      <c r="DW94" s="452" t="s">
        <v>253</v>
      </c>
      <c r="DX94" s="452" t="s">
        <v>253</v>
      </c>
      <c r="DY94" s="452" t="s">
        <v>253</v>
      </c>
    </row>
    <row r="95" spans="1:130" s="391" customFormat="1" ht="10.199999999999999">
      <c r="A95" s="359" t="s">
        <v>188</v>
      </c>
      <c r="B95" s="359" t="s">
        <v>189</v>
      </c>
      <c r="C95" s="410" t="s">
        <v>22</v>
      </c>
      <c r="D95" s="436"/>
      <c r="E95" s="468"/>
      <c r="F95" s="478"/>
      <c r="G95" s="510"/>
      <c r="H95" s="511"/>
      <c r="I95" s="511"/>
      <c r="J95" s="511"/>
      <c r="K95" s="511"/>
      <c r="L95" s="511"/>
      <c r="M95" s="511"/>
      <c r="N95" s="511"/>
      <c r="O95" s="511"/>
      <c r="P95" s="511"/>
      <c r="Q95" s="511"/>
      <c r="R95" s="511"/>
      <c r="S95" s="511"/>
      <c r="T95" s="511"/>
      <c r="U95" s="511"/>
      <c r="V95" s="511"/>
      <c r="W95" s="511"/>
      <c r="X95" s="511"/>
      <c r="Y95" s="511"/>
      <c r="Z95" s="511"/>
      <c r="AA95" s="511"/>
      <c r="AB95" s="511"/>
      <c r="AC95" s="511"/>
      <c r="AD95" s="511"/>
      <c r="AE95" s="511"/>
      <c r="AF95" s="511"/>
      <c r="AG95" s="511"/>
      <c r="AH95" s="511"/>
      <c r="AI95" s="511"/>
      <c r="AJ95" s="511"/>
      <c r="AK95" s="512"/>
      <c r="AL95" s="452" t="s">
        <v>253</v>
      </c>
      <c r="AM95" s="452" t="s">
        <v>253</v>
      </c>
      <c r="AN95" s="452" t="s">
        <v>253</v>
      </c>
      <c r="AO95" s="452" t="s">
        <v>253</v>
      </c>
      <c r="AP95" s="452" t="s">
        <v>253</v>
      </c>
      <c r="AQ95" s="452" t="s">
        <v>253</v>
      </c>
      <c r="AR95" s="452" t="s">
        <v>253</v>
      </c>
      <c r="AS95" s="452" t="s">
        <v>253</v>
      </c>
      <c r="AT95" s="452" t="s">
        <v>253</v>
      </c>
      <c r="AU95" s="452" t="s">
        <v>253</v>
      </c>
      <c r="AV95" s="452" t="s">
        <v>253</v>
      </c>
      <c r="AW95" s="452" t="s">
        <v>253</v>
      </c>
      <c r="AX95" s="452" t="s">
        <v>253</v>
      </c>
      <c r="AY95" s="452" t="s">
        <v>253</v>
      </c>
      <c r="AZ95" s="452" t="s">
        <v>253</v>
      </c>
      <c r="BA95" s="452" t="s">
        <v>253</v>
      </c>
      <c r="BB95" s="452" t="s">
        <v>253</v>
      </c>
      <c r="BC95" s="452" t="s">
        <v>253</v>
      </c>
      <c r="BD95" s="452" t="s">
        <v>253</v>
      </c>
      <c r="BE95" s="452" t="s">
        <v>253</v>
      </c>
      <c r="BF95" s="452" t="s">
        <v>253</v>
      </c>
      <c r="BG95" s="452" t="s">
        <v>253</v>
      </c>
      <c r="BH95" s="452" t="s">
        <v>253</v>
      </c>
      <c r="BI95" s="452" t="s">
        <v>253</v>
      </c>
      <c r="BJ95" s="452" t="s">
        <v>253</v>
      </c>
      <c r="BK95" s="452" t="s">
        <v>253</v>
      </c>
      <c r="BL95" s="452" t="s">
        <v>253</v>
      </c>
      <c r="BM95" s="452" t="s">
        <v>253</v>
      </c>
      <c r="BN95" s="452" t="s">
        <v>253</v>
      </c>
      <c r="BO95" s="452" t="s">
        <v>253</v>
      </c>
      <c r="BP95" s="452" t="s">
        <v>253</v>
      </c>
      <c r="BQ95" s="452" t="s">
        <v>253</v>
      </c>
      <c r="BR95" s="452" t="s">
        <v>253</v>
      </c>
      <c r="BS95" s="452" t="s">
        <v>253</v>
      </c>
      <c r="BT95" s="452" t="s">
        <v>253</v>
      </c>
      <c r="BU95" s="452" t="s">
        <v>253</v>
      </c>
      <c r="BV95" s="452" t="s">
        <v>253</v>
      </c>
      <c r="BW95" s="452" t="s">
        <v>253</v>
      </c>
      <c r="BX95" s="452" t="s">
        <v>253</v>
      </c>
      <c r="BY95" s="452" t="s">
        <v>253</v>
      </c>
      <c r="BZ95" s="452" t="s">
        <v>253</v>
      </c>
      <c r="CA95" s="452" t="s">
        <v>253</v>
      </c>
      <c r="CB95" s="452" t="s">
        <v>253</v>
      </c>
      <c r="CC95" s="452" t="s">
        <v>253</v>
      </c>
      <c r="CD95" s="452" t="s">
        <v>253</v>
      </c>
      <c r="CE95" s="452" t="s">
        <v>253</v>
      </c>
      <c r="CF95" s="452" t="s">
        <v>253</v>
      </c>
      <c r="CG95" s="452" t="s">
        <v>253</v>
      </c>
      <c r="CH95" s="452" t="s">
        <v>253</v>
      </c>
      <c r="CI95" s="452" t="s">
        <v>253</v>
      </c>
      <c r="CJ95" s="452" t="s">
        <v>253</v>
      </c>
      <c r="CK95" s="452" t="s">
        <v>253</v>
      </c>
      <c r="CL95" s="452" t="s">
        <v>253</v>
      </c>
      <c r="CM95" s="452" t="s">
        <v>253</v>
      </c>
      <c r="CN95" s="452" t="s">
        <v>253</v>
      </c>
      <c r="CO95" s="452" t="s">
        <v>253</v>
      </c>
      <c r="CP95" s="452" t="s">
        <v>253</v>
      </c>
      <c r="CQ95" s="452" t="s">
        <v>253</v>
      </c>
      <c r="CR95" s="452" t="s">
        <v>253</v>
      </c>
      <c r="CS95" s="452" t="s">
        <v>253</v>
      </c>
      <c r="CT95" s="452" t="s">
        <v>253</v>
      </c>
      <c r="CU95" s="452" t="s">
        <v>253</v>
      </c>
      <c r="CV95" s="452" t="s">
        <v>253</v>
      </c>
      <c r="CW95" s="452" t="s">
        <v>253</v>
      </c>
      <c r="CX95" s="452" t="s">
        <v>253</v>
      </c>
      <c r="CY95" s="452" t="s">
        <v>253</v>
      </c>
      <c r="CZ95" s="452" t="s">
        <v>253</v>
      </c>
      <c r="DA95" s="452" t="s">
        <v>253</v>
      </c>
      <c r="DB95" s="452" t="s">
        <v>253</v>
      </c>
      <c r="DC95" s="452" t="s">
        <v>253</v>
      </c>
      <c r="DD95" s="452" t="s">
        <v>253</v>
      </c>
      <c r="DE95" s="452" t="s">
        <v>253</v>
      </c>
      <c r="DF95" s="452" t="s">
        <v>253</v>
      </c>
      <c r="DG95" s="452" t="s">
        <v>253</v>
      </c>
      <c r="DH95" s="452" t="s">
        <v>253</v>
      </c>
      <c r="DI95" s="452" t="s">
        <v>253</v>
      </c>
      <c r="DJ95" s="452" t="s">
        <v>253</v>
      </c>
      <c r="DK95" s="452" t="s">
        <v>253</v>
      </c>
      <c r="DL95" s="452" t="s">
        <v>253</v>
      </c>
      <c r="DM95" s="452" t="s">
        <v>253</v>
      </c>
      <c r="DN95" s="452" t="s">
        <v>253</v>
      </c>
      <c r="DO95" s="452" t="s">
        <v>253</v>
      </c>
      <c r="DP95" s="452" t="s">
        <v>253</v>
      </c>
      <c r="DQ95" s="452" t="s">
        <v>253</v>
      </c>
      <c r="DR95" s="452" t="s">
        <v>253</v>
      </c>
      <c r="DS95" s="452" t="s">
        <v>253</v>
      </c>
      <c r="DT95" s="452" t="s">
        <v>253</v>
      </c>
      <c r="DU95" s="452" t="s">
        <v>253</v>
      </c>
      <c r="DV95" s="452" t="s">
        <v>253</v>
      </c>
      <c r="DW95" s="452" t="s">
        <v>253</v>
      </c>
      <c r="DX95" s="452" t="s">
        <v>253</v>
      </c>
      <c r="DY95" s="452" t="s">
        <v>253</v>
      </c>
    </row>
    <row r="96" spans="1:130" s="391" customFormat="1" ht="10.199999999999999">
      <c r="A96" s="359" t="s">
        <v>63</v>
      </c>
      <c r="B96" s="397"/>
      <c r="C96" s="409"/>
      <c r="D96" s="436"/>
      <c r="E96" s="468"/>
      <c r="F96" s="475"/>
      <c r="G96" s="422">
        <f>COUNTIF(G79:G95,"P")</f>
        <v>0</v>
      </c>
      <c r="H96" s="422">
        <f t="shared" ref="H96:BS96" si="12">COUNTIF(H79:H95,"P")</f>
        <v>0</v>
      </c>
      <c r="I96" s="422">
        <f t="shared" si="12"/>
        <v>0</v>
      </c>
      <c r="J96" s="422">
        <f t="shared" si="12"/>
        <v>0</v>
      </c>
      <c r="K96" s="422">
        <f t="shared" si="12"/>
        <v>0</v>
      </c>
      <c r="L96" s="422">
        <f t="shared" si="12"/>
        <v>0</v>
      </c>
      <c r="M96" s="422">
        <f t="shared" si="12"/>
        <v>0</v>
      </c>
      <c r="N96" s="422">
        <f t="shared" si="12"/>
        <v>0</v>
      </c>
      <c r="O96" s="422">
        <f t="shared" si="12"/>
        <v>0</v>
      </c>
      <c r="P96" s="422">
        <f t="shared" si="12"/>
        <v>0</v>
      </c>
      <c r="Q96" s="422">
        <f t="shared" si="12"/>
        <v>0</v>
      </c>
      <c r="R96" s="422">
        <f t="shared" si="12"/>
        <v>0</v>
      </c>
      <c r="S96" s="422">
        <f t="shared" si="12"/>
        <v>0</v>
      </c>
      <c r="T96" s="422">
        <f t="shared" si="12"/>
        <v>0</v>
      </c>
      <c r="U96" s="422">
        <f t="shared" si="12"/>
        <v>0</v>
      </c>
      <c r="V96" s="422">
        <f t="shared" si="12"/>
        <v>0</v>
      </c>
      <c r="W96" s="422">
        <f t="shared" si="12"/>
        <v>0</v>
      </c>
      <c r="X96" s="422">
        <f t="shared" si="12"/>
        <v>0</v>
      </c>
      <c r="Y96" s="422">
        <f t="shared" si="12"/>
        <v>0</v>
      </c>
      <c r="Z96" s="422">
        <f t="shared" si="12"/>
        <v>0</v>
      </c>
      <c r="AA96" s="422">
        <f t="shared" si="12"/>
        <v>0</v>
      </c>
      <c r="AB96" s="422">
        <f t="shared" si="12"/>
        <v>0</v>
      </c>
      <c r="AC96" s="422">
        <f t="shared" si="12"/>
        <v>0</v>
      </c>
      <c r="AD96" s="422">
        <f t="shared" si="12"/>
        <v>0</v>
      </c>
      <c r="AE96" s="422">
        <f t="shared" si="12"/>
        <v>0</v>
      </c>
      <c r="AF96" s="422">
        <f t="shared" si="12"/>
        <v>0</v>
      </c>
      <c r="AG96" s="422">
        <f t="shared" si="12"/>
        <v>0</v>
      </c>
      <c r="AH96" s="422">
        <f t="shared" si="12"/>
        <v>0</v>
      </c>
      <c r="AI96" s="422">
        <f t="shared" si="12"/>
        <v>0</v>
      </c>
      <c r="AJ96" s="422">
        <f t="shared" si="12"/>
        <v>0</v>
      </c>
      <c r="AK96" s="422">
        <f t="shared" si="12"/>
        <v>0</v>
      </c>
      <c r="AL96" s="422">
        <f t="shared" si="12"/>
        <v>0</v>
      </c>
      <c r="AM96" s="422">
        <f t="shared" si="12"/>
        <v>0</v>
      </c>
      <c r="AN96" s="422">
        <f t="shared" si="12"/>
        <v>0</v>
      </c>
      <c r="AO96" s="422">
        <f t="shared" si="12"/>
        <v>0</v>
      </c>
      <c r="AP96" s="422">
        <f t="shared" si="12"/>
        <v>0</v>
      </c>
      <c r="AQ96" s="422">
        <f t="shared" si="12"/>
        <v>0</v>
      </c>
      <c r="AR96" s="422">
        <f t="shared" si="12"/>
        <v>0</v>
      </c>
      <c r="AS96" s="422">
        <f t="shared" si="12"/>
        <v>0</v>
      </c>
      <c r="AT96" s="422">
        <f t="shared" si="12"/>
        <v>0</v>
      </c>
      <c r="AU96" s="422">
        <f t="shared" si="12"/>
        <v>0</v>
      </c>
      <c r="AV96" s="422">
        <f t="shared" si="12"/>
        <v>0</v>
      </c>
      <c r="AW96" s="422">
        <f t="shared" si="12"/>
        <v>0</v>
      </c>
      <c r="AX96" s="422">
        <f t="shared" si="12"/>
        <v>0</v>
      </c>
      <c r="AY96" s="422">
        <f t="shared" si="12"/>
        <v>0</v>
      </c>
      <c r="AZ96" s="422">
        <f t="shared" si="12"/>
        <v>1</v>
      </c>
      <c r="BA96" s="422">
        <f t="shared" si="12"/>
        <v>1</v>
      </c>
      <c r="BB96" s="422">
        <f t="shared" si="12"/>
        <v>1</v>
      </c>
      <c r="BC96" s="422">
        <f t="shared" si="12"/>
        <v>1</v>
      </c>
      <c r="BD96" s="422">
        <f t="shared" si="12"/>
        <v>1</v>
      </c>
      <c r="BE96" s="422">
        <f t="shared" si="12"/>
        <v>1</v>
      </c>
      <c r="BF96" s="422">
        <f t="shared" si="12"/>
        <v>1</v>
      </c>
      <c r="BG96" s="422">
        <f t="shared" si="12"/>
        <v>1</v>
      </c>
      <c r="BH96" s="422">
        <f t="shared" si="12"/>
        <v>1</v>
      </c>
      <c r="BI96" s="422">
        <f t="shared" si="12"/>
        <v>1</v>
      </c>
      <c r="BJ96" s="422">
        <f t="shared" si="12"/>
        <v>1</v>
      </c>
      <c r="BK96" s="422">
        <f t="shared" si="12"/>
        <v>1</v>
      </c>
      <c r="BL96" s="422">
        <f t="shared" si="12"/>
        <v>1</v>
      </c>
      <c r="BM96" s="422">
        <f t="shared" si="12"/>
        <v>1</v>
      </c>
      <c r="BN96" s="422">
        <f t="shared" si="12"/>
        <v>1</v>
      </c>
      <c r="BO96" s="422">
        <f t="shared" si="12"/>
        <v>1</v>
      </c>
      <c r="BP96" s="422">
        <f t="shared" si="12"/>
        <v>1</v>
      </c>
      <c r="BQ96" s="422">
        <f t="shared" si="12"/>
        <v>1</v>
      </c>
      <c r="BR96" s="422">
        <f t="shared" si="12"/>
        <v>1</v>
      </c>
      <c r="BS96" s="422">
        <f t="shared" si="12"/>
        <v>1</v>
      </c>
      <c r="BT96" s="422">
        <f t="shared" ref="BT96:DY96" si="13">COUNTIF(BT79:BT95,"P")</f>
        <v>1</v>
      </c>
      <c r="BU96" s="422">
        <f t="shared" si="13"/>
        <v>1</v>
      </c>
      <c r="BV96" s="422">
        <f t="shared" si="13"/>
        <v>1</v>
      </c>
      <c r="BW96" s="422">
        <f t="shared" si="13"/>
        <v>1</v>
      </c>
      <c r="BX96" s="422">
        <f t="shared" si="13"/>
        <v>1</v>
      </c>
      <c r="BY96" s="422">
        <f t="shared" si="13"/>
        <v>1</v>
      </c>
      <c r="BZ96" s="422">
        <f t="shared" si="13"/>
        <v>1</v>
      </c>
      <c r="CA96" s="422">
        <f t="shared" si="13"/>
        <v>1</v>
      </c>
      <c r="CB96" s="422">
        <f t="shared" si="13"/>
        <v>1</v>
      </c>
      <c r="CC96" s="422">
        <f t="shared" si="13"/>
        <v>1</v>
      </c>
      <c r="CD96" s="422">
        <f t="shared" si="13"/>
        <v>1</v>
      </c>
      <c r="CE96" s="422">
        <f t="shared" si="13"/>
        <v>1</v>
      </c>
      <c r="CF96" s="422">
        <f t="shared" si="13"/>
        <v>1</v>
      </c>
      <c r="CG96" s="422">
        <f t="shared" si="13"/>
        <v>1</v>
      </c>
      <c r="CH96" s="422">
        <f t="shared" si="13"/>
        <v>1</v>
      </c>
      <c r="CI96" s="422">
        <f t="shared" si="13"/>
        <v>1</v>
      </c>
      <c r="CJ96" s="422">
        <f t="shared" si="13"/>
        <v>1</v>
      </c>
      <c r="CK96" s="422">
        <f t="shared" si="13"/>
        <v>1</v>
      </c>
      <c r="CL96" s="422">
        <f t="shared" si="13"/>
        <v>1</v>
      </c>
      <c r="CM96" s="422">
        <f t="shared" si="13"/>
        <v>1</v>
      </c>
      <c r="CN96" s="422">
        <f t="shared" si="13"/>
        <v>1</v>
      </c>
      <c r="CO96" s="422">
        <f t="shared" si="13"/>
        <v>1</v>
      </c>
      <c r="CP96" s="422">
        <f t="shared" si="13"/>
        <v>1</v>
      </c>
      <c r="CQ96" s="422">
        <f t="shared" si="13"/>
        <v>1</v>
      </c>
      <c r="CR96" s="422">
        <f t="shared" si="13"/>
        <v>1</v>
      </c>
      <c r="CS96" s="422">
        <f t="shared" si="13"/>
        <v>1</v>
      </c>
      <c r="CT96" s="422">
        <f t="shared" si="13"/>
        <v>1</v>
      </c>
      <c r="CU96" s="422">
        <f t="shared" si="13"/>
        <v>1</v>
      </c>
      <c r="CV96" s="422">
        <f t="shared" si="13"/>
        <v>1</v>
      </c>
      <c r="CW96" s="422">
        <f t="shared" si="13"/>
        <v>1</v>
      </c>
      <c r="CX96" s="422">
        <f t="shared" si="13"/>
        <v>1</v>
      </c>
      <c r="CY96" s="422">
        <f t="shared" si="13"/>
        <v>1</v>
      </c>
      <c r="CZ96" s="422">
        <f t="shared" si="13"/>
        <v>1</v>
      </c>
      <c r="DA96" s="422">
        <f t="shared" si="13"/>
        <v>1</v>
      </c>
      <c r="DB96" s="422">
        <f t="shared" si="13"/>
        <v>1</v>
      </c>
      <c r="DC96" s="422">
        <f t="shared" si="13"/>
        <v>1</v>
      </c>
      <c r="DD96" s="422">
        <f t="shared" si="13"/>
        <v>1</v>
      </c>
      <c r="DE96" s="422">
        <f t="shared" si="13"/>
        <v>1</v>
      </c>
      <c r="DF96" s="422">
        <f t="shared" si="13"/>
        <v>1</v>
      </c>
      <c r="DG96" s="422">
        <f t="shared" si="13"/>
        <v>1</v>
      </c>
      <c r="DH96" s="422">
        <f t="shared" si="13"/>
        <v>1</v>
      </c>
      <c r="DI96" s="422">
        <f t="shared" si="13"/>
        <v>1</v>
      </c>
      <c r="DJ96" s="422">
        <f t="shared" si="13"/>
        <v>1</v>
      </c>
      <c r="DK96" s="422">
        <f t="shared" si="13"/>
        <v>1</v>
      </c>
      <c r="DL96" s="422">
        <f t="shared" si="13"/>
        <v>1</v>
      </c>
      <c r="DM96" s="422">
        <f t="shared" si="13"/>
        <v>1</v>
      </c>
      <c r="DN96" s="422">
        <f t="shared" si="13"/>
        <v>1</v>
      </c>
      <c r="DO96" s="422">
        <f t="shared" si="13"/>
        <v>1</v>
      </c>
      <c r="DP96" s="422">
        <f t="shared" si="13"/>
        <v>1</v>
      </c>
      <c r="DQ96" s="422">
        <f t="shared" si="13"/>
        <v>1</v>
      </c>
      <c r="DR96" s="422">
        <f t="shared" si="13"/>
        <v>1</v>
      </c>
      <c r="DS96" s="422">
        <f t="shared" si="13"/>
        <v>1</v>
      </c>
      <c r="DT96" s="422">
        <f t="shared" si="13"/>
        <v>1</v>
      </c>
      <c r="DU96" s="422">
        <f t="shared" si="13"/>
        <v>1</v>
      </c>
      <c r="DV96" s="422">
        <f t="shared" si="13"/>
        <v>1</v>
      </c>
      <c r="DW96" s="422">
        <f t="shared" si="13"/>
        <v>1</v>
      </c>
      <c r="DX96" s="422">
        <f t="shared" si="13"/>
        <v>1</v>
      </c>
      <c r="DY96" s="422">
        <f t="shared" si="13"/>
        <v>1</v>
      </c>
    </row>
    <row r="97" spans="1:129" s="352" customFormat="1" ht="14.7" customHeight="1">
      <c r="A97" s="351" t="s">
        <v>190</v>
      </c>
      <c r="B97" s="351"/>
      <c r="C97" s="417"/>
      <c r="D97" s="417"/>
      <c r="E97" s="417"/>
      <c r="F97" s="417"/>
      <c r="G97" s="417"/>
      <c r="H97" s="417"/>
      <c r="I97" s="417"/>
      <c r="J97" s="417"/>
      <c r="K97" s="417"/>
      <c r="L97" s="417"/>
      <c r="M97" s="417"/>
      <c r="N97" s="417"/>
      <c r="O97" s="417"/>
      <c r="P97" s="417"/>
      <c r="Q97" s="417"/>
      <c r="R97" s="417"/>
      <c r="S97" s="417"/>
      <c r="T97" s="417"/>
      <c r="U97" s="417"/>
      <c r="V97" s="417"/>
      <c r="W97" s="417"/>
      <c r="X97" s="417"/>
      <c r="Y97" s="417"/>
      <c r="Z97" s="417"/>
      <c r="AA97" s="417"/>
      <c r="AB97" s="417"/>
      <c r="AC97" s="417"/>
      <c r="AD97" s="417"/>
      <c r="AE97" s="417"/>
      <c r="AF97" s="417"/>
      <c r="AG97" s="417"/>
      <c r="AH97" s="417"/>
      <c r="AI97" s="417"/>
      <c r="AJ97" s="417"/>
      <c r="AK97" s="417"/>
      <c r="AL97" s="417"/>
      <c r="AM97" s="417"/>
      <c r="AN97" s="417"/>
      <c r="AO97" s="417"/>
      <c r="AP97" s="417"/>
      <c r="AQ97" s="417"/>
      <c r="AR97" s="417"/>
      <c r="AS97" s="417"/>
      <c r="AT97" s="417"/>
      <c r="AU97" s="417"/>
      <c r="AV97" s="417"/>
      <c r="AW97" s="417"/>
      <c r="AX97" s="417"/>
      <c r="AY97" s="417"/>
      <c r="AZ97" s="417"/>
      <c r="BA97" s="417"/>
      <c r="BB97" s="417"/>
      <c r="BC97" s="417"/>
      <c r="BD97" s="417"/>
      <c r="BE97" s="417"/>
      <c r="BF97" s="417"/>
      <c r="BG97" s="417"/>
      <c r="BH97" s="417"/>
      <c r="BI97" s="417"/>
      <c r="BJ97" s="417"/>
      <c r="BK97" s="417"/>
      <c r="BL97" s="417"/>
      <c r="BM97" s="417"/>
      <c r="BN97" s="417"/>
      <c r="BO97" s="417"/>
      <c r="BP97" s="417"/>
      <c r="BQ97" s="417"/>
      <c r="BR97" s="417"/>
      <c r="BS97" s="417"/>
      <c r="BT97" s="417"/>
      <c r="BU97" s="417"/>
      <c r="BV97" s="417"/>
      <c r="BW97" s="417"/>
      <c r="BX97" s="417"/>
      <c r="BY97" s="417"/>
      <c r="BZ97" s="417"/>
      <c r="CA97" s="417"/>
      <c r="CB97" s="417"/>
      <c r="CC97" s="417"/>
      <c r="CD97" s="417"/>
      <c r="CE97" s="417"/>
      <c r="CF97" s="417"/>
      <c r="CG97" s="417"/>
      <c r="CH97" s="417"/>
      <c r="CI97" s="417"/>
      <c r="CJ97" s="417"/>
      <c r="CK97" s="417"/>
      <c r="CL97" s="417"/>
      <c r="CM97" s="417"/>
      <c r="CN97" s="417"/>
      <c r="CO97" s="417"/>
      <c r="CP97" s="417"/>
      <c r="CQ97" s="417"/>
      <c r="CR97" s="417"/>
      <c r="CS97" s="417"/>
      <c r="CT97" s="417"/>
      <c r="CU97" s="417"/>
      <c r="CV97" s="417"/>
      <c r="CW97" s="417"/>
      <c r="CX97" s="417"/>
      <c r="CY97" s="417"/>
      <c r="CZ97" s="417"/>
      <c r="DA97" s="417"/>
      <c r="DB97" s="417"/>
      <c r="DC97" s="417"/>
      <c r="DD97" s="417"/>
      <c r="DE97" s="417"/>
      <c r="DF97" s="417"/>
      <c r="DG97" s="417"/>
      <c r="DH97" s="417"/>
      <c r="DI97" s="417"/>
      <c r="DJ97" s="417"/>
      <c r="DK97" s="417"/>
      <c r="DL97" s="417"/>
      <c r="DM97" s="417"/>
      <c r="DN97" s="417"/>
      <c r="DO97" s="417"/>
      <c r="DP97" s="417"/>
      <c r="DQ97" s="417"/>
      <c r="DR97" s="417"/>
      <c r="DS97" s="417"/>
      <c r="DT97" s="417"/>
      <c r="DU97" s="417"/>
      <c r="DV97" s="417"/>
      <c r="DW97" s="417"/>
      <c r="DX97" s="417"/>
      <c r="DY97" s="417"/>
    </row>
    <row r="98" spans="1:129" s="373" customFormat="1" ht="14.55" customHeight="1">
      <c r="A98" s="359" t="s">
        <v>191</v>
      </c>
      <c r="B98" s="359" t="s">
        <v>192</v>
      </c>
      <c r="C98" s="409" t="s">
        <v>193</v>
      </c>
      <c r="D98" s="401"/>
      <c r="E98" s="401">
        <v>44131</v>
      </c>
      <c r="F98" s="475" t="s">
        <v>262</v>
      </c>
      <c r="G98" s="425"/>
      <c r="H98" s="426"/>
      <c r="I98" s="426"/>
      <c r="J98" s="426"/>
      <c r="K98" s="426"/>
      <c r="L98" s="426"/>
      <c r="M98" s="426"/>
      <c r="N98" s="426"/>
      <c r="O98" s="426"/>
      <c r="P98" s="426"/>
      <c r="Q98" s="426"/>
      <c r="R98" s="426"/>
      <c r="S98" s="426"/>
      <c r="T98" s="426"/>
      <c r="U98" s="426"/>
      <c r="V98" s="426"/>
      <c r="W98" s="426"/>
      <c r="X98" s="426"/>
      <c r="Y98" s="426"/>
      <c r="Z98" s="426"/>
      <c r="AA98" s="426"/>
      <c r="AB98" s="497" t="s">
        <v>263</v>
      </c>
      <c r="AC98" s="497"/>
      <c r="AD98" s="497"/>
      <c r="AE98" s="497"/>
      <c r="AF98" s="498"/>
      <c r="AG98" s="516" t="s">
        <v>266</v>
      </c>
      <c r="AH98" s="516"/>
      <c r="AI98" s="516"/>
      <c r="AJ98" s="516"/>
      <c r="AK98" s="516"/>
      <c r="AL98" s="516"/>
      <c r="AM98" s="516"/>
      <c r="AN98" s="516"/>
      <c r="AO98" s="516"/>
      <c r="AP98" s="516"/>
      <c r="AQ98" s="516"/>
      <c r="AR98" s="516"/>
      <c r="AS98" s="516"/>
      <c r="AT98" s="517"/>
      <c r="AU98" s="447" t="s">
        <v>251</v>
      </c>
      <c r="AV98" s="447" t="s">
        <v>251</v>
      </c>
      <c r="AW98" s="447" t="s">
        <v>251</v>
      </c>
      <c r="AX98" s="447" t="s">
        <v>251</v>
      </c>
      <c r="AY98" s="447" t="s">
        <v>251</v>
      </c>
      <c r="AZ98" s="447" t="s">
        <v>251</v>
      </c>
      <c r="BA98" s="447" t="s">
        <v>251</v>
      </c>
      <c r="BB98" s="447" t="s">
        <v>251</v>
      </c>
      <c r="BC98" s="447" t="s">
        <v>251</v>
      </c>
      <c r="BD98" s="447" t="s">
        <v>251</v>
      </c>
      <c r="BE98" s="447" t="s">
        <v>251</v>
      </c>
      <c r="BF98" s="447" t="s">
        <v>251</v>
      </c>
      <c r="BG98" s="447" t="s">
        <v>251</v>
      </c>
      <c r="BH98" s="447" t="s">
        <v>251</v>
      </c>
      <c r="BI98" s="447" t="s">
        <v>251</v>
      </c>
      <c r="BJ98" s="447" t="s">
        <v>251</v>
      </c>
      <c r="BK98" s="447" t="s">
        <v>251</v>
      </c>
      <c r="BL98" s="447" t="s">
        <v>251</v>
      </c>
      <c r="BM98" s="447" t="s">
        <v>251</v>
      </c>
      <c r="BN98" s="447" t="s">
        <v>251</v>
      </c>
      <c r="BO98" s="447" t="s">
        <v>251</v>
      </c>
      <c r="BP98" s="447" t="s">
        <v>251</v>
      </c>
      <c r="BQ98" s="447" t="s">
        <v>251</v>
      </c>
      <c r="BR98" s="447" t="s">
        <v>251</v>
      </c>
      <c r="BS98" s="447" t="s">
        <v>251</v>
      </c>
      <c r="BT98" s="447" t="s">
        <v>251</v>
      </c>
      <c r="BU98" s="447" t="s">
        <v>251</v>
      </c>
      <c r="BV98" s="447" t="s">
        <v>251</v>
      </c>
      <c r="BW98" s="447" t="s">
        <v>251</v>
      </c>
      <c r="BX98" s="447" t="s">
        <v>251</v>
      </c>
      <c r="BY98" s="447" t="s">
        <v>251</v>
      </c>
      <c r="BZ98" s="447" t="s">
        <v>251</v>
      </c>
      <c r="CA98" s="447" t="s">
        <v>251</v>
      </c>
      <c r="CB98" s="447" t="s">
        <v>251</v>
      </c>
      <c r="CC98" s="447" t="s">
        <v>251</v>
      </c>
      <c r="CD98" s="447" t="s">
        <v>251</v>
      </c>
      <c r="CE98" s="447" t="s">
        <v>251</v>
      </c>
      <c r="CF98" s="447" t="s">
        <v>251</v>
      </c>
      <c r="CG98" s="447" t="s">
        <v>251</v>
      </c>
      <c r="CH98" s="447" t="s">
        <v>251</v>
      </c>
      <c r="CI98" s="447" t="s">
        <v>251</v>
      </c>
      <c r="CJ98" s="447" t="s">
        <v>251</v>
      </c>
      <c r="CK98" s="447" t="s">
        <v>251</v>
      </c>
      <c r="CL98" s="447" t="s">
        <v>251</v>
      </c>
      <c r="CM98" s="447" t="s">
        <v>251</v>
      </c>
      <c r="CN98" s="447" t="s">
        <v>251</v>
      </c>
      <c r="CO98" s="447" t="s">
        <v>251</v>
      </c>
      <c r="CP98" s="447" t="s">
        <v>251</v>
      </c>
      <c r="CQ98" s="447" t="s">
        <v>251</v>
      </c>
      <c r="CR98" s="447" t="s">
        <v>251</v>
      </c>
      <c r="CS98" s="447" t="s">
        <v>251</v>
      </c>
      <c r="CT98" s="447" t="s">
        <v>251</v>
      </c>
      <c r="CU98" s="447" t="s">
        <v>251</v>
      </c>
      <c r="CV98" s="447" t="s">
        <v>251</v>
      </c>
      <c r="CW98" s="447" t="s">
        <v>251</v>
      </c>
      <c r="CX98" s="447" t="s">
        <v>251</v>
      </c>
      <c r="CY98" s="447" t="s">
        <v>251</v>
      </c>
      <c r="CZ98" s="447" t="s">
        <v>251</v>
      </c>
      <c r="DA98" s="447" t="s">
        <v>251</v>
      </c>
      <c r="DB98" s="447" t="s">
        <v>251</v>
      </c>
      <c r="DC98" s="447" t="s">
        <v>251</v>
      </c>
      <c r="DD98" s="447" t="s">
        <v>251</v>
      </c>
      <c r="DE98" s="447" t="s">
        <v>251</v>
      </c>
      <c r="DF98" s="447" t="s">
        <v>251</v>
      </c>
      <c r="DG98" s="447" t="s">
        <v>251</v>
      </c>
      <c r="DH98" s="447" t="s">
        <v>251</v>
      </c>
      <c r="DI98" s="447" t="s">
        <v>251</v>
      </c>
      <c r="DJ98" s="447" t="s">
        <v>251</v>
      </c>
      <c r="DK98" s="447" t="s">
        <v>251</v>
      </c>
      <c r="DL98" s="447" t="s">
        <v>251</v>
      </c>
      <c r="DM98" s="447" t="s">
        <v>251</v>
      </c>
      <c r="DN98" s="447" t="s">
        <v>251</v>
      </c>
      <c r="DO98" s="447" t="s">
        <v>251</v>
      </c>
      <c r="DP98" s="447" t="s">
        <v>251</v>
      </c>
      <c r="DQ98" s="447" t="s">
        <v>251</v>
      </c>
      <c r="DR98" s="447" t="s">
        <v>251</v>
      </c>
      <c r="DS98" s="447" t="s">
        <v>251</v>
      </c>
      <c r="DT98" s="447" t="s">
        <v>251</v>
      </c>
      <c r="DU98" s="447" t="s">
        <v>251</v>
      </c>
      <c r="DV98" s="447" t="s">
        <v>251</v>
      </c>
      <c r="DW98" s="447" t="s">
        <v>251</v>
      </c>
      <c r="DX98" s="447" t="s">
        <v>251</v>
      </c>
      <c r="DY98" s="447" t="s">
        <v>251</v>
      </c>
    </row>
    <row r="99" spans="1:129" s="373" customFormat="1" ht="14.55" customHeight="1">
      <c r="A99" s="359" t="s">
        <v>65</v>
      </c>
      <c r="B99" s="359" t="s">
        <v>66</v>
      </c>
      <c r="C99" s="409" t="s">
        <v>194</v>
      </c>
      <c r="D99" s="401"/>
      <c r="E99" s="401">
        <v>44129</v>
      </c>
      <c r="F99" s="475" t="s">
        <v>262</v>
      </c>
      <c r="G99" s="425"/>
      <c r="H99" s="426"/>
      <c r="I99" s="426"/>
      <c r="J99" s="426"/>
      <c r="K99" s="426"/>
      <c r="L99" s="426"/>
      <c r="M99" s="426"/>
      <c r="N99" s="426"/>
      <c r="O99" s="426"/>
      <c r="P99" s="426"/>
      <c r="Q99" s="426"/>
      <c r="R99" s="426"/>
      <c r="S99" s="426"/>
      <c r="T99" s="426"/>
      <c r="U99" s="426"/>
      <c r="V99" s="426"/>
      <c r="W99" s="426"/>
      <c r="X99" s="426"/>
      <c r="Y99" s="426"/>
      <c r="Z99" s="497" t="s">
        <v>263</v>
      </c>
      <c r="AA99" s="497"/>
      <c r="AB99" s="497"/>
      <c r="AC99" s="497"/>
      <c r="AD99" s="498"/>
      <c r="AE99" s="516" t="s">
        <v>266</v>
      </c>
      <c r="AF99" s="516"/>
      <c r="AG99" s="516"/>
      <c r="AH99" s="516"/>
      <c r="AI99" s="516"/>
      <c r="AJ99" s="516"/>
      <c r="AK99" s="516"/>
      <c r="AL99" s="516"/>
      <c r="AM99" s="516"/>
      <c r="AN99" s="516"/>
      <c r="AO99" s="516"/>
      <c r="AP99" s="516"/>
      <c r="AQ99" s="516"/>
      <c r="AR99" s="516"/>
      <c r="AS99" s="447" t="s">
        <v>251</v>
      </c>
      <c r="AT99" s="447" t="s">
        <v>251</v>
      </c>
      <c r="AU99" s="447" t="s">
        <v>251</v>
      </c>
      <c r="AV99" s="447" t="s">
        <v>251</v>
      </c>
      <c r="AW99" s="447" t="s">
        <v>251</v>
      </c>
      <c r="AX99" s="447" t="s">
        <v>251</v>
      </c>
      <c r="AY99" s="447" t="s">
        <v>251</v>
      </c>
      <c r="AZ99" s="447" t="s">
        <v>251</v>
      </c>
      <c r="BA99" s="447" t="s">
        <v>251</v>
      </c>
      <c r="BB99" s="447" t="s">
        <v>251</v>
      </c>
      <c r="BC99" s="447" t="s">
        <v>251</v>
      </c>
      <c r="BD99" s="447" t="s">
        <v>251</v>
      </c>
      <c r="BE99" s="447" t="s">
        <v>251</v>
      </c>
      <c r="BF99" s="447" t="s">
        <v>251</v>
      </c>
      <c r="BG99" s="447" t="s">
        <v>251</v>
      </c>
      <c r="BH99" s="447" t="s">
        <v>251</v>
      </c>
      <c r="BI99" s="447" t="s">
        <v>251</v>
      </c>
      <c r="BJ99" s="447" t="s">
        <v>251</v>
      </c>
      <c r="BK99" s="447" t="s">
        <v>251</v>
      </c>
      <c r="BL99" s="447" t="s">
        <v>251</v>
      </c>
      <c r="BM99" s="447" t="s">
        <v>251</v>
      </c>
      <c r="BN99" s="447" t="s">
        <v>251</v>
      </c>
      <c r="BO99" s="447" t="s">
        <v>251</v>
      </c>
      <c r="BP99" s="447" t="s">
        <v>251</v>
      </c>
      <c r="BQ99" s="447" t="s">
        <v>251</v>
      </c>
      <c r="BR99" s="447" t="s">
        <v>251</v>
      </c>
      <c r="BS99" s="447" t="s">
        <v>251</v>
      </c>
      <c r="BT99" s="447" t="s">
        <v>251</v>
      </c>
      <c r="BU99" s="447" t="s">
        <v>251</v>
      </c>
      <c r="BV99" s="447" t="s">
        <v>251</v>
      </c>
      <c r="BW99" s="447" t="s">
        <v>251</v>
      </c>
      <c r="BX99" s="447" t="s">
        <v>251</v>
      </c>
      <c r="BY99" s="447" t="s">
        <v>251</v>
      </c>
      <c r="BZ99" s="447" t="s">
        <v>251</v>
      </c>
      <c r="CA99" s="447" t="s">
        <v>251</v>
      </c>
      <c r="CB99" s="447" t="s">
        <v>251</v>
      </c>
      <c r="CC99" s="447" t="s">
        <v>251</v>
      </c>
      <c r="CD99" s="447" t="s">
        <v>251</v>
      </c>
      <c r="CE99" s="447" t="s">
        <v>251</v>
      </c>
      <c r="CF99" s="447" t="s">
        <v>251</v>
      </c>
      <c r="CG99" s="447" t="s">
        <v>251</v>
      </c>
      <c r="CH99" s="447" t="s">
        <v>251</v>
      </c>
      <c r="CI99" s="447" t="s">
        <v>251</v>
      </c>
      <c r="CJ99" s="447" t="s">
        <v>251</v>
      </c>
      <c r="CK99" s="447" t="s">
        <v>251</v>
      </c>
      <c r="CL99" s="447" t="s">
        <v>251</v>
      </c>
      <c r="CM99" s="447" t="s">
        <v>251</v>
      </c>
      <c r="CN99" s="447" t="s">
        <v>251</v>
      </c>
      <c r="CO99" s="447" t="s">
        <v>251</v>
      </c>
      <c r="CP99" s="447" t="s">
        <v>251</v>
      </c>
      <c r="CQ99" s="447" t="s">
        <v>251</v>
      </c>
      <c r="CR99" s="447" t="s">
        <v>251</v>
      </c>
      <c r="CS99" s="447" t="s">
        <v>251</v>
      </c>
      <c r="CT99" s="447" t="s">
        <v>251</v>
      </c>
      <c r="CU99" s="447" t="s">
        <v>251</v>
      </c>
      <c r="CV99" s="447" t="s">
        <v>251</v>
      </c>
      <c r="CW99" s="447" t="s">
        <v>251</v>
      </c>
      <c r="CX99" s="447" t="s">
        <v>251</v>
      </c>
      <c r="CY99" s="447" t="s">
        <v>251</v>
      </c>
      <c r="CZ99" s="447" t="s">
        <v>251</v>
      </c>
      <c r="DA99" s="447" t="s">
        <v>251</v>
      </c>
      <c r="DB99" s="447" t="s">
        <v>251</v>
      </c>
      <c r="DC99" s="447" t="s">
        <v>251</v>
      </c>
      <c r="DD99" s="447" t="s">
        <v>251</v>
      </c>
      <c r="DE99" s="447" t="s">
        <v>251</v>
      </c>
      <c r="DF99" s="447" t="s">
        <v>251</v>
      </c>
      <c r="DG99" s="447" t="s">
        <v>251</v>
      </c>
      <c r="DH99" s="447" t="s">
        <v>251</v>
      </c>
      <c r="DI99" s="447" t="s">
        <v>251</v>
      </c>
      <c r="DJ99" s="447" t="s">
        <v>251</v>
      </c>
      <c r="DK99" s="447" t="s">
        <v>251</v>
      </c>
      <c r="DL99" s="447" t="s">
        <v>251</v>
      </c>
      <c r="DM99" s="447" t="s">
        <v>251</v>
      </c>
      <c r="DN99" s="447" t="s">
        <v>251</v>
      </c>
      <c r="DO99" s="447" t="s">
        <v>251</v>
      </c>
      <c r="DP99" s="447" t="s">
        <v>251</v>
      </c>
      <c r="DQ99" s="447" t="s">
        <v>251</v>
      </c>
      <c r="DR99" s="447" t="s">
        <v>251</v>
      </c>
      <c r="DS99" s="447" t="s">
        <v>251</v>
      </c>
      <c r="DT99" s="447" t="s">
        <v>251</v>
      </c>
      <c r="DU99" s="447" t="s">
        <v>251</v>
      </c>
      <c r="DV99" s="447" t="s">
        <v>251</v>
      </c>
      <c r="DW99" s="447" t="s">
        <v>251</v>
      </c>
      <c r="DX99" s="447" t="s">
        <v>251</v>
      </c>
      <c r="DY99" s="447" t="s">
        <v>251</v>
      </c>
    </row>
    <row r="100" spans="1:129" s="373" customFormat="1" ht="13.8">
      <c r="A100" s="359" t="s">
        <v>195</v>
      </c>
      <c r="B100" s="359" t="s">
        <v>196</v>
      </c>
      <c r="C100" s="409" t="s">
        <v>197</v>
      </c>
      <c r="D100" s="401"/>
      <c r="E100" s="401">
        <v>44131</v>
      </c>
      <c r="F100" s="475" t="s">
        <v>262</v>
      </c>
      <c r="G100" s="425"/>
      <c r="H100" s="426"/>
      <c r="I100" s="426"/>
      <c r="J100" s="426"/>
      <c r="K100" s="426"/>
      <c r="L100" s="426"/>
      <c r="M100" s="426"/>
      <c r="N100" s="426"/>
      <c r="O100" s="426"/>
      <c r="P100" s="426"/>
      <c r="Q100" s="426"/>
      <c r="R100" s="426"/>
      <c r="S100" s="426"/>
      <c r="T100" s="426"/>
      <c r="U100" s="426"/>
      <c r="V100" s="426"/>
      <c r="W100" s="426"/>
      <c r="X100" s="426"/>
      <c r="Y100" s="426"/>
      <c r="Z100" s="426"/>
      <c r="AA100" s="487"/>
      <c r="AB100" s="513" t="s">
        <v>271</v>
      </c>
      <c r="AC100" s="514"/>
      <c r="AD100" s="514"/>
      <c r="AE100" s="514"/>
      <c r="AF100" s="515"/>
      <c r="AG100" s="522" t="s">
        <v>266</v>
      </c>
      <c r="AH100" s="516"/>
      <c r="AI100" s="516"/>
      <c r="AJ100" s="516"/>
      <c r="AK100" s="516"/>
      <c r="AL100" s="516"/>
      <c r="AM100" s="516"/>
      <c r="AN100" s="516"/>
      <c r="AO100" s="516"/>
      <c r="AP100" s="516"/>
      <c r="AQ100" s="516"/>
      <c r="AR100" s="516"/>
      <c r="AS100" s="516"/>
      <c r="AT100" s="517"/>
      <c r="AU100" s="447" t="s">
        <v>251</v>
      </c>
      <c r="AV100" s="447" t="s">
        <v>251</v>
      </c>
      <c r="AW100" s="447" t="s">
        <v>251</v>
      </c>
      <c r="AX100" s="447" t="s">
        <v>251</v>
      </c>
      <c r="AY100" s="447" t="s">
        <v>251</v>
      </c>
      <c r="AZ100" s="447" t="s">
        <v>251</v>
      </c>
      <c r="BA100" s="447" t="s">
        <v>251</v>
      </c>
      <c r="BB100" s="447" t="s">
        <v>251</v>
      </c>
      <c r="BC100" s="447" t="s">
        <v>251</v>
      </c>
      <c r="BD100" s="447" t="s">
        <v>251</v>
      </c>
      <c r="BE100" s="447" t="s">
        <v>251</v>
      </c>
      <c r="BF100" s="447" t="s">
        <v>251</v>
      </c>
      <c r="BG100" s="447" t="s">
        <v>251</v>
      </c>
      <c r="BH100" s="447" t="s">
        <v>251</v>
      </c>
      <c r="BI100" s="447" t="s">
        <v>251</v>
      </c>
      <c r="BJ100" s="447" t="s">
        <v>251</v>
      </c>
      <c r="BK100" s="447" t="s">
        <v>251</v>
      </c>
      <c r="BL100" s="447" t="s">
        <v>251</v>
      </c>
      <c r="BM100" s="447" t="s">
        <v>251</v>
      </c>
      <c r="BN100" s="447" t="s">
        <v>251</v>
      </c>
      <c r="BO100" s="447" t="s">
        <v>251</v>
      </c>
      <c r="BP100" s="447" t="s">
        <v>251</v>
      </c>
      <c r="BQ100" s="447" t="s">
        <v>251</v>
      </c>
      <c r="BR100" s="447" t="s">
        <v>251</v>
      </c>
      <c r="BS100" s="447" t="s">
        <v>251</v>
      </c>
      <c r="BT100" s="447" t="s">
        <v>251</v>
      </c>
      <c r="BU100" s="447" t="s">
        <v>251</v>
      </c>
      <c r="BV100" s="447" t="s">
        <v>251</v>
      </c>
      <c r="BW100" s="447" t="s">
        <v>251</v>
      </c>
      <c r="BX100" s="447" t="s">
        <v>251</v>
      </c>
      <c r="BY100" s="447" t="s">
        <v>251</v>
      </c>
      <c r="BZ100" s="447" t="s">
        <v>251</v>
      </c>
      <c r="CA100" s="447" t="s">
        <v>251</v>
      </c>
      <c r="CB100" s="447" t="s">
        <v>251</v>
      </c>
      <c r="CC100" s="447" t="s">
        <v>251</v>
      </c>
      <c r="CD100" s="447" t="s">
        <v>251</v>
      </c>
      <c r="CE100" s="447" t="s">
        <v>251</v>
      </c>
      <c r="CF100" s="447" t="s">
        <v>251</v>
      </c>
      <c r="CG100" s="447" t="s">
        <v>251</v>
      </c>
      <c r="CH100" s="447" t="s">
        <v>251</v>
      </c>
      <c r="CI100" s="447" t="s">
        <v>251</v>
      </c>
      <c r="CJ100" s="447" t="s">
        <v>251</v>
      </c>
      <c r="CK100" s="447" t="s">
        <v>251</v>
      </c>
      <c r="CL100" s="447" t="s">
        <v>251</v>
      </c>
      <c r="CM100" s="447" t="s">
        <v>251</v>
      </c>
      <c r="CN100" s="447" t="s">
        <v>251</v>
      </c>
      <c r="CO100" s="447" t="s">
        <v>251</v>
      </c>
      <c r="CP100" s="447" t="s">
        <v>251</v>
      </c>
      <c r="CQ100" s="447" t="s">
        <v>251</v>
      </c>
      <c r="CR100" s="447" t="s">
        <v>251</v>
      </c>
      <c r="CS100" s="447" t="s">
        <v>251</v>
      </c>
      <c r="CT100" s="447" t="s">
        <v>251</v>
      </c>
      <c r="CU100" s="447" t="s">
        <v>251</v>
      </c>
      <c r="CV100" s="447" t="s">
        <v>251</v>
      </c>
      <c r="CW100" s="447" t="s">
        <v>251</v>
      </c>
      <c r="CX100" s="447" t="s">
        <v>251</v>
      </c>
      <c r="CY100" s="447" t="s">
        <v>251</v>
      </c>
      <c r="CZ100" s="447" t="s">
        <v>251</v>
      </c>
      <c r="DA100" s="447" t="s">
        <v>251</v>
      </c>
      <c r="DB100" s="447" t="s">
        <v>251</v>
      </c>
      <c r="DC100" s="447" t="s">
        <v>251</v>
      </c>
      <c r="DD100" s="447" t="s">
        <v>251</v>
      </c>
      <c r="DE100" s="447" t="s">
        <v>251</v>
      </c>
      <c r="DF100" s="447" t="s">
        <v>251</v>
      </c>
      <c r="DG100" s="447" t="s">
        <v>251</v>
      </c>
      <c r="DH100" s="447" t="s">
        <v>251</v>
      </c>
      <c r="DI100" s="447" t="s">
        <v>251</v>
      </c>
      <c r="DJ100" s="447" t="s">
        <v>251</v>
      </c>
      <c r="DK100" s="447" t="s">
        <v>251</v>
      </c>
      <c r="DL100" s="447" t="s">
        <v>251</v>
      </c>
      <c r="DM100" s="447" t="s">
        <v>251</v>
      </c>
      <c r="DN100" s="447" t="s">
        <v>251</v>
      </c>
      <c r="DO100" s="447" t="s">
        <v>251</v>
      </c>
      <c r="DP100" s="447" t="s">
        <v>251</v>
      </c>
      <c r="DQ100" s="447" t="s">
        <v>251</v>
      </c>
      <c r="DR100" s="447" t="s">
        <v>251</v>
      </c>
      <c r="DS100" s="447" t="s">
        <v>251</v>
      </c>
      <c r="DT100" s="447" t="s">
        <v>251</v>
      </c>
      <c r="DU100" s="447" t="s">
        <v>251</v>
      </c>
      <c r="DV100" s="447" t="s">
        <v>251</v>
      </c>
      <c r="DW100" s="447" t="s">
        <v>251</v>
      </c>
      <c r="DX100" s="447" t="s">
        <v>251</v>
      </c>
      <c r="DY100" s="447" t="s">
        <v>251</v>
      </c>
    </row>
    <row r="101" spans="1:129" s="373" customFormat="1" ht="10.199999999999999">
      <c r="A101" s="359" t="s">
        <v>199</v>
      </c>
      <c r="B101" s="359" t="s">
        <v>200</v>
      </c>
      <c r="C101" s="410" t="s">
        <v>22</v>
      </c>
      <c r="D101" s="432">
        <v>2021</v>
      </c>
      <c r="E101" s="460"/>
      <c r="F101" s="478"/>
      <c r="G101" s="429"/>
      <c r="H101" s="430"/>
      <c r="I101" s="430"/>
      <c r="J101" s="430"/>
      <c r="K101" s="430"/>
      <c r="L101" s="430"/>
      <c r="M101" s="430"/>
      <c r="N101" s="430"/>
      <c r="O101" s="430"/>
      <c r="P101" s="430"/>
      <c r="Q101" s="430"/>
      <c r="R101" s="430"/>
      <c r="S101" s="430"/>
      <c r="T101" s="430"/>
      <c r="U101" s="430"/>
      <c r="V101" s="430"/>
      <c r="W101" s="430"/>
      <c r="X101" s="430"/>
      <c r="Y101" s="430"/>
      <c r="Z101" s="430"/>
      <c r="AA101" s="430"/>
      <c r="AB101" s="430"/>
      <c r="AC101" s="430"/>
      <c r="AD101" s="430"/>
      <c r="AE101" s="430"/>
      <c r="AF101" s="430"/>
      <c r="AG101" s="430"/>
      <c r="AH101" s="430"/>
      <c r="AI101" s="430"/>
      <c r="AJ101" s="430"/>
      <c r="AK101" s="430"/>
      <c r="AL101" s="430"/>
      <c r="AM101" s="430"/>
      <c r="AN101" s="430"/>
      <c r="AO101" s="430"/>
      <c r="AP101" s="430"/>
      <c r="AQ101" s="430"/>
      <c r="AR101" s="430"/>
      <c r="AS101" s="430"/>
      <c r="AT101" s="430"/>
      <c r="AU101" s="430"/>
      <c r="AV101" s="430"/>
      <c r="AW101" s="430"/>
      <c r="AX101" s="430"/>
      <c r="AY101" s="430"/>
      <c r="AZ101" s="430"/>
      <c r="BA101" s="430"/>
      <c r="BB101" s="430"/>
      <c r="BC101" s="430"/>
      <c r="BD101" s="430"/>
      <c r="BE101" s="430"/>
      <c r="BF101" s="430"/>
      <c r="BG101" s="430"/>
      <c r="BH101" s="430"/>
      <c r="BI101" s="430"/>
      <c r="BJ101" s="430"/>
      <c r="BK101" s="430"/>
      <c r="BL101" s="430"/>
      <c r="BM101" s="430"/>
      <c r="BN101" s="430"/>
      <c r="BO101" s="430"/>
      <c r="BP101" s="430"/>
      <c r="BQ101" s="430"/>
      <c r="BR101" s="430"/>
      <c r="BS101" s="430"/>
      <c r="BT101" s="430"/>
      <c r="BU101" s="430"/>
      <c r="BV101" s="430"/>
      <c r="BW101" s="430"/>
      <c r="BX101" s="430"/>
      <c r="BY101" s="430"/>
      <c r="BZ101" s="430"/>
      <c r="CA101" s="430"/>
      <c r="CB101" s="430"/>
      <c r="CC101" s="430"/>
      <c r="CD101" s="430"/>
      <c r="CE101" s="430"/>
      <c r="CF101" s="430"/>
      <c r="CG101" s="430"/>
      <c r="CH101" s="430"/>
      <c r="CI101" s="430"/>
      <c r="CJ101" s="430"/>
      <c r="CK101" s="430"/>
      <c r="CL101" s="430"/>
      <c r="CM101" s="430"/>
      <c r="CN101" s="430"/>
      <c r="CO101" s="430"/>
      <c r="CP101" s="430"/>
      <c r="CQ101" s="430"/>
      <c r="CR101" s="430"/>
      <c r="CS101" s="430"/>
      <c r="CT101" s="430"/>
      <c r="CU101" s="856"/>
      <c r="CV101" s="857"/>
      <c r="CW101" s="857"/>
      <c r="CX101" s="857"/>
      <c r="CY101" s="857"/>
      <c r="CZ101" s="857"/>
      <c r="DA101" s="857"/>
      <c r="DB101" s="857"/>
      <c r="DC101" s="857"/>
      <c r="DD101" s="857"/>
      <c r="DE101" s="857"/>
      <c r="DF101" s="857"/>
      <c r="DG101" s="857"/>
      <c r="DH101" s="857"/>
      <c r="DI101" s="857"/>
      <c r="DJ101" s="857"/>
      <c r="DK101" s="857"/>
      <c r="DL101" s="857"/>
      <c r="DM101" s="857"/>
      <c r="DN101" s="857"/>
      <c r="DO101" s="857"/>
      <c r="DP101" s="857"/>
      <c r="DQ101" s="857"/>
      <c r="DR101" s="857"/>
      <c r="DS101" s="857"/>
      <c r="DT101" s="857"/>
      <c r="DU101" s="857"/>
      <c r="DV101" s="857"/>
      <c r="DW101" s="857"/>
      <c r="DX101" s="857"/>
      <c r="DY101" s="858"/>
    </row>
    <row r="102" spans="1:129" s="373" customFormat="1" ht="13.8">
      <c r="A102" s="359" t="s">
        <v>201</v>
      </c>
      <c r="B102" s="359" t="s">
        <v>202</v>
      </c>
      <c r="C102" s="409" t="s">
        <v>203</v>
      </c>
      <c r="D102" s="401"/>
      <c r="E102" s="401">
        <v>44131</v>
      </c>
      <c r="F102" s="475" t="s">
        <v>262</v>
      </c>
      <c r="G102" s="429"/>
      <c r="H102" s="430"/>
      <c r="I102" s="430"/>
      <c r="J102" s="430"/>
      <c r="K102" s="430"/>
      <c r="L102" s="430"/>
      <c r="M102" s="430"/>
      <c r="N102" s="430"/>
      <c r="O102" s="430"/>
      <c r="P102" s="430"/>
      <c r="Q102" s="430"/>
      <c r="R102" s="430"/>
      <c r="S102" s="430"/>
      <c r="T102" s="430"/>
      <c r="U102" s="430"/>
      <c r="V102" s="430"/>
      <c r="W102" s="430"/>
      <c r="X102" s="430"/>
      <c r="Y102" s="430"/>
      <c r="Z102" s="430"/>
      <c r="AA102" s="518"/>
      <c r="AB102" s="497" t="s">
        <v>263</v>
      </c>
      <c r="AC102" s="497"/>
      <c r="AD102" s="497"/>
      <c r="AE102" s="497"/>
      <c r="AF102" s="498"/>
      <c r="AG102" s="516" t="s">
        <v>266</v>
      </c>
      <c r="AH102" s="516"/>
      <c r="AI102" s="516"/>
      <c r="AJ102" s="516"/>
      <c r="AK102" s="516"/>
      <c r="AL102" s="516"/>
      <c r="AM102" s="516"/>
      <c r="AN102" s="516"/>
      <c r="AO102" s="516"/>
      <c r="AP102" s="516"/>
      <c r="AQ102" s="516"/>
      <c r="AR102" s="516"/>
      <c r="AS102" s="516"/>
      <c r="AT102" s="517"/>
      <c r="AU102" s="447" t="s">
        <v>251</v>
      </c>
      <c r="AV102" s="447" t="s">
        <v>251</v>
      </c>
      <c r="AW102" s="447" t="s">
        <v>251</v>
      </c>
      <c r="AX102" s="447" t="s">
        <v>251</v>
      </c>
      <c r="AY102" s="447" t="s">
        <v>251</v>
      </c>
      <c r="AZ102" s="447" t="s">
        <v>251</v>
      </c>
      <c r="BA102" s="447" t="s">
        <v>251</v>
      </c>
      <c r="BB102" s="447" t="s">
        <v>251</v>
      </c>
      <c r="BC102" s="447" t="s">
        <v>251</v>
      </c>
      <c r="BD102" s="447" t="s">
        <v>251</v>
      </c>
      <c r="BE102" s="447" t="s">
        <v>251</v>
      </c>
      <c r="BF102" s="447" t="s">
        <v>251</v>
      </c>
      <c r="BG102" s="447" t="s">
        <v>251</v>
      </c>
      <c r="BH102" s="447" t="s">
        <v>251</v>
      </c>
      <c r="BI102" s="447" t="s">
        <v>251</v>
      </c>
      <c r="BJ102" s="447" t="s">
        <v>251</v>
      </c>
      <c r="BK102" s="447" t="s">
        <v>251</v>
      </c>
      <c r="BL102" s="447" t="s">
        <v>251</v>
      </c>
      <c r="BM102" s="447" t="s">
        <v>251</v>
      </c>
      <c r="BN102" s="447" t="s">
        <v>251</v>
      </c>
      <c r="BO102" s="447" t="s">
        <v>251</v>
      </c>
      <c r="BP102" s="447" t="s">
        <v>251</v>
      </c>
      <c r="BQ102" s="447" t="s">
        <v>251</v>
      </c>
      <c r="BR102" s="447" t="s">
        <v>251</v>
      </c>
      <c r="BS102" s="447" t="s">
        <v>251</v>
      </c>
      <c r="BT102" s="447" t="s">
        <v>251</v>
      </c>
      <c r="BU102" s="447" t="s">
        <v>251</v>
      </c>
      <c r="BV102" s="447" t="s">
        <v>251</v>
      </c>
      <c r="BW102" s="447" t="s">
        <v>251</v>
      </c>
      <c r="BX102" s="447" t="s">
        <v>251</v>
      </c>
      <c r="BY102" s="447" t="s">
        <v>251</v>
      </c>
      <c r="BZ102" s="447" t="s">
        <v>251</v>
      </c>
      <c r="CA102" s="447" t="s">
        <v>251</v>
      </c>
      <c r="CB102" s="447" t="s">
        <v>251</v>
      </c>
      <c r="CC102" s="447" t="s">
        <v>251</v>
      </c>
      <c r="CD102" s="447" t="s">
        <v>251</v>
      </c>
      <c r="CE102" s="447" t="s">
        <v>251</v>
      </c>
      <c r="CF102" s="447" t="s">
        <v>251</v>
      </c>
      <c r="CG102" s="447" t="s">
        <v>251</v>
      </c>
      <c r="CH102" s="447" t="s">
        <v>251</v>
      </c>
      <c r="CI102" s="447" t="s">
        <v>251</v>
      </c>
      <c r="CJ102" s="447" t="s">
        <v>251</v>
      </c>
      <c r="CK102" s="447" t="s">
        <v>251</v>
      </c>
      <c r="CL102" s="447" t="s">
        <v>251</v>
      </c>
      <c r="CM102" s="447" t="s">
        <v>251</v>
      </c>
      <c r="CN102" s="447" t="s">
        <v>251</v>
      </c>
      <c r="CO102" s="447" t="s">
        <v>251</v>
      </c>
      <c r="CP102" s="447" t="s">
        <v>251</v>
      </c>
      <c r="CQ102" s="447" t="s">
        <v>251</v>
      </c>
      <c r="CR102" s="447" t="s">
        <v>251</v>
      </c>
      <c r="CS102" s="447" t="s">
        <v>251</v>
      </c>
      <c r="CT102" s="447" t="s">
        <v>251</v>
      </c>
      <c r="CU102" s="447" t="s">
        <v>251</v>
      </c>
      <c r="CV102" s="447" t="s">
        <v>251</v>
      </c>
      <c r="CW102" s="447" t="s">
        <v>251</v>
      </c>
      <c r="CX102" s="447" t="s">
        <v>251</v>
      </c>
      <c r="CY102" s="447" t="s">
        <v>251</v>
      </c>
      <c r="CZ102" s="447" t="s">
        <v>251</v>
      </c>
      <c r="DA102" s="447" t="s">
        <v>251</v>
      </c>
      <c r="DB102" s="447" t="s">
        <v>251</v>
      </c>
      <c r="DC102" s="447" t="s">
        <v>251</v>
      </c>
      <c r="DD102" s="447" t="s">
        <v>251</v>
      </c>
      <c r="DE102" s="447" t="s">
        <v>251</v>
      </c>
      <c r="DF102" s="447" t="s">
        <v>251</v>
      </c>
      <c r="DG102" s="447" t="s">
        <v>251</v>
      </c>
      <c r="DH102" s="447" t="s">
        <v>251</v>
      </c>
      <c r="DI102" s="447" t="s">
        <v>251</v>
      </c>
      <c r="DJ102" s="447" t="s">
        <v>251</v>
      </c>
      <c r="DK102" s="447" t="s">
        <v>251</v>
      </c>
      <c r="DL102" s="447" t="s">
        <v>251</v>
      </c>
      <c r="DM102" s="447" t="s">
        <v>251</v>
      </c>
      <c r="DN102" s="447" t="s">
        <v>251</v>
      </c>
      <c r="DO102" s="447" t="s">
        <v>251</v>
      </c>
      <c r="DP102" s="447" t="s">
        <v>251</v>
      </c>
      <c r="DQ102" s="447" t="s">
        <v>251</v>
      </c>
      <c r="DR102" s="447" t="s">
        <v>251</v>
      </c>
      <c r="DS102" s="447" t="s">
        <v>251</v>
      </c>
      <c r="DT102" s="447" t="s">
        <v>251</v>
      </c>
      <c r="DU102" s="447" t="s">
        <v>251</v>
      </c>
      <c r="DV102" s="447" t="s">
        <v>251</v>
      </c>
      <c r="DW102" s="447" t="s">
        <v>251</v>
      </c>
      <c r="DX102" s="447" t="s">
        <v>251</v>
      </c>
      <c r="DY102" s="447" t="s">
        <v>251</v>
      </c>
    </row>
    <row r="103" spans="1:129" s="373" customFormat="1" ht="13.8">
      <c r="A103" s="359" t="s">
        <v>201</v>
      </c>
      <c r="B103" s="359" t="s">
        <v>202</v>
      </c>
      <c r="C103" s="409" t="s">
        <v>204</v>
      </c>
      <c r="D103" s="401"/>
      <c r="E103" s="401">
        <v>44131</v>
      </c>
      <c r="F103" s="475" t="s">
        <v>262</v>
      </c>
      <c r="G103" s="429"/>
      <c r="H103" s="430"/>
      <c r="I103" s="430"/>
      <c r="J103" s="430"/>
      <c r="K103" s="430"/>
      <c r="L103" s="430"/>
      <c r="M103" s="430"/>
      <c r="N103" s="430"/>
      <c r="O103" s="430"/>
      <c r="P103" s="430"/>
      <c r="Q103" s="430"/>
      <c r="R103" s="430"/>
      <c r="S103" s="430"/>
      <c r="T103" s="430"/>
      <c r="U103" s="430"/>
      <c r="V103" s="430"/>
      <c r="W103" s="430"/>
      <c r="X103" s="430"/>
      <c r="Y103" s="430"/>
      <c r="Z103" s="430"/>
      <c r="AA103" s="518"/>
      <c r="AB103" s="497" t="s">
        <v>263</v>
      </c>
      <c r="AC103" s="497"/>
      <c r="AD103" s="497"/>
      <c r="AE103" s="497"/>
      <c r="AF103" s="498"/>
      <c r="AG103" s="516" t="s">
        <v>266</v>
      </c>
      <c r="AH103" s="516"/>
      <c r="AI103" s="516"/>
      <c r="AJ103" s="516"/>
      <c r="AK103" s="516"/>
      <c r="AL103" s="516"/>
      <c r="AM103" s="516"/>
      <c r="AN103" s="516"/>
      <c r="AO103" s="516"/>
      <c r="AP103" s="516"/>
      <c r="AQ103" s="516"/>
      <c r="AR103" s="516"/>
      <c r="AS103" s="516"/>
      <c r="AT103" s="517"/>
      <c r="AU103" s="447" t="s">
        <v>251</v>
      </c>
      <c r="AV103" s="447" t="s">
        <v>251</v>
      </c>
      <c r="AW103" s="447" t="s">
        <v>251</v>
      </c>
      <c r="AX103" s="447" t="s">
        <v>251</v>
      </c>
      <c r="AY103" s="447" t="s">
        <v>251</v>
      </c>
      <c r="AZ103" s="447" t="s">
        <v>251</v>
      </c>
      <c r="BA103" s="447" t="s">
        <v>251</v>
      </c>
      <c r="BB103" s="447" t="s">
        <v>251</v>
      </c>
      <c r="BC103" s="447" t="s">
        <v>251</v>
      </c>
      <c r="BD103" s="447" t="s">
        <v>251</v>
      </c>
      <c r="BE103" s="447" t="s">
        <v>251</v>
      </c>
      <c r="BF103" s="447" t="s">
        <v>251</v>
      </c>
      <c r="BG103" s="447" t="s">
        <v>251</v>
      </c>
      <c r="BH103" s="447" t="s">
        <v>251</v>
      </c>
      <c r="BI103" s="447" t="s">
        <v>251</v>
      </c>
      <c r="BJ103" s="447" t="s">
        <v>251</v>
      </c>
      <c r="BK103" s="447" t="s">
        <v>251</v>
      </c>
      <c r="BL103" s="447" t="s">
        <v>251</v>
      </c>
      <c r="BM103" s="447" t="s">
        <v>251</v>
      </c>
      <c r="BN103" s="447" t="s">
        <v>251</v>
      </c>
      <c r="BO103" s="447" t="s">
        <v>251</v>
      </c>
      <c r="BP103" s="447" t="s">
        <v>251</v>
      </c>
      <c r="BQ103" s="447" t="s">
        <v>251</v>
      </c>
      <c r="BR103" s="447" t="s">
        <v>251</v>
      </c>
      <c r="BS103" s="447" t="s">
        <v>251</v>
      </c>
      <c r="BT103" s="447" t="s">
        <v>251</v>
      </c>
      <c r="BU103" s="447" t="s">
        <v>251</v>
      </c>
      <c r="BV103" s="447" t="s">
        <v>251</v>
      </c>
      <c r="BW103" s="447" t="s">
        <v>251</v>
      </c>
      <c r="BX103" s="447" t="s">
        <v>251</v>
      </c>
      <c r="BY103" s="447" t="s">
        <v>251</v>
      </c>
      <c r="BZ103" s="447" t="s">
        <v>251</v>
      </c>
      <c r="CA103" s="447" t="s">
        <v>251</v>
      </c>
      <c r="CB103" s="447" t="s">
        <v>251</v>
      </c>
      <c r="CC103" s="447" t="s">
        <v>251</v>
      </c>
      <c r="CD103" s="447" t="s">
        <v>251</v>
      </c>
      <c r="CE103" s="447" t="s">
        <v>251</v>
      </c>
      <c r="CF103" s="447" t="s">
        <v>251</v>
      </c>
      <c r="CG103" s="447" t="s">
        <v>251</v>
      </c>
      <c r="CH103" s="447" t="s">
        <v>251</v>
      </c>
      <c r="CI103" s="447" t="s">
        <v>251</v>
      </c>
      <c r="CJ103" s="447" t="s">
        <v>251</v>
      </c>
      <c r="CK103" s="447" t="s">
        <v>251</v>
      </c>
      <c r="CL103" s="447" t="s">
        <v>251</v>
      </c>
      <c r="CM103" s="447" t="s">
        <v>251</v>
      </c>
      <c r="CN103" s="447" t="s">
        <v>251</v>
      </c>
      <c r="CO103" s="447" t="s">
        <v>251</v>
      </c>
      <c r="CP103" s="447" t="s">
        <v>251</v>
      </c>
      <c r="CQ103" s="447" t="s">
        <v>251</v>
      </c>
      <c r="CR103" s="447" t="s">
        <v>251</v>
      </c>
      <c r="CS103" s="447" t="s">
        <v>251</v>
      </c>
      <c r="CT103" s="447" t="s">
        <v>251</v>
      </c>
      <c r="CU103" s="447" t="s">
        <v>251</v>
      </c>
      <c r="CV103" s="447" t="s">
        <v>251</v>
      </c>
      <c r="CW103" s="447" t="s">
        <v>251</v>
      </c>
      <c r="CX103" s="447" t="s">
        <v>251</v>
      </c>
      <c r="CY103" s="447" t="s">
        <v>251</v>
      </c>
      <c r="CZ103" s="447" t="s">
        <v>251</v>
      </c>
      <c r="DA103" s="447" t="s">
        <v>251</v>
      </c>
      <c r="DB103" s="447" t="s">
        <v>251</v>
      </c>
      <c r="DC103" s="447" t="s">
        <v>251</v>
      </c>
      <c r="DD103" s="447" t="s">
        <v>251</v>
      </c>
      <c r="DE103" s="447" t="s">
        <v>251</v>
      </c>
      <c r="DF103" s="447" t="s">
        <v>251</v>
      </c>
      <c r="DG103" s="447" t="s">
        <v>251</v>
      </c>
      <c r="DH103" s="447" t="s">
        <v>251</v>
      </c>
      <c r="DI103" s="447" t="s">
        <v>251</v>
      </c>
      <c r="DJ103" s="447" t="s">
        <v>251</v>
      </c>
      <c r="DK103" s="447" t="s">
        <v>251</v>
      </c>
      <c r="DL103" s="447" t="s">
        <v>251</v>
      </c>
      <c r="DM103" s="447" t="s">
        <v>251</v>
      </c>
      <c r="DN103" s="447" t="s">
        <v>251</v>
      </c>
      <c r="DO103" s="447" t="s">
        <v>251</v>
      </c>
      <c r="DP103" s="447" t="s">
        <v>251</v>
      </c>
      <c r="DQ103" s="447" t="s">
        <v>251</v>
      </c>
      <c r="DR103" s="447" t="s">
        <v>251</v>
      </c>
      <c r="DS103" s="447" t="s">
        <v>251</v>
      </c>
      <c r="DT103" s="447" t="s">
        <v>251</v>
      </c>
      <c r="DU103" s="447" t="s">
        <v>251</v>
      </c>
      <c r="DV103" s="447" t="s">
        <v>251</v>
      </c>
      <c r="DW103" s="447" t="s">
        <v>251</v>
      </c>
      <c r="DX103" s="447" t="s">
        <v>251</v>
      </c>
      <c r="DY103" s="447" t="s">
        <v>251</v>
      </c>
    </row>
    <row r="104" spans="1:129" s="373" customFormat="1" ht="13.8">
      <c r="A104" s="359" t="s">
        <v>201</v>
      </c>
      <c r="B104" s="359" t="s">
        <v>202</v>
      </c>
      <c r="C104" s="409" t="s">
        <v>205</v>
      </c>
      <c r="D104" s="401"/>
      <c r="E104" s="401">
        <v>44136</v>
      </c>
      <c r="F104" s="475" t="s">
        <v>262</v>
      </c>
      <c r="G104" s="429"/>
      <c r="H104" s="430"/>
      <c r="I104" s="430"/>
      <c r="J104" s="430"/>
      <c r="K104" s="430"/>
      <c r="L104" s="430"/>
      <c r="M104" s="430"/>
      <c r="N104" s="430"/>
      <c r="O104" s="430"/>
      <c r="P104" s="430"/>
      <c r="Q104" s="430"/>
      <c r="R104" s="430"/>
      <c r="S104" s="430"/>
      <c r="T104" s="430"/>
      <c r="U104" s="430"/>
      <c r="V104" s="430"/>
      <c r="W104" s="430"/>
      <c r="X104" s="430"/>
      <c r="Y104" s="430"/>
      <c r="Z104" s="430"/>
      <c r="AA104" s="430"/>
      <c r="AB104" s="430"/>
      <c r="AC104" s="430"/>
      <c r="AD104" s="430"/>
      <c r="AE104" s="430"/>
      <c r="AF104" s="518"/>
      <c r="AG104" s="497" t="s">
        <v>263</v>
      </c>
      <c r="AH104" s="497"/>
      <c r="AI104" s="497"/>
      <c r="AJ104" s="497"/>
      <c r="AK104" s="498"/>
      <c r="AL104" s="519"/>
      <c r="AM104" s="520"/>
      <c r="AN104" s="520"/>
      <c r="AO104" s="520"/>
      <c r="AP104" s="520"/>
      <c r="AQ104" s="520"/>
      <c r="AR104" s="520"/>
      <c r="AS104" s="520"/>
      <c r="AT104" s="520"/>
      <c r="AU104" s="520"/>
      <c r="AV104" s="520"/>
      <c r="AW104" s="520"/>
      <c r="AX104" s="520"/>
      <c r="AY104" s="521"/>
      <c r="AZ104" s="447" t="s">
        <v>251</v>
      </c>
      <c r="BA104" s="447" t="s">
        <v>251</v>
      </c>
      <c r="BB104" s="447" t="s">
        <v>251</v>
      </c>
      <c r="BC104" s="447" t="s">
        <v>251</v>
      </c>
      <c r="BD104" s="447" t="s">
        <v>251</v>
      </c>
      <c r="BE104" s="447" t="s">
        <v>251</v>
      </c>
      <c r="BF104" s="447" t="s">
        <v>251</v>
      </c>
      <c r="BG104" s="447" t="s">
        <v>251</v>
      </c>
      <c r="BH104" s="447" t="s">
        <v>251</v>
      </c>
      <c r="BI104" s="447" t="s">
        <v>251</v>
      </c>
      <c r="BJ104" s="447" t="s">
        <v>251</v>
      </c>
      <c r="BK104" s="447" t="s">
        <v>251</v>
      </c>
      <c r="BL104" s="447" t="s">
        <v>251</v>
      </c>
      <c r="BM104" s="447" t="s">
        <v>251</v>
      </c>
      <c r="BN104" s="447" t="s">
        <v>251</v>
      </c>
      <c r="BO104" s="447" t="s">
        <v>251</v>
      </c>
      <c r="BP104" s="447" t="s">
        <v>251</v>
      </c>
      <c r="BQ104" s="447" t="s">
        <v>251</v>
      </c>
      <c r="BR104" s="447" t="s">
        <v>251</v>
      </c>
      <c r="BS104" s="447" t="s">
        <v>251</v>
      </c>
      <c r="BT104" s="447" t="s">
        <v>251</v>
      </c>
      <c r="BU104" s="447" t="s">
        <v>251</v>
      </c>
      <c r="BV104" s="447" t="s">
        <v>251</v>
      </c>
      <c r="BW104" s="447" t="s">
        <v>251</v>
      </c>
      <c r="BX104" s="447" t="s">
        <v>251</v>
      </c>
      <c r="BY104" s="447" t="s">
        <v>251</v>
      </c>
      <c r="BZ104" s="447" t="s">
        <v>251</v>
      </c>
      <c r="CA104" s="447" t="s">
        <v>251</v>
      </c>
      <c r="CB104" s="447" t="s">
        <v>251</v>
      </c>
      <c r="CC104" s="447" t="s">
        <v>251</v>
      </c>
      <c r="CD104" s="447" t="s">
        <v>251</v>
      </c>
      <c r="CE104" s="447" t="s">
        <v>251</v>
      </c>
      <c r="CF104" s="447" t="s">
        <v>251</v>
      </c>
      <c r="CG104" s="447" t="s">
        <v>251</v>
      </c>
      <c r="CH104" s="447" t="s">
        <v>251</v>
      </c>
      <c r="CI104" s="447" t="s">
        <v>251</v>
      </c>
      <c r="CJ104" s="447" t="s">
        <v>251</v>
      </c>
      <c r="CK104" s="447" t="s">
        <v>251</v>
      </c>
      <c r="CL104" s="447" t="s">
        <v>251</v>
      </c>
      <c r="CM104" s="447" t="s">
        <v>251</v>
      </c>
      <c r="CN104" s="447" t="s">
        <v>251</v>
      </c>
      <c r="CO104" s="447" t="s">
        <v>251</v>
      </c>
      <c r="CP104" s="447" t="s">
        <v>251</v>
      </c>
      <c r="CQ104" s="447" t="s">
        <v>251</v>
      </c>
      <c r="CR104" s="447" t="s">
        <v>251</v>
      </c>
      <c r="CS104" s="447" t="s">
        <v>251</v>
      </c>
      <c r="CT104" s="447" t="s">
        <v>251</v>
      </c>
      <c r="CU104" s="447" t="s">
        <v>251</v>
      </c>
      <c r="CV104" s="447" t="s">
        <v>251</v>
      </c>
      <c r="CW104" s="447" t="s">
        <v>251</v>
      </c>
      <c r="CX104" s="447" t="s">
        <v>251</v>
      </c>
      <c r="CY104" s="447" t="s">
        <v>251</v>
      </c>
      <c r="CZ104" s="447" t="s">
        <v>251</v>
      </c>
      <c r="DA104" s="447" t="s">
        <v>251</v>
      </c>
      <c r="DB104" s="447" t="s">
        <v>251</v>
      </c>
      <c r="DC104" s="447" t="s">
        <v>251</v>
      </c>
      <c r="DD104" s="447" t="s">
        <v>251</v>
      </c>
      <c r="DE104" s="447" t="s">
        <v>251</v>
      </c>
      <c r="DF104" s="447" t="s">
        <v>251</v>
      </c>
      <c r="DG104" s="447" t="s">
        <v>251</v>
      </c>
      <c r="DH104" s="447" t="s">
        <v>251</v>
      </c>
      <c r="DI104" s="447" t="s">
        <v>251</v>
      </c>
      <c r="DJ104" s="447" t="s">
        <v>251</v>
      </c>
      <c r="DK104" s="447" t="s">
        <v>251</v>
      </c>
      <c r="DL104" s="447" t="s">
        <v>251</v>
      </c>
      <c r="DM104" s="447" t="s">
        <v>251</v>
      </c>
      <c r="DN104" s="447" t="s">
        <v>251</v>
      </c>
      <c r="DO104" s="447" t="s">
        <v>251</v>
      </c>
      <c r="DP104" s="447" t="s">
        <v>251</v>
      </c>
      <c r="DQ104" s="447" t="s">
        <v>251</v>
      </c>
      <c r="DR104" s="447" t="s">
        <v>251</v>
      </c>
      <c r="DS104" s="447" t="s">
        <v>251</v>
      </c>
      <c r="DT104" s="447" t="s">
        <v>251</v>
      </c>
      <c r="DU104" s="447" t="s">
        <v>251</v>
      </c>
      <c r="DV104" s="447" t="s">
        <v>251</v>
      </c>
      <c r="DW104" s="447" t="s">
        <v>251</v>
      </c>
      <c r="DX104" s="447" t="s">
        <v>251</v>
      </c>
      <c r="DY104" s="447" t="s">
        <v>251</v>
      </c>
    </row>
    <row r="105" spans="1:129" s="373" customFormat="1" ht="10.199999999999999">
      <c r="A105" s="359" t="s">
        <v>201</v>
      </c>
      <c r="B105" s="359" t="s">
        <v>202</v>
      </c>
      <c r="C105" s="410" t="s">
        <v>22</v>
      </c>
      <c r="D105" s="401"/>
      <c r="E105" s="459"/>
      <c r="F105" s="478"/>
      <c r="G105" s="429"/>
      <c r="H105" s="430"/>
      <c r="I105" s="430"/>
      <c r="J105" s="430"/>
      <c r="K105" s="430"/>
      <c r="L105" s="430"/>
      <c r="M105" s="430"/>
      <c r="N105" s="430"/>
      <c r="O105" s="430"/>
      <c r="P105" s="430"/>
      <c r="Q105" s="430"/>
      <c r="R105" s="430"/>
      <c r="S105" s="430"/>
      <c r="T105" s="430"/>
      <c r="U105" s="430"/>
      <c r="V105" s="430"/>
      <c r="W105" s="430"/>
      <c r="X105" s="430"/>
      <c r="Y105" s="430"/>
      <c r="Z105" s="430"/>
      <c r="AA105" s="430"/>
      <c r="AB105" s="430"/>
      <c r="AC105" s="430"/>
      <c r="AD105" s="430"/>
      <c r="AE105" s="430"/>
      <c r="AF105" s="430"/>
      <c r="AG105" s="430"/>
      <c r="AH105" s="430"/>
      <c r="AI105" s="430"/>
      <c r="AJ105" s="430"/>
      <c r="AK105" s="430"/>
      <c r="AL105" s="430"/>
      <c r="AM105" s="430"/>
      <c r="AN105" s="430"/>
      <c r="AO105" s="430"/>
      <c r="AP105" s="430"/>
      <c r="AQ105" s="430"/>
      <c r="AR105" s="430"/>
      <c r="AS105" s="430"/>
      <c r="AT105" s="430"/>
      <c r="AU105" s="430"/>
      <c r="AV105" s="430"/>
      <c r="AW105" s="430"/>
      <c r="AX105" s="430"/>
      <c r="AY105" s="430"/>
      <c r="AZ105" s="430"/>
      <c r="BA105" s="430"/>
      <c r="BB105" s="430"/>
      <c r="BC105" s="430"/>
      <c r="BD105" s="430"/>
      <c r="BE105" s="430"/>
      <c r="BF105" s="430"/>
      <c r="BG105" s="430"/>
      <c r="BH105" s="430"/>
      <c r="BI105" s="430"/>
      <c r="BJ105" s="430"/>
      <c r="BK105" s="430"/>
      <c r="BL105" s="430"/>
      <c r="BM105" s="430"/>
      <c r="BN105" s="430"/>
      <c r="BO105" s="518"/>
      <c r="BP105" s="452" t="s">
        <v>253</v>
      </c>
      <c r="BQ105" s="452" t="s">
        <v>253</v>
      </c>
      <c r="BR105" s="452" t="s">
        <v>253</v>
      </c>
      <c r="BS105" s="452" t="s">
        <v>253</v>
      </c>
      <c r="BT105" s="452" t="s">
        <v>253</v>
      </c>
      <c r="BU105" s="452" t="s">
        <v>253</v>
      </c>
      <c r="BV105" s="452" t="s">
        <v>253</v>
      </c>
      <c r="BW105" s="452" t="s">
        <v>253</v>
      </c>
      <c r="BX105" s="452" t="s">
        <v>253</v>
      </c>
      <c r="BY105" s="452" t="s">
        <v>253</v>
      </c>
      <c r="BZ105" s="452" t="s">
        <v>253</v>
      </c>
      <c r="CA105" s="452" t="s">
        <v>253</v>
      </c>
      <c r="CB105" s="452" t="s">
        <v>253</v>
      </c>
      <c r="CC105" s="452" t="s">
        <v>253</v>
      </c>
      <c r="CD105" s="452" t="s">
        <v>253</v>
      </c>
      <c r="CE105" s="452" t="s">
        <v>253</v>
      </c>
      <c r="CF105" s="452" t="s">
        <v>253</v>
      </c>
      <c r="CG105" s="452" t="s">
        <v>253</v>
      </c>
      <c r="CH105" s="452" t="s">
        <v>253</v>
      </c>
      <c r="CI105" s="452" t="s">
        <v>253</v>
      </c>
      <c r="CJ105" s="452" t="s">
        <v>253</v>
      </c>
      <c r="CK105" s="452" t="s">
        <v>253</v>
      </c>
      <c r="CL105" s="452" t="s">
        <v>253</v>
      </c>
      <c r="CM105" s="452" t="s">
        <v>253</v>
      </c>
      <c r="CN105" s="452" t="s">
        <v>253</v>
      </c>
      <c r="CO105" s="452" t="s">
        <v>253</v>
      </c>
      <c r="CP105" s="452" t="s">
        <v>253</v>
      </c>
      <c r="CQ105" s="452" t="s">
        <v>253</v>
      </c>
      <c r="CR105" s="452" t="s">
        <v>253</v>
      </c>
      <c r="CS105" s="452" t="s">
        <v>253</v>
      </c>
      <c r="CT105" s="452" t="s">
        <v>253</v>
      </c>
      <c r="CU105" s="452" t="s">
        <v>253</v>
      </c>
      <c r="CV105" s="452" t="s">
        <v>253</v>
      </c>
      <c r="CW105" s="452" t="s">
        <v>253</v>
      </c>
      <c r="CX105" s="452" t="s">
        <v>253</v>
      </c>
      <c r="CY105" s="452" t="s">
        <v>253</v>
      </c>
      <c r="CZ105" s="452" t="s">
        <v>253</v>
      </c>
      <c r="DA105" s="452" t="s">
        <v>253</v>
      </c>
      <c r="DB105" s="452" t="s">
        <v>253</v>
      </c>
      <c r="DC105" s="452" t="s">
        <v>253</v>
      </c>
      <c r="DD105" s="452" t="s">
        <v>253</v>
      </c>
      <c r="DE105" s="452" t="s">
        <v>253</v>
      </c>
      <c r="DF105" s="452" t="s">
        <v>253</v>
      </c>
      <c r="DG105" s="452" t="s">
        <v>253</v>
      </c>
      <c r="DH105" s="452" t="s">
        <v>253</v>
      </c>
      <c r="DI105" s="452" t="s">
        <v>253</v>
      </c>
      <c r="DJ105" s="452" t="s">
        <v>253</v>
      </c>
      <c r="DK105" s="452" t="s">
        <v>253</v>
      </c>
      <c r="DL105" s="452" t="s">
        <v>253</v>
      </c>
      <c r="DM105" s="452" t="s">
        <v>253</v>
      </c>
      <c r="DN105" s="452" t="s">
        <v>253</v>
      </c>
      <c r="DO105" s="452" t="s">
        <v>253</v>
      </c>
      <c r="DP105" s="452" t="s">
        <v>253</v>
      </c>
      <c r="DQ105" s="452" t="s">
        <v>253</v>
      </c>
      <c r="DR105" s="452" t="s">
        <v>253</v>
      </c>
      <c r="DS105" s="452" t="s">
        <v>253</v>
      </c>
      <c r="DT105" s="452" t="s">
        <v>253</v>
      </c>
      <c r="DU105" s="452" t="s">
        <v>253</v>
      </c>
      <c r="DV105" s="452" t="s">
        <v>253</v>
      </c>
      <c r="DW105" s="452" t="s">
        <v>253</v>
      </c>
      <c r="DX105" s="452" t="s">
        <v>253</v>
      </c>
      <c r="DY105" s="452" t="s">
        <v>253</v>
      </c>
    </row>
    <row r="106" spans="1:129" s="373" customFormat="1" ht="10.199999999999999">
      <c r="A106" s="359" t="s">
        <v>201</v>
      </c>
      <c r="B106" s="359" t="s">
        <v>202</v>
      </c>
      <c r="C106" s="410" t="s">
        <v>22</v>
      </c>
      <c r="D106" s="401"/>
      <c r="E106" s="459"/>
      <c r="F106" s="478"/>
      <c r="G106" s="429"/>
      <c r="H106" s="430"/>
      <c r="I106" s="430"/>
      <c r="J106" s="430"/>
      <c r="K106" s="430"/>
      <c r="L106" s="430"/>
      <c r="M106" s="430"/>
      <c r="N106" s="430"/>
      <c r="O106" s="430"/>
      <c r="P106" s="430"/>
      <c r="Q106" s="430"/>
      <c r="R106" s="430"/>
      <c r="S106" s="430"/>
      <c r="T106" s="430"/>
      <c r="U106" s="430"/>
      <c r="V106" s="430"/>
      <c r="W106" s="430"/>
      <c r="X106" s="430"/>
      <c r="Y106" s="430"/>
      <c r="Z106" s="430"/>
      <c r="AA106" s="430"/>
      <c r="AB106" s="430"/>
      <c r="AC106" s="430"/>
      <c r="AD106" s="430"/>
      <c r="AE106" s="430"/>
      <c r="AF106" s="430"/>
      <c r="AG106" s="430"/>
      <c r="AH106" s="430"/>
      <c r="AI106" s="430"/>
      <c r="AJ106" s="430"/>
      <c r="AK106" s="430"/>
      <c r="AL106" s="430"/>
      <c r="AM106" s="430"/>
      <c r="AN106" s="430"/>
      <c r="AO106" s="430"/>
      <c r="AP106" s="430"/>
      <c r="AQ106" s="430"/>
      <c r="AR106" s="430"/>
      <c r="AS106" s="430"/>
      <c r="AT106" s="430"/>
      <c r="AU106" s="430"/>
      <c r="AV106" s="430"/>
      <c r="AW106" s="430"/>
      <c r="AX106" s="430"/>
      <c r="AY106" s="430"/>
      <c r="AZ106" s="430"/>
      <c r="BA106" s="430"/>
      <c r="BB106" s="430"/>
      <c r="BC106" s="430"/>
      <c r="BD106" s="430"/>
      <c r="BE106" s="430"/>
      <c r="BF106" s="430"/>
      <c r="BG106" s="430"/>
      <c r="BH106" s="430"/>
      <c r="BI106" s="430"/>
      <c r="BJ106" s="430"/>
      <c r="BK106" s="430"/>
      <c r="BL106" s="430"/>
      <c r="BM106" s="430"/>
      <c r="BN106" s="430"/>
      <c r="BO106" s="518"/>
      <c r="BP106" s="452" t="s">
        <v>253</v>
      </c>
      <c r="BQ106" s="452" t="s">
        <v>253</v>
      </c>
      <c r="BR106" s="452" t="s">
        <v>253</v>
      </c>
      <c r="BS106" s="452" t="s">
        <v>253</v>
      </c>
      <c r="BT106" s="452" t="s">
        <v>253</v>
      </c>
      <c r="BU106" s="452" t="s">
        <v>253</v>
      </c>
      <c r="BV106" s="452" t="s">
        <v>253</v>
      </c>
      <c r="BW106" s="452" t="s">
        <v>253</v>
      </c>
      <c r="BX106" s="452" t="s">
        <v>253</v>
      </c>
      <c r="BY106" s="452" t="s">
        <v>253</v>
      </c>
      <c r="BZ106" s="452" t="s">
        <v>253</v>
      </c>
      <c r="CA106" s="452" t="s">
        <v>253</v>
      </c>
      <c r="CB106" s="452" t="s">
        <v>253</v>
      </c>
      <c r="CC106" s="452" t="s">
        <v>253</v>
      </c>
      <c r="CD106" s="452" t="s">
        <v>253</v>
      </c>
      <c r="CE106" s="452" t="s">
        <v>253</v>
      </c>
      <c r="CF106" s="452" t="s">
        <v>253</v>
      </c>
      <c r="CG106" s="452" t="s">
        <v>253</v>
      </c>
      <c r="CH106" s="452" t="s">
        <v>253</v>
      </c>
      <c r="CI106" s="452" t="s">
        <v>253</v>
      </c>
      <c r="CJ106" s="452" t="s">
        <v>253</v>
      </c>
      <c r="CK106" s="452" t="s">
        <v>253</v>
      </c>
      <c r="CL106" s="452" t="s">
        <v>253</v>
      </c>
      <c r="CM106" s="452" t="s">
        <v>253</v>
      </c>
      <c r="CN106" s="452" t="s">
        <v>253</v>
      </c>
      <c r="CO106" s="452" t="s">
        <v>253</v>
      </c>
      <c r="CP106" s="452" t="s">
        <v>253</v>
      </c>
      <c r="CQ106" s="452" t="s">
        <v>253</v>
      </c>
      <c r="CR106" s="452" t="s">
        <v>253</v>
      </c>
      <c r="CS106" s="452" t="s">
        <v>253</v>
      </c>
      <c r="CT106" s="452" t="s">
        <v>253</v>
      </c>
      <c r="CU106" s="452" t="s">
        <v>253</v>
      </c>
      <c r="CV106" s="452" t="s">
        <v>253</v>
      </c>
      <c r="CW106" s="452" t="s">
        <v>253</v>
      </c>
      <c r="CX106" s="452" t="s">
        <v>253</v>
      </c>
      <c r="CY106" s="452" t="s">
        <v>253</v>
      </c>
      <c r="CZ106" s="452" t="s">
        <v>253</v>
      </c>
      <c r="DA106" s="452" t="s">
        <v>253</v>
      </c>
      <c r="DB106" s="452" t="s">
        <v>253</v>
      </c>
      <c r="DC106" s="452" t="s">
        <v>253</v>
      </c>
      <c r="DD106" s="452" t="s">
        <v>253</v>
      </c>
      <c r="DE106" s="452" t="s">
        <v>253</v>
      </c>
      <c r="DF106" s="452" t="s">
        <v>253</v>
      </c>
      <c r="DG106" s="452" t="s">
        <v>253</v>
      </c>
      <c r="DH106" s="452" t="s">
        <v>253</v>
      </c>
      <c r="DI106" s="452" t="s">
        <v>253</v>
      </c>
      <c r="DJ106" s="452" t="s">
        <v>253</v>
      </c>
      <c r="DK106" s="452" t="s">
        <v>253</v>
      </c>
      <c r="DL106" s="452" t="s">
        <v>253</v>
      </c>
      <c r="DM106" s="452" t="s">
        <v>253</v>
      </c>
      <c r="DN106" s="452" t="s">
        <v>253</v>
      </c>
      <c r="DO106" s="452" t="s">
        <v>253</v>
      </c>
      <c r="DP106" s="452" t="s">
        <v>253</v>
      </c>
      <c r="DQ106" s="452" t="s">
        <v>253</v>
      </c>
      <c r="DR106" s="452" t="s">
        <v>253</v>
      </c>
      <c r="DS106" s="452" t="s">
        <v>253</v>
      </c>
      <c r="DT106" s="452" t="s">
        <v>253</v>
      </c>
      <c r="DU106" s="452" t="s">
        <v>253</v>
      </c>
      <c r="DV106" s="452" t="s">
        <v>253</v>
      </c>
      <c r="DW106" s="452" t="s">
        <v>253</v>
      </c>
      <c r="DX106" s="452" t="s">
        <v>253</v>
      </c>
      <c r="DY106" s="452" t="s">
        <v>253</v>
      </c>
    </row>
    <row r="107" spans="1:129" s="373" customFormat="1" ht="10.199999999999999">
      <c r="A107" s="359" t="s">
        <v>201</v>
      </c>
      <c r="B107" s="359" t="s">
        <v>202</v>
      </c>
      <c r="C107" s="410" t="s">
        <v>22</v>
      </c>
      <c r="D107" s="401"/>
      <c r="E107" s="459"/>
      <c r="F107" s="478"/>
      <c r="G107" s="536"/>
      <c r="H107" s="537"/>
      <c r="I107" s="537"/>
      <c r="J107" s="537"/>
      <c r="K107" s="537"/>
      <c r="L107" s="537"/>
      <c r="M107" s="537"/>
      <c r="N107" s="537"/>
      <c r="O107" s="537"/>
      <c r="P107" s="537"/>
      <c r="Q107" s="537"/>
      <c r="R107" s="537"/>
      <c r="S107" s="537"/>
      <c r="T107" s="537"/>
      <c r="U107" s="537"/>
      <c r="V107" s="537"/>
      <c r="W107" s="537"/>
      <c r="X107" s="537"/>
      <c r="Y107" s="537"/>
      <c r="Z107" s="537"/>
      <c r="AA107" s="537"/>
      <c r="AB107" s="537"/>
      <c r="AC107" s="537"/>
      <c r="AD107" s="537"/>
      <c r="AE107" s="537"/>
      <c r="AF107" s="537"/>
      <c r="AG107" s="537"/>
      <c r="AH107" s="537"/>
      <c r="AI107" s="537"/>
      <c r="AJ107" s="537"/>
      <c r="AK107" s="537"/>
      <c r="AL107" s="537"/>
      <c r="AM107" s="537"/>
      <c r="AN107" s="537"/>
      <c r="AO107" s="537"/>
      <c r="AP107" s="537"/>
      <c r="AQ107" s="537"/>
      <c r="AR107" s="537"/>
      <c r="AS107" s="537"/>
      <c r="AT107" s="537"/>
      <c r="AU107" s="537"/>
      <c r="AV107" s="537"/>
      <c r="AW107" s="537"/>
      <c r="AX107" s="537"/>
      <c r="AY107" s="537"/>
      <c r="AZ107" s="537"/>
      <c r="BA107" s="537"/>
      <c r="BB107" s="537"/>
      <c r="BC107" s="537"/>
      <c r="BD107" s="537"/>
      <c r="BE107" s="537"/>
      <c r="BF107" s="537"/>
      <c r="BG107" s="537"/>
      <c r="BH107" s="537"/>
      <c r="BI107" s="537"/>
      <c r="BJ107" s="537"/>
      <c r="BK107" s="537"/>
      <c r="BL107" s="537"/>
      <c r="BM107" s="537"/>
      <c r="BN107" s="537"/>
      <c r="BO107" s="538"/>
      <c r="BP107" s="429"/>
      <c r="BQ107" s="430"/>
      <c r="BR107" s="430"/>
      <c r="BS107" s="430"/>
      <c r="BT107" s="430"/>
      <c r="BU107" s="430"/>
      <c r="BV107" s="430"/>
      <c r="BW107" s="430"/>
      <c r="BX107" s="430"/>
      <c r="BY107" s="430"/>
      <c r="BZ107" s="430"/>
      <c r="CA107" s="430"/>
      <c r="CB107" s="430"/>
      <c r="CC107" s="430"/>
      <c r="CD107" s="430"/>
      <c r="CE107" s="430"/>
      <c r="CF107" s="430"/>
      <c r="CG107" s="430"/>
      <c r="CH107" s="430"/>
      <c r="CI107" s="430"/>
      <c r="CJ107" s="430"/>
      <c r="CK107" s="430"/>
      <c r="CL107" s="430"/>
      <c r="CM107" s="430"/>
      <c r="CN107" s="430"/>
      <c r="CO107" s="430"/>
      <c r="CP107" s="430"/>
      <c r="CQ107" s="430"/>
      <c r="CR107" s="430"/>
      <c r="CS107" s="430"/>
      <c r="CT107" s="518"/>
      <c r="CU107" s="452" t="s">
        <v>253</v>
      </c>
      <c r="CV107" s="452" t="s">
        <v>253</v>
      </c>
      <c r="CW107" s="452" t="s">
        <v>253</v>
      </c>
      <c r="CX107" s="452" t="s">
        <v>253</v>
      </c>
      <c r="CY107" s="452" t="s">
        <v>253</v>
      </c>
      <c r="CZ107" s="452" t="s">
        <v>253</v>
      </c>
      <c r="DA107" s="452" t="s">
        <v>253</v>
      </c>
      <c r="DB107" s="452" t="s">
        <v>253</v>
      </c>
      <c r="DC107" s="452" t="s">
        <v>253</v>
      </c>
      <c r="DD107" s="452" t="s">
        <v>253</v>
      </c>
      <c r="DE107" s="452" t="s">
        <v>253</v>
      </c>
      <c r="DF107" s="452" t="s">
        <v>253</v>
      </c>
      <c r="DG107" s="452" t="s">
        <v>253</v>
      </c>
      <c r="DH107" s="452" t="s">
        <v>253</v>
      </c>
      <c r="DI107" s="452" t="s">
        <v>253</v>
      </c>
      <c r="DJ107" s="452" t="s">
        <v>253</v>
      </c>
      <c r="DK107" s="452" t="s">
        <v>253</v>
      </c>
      <c r="DL107" s="452" t="s">
        <v>253</v>
      </c>
      <c r="DM107" s="452" t="s">
        <v>253</v>
      </c>
      <c r="DN107" s="452" t="s">
        <v>253</v>
      </c>
      <c r="DO107" s="452" t="s">
        <v>253</v>
      </c>
      <c r="DP107" s="452" t="s">
        <v>253</v>
      </c>
      <c r="DQ107" s="452" t="s">
        <v>253</v>
      </c>
      <c r="DR107" s="452" t="s">
        <v>253</v>
      </c>
      <c r="DS107" s="452" t="s">
        <v>253</v>
      </c>
      <c r="DT107" s="452" t="s">
        <v>253</v>
      </c>
      <c r="DU107" s="452" t="s">
        <v>253</v>
      </c>
      <c r="DV107" s="452" t="s">
        <v>253</v>
      </c>
      <c r="DW107" s="452" t="s">
        <v>253</v>
      </c>
      <c r="DX107" s="452" t="s">
        <v>253</v>
      </c>
      <c r="DY107" s="452" t="s">
        <v>253</v>
      </c>
    </row>
    <row r="108" spans="1:129" s="373" customFormat="1" ht="13.8">
      <c r="A108" s="359" t="s">
        <v>206</v>
      </c>
      <c r="B108" s="359" t="s">
        <v>207</v>
      </c>
      <c r="C108" s="409" t="s">
        <v>208</v>
      </c>
      <c r="D108" s="401"/>
      <c r="E108" s="401">
        <v>44131</v>
      </c>
      <c r="F108" s="475" t="s">
        <v>262</v>
      </c>
      <c r="G108" s="429"/>
      <c r="H108" s="430"/>
      <c r="I108" s="430"/>
      <c r="J108" s="430"/>
      <c r="K108" s="430"/>
      <c r="L108" s="430"/>
      <c r="M108" s="430"/>
      <c r="N108" s="430"/>
      <c r="O108" s="430"/>
      <c r="P108" s="430"/>
      <c r="Q108" s="430"/>
      <c r="R108" s="430"/>
      <c r="S108" s="430"/>
      <c r="T108" s="430"/>
      <c r="U108" s="430"/>
      <c r="V108" s="430"/>
      <c r="W108" s="430"/>
      <c r="X108" s="430"/>
      <c r="Y108" s="430"/>
      <c r="Z108" s="430"/>
      <c r="AA108" s="518"/>
      <c r="AB108" s="525" t="s">
        <v>263</v>
      </c>
      <c r="AC108" s="497"/>
      <c r="AD108" s="497"/>
      <c r="AE108" s="497"/>
      <c r="AF108" s="498"/>
      <c r="AG108" s="522" t="s">
        <v>266</v>
      </c>
      <c r="AH108" s="516"/>
      <c r="AI108" s="516"/>
      <c r="AJ108" s="516"/>
      <c r="AK108" s="516"/>
      <c r="AL108" s="516"/>
      <c r="AM108" s="516"/>
      <c r="AN108" s="516"/>
      <c r="AO108" s="516"/>
      <c r="AP108" s="516"/>
      <c r="AQ108" s="516"/>
      <c r="AR108" s="516"/>
      <c r="AS108" s="516"/>
      <c r="AT108" s="517"/>
      <c r="AU108" s="447" t="s">
        <v>251</v>
      </c>
      <c r="AV108" s="447" t="s">
        <v>251</v>
      </c>
      <c r="AW108" s="447" t="s">
        <v>251</v>
      </c>
      <c r="AX108" s="447" t="s">
        <v>251</v>
      </c>
      <c r="AY108" s="447" t="s">
        <v>251</v>
      </c>
      <c r="AZ108" s="447" t="s">
        <v>251</v>
      </c>
      <c r="BA108" s="447" t="s">
        <v>251</v>
      </c>
      <c r="BB108" s="447" t="s">
        <v>251</v>
      </c>
      <c r="BC108" s="447" t="s">
        <v>251</v>
      </c>
      <c r="BD108" s="447" t="s">
        <v>251</v>
      </c>
      <c r="BE108" s="447" t="s">
        <v>251</v>
      </c>
      <c r="BF108" s="447" t="s">
        <v>251</v>
      </c>
      <c r="BG108" s="447" t="s">
        <v>251</v>
      </c>
      <c r="BH108" s="447" t="s">
        <v>251</v>
      </c>
      <c r="BI108" s="447" t="s">
        <v>251</v>
      </c>
      <c r="BJ108" s="447" t="s">
        <v>251</v>
      </c>
      <c r="BK108" s="447" t="s">
        <v>251</v>
      </c>
      <c r="BL108" s="447" t="s">
        <v>251</v>
      </c>
      <c r="BM108" s="447" t="s">
        <v>251</v>
      </c>
      <c r="BN108" s="447" t="s">
        <v>251</v>
      </c>
      <c r="BO108" s="447" t="s">
        <v>251</v>
      </c>
      <c r="BP108" s="447" t="s">
        <v>251</v>
      </c>
      <c r="BQ108" s="447" t="s">
        <v>251</v>
      </c>
      <c r="BR108" s="447" t="s">
        <v>251</v>
      </c>
      <c r="BS108" s="447" t="s">
        <v>251</v>
      </c>
      <c r="BT108" s="447" t="s">
        <v>251</v>
      </c>
      <c r="BU108" s="447" t="s">
        <v>251</v>
      </c>
      <c r="BV108" s="447" t="s">
        <v>251</v>
      </c>
      <c r="BW108" s="447" t="s">
        <v>251</v>
      </c>
      <c r="BX108" s="447" t="s">
        <v>251</v>
      </c>
      <c r="BY108" s="447" t="s">
        <v>251</v>
      </c>
      <c r="BZ108" s="447" t="s">
        <v>251</v>
      </c>
      <c r="CA108" s="447" t="s">
        <v>251</v>
      </c>
      <c r="CB108" s="447" t="s">
        <v>251</v>
      </c>
      <c r="CC108" s="447" t="s">
        <v>251</v>
      </c>
      <c r="CD108" s="447" t="s">
        <v>251</v>
      </c>
      <c r="CE108" s="447" t="s">
        <v>251</v>
      </c>
      <c r="CF108" s="447" t="s">
        <v>251</v>
      </c>
      <c r="CG108" s="447" t="s">
        <v>251</v>
      </c>
      <c r="CH108" s="447" t="s">
        <v>251</v>
      </c>
      <c r="CI108" s="447" t="s">
        <v>251</v>
      </c>
      <c r="CJ108" s="447" t="s">
        <v>251</v>
      </c>
      <c r="CK108" s="447" t="s">
        <v>251</v>
      </c>
      <c r="CL108" s="447" t="s">
        <v>251</v>
      </c>
      <c r="CM108" s="447" t="s">
        <v>251</v>
      </c>
      <c r="CN108" s="447" t="s">
        <v>251</v>
      </c>
      <c r="CO108" s="447" t="s">
        <v>251</v>
      </c>
      <c r="CP108" s="447" t="s">
        <v>251</v>
      </c>
      <c r="CQ108" s="447" t="s">
        <v>251</v>
      </c>
      <c r="CR108" s="447" t="s">
        <v>251</v>
      </c>
      <c r="CS108" s="447" t="s">
        <v>251</v>
      </c>
      <c r="CT108" s="447" t="s">
        <v>251</v>
      </c>
      <c r="CU108" s="447" t="s">
        <v>251</v>
      </c>
      <c r="CV108" s="447" t="s">
        <v>251</v>
      </c>
      <c r="CW108" s="447" t="s">
        <v>251</v>
      </c>
      <c r="CX108" s="447" t="s">
        <v>251</v>
      </c>
      <c r="CY108" s="447" t="s">
        <v>251</v>
      </c>
      <c r="CZ108" s="447" t="s">
        <v>251</v>
      </c>
      <c r="DA108" s="447" t="s">
        <v>251</v>
      </c>
      <c r="DB108" s="447" t="s">
        <v>251</v>
      </c>
      <c r="DC108" s="447" t="s">
        <v>251</v>
      </c>
      <c r="DD108" s="447" t="s">
        <v>251</v>
      </c>
      <c r="DE108" s="447" t="s">
        <v>251</v>
      </c>
      <c r="DF108" s="447" t="s">
        <v>251</v>
      </c>
      <c r="DG108" s="447" t="s">
        <v>251</v>
      </c>
      <c r="DH108" s="447" t="s">
        <v>251</v>
      </c>
      <c r="DI108" s="447" t="s">
        <v>251</v>
      </c>
      <c r="DJ108" s="447" t="s">
        <v>251</v>
      </c>
      <c r="DK108" s="447" t="s">
        <v>251</v>
      </c>
      <c r="DL108" s="447" t="s">
        <v>251</v>
      </c>
      <c r="DM108" s="447" t="s">
        <v>251</v>
      </c>
      <c r="DN108" s="447" t="s">
        <v>251</v>
      </c>
      <c r="DO108" s="447" t="s">
        <v>251</v>
      </c>
      <c r="DP108" s="447" t="s">
        <v>251</v>
      </c>
      <c r="DQ108" s="447" t="s">
        <v>251</v>
      </c>
      <c r="DR108" s="447" t="s">
        <v>251</v>
      </c>
      <c r="DS108" s="447" t="s">
        <v>251</v>
      </c>
      <c r="DT108" s="447" t="s">
        <v>251</v>
      </c>
      <c r="DU108" s="447" t="s">
        <v>251</v>
      </c>
      <c r="DV108" s="447" t="s">
        <v>251</v>
      </c>
      <c r="DW108" s="447" t="s">
        <v>251</v>
      </c>
      <c r="DX108" s="447" t="s">
        <v>251</v>
      </c>
      <c r="DY108" s="447" t="s">
        <v>251</v>
      </c>
    </row>
    <row r="109" spans="1:129" s="373" customFormat="1" ht="13.8">
      <c r="A109" s="359" t="s">
        <v>206</v>
      </c>
      <c r="B109" s="359" t="s">
        <v>207</v>
      </c>
      <c r="C109" s="409" t="s">
        <v>273</v>
      </c>
      <c r="D109" s="401"/>
      <c r="E109" s="401">
        <v>44136</v>
      </c>
      <c r="F109" s="475" t="s">
        <v>262</v>
      </c>
      <c r="G109" s="429"/>
      <c r="H109" s="430"/>
      <c r="I109" s="430"/>
      <c r="J109" s="430"/>
      <c r="K109" s="430"/>
      <c r="L109" s="430"/>
      <c r="M109" s="430"/>
      <c r="N109" s="430"/>
      <c r="O109" s="430"/>
      <c r="P109" s="430"/>
      <c r="Q109" s="430"/>
      <c r="R109" s="430"/>
      <c r="S109" s="430"/>
      <c r="T109" s="430"/>
      <c r="U109" s="430"/>
      <c r="V109" s="430"/>
      <c r="W109" s="430"/>
      <c r="X109" s="430"/>
      <c r="Y109" s="430"/>
      <c r="Z109" s="430"/>
      <c r="AA109" s="430"/>
      <c r="AB109" s="430"/>
      <c r="AC109" s="430"/>
      <c r="AD109" s="430"/>
      <c r="AE109" s="430"/>
      <c r="AF109" s="518"/>
      <c r="AG109" s="497" t="s">
        <v>263</v>
      </c>
      <c r="AH109" s="497"/>
      <c r="AI109" s="497"/>
      <c r="AJ109" s="497"/>
      <c r="AK109" s="498"/>
      <c r="AL109" s="519"/>
      <c r="AM109" s="520"/>
      <c r="AN109" s="520"/>
      <c r="AO109" s="520"/>
      <c r="AP109" s="520"/>
      <c r="AQ109" s="520"/>
      <c r="AR109" s="520"/>
      <c r="AS109" s="520"/>
      <c r="AT109" s="520"/>
      <c r="AU109" s="520"/>
      <c r="AV109" s="520"/>
      <c r="AW109" s="520"/>
      <c r="AX109" s="520"/>
      <c r="AY109" s="521"/>
      <c r="AZ109" s="447" t="s">
        <v>251</v>
      </c>
      <c r="BA109" s="447" t="s">
        <v>251</v>
      </c>
      <c r="BB109" s="447" t="s">
        <v>251</v>
      </c>
      <c r="BC109" s="447" t="s">
        <v>251</v>
      </c>
      <c r="BD109" s="447" t="s">
        <v>251</v>
      </c>
      <c r="BE109" s="447" t="s">
        <v>251</v>
      </c>
      <c r="BF109" s="447" t="s">
        <v>251</v>
      </c>
      <c r="BG109" s="447" t="s">
        <v>251</v>
      </c>
      <c r="BH109" s="447" t="s">
        <v>251</v>
      </c>
      <c r="BI109" s="447" t="s">
        <v>251</v>
      </c>
      <c r="BJ109" s="447" t="s">
        <v>251</v>
      </c>
      <c r="BK109" s="447" t="s">
        <v>251</v>
      </c>
      <c r="BL109" s="447" t="s">
        <v>251</v>
      </c>
      <c r="BM109" s="447" t="s">
        <v>251</v>
      </c>
      <c r="BN109" s="447" t="s">
        <v>251</v>
      </c>
      <c r="BO109" s="447" t="s">
        <v>251</v>
      </c>
      <c r="BP109" s="447" t="s">
        <v>251</v>
      </c>
      <c r="BQ109" s="447" t="s">
        <v>251</v>
      </c>
      <c r="BR109" s="447" t="s">
        <v>251</v>
      </c>
      <c r="BS109" s="447" t="s">
        <v>251</v>
      </c>
      <c r="BT109" s="447" t="s">
        <v>251</v>
      </c>
      <c r="BU109" s="447" t="s">
        <v>251</v>
      </c>
      <c r="BV109" s="447" t="s">
        <v>251</v>
      </c>
      <c r="BW109" s="447" t="s">
        <v>251</v>
      </c>
      <c r="BX109" s="447" t="s">
        <v>251</v>
      </c>
      <c r="BY109" s="447" t="s">
        <v>251</v>
      </c>
      <c r="BZ109" s="447" t="s">
        <v>251</v>
      </c>
      <c r="CA109" s="447" t="s">
        <v>251</v>
      </c>
      <c r="CB109" s="447" t="s">
        <v>251</v>
      </c>
      <c r="CC109" s="447" t="s">
        <v>251</v>
      </c>
      <c r="CD109" s="447" t="s">
        <v>251</v>
      </c>
      <c r="CE109" s="447" t="s">
        <v>251</v>
      </c>
      <c r="CF109" s="447" t="s">
        <v>251</v>
      </c>
      <c r="CG109" s="447" t="s">
        <v>251</v>
      </c>
      <c r="CH109" s="447" t="s">
        <v>251</v>
      </c>
      <c r="CI109" s="447" t="s">
        <v>251</v>
      </c>
      <c r="CJ109" s="447" t="s">
        <v>251</v>
      </c>
      <c r="CK109" s="447" t="s">
        <v>251</v>
      </c>
      <c r="CL109" s="447" t="s">
        <v>251</v>
      </c>
      <c r="CM109" s="447" t="s">
        <v>251</v>
      </c>
      <c r="CN109" s="447" t="s">
        <v>251</v>
      </c>
      <c r="CO109" s="447" t="s">
        <v>251</v>
      </c>
      <c r="CP109" s="447" t="s">
        <v>251</v>
      </c>
      <c r="CQ109" s="447" t="s">
        <v>251</v>
      </c>
      <c r="CR109" s="447" t="s">
        <v>251</v>
      </c>
      <c r="CS109" s="447" t="s">
        <v>251</v>
      </c>
      <c r="CT109" s="447" t="s">
        <v>251</v>
      </c>
      <c r="CU109" s="447" t="s">
        <v>251</v>
      </c>
      <c r="CV109" s="447" t="s">
        <v>251</v>
      </c>
      <c r="CW109" s="447" t="s">
        <v>251</v>
      </c>
      <c r="CX109" s="447" t="s">
        <v>251</v>
      </c>
      <c r="CY109" s="447" t="s">
        <v>251</v>
      </c>
      <c r="CZ109" s="447" t="s">
        <v>251</v>
      </c>
      <c r="DA109" s="447" t="s">
        <v>251</v>
      </c>
      <c r="DB109" s="447" t="s">
        <v>251</v>
      </c>
      <c r="DC109" s="447" t="s">
        <v>251</v>
      </c>
      <c r="DD109" s="447" t="s">
        <v>251</v>
      </c>
      <c r="DE109" s="447" t="s">
        <v>251</v>
      </c>
      <c r="DF109" s="447" t="s">
        <v>251</v>
      </c>
      <c r="DG109" s="447" t="s">
        <v>251</v>
      </c>
      <c r="DH109" s="447" t="s">
        <v>251</v>
      </c>
      <c r="DI109" s="447" t="s">
        <v>251</v>
      </c>
      <c r="DJ109" s="447" t="s">
        <v>251</v>
      </c>
      <c r="DK109" s="447" t="s">
        <v>251</v>
      </c>
      <c r="DL109" s="447" t="s">
        <v>251</v>
      </c>
      <c r="DM109" s="447" t="s">
        <v>251</v>
      </c>
      <c r="DN109" s="447" t="s">
        <v>251</v>
      </c>
      <c r="DO109" s="447" t="s">
        <v>251</v>
      </c>
      <c r="DP109" s="447" t="s">
        <v>251</v>
      </c>
      <c r="DQ109" s="447" t="s">
        <v>251</v>
      </c>
      <c r="DR109" s="447" t="s">
        <v>251</v>
      </c>
      <c r="DS109" s="447" t="s">
        <v>251</v>
      </c>
      <c r="DT109" s="447" t="s">
        <v>251</v>
      </c>
      <c r="DU109" s="447" t="s">
        <v>251</v>
      </c>
      <c r="DV109" s="447" t="s">
        <v>251</v>
      </c>
      <c r="DW109" s="447" t="s">
        <v>251</v>
      </c>
      <c r="DX109" s="447" t="s">
        <v>251</v>
      </c>
      <c r="DY109" s="447" t="s">
        <v>251</v>
      </c>
    </row>
    <row r="110" spans="1:129" s="373" customFormat="1" ht="10.199999999999999">
      <c r="A110" s="359" t="s">
        <v>206</v>
      </c>
      <c r="B110" s="359" t="s">
        <v>207</v>
      </c>
      <c r="C110" s="410" t="s">
        <v>22</v>
      </c>
      <c r="D110" s="401"/>
      <c r="E110" s="459"/>
      <c r="F110" s="478"/>
      <c r="G110" s="429"/>
      <c r="H110" s="430"/>
      <c r="I110" s="430"/>
      <c r="J110" s="430"/>
      <c r="K110" s="430"/>
      <c r="L110" s="430"/>
      <c r="M110" s="430"/>
      <c r="N110" s="430"/>
      <c r="O110" s="430"/>
      <c r="P110" s="430"/>
      <c r="Q110" s="430"/>
      <c r="R110" s="430"/>
      <c r="S110" s="430"/>
      <c r="T110" s="430"/>
      <c r="U110" s="430"/>
      <c r="V110" s="430"/>
      <c r="W110" s="430"/>
      <c r="X110" s="430"/>
      <c r="Y110" s="430"/>
      <c r="Z110" s="430"/>
      <c r="AA110" s="430"/>
      <c r="AB110" s="430"/>
      <c r="AC110" s="430"/>
      <c r="AD110" s="430"/>
      <c r="AE110" s="430"/>
      <c r="AF110" s="430"/>
      <c r="AG110" s="430"/>
      <c r="AH110" s="430"/>
      <c r="AI110" s="430"/>
      <c r="AJ110" s="430"/>
      <c r="AK110" s="430"/>
      <c r="AL110" s="430"/>
      <c r="AM110" s="430"/>
      <c r="AN110" s="430"/>
      <c r="AO110" s="430"/>
      <c r="AP110" s="430"/>
      <c r="AQ110" s="430"/>
      <c r="AR110" s="430"/>
      <c r="AS110" s="430"/>
      <c r="AT110" s="430"/>
      <c r="AU110" s="430"/>
      <c r="AV110" s="430"/>
      <c r="AW110" s="430"/>
      <c r="AX110" s="430"/>
      <c r="AY110" s="430"/>
      <c r="AZ110" s="430"/>
      <c r="BA110" s="430"/>
      <c r="BB110" s="430"/>
      <c r="BC110" s="430"/>
      <c r="BD110" s="430"/>
      <c r="BE110" s="430"/>
      <c r="BF110" s="430"/>
      <c r="BG110" s="430"/>
      <c r="BH110" s="430"/>
      <c r="BI110" s="430"/>
      <c r="BJ110" s="430"/>
      <c r="BK110" s="430"/>
      <c r="BL110" s="430"/>
      <c r="BM110" s="430"/>
      <c r="BN110" s="430"/>
      <c r="BO110" s="518"/>
      <c r="BP110" s="452" t="s">
        <v>253</v>
      </c>
      <c r="BQ110" s="452" t="s">
        <v>253</v>
      </c>
      <c r="BR110" s="452" t="s">
        <v>253</v>
      </c>
      <c r="BS110" s="452" t="s">
        <v>253</v>
      </c>
      <c r="BT110" s="452" t="s">
        <v>253</v>
      </c>
      <c r="BU110" s="452" t="s">
        <v>253</v>
      </c>
      <c r="BV110" s="452" t="s">
        <v>253</v>
      </c>
      <c r="BW110" s="452" t="s">
        <v>253</v>
      </c>
      <c r="BX110" s="452" t="s">
        <v>253</v>
      </c>
      <c r="BY110" s="452" t="s">
        <v>253</v>
      </c>
      <c r="BZ110" s="452" t="s">
        <v>253</v>
      </c>
      <c r="CA110" s="452" t="s">
        <v>253</v>
      </c>
      <c r="CB110" s="452" t="s">
        <v>253</v>
      </c>
      <c r="CC110" s="452" t="s">
        <v>253</v>
      </c>
      <c r="CD110" s="452" t="s">
        <v>253</v>
      </c>
      <c r="CE110" s="452" t="s">
        <v>253</v>
      </c>
      <c r="CF110" s="452" t="s">
        <v>253</v>
      </c>
      <c r="CG110" s="452" t="s">
        <v>253</v>
      </c>
      <c r="CH110" s="452" t="s">
        <v>253</v>
      </c>
      <c r="CI110" s="452" t="s">
        <v>253</v>
      </c>
      <c r="CJ110" s="452" t="s">
        <v>253</v>
      </c>
      <c r="CK110" s="452" t="s">
        <v>253</v>
      </c>
      <c r="CL110" s="452" t="s">
        <v>253</v>
      </c>
      <c r="CM110" s="452" t="s">
        <v>253</v>
      </c>
      <c r="CN110" s="452" t="s">
        <v>253</v>
      </c>
      <c r="CO110" s="452" t="s">
        <v>253</v>
      </c>
      <c r="CP110" s="452" t="s">
        <v>253</v>
      </c>
      <c r="CQ110" s="452" t="s">
        <v>253</v>
      </c>
      <c r="CR110" s="452" t="s">
        <v>253</v>
      </c>
      <c r="CS110" s="452" t="s">
        <v>253</v>
      </c>
      <c r="CT110" s="452" t="s">
        <v>253</v>
      </c>
      <c r="CU110" s="452" t="s">
        <v>253</v>
      </c>
      <c r="CV110" s="452" t="s">
        <v>253</v>
      </c>
      <c r="CW110" s="452" t="s">
        <v>253</v>
      </c>
      <c r="CX110" s="452" t="s">
        <v>253</v>
      </c>
      <c r="CY110" s="452" t="s">
        <v>253</v>
      </c>
      <c r="CZ110" s="452" t="s">
        <v>253</v>
      </c>
      <c r="DA110" s="452" t="s">
        <v>253</v>
      </c>
      <c r="DB110" s="452" t="s">
        <v>253</v>
      </c>
      <c r="DC110" s="452" t="s">
        <v>253</v>
      </c>
      <c r="DD110" s="452" t="s">
        <v>253</v>
      </c>
      <c r="DE110" s="452" t="s">
        <v>253</v>
      </c>
      <c r="DF110" s="452" t="s">
        <v>253</v>
      </c>
      <c r="DG110" s="452" t="s">
        <v>253</v>
      </c>
      <c r="DH110" s="452" t="s">
        <v>253</v>
      </c>
      <c r="DI110" s="452" t="s">
        <v>253</v>
      </c>
      <c r="DJ110" s="452" t="s">
        <v>253</v>
      </c>
      <c r="DK110" s="452" t="s">
        <v>253</v>
      </c>
      <c r="DL110" s="452" t="s">
        <v>253</v>
      </c>
      <c r="DM110" s="452" t="s">
        <v>253</v>
      </c>
      <c r="DN110" s="452" t="s">
        <v>253</v>
      </c>
      <c r="DO110" s="452" t="s">
        <v>253</v>
      </c>
      <c r="DP110" s="452" t="s">
        <v>253</v>
      </c>
      <c r="DQ110" s="452" t="s">
        <v>253</v>
      </c>
      <c r="DR110" s="452" t="s">
        <v>253</v>
      </c>
      <c r="DS110" s="452" t="s">
        <v>253</v>
      </c>
      <c r="DT110" s="452" t="s">
        <v>253</v>
      </c>
      <c r="DU110" s="452" t="s">
        <v>253</v>
      </c>
      <c r="DV110" s="452" t="s">
        <v>253</v>
      </c>
      <c r="DW110" s="452" t="s">
        <v>253</v>
      </c>
      <c r="DX110" s="452" t="s">
        <v>253</v>
      </c>
      <c r="DY110" s="452" t="s">
        <v>253</v>
      </c>
    </row>
    <row r="111" spans="1:129" s="373" customFormat="1" ht="10.199999999999999">
      <c r="A111" s="359" t="s">
        <v>206</v>
      </c>
      <c r="B111" s="359" t="s">
        <v>207</v>
      </c>
      <c r="C111" s="410" t="s">
        <v>22</v>
      </c>
      <c r="D111" s="401"/>
      <c r="E111" s="459"/>
      <c r="F111" s="478"/>
      <c r="G111" s="429"/>
      <c r="H111" s="430"/>
      <c r="I111" s="430"/>
      <c r="J111" s="430"/>
      <c r="K111" s="430"/>
      <c r="L111" s="430"/>
      <c r="M111" s="430"/>
      <c r="N111" s="430"/>
      <c r="O111" s="430"/>
      <c r="P111" s="430"/>
      <c r="Q111" s="430"/>
      <c r="R111" s="430"/>
      <c r="S111" s="430"/>
      <c r="T111" s="430"/>
      <c r="U111" s="430"/>
      <c r="V111" s="430"/>
      <c r="W111" s="430"/>
      <c r="X111" s="430"/>
      <c r="Y111" s="430"/>
      <c r="Z111" s="430"/>
      <c r="AA111" s="430"/>
      <c r="AB111" s="430"/>
      <c r="AC111" s="430"/>
      <c r="AD111" s="430"/>
      <c r="AE111" s="430"/>
      <c r="AF111" s="430"/>
      <c r="AG111" s="430"/>
      <c r="AH111" s="430"/>
      <c r="AI111" s="430"/>
      <c r="AJ111" s="430"/>
      <c r="AK111" s="430"/>
      <c r="AL111" s="430"/>
      <c r="AM111" s="430"/>
      <c r="AN111" s="430"/>
      <c r="AO111" s="430"/>
      <c r="AP111" s="430"/>
      <c r="AQ111" s="430"/>
      <c r="AR111" s="430"/>
      <c r="AS111" s="430"/>
      <c r="AT111" s="430"/>
      <c r="AU111" s="430"/>
      <c r="AV111" s="430"/>
      <c r="AW111" s="430"/>
      <c r="AX111" s="430"/>
      <c r="AY111" s="430"/>
      <c r="AZ111" s="430"/>
      <c r="BA111" s="430"/>
      <c r="BB111" s="430"/>
      <c r="BC111" s="430"/>
      <c r="BD111" s="430"/>
      <c r="BE111" s="430"/>
      <c r="BF111" s="430"/>
      <c r="BG111" s="430"/>
      <c r="BH111" s="430"/>
      <c r="BI111" s="430"/>
      <c r="BJ111" s="430"/>
      <c r="BK111" s="430"/>
      <c r="BL111" s="430"/>
      <c r="BM111" s="430"/>
      <c r="BN111" s="430"/>
      <c r="BO111" s="518"/>
      <c r="BP111" s="452" t="s">
        <v>253</v>
      </c>
      <c r="BQ111" s="452" t="s">
        <v>253</v>
      </c>
      <c r="BR111" s="452" t="s">
        <v>253</v>
      </c>
      <c r="BS111" s="452" t="s">
        <v>253</v>
      </c>
      <c r="BT111" s="452" t="s">
        <v>253</v>
      </c>
      <c r="BU111" s="452" t="s">
        <v>253</v>
      </c>
      <c r="BV111" s="452" t="s">
        <v>253</v>
      </c>
      <c r="BW111" s="452" t="s">
        <v>253</v>
      </c>
      <c r="BX111" s="452" t="s">
        <v>253</v>
      </c>
      <c r="BY111" s="452" t="s">
        <v>253</v>
      </c>
      <c r="BZ111" s="452" t="s">
        <v>253</v>
      </c>
      <c r="CA111" s="452" t="s">
        <v>253</v>
      </c>
      <c r="CB111" s="452" t="s">
        <v>253</v>
      </c>
      <c r="CC111" s="452" t="s">
        <v>253</v>
      </c>
      <c r="CD111" s="452" t="s">
        <v>253</v>
      </c>
      <c r="CE111" s="452" t="s">
        <v>253</v>
      </c>
      <c r="CF111" s="452" t="s">
        <v>253</v>
      </c>
      <c r="CG111" s="452" t="s">
        <v>253</v>
      </c>
      <c r="CH111" s="452" t="s">
        <v>253</v>
      </c>
      <c r="CI111" s="452" t="s">
        <v>253</v>
      </c>
      <c r="CJ111" s="452" t="s">
        <v>253</v>
      </c>
      <c r="CK111" s="452" t="s">
        <v>253</v>
      </c>
      <c r="CL111" s="452" t="s">
        <v>253</v>
      </c>
      <c r="CM111" s="452" t="s">
        <v>253</v>
      </c>
      <c r="CN111" s="452" t="s">
        <v>253</v>
      </c>
      <c r="CO111" s="452" t="s">
        <v>253</v>
      </c>
      <c r="CP111" s="452" t="s">
        <v>253</v>
      </c>
      <c r="CQ111" s="452" t="s">
        <v>253</v>
      </c>
      <c r="CR111" s="452" t="s">
        <v>253</v>
      </c>
      <c r="CS111" s="452" t="s">
        <v>253</v>
      </c>
      <c r="CT111" s="452" t="s">
        <v>253</v>
      </c>
      <c r="CU111" s="452" t="s">
        <v>253</v>
      </c>
      <c r="CV111" s="452" t="s">
        <v>253</v>
      </c>
      <c r="CW111" s="452" t="s">
        <v>253</v>
      </c>
      <c r="CX111" s="452" t="s">
        <v>253</v>
      </c>
      <c r="CY111" s="452" t="s">
        <v>253</v>
      </c>
      <c r="CZ111" s="452" t="s">
        <v>253</v>
      </c>
      <c r="DA111" s="452" t="s">
        <v>253</v>
      </c>
      <c r="DB111" s="452" t="s">
        <v>253</v>
      </c>
      <c r="DC111" s="452" t="s">
        <v>253</v>
      </c>
      <c r="DD111" s="452" t="s">
        <v>253</v>
      </c>
      <c r="DE111" s="452" t="s">
        <v>253</v>
      </c>
      <c r="DF111" s="452" t="s">
        <v>253</v>
      </c>
      <c r="DG111" s="452" t="s">
        <v>253</v>
      </c>
      <c r="DH111" s="452" t="s">
        <v>253</v>
      </c>
      <c r="DI111" s="452" t="s">
        <v>253</v>
      </c>
      <c r="DJ111" s="452" t="s">
        <v>253</v>
      </c>
      <c r="DK111" s="452" t="s">
        <v>253</v>
      </c>
      <c r="DL111" s="452" t="s">
        <v>253</v>
      </c>
      <c r="DM111" s="452" t="s">
        <v>253</v>
      </c>
      <c r="DN111" s="452" t="s">
        <v>253</v>
      </c>
      <c r="DO111" s="452" t="s">
        <v>253</v>
      </c>
      <c r="DP111" s="452" t="s">
        <v>253</v>
      </c>
      <c r="DQ111" s="452" t="s">
        <v>253</v>
      </c>
      <c r="DR111" s="452" t="s">
        <v>253</v>
      </c>
      <c r="DS111" s="452" t="s">
        <v>253</v>
      </c>
      <c r="DT111" s="452" t="s">
        <v>253</v>
      </c>
      <c r="DU111" s="452" t="s">
        <v>253</v>
      </c>
      <c r="DV111" s="452" t="s">
        <v>253</v>
      </c>
      <c r="DW111" s="452" t="s">
        <v>253</v>
      </c>
      <c r="DX111" s="452" t="s">
        <v>253</v>
      </c>
      <c r="DY111" s="452" t="s">
        <v>253</v>
      </c>
    </row>
    <row r="112" spans="1:129" s="373" customFormat="1" ht="10.199999999999999">
      <c r="A112" s="359" t="s">
        <v>206</v>
      </c>
      <c r="B112" s="359" t="s">
        <v>207</v>
      </c>
      <c r="C112" s="410" t="s">
        <v>22</v>
      </c>
      <c r="D112" s="401"/>
      <c r="E112" s="459"/>
      <c r="F112" s="478"/>
      <c r="G112" s="536"/>
      <c r="H112" s="537"/>
      <c r="I112" s="537"/>
      <c r="J112" s="537"/>
      <c r="K112" s="537"/>
      <c r="L112" s="537"/>
      <c r="M112" s="537"/>
      <c r="N112" s="537"/>
      <c r="O112" s="537"/>
      <c r="P112" s="537"/>
      <c r="Q112" s="537"/>
      <c r="R112" s="537"/>
      <c r="S112" s="537"/>
      <c r="T112" s="537"/>
      <c r="U112" s="537"/>
      <c r="V112" s="537"/>
      <c r="W112" s="537"/>
      <c r="X112" s="537"/>
      <c r="Y112" s="537"/>
      <c r="Z112" s="537"/>
      <c r="AA112" s="537"/>
      <c r="AB112" s="537"/>
      <c r="AC112" s="537"/>
      <c r="AD112" s="537"/>
      <c r="AE112" s="537"/>
      <c r="AF112" s="537"/>
      <c r="AG112" s="537"/>
      <c r="AH112" s="537"/>
      <c r="AI112" s="537"/>
      <c r="AJ112" s="537"/>
      <c r="AK112" s="537"/>
      <c r="AL112" s="537"/>
      <c r="AM112" s="537"/>
      <c r="AN112" s="537"/>
      <c r="AO112" s="537"/>
      <c r="AP112" s="537"/>
      <c r="AQ112" s="537"/>
      <c r="AR112" s="537"/>
      <c r="AS112" s="537"/>
      <c r="AT112" s="537"/>
      <c r="AU112" s="537"/>
      <c r="AV112" s="537"/>
      <c r="AW112" s="537"/>
      <c r="AX112" s="537"/>
      <c r="AY112" s="537"/>
      <c r="AZ112" s="537"/>
      <c r="BA112" s="537"/>
      <c r="BB112" s="537"/>
      <c r="BC112" s="537"/>
      <c r="BD112" s="537"/>
      <c r="BE112" s="537"/>
      <c r="BF112" s="537"/>
      <c r="BG112" s="537"/>
      <c r="BH112" s="537"/>
      <c r="BI112" s="537"/>
      <c r="BJ112" s="537"/>
      <c r="BK112" s="537"/>
      <c r="BL112" s="537"/>
      <c r="BM112" s="537"/>
      <c r="BN112" s="537"/>
      <c r="BO112" s="538"/>
      <c r="BP112" s="429"/>
      <c r="BQ112" s="430"/>
      <c r="BR112" s="430"/>
      <c r="BS112" s="430"/>
      <c r="BT112" s="430"/>
      <c r="BU112" s="430"/>
      <c r="BV112" s="430"/>
      <c r="BW112" s="430"/>
      <c r="BX112" s="430"/>
      <c r="BY112" s="430"/>
      <c r="BZ112" s="430"/>
      <c r="CA112" s="430"/>
      <c r="CB112" s="430"/>
      <c r="CC112" s="430"/>
      <c r="CD112" s="430"/>
      <c r="CE112" s="430"/>
      <c r="CF112" s="430"/>
      <c r="CG112" s="430"/>
      <c r="CH112" s="430"/>
      <c r="CI112" s="430"/>
      <c r="CJ112" s="430"/>
      <c r="CK112" s="430"/>
      <c r="CL112" s="430"/>
      <c r="CM112" s="430"/>
      <c r="CN112" s="430"/>
      <c r="CO112" s="430"/>
      <c r="CP112" s="430"/>
      <c r="CQ112" s="430"/>
      <c r="CR112" s="430"/>
      <c r="CS112" s="430"/>
      <c r="CT112" s="518"/>
      <c r="CU112" s="452" t="s">
        <v>253</v>
      </c>
      <c r="CV112" s="452" t="s">
        <v>253</v>
      </c>
      <c r="CW112" s="452" t="s">
        <v>253</v>
      </c>
      <c r="CX112" s="452" t="s">
        <v>253</v>
      </c>
      <c r="CY112" s="452" t="s">
        <v>253</v>
      </c>
      <c r="CZ112" s="452" t="s">
        <v>253</v>
      </c>
      <c r="DA112" s="452" t="s">
        <v>253</v>
      </c>
      <c r="DB112" s="452" t="s">
        <v>253</v>
      </c>
      <c r="DC112" s="452" t="s">
        <v>253</v>
      </c>
      <c r="DD112" s="452" t="s">
        <v>253</v>
      </c>
      <c r="DE112" s="452" t="s">
        <v>253</v>
      </c>
      <c r="DF112" s="452" t="s">
        <v>253</v>
      </c>
      <c r="DG112" s="452" t="s">
        <v>253</v>
      </c>
      <c r="DH112" s="452" t="s">
        <v>253</v>
      </c>
      <c r="DI112" s="452" t="s">
        <v>253</v>
      </c>
      <c r="DJ112" s="452" t="s">
        <v>253</v>
      </c>
      <c r="DK112" s="452" t="s">
        <v>253</v>
      </c>
      <c r="DL112" s="452" t="s">
        <v>253</v>
      </c>
      <c r="DM112" s="452" t="s">
        <v>253</v>
      </c>
      <c r="DN112" s="452" t="s">
        <v>253</v>
      </c>
      <c r="DO112" s="452" t="s">
        <v>253</v>
      </c>
      <c r="DP112" s="452" t="s">
        <v>253</v>
      </c>
      <c r="DQ112" s="452" t="s">
        <v>253</v>
      </c>
      <c r="DR112" s="452" t="s">
        <v>253</v>
      </c>
      <c r="DS112" s="452" t="s">
        <v>253</v>
      </c>
      <c r="DT112" s="452" t="s">
        <v>253</v>
      </c>
      <c r="DU112" s="452" t="s">
        <v>253</v>
      </c>
      <c r="DV112" s="452" t="s">
        <v>253</v>
      </c>
      <c r="DW112" s="452" t="s">
        <v>253</v>
      </c>
      <c r="DX112" s="452" t="s">
        <v>253</v>
      </c>
      <c r="DY112" s="452" t="s">
        <v>253</v>
      </c>
    </row>
    <row r="113" spans="1:129" s="373" customFormat="1" ht="10.199999999999999">
      <c r="A113" s="359" t="s">
        <v>206</v>
      </c>
      <c r="B113" s="359" t="s">
        <v>207</v>
      </c>
      <c r="C113" s="410" t="s">
        <v>22</v>
      </c>
      <c r="D113" s="401"/>
      <c r="E113" s="459"/>
      <c r="F113" s="478"/>
      <c r="G113" s="536"/>
      <c r="H113" s="537"/>
      <c r="I113" s="537"/>
      <c r="J113" s="537"/>
      <c r="K113" s="537"/>
      <c r="L113" s="537"/>
      <c r="M113" s="537"/>
      <c r="N113" s="537"/>
      <c r="O113" s="537"/>
      <c r="P113" s="537"/>
      <c r="Q113" s="537"/>
      <c r="R113" s="537"/>
      <c r="S113" s="537"/>
      <c r="T113" s="537"/>
      <c r="U113" s="537"/>
      <c r="V113" s="537"/>
      <c r="W113" s="537"/>
      <c r="X113" s="537"/>
      <c r="Y113" s="537"/>
      <c r="Z113" s="537"/>
      <c r="AA113" s="537"/>
      <c r="AB113" s="537"/>
      <c r="AC113" s="537"/>
      <c r="AD113" s="537"/>
      <c r="AE113" s="537"/>
      <c r="AF113" s="537"/>
      <c r="AG113" s="537"/>
      <c r="AH113" s="537"/>
      <c r="AI113" s="537"/>
      <c r="AJ113" s="537"/>
      <c r="AK113" s="537"/>
      <c r="AL113" s="537"/>
      <c r="AM113" s="537"/>
      <c r="AN113" s="537"/>
      <c r="AO113" s="537"/>
      <c r="AP113" s="537"/>
      <c r="AQ113" s="537"/>
      <c r="AR113" s="537"/>
      <c r="AS113" s="537"/>
      <c r="AT113" s="537"/>
      <c r="AU113" s="537"/>
      <c r="AV113" s="537"/>
      <c r="AW113" s="537"/>
      <c r="AX113" s="537"/>
      <c r="AY113" s="537"/>
      <c r="AZ113" s="537"/>
      <c r="BA113" s="537"/>
      <c r="BB113" s="537"/>
      <c r="BC113" s="537"/>
      <c r="BD113" s="537"/>
      <c r="BE113" s="537"/>
      <c r="BF113" s="537"/>
      <c r="BG113" s="537"/>
      <c r="BH113" s="537"/>
      <c r="BI113" s="537"/>
      <c r="BJ113" s="537"/>
      <c r="BK113" s="537"/>
      <c r="BL113" s="537"/>
      <c r="BM113" s="537"/>
      <c r="BN113" s="537"/>
      <c r="BO113" s="538"/>
      <c r="BP113" s="429"/>
      <c r="BQ113" s="430"/>
      <c r="BR113" s="430"/>
      <c r="BS113" s="430"/>
      <c r="BT113" s="430"/>
      <c r="BU113" s="430"/>
      <c r="BV113" s="430"/>
      <c r="BW113" s="430"/>
      <c r="BX113" s="430"/>
      <c r="BY113" s="430"/>
      <c r="BZ113" s="430"/>
      <c r="CA113" s="430"/>
      <c r="CB113" s="430"/>
      <c r="CC113" s="430"/>
      <c r="CD113" s="430"/>
      <c r="CE113" s="430"/>
      <c r="CF113" s="430"/>
      <c r="CG113" s="430"/>
      <c r="CH113" s="430"/>
      <c r="CI113" s="430"/>
      <c r="CJ113" s="430"/>
      <c r="CK113" s="430"/>
      <c r="CL113" s="430"/>
      <c r="CM113" s="430"/>
      <c r="CN113" s="430"/>
      <c r="CO113" s="430"/>
      <c r="CP113" s="430"/>
      <c r="CQ113" s="430"/>
      <c r="CR113" s="430"/>
      <c r="CS113" s="430"/>
      <c r="CT113" s="518"/>
      <c r="CU113" s="452" t="s">
        <v>253</v>
      </c>
      <c r="CV113" s="452" t="s">
        <v>253</v>
      </c>
      <c r="CW113" s="452" t="s">
        <v>253</v>
      </c>
      <c r="CX113" s="452" t="s">
        <v>253</v>
      </c>
      <c r="CY113" s="452" t="s">
        <v>253</v>
      </c>
      <c r="CZ113" s="452" t="s">
        <v>253</v>
      </c>
      <c r="DA113" s="452" t="s">
        <v>253</v>
      </c>
      <c r="DB113" s="452" t="s">
        <v>253</v>
      </c>
      <c r="DC113" s="452" t="s">
        <v>253</v>
      </c>
      <c r="DD113" s="452" t="s">
        <v>253</v>
      </c>
      <c r="DE113" s="452" t="s">
        <v>253</v>
      </c>
      <c r="DF113" s="452" t="s">
        <v>253</v>
      </c>
      <c r="DG113" s="452" t="s">
        <v>253</v>
      </c>
      <c r="DH113" s="452" t="s">
        <v>253</v>
      </c>
      <c r="DI113" s="452" t="s">
        <v>253</v>
      </c>
      <c r="DJ113" s="452" t="s">
        <v>253</v>
      </c>
      <c r="DK113" s="452" t="s">
        <v>253</v>
      </c>
      <c r="DL113" s="452" t="s">
        <v>253</v>
      </c>
      <c r="DM113" s="452" t="s">
        <v>253</v>
      </c>
      <c r="DN113" s="452" t="s">
        <v>253</v>
      </c>
      <c r="DO113" s="452" t="s">
        <v>253</v>
      </c>
      <c r="DP113" s="452" t="s">
        <v>253</v>
      </c>
      <c r="DQ113" s="452" t="s">
        <v>253</v>
      </c>
      <c r="DR113" s="452" t="s">
        <v>253</v>
      </c>
      <c r="DS113" s="452" t="s">
        <v>253</v>
      </c>
      <c r="DT113" s="452" t="s">
        <v>253</v>
      </c>
      <c r="DU113" s="452" t="s">
        <v>253</v>
      </c>
      <c r="DV113" s="452" t="s">
        <v>253</v>
      </c>
      <c r="DW113" s="452" t="s">
        <v>253</v>
      </c>
      <c r="DX113" s="452" t="s">
        <v>253</v>
      </c>
      <c r="DY113" s="452" t="s">
        <v>253</v>
      </c>
    </row>
    <row r="114" spans="1:129" s="373" customFormat="1" ht="13.8">
      <c r="A114" s="359" t="s">
        <v>209</v>
      </c>
      <c r="B114" s="359" t="s">
        <v>210</v>
      </c>
      <c r="C114" s="409" t="s">
        <v>211</v>
      </c>
      <c r="D114" s="401"/>
      <c r="E114" s="401">
        <v>44136</v>
      </c>
      <c r="F114" s="475" t="s">
        <v>262</v>
      </c>
      <c r="G114" s="429"/>
      <c r="H114" s="430"/>
      <c r="I114" s="430"/>
      <c r="J114" s="430"/>
      <c r="K114" s="430"/>
      <c r="L114" s="430"/>
      <c r="M114" s="430"/>
      <c r="N114" s="430"/>
      <c r="O114" s="430"/>
      <c r="P114" s="430"/>
      <c r="Q114" s="430"/>
      <c r="R114" s="430"/>
      <c r="S114" s="430"/>
      <c r="T114" s="430"/>
      <c r="U114" s="430"/>
      <c r="V114" s="430"/>
      <c r="W114" s="430"/>
      <c r="X114" s="430"/>
      <c r="Y114" s="430"/>
      <c r="Z114" s="430"/>
      <c r="AA114" s="430"/>
      <c r="AB114" s="430"/>
      <c r="AC114" s="430"/>
      <c r="AD114" s="430"/>
      <c r="AE114" s="430"/>
      <c r="AF114" s="430"/>
      <c r="AG114" s="523" t="s">
        <v>274</v>
      </c>
      <c r="AH114" s="523"/>
      <c r="AI114" s="523"/>
      <c r="AJ114" s="523"/>
      <c r="AK114" s="524"/>
      <c r="AL114" s="522" t="s">
        <v>266</v>
      </c>
      <c r="AM114" s="516"/>
      <c r="AN114" s="516"/>
      <c r="AO114" s="516"/>
      <c r="AP114" s="516"/>
      <c r="AQ114" s="516"/>
      <c r="AR114" s="516"/>
      <c r="AS114" s="516"/>
      <c r="AT114" s="516"/>
      <c r="AU114" s="516"/>
      <c r="AV114" s="516"/>
      <c r="AW114" s="516"/>
      <c r="AX114" s="516"/>
      <c r="AY114" s="517"/>
      <c r="AZ114" s="447" t="s">
        <v>251</v>
      </c>
      <c r="BA114" s="447" t="s">
        <v>251</v>
      </c>
      <c r="BB114" s="447" t="s">
        <v>251</v>
      </c>
      <c r="BC114" s="447" t="s">
        <v>251</v>
      </c>
      <c r="BD114" s="447" t="s">
        <v>251</v>
      </c>
      <c r="BE114" s="447" t="s">
        <v>251</v>
      </c>
      <c r="BF114" s="447" t="s">
        <v>251</v>
      </c>
      <c r="BG114" s="447" t="s">
        <v>251</v>
      </c>
      <c r="BH114" s="447" t="s">
        <v>251</v>
      </c>
      <c r="BI114" s="447" t="s">
        <v>251</v>
      </c>
      <c r="BJ114" s="447" t="s">
        <v>251</v>
      </c>
      <c r="BK114" s="447" t="s">
        <v>251</v>
      </c>
      <c r="BL114" s="447" t="s">
        <v>251</v>
      </c>
      <c r="BM114" s="447" t="s">
        <v>251</v>
      </c>
      <c r="BN114" s="447" t="s">
        <v>251</v>
      </c>
      <c r="BO114" s="447" t="s">
        <v>251</v>
      </c>
      <c r="BP114" s="447" t="s">
        <v>251</v>
      </c>
      <c r="BQ114" s="447" t="s">
        <v>251</v>
      </c>
      <c r="BR114" s="447" t="s">
        <v>251</v>
      </c>
      <c r="BS114" s="447" t="s">
        <v>251</v>
      </c>
      <c r="BT114" s="447" t="s">
        <v>251</v>
      </c>
      <c r="BU114" s="447" t="s">
        <v>251</v>
      </c>
      <c r="BV114" s="447" t="s">
        <v>251</v>
      </c>
      <c r="BW114" s="447" t="s">
        <v>251</v>
      </c>
      <c r="BX114" s="447" t="s">
        <v>251</v>
      </c>
      <c r="BY114" s="447" t="s">
        <v>251</v>
      </c>
      <c r="BZ114" s="447" t="s">
        <v>251</v>
      </c>
      <c r="CA114" s="447" t="s">
        <v>251</v>
      </c>
      <c r="CB114" s="447" t="s">
        <v>251</v>
      </c>
      <c r="CC114" s="447" t="s">
        <v>251</v>
      </c>
      <c r="CD114" s="447" t="s">
        <v>251</v>
      </c>
      <c r="CE114" s="447" t="s">
        <v>251</v>
      </c>
      <c r="CF114" s="447" t="s">
        <v>251</v>
      </c>
      <c r="CG114" s="447" t="s">
        <v>251</v>
      </c>
      <c r="CH114" s="447" t="s">
        <v>251</v>
      </c>
      <c r="CI114" s="447" t="s">
        <v>251</v>
      </c>
      <c r="CJ114" s="447" t="s">
        <v>251</v>
      </c>
      <c r="CK114" s="447" t="s">
        <v>251</v>
      </c>
      <c r="CL114" s="447" t="s">
        <v>251</v>
      </c>
      <c r="CM114" s="447" t="s">
        <v>251</v>
      </c>
      <c r="CN114" s="447" t="s">
        <v>251</v>
      </c>
      <c r="CO114" s="447" t="s">
        <v>251</v>
      </c>
      <c r="CP114" s="447" t="s">
        <v>251</v>
      </c>
      <c r="CQ114" s="447" t="s">
        <v>251</v>
      </c>
      <c r="CR114" s="447" t="s">
        <v>251</v>
      </c>
      <c r="CS114" s="447" t="s">
        <v>251</v>
      </c>
      <c r="CT114" s="447" t="s">
        <v>251</v>
      </c>
      <c r="CU114" s="447" t="s">
        <v>251</v>
      </c>
      <c r="CV114" s="447" t="s">
        <v>251</v>
      </c>
      <c r="CW114" s="447" t="s">
        <v>251</v>
      </c>
      <c r="CX114" s="447" t="s">
        <v>251</v>
      </c>
      <c r="CY114" s="447" t="s">
        <v>251</v>
      </c>
      <c r="CZ114" s="447" t="s">
        <v>251</v>
      </c>
      <c r="DA114" s="447" t="s">
        <v>251</v>
      </c>
      <c r="DB114" s="447" t="s">
        <v>251</v>
      </c>
      <c r="DC114" s="447" t="s">
        <v>251</v>
      </c>
      <c r="DD114" s="447" t="s">
        <v>251</v>
      </c>
      <c r="DE114" s="447" t="s">
        <v>251</v>
      </c>
      <c r="DF114" s="447" t="s">
        <v>251</v>
      </c>
      <c r="DG114" s="447" t="s">
        <v>251</v>
      </c>
      <c r="DH114" s="447" t="s">
        <v>251</v>
      </c>
      <c r="DI114" s="447" t="s">
        <v>251</v>
      </c>
      <c r="DJ114" s="447" t="s">
        <v>251</v>
      </c>
      <c r="DK114" s="447" t="s">
        <v>251</v>
      </c>
      <c r="DL114" s="447" t="s">
        <v>251</v>
      </c>
      <c r="DM114" s="447" t="s">
        <v>251</v>
      </c>
      <c r="DN114" s="447" t="s">
        <v>251</v>
      </c>
      <c r="DO114" s="447" t="s">
        <v>251</v>
      </c>
      <c r="DP114" s="447" t="s">
        <v>251</v>
      </c>
      <c r="DQ114" s="447" t="s">
        <v>251</v>
      </c>
      <c r="DR114" s="447" t="s">
        <v>251</v>
      </c>
      <c r="DS114" s="447" t="s">
        <v>251</v>
      </c>
      <c r="DT114" s="447" t="s">
        <v>251</v>
      </c>
      <c r="DU114" s="447" t="s">
        <v>251</v>
      </c>
      <c r="DV114" s="447" t="s">
        <v>251</v>
      </c>
      <c r="DW114" s="447" t="s">
        <v>251</v>
      </c>
      <c r="DX114" s="447" t="s">
        <v>251</v>
      </c>
      <c r="DY114" s="447" t="s">
        <v>251</v>
      </c>
    </row>
    <row r="115" spans="1:129" s="373" customFormat="1" ht="12.75" customHeight="1">
      <c r="A115" s="393" t="s">
        <v>63</v>
      </c>
      <c r="B115" s="374"/>
      <c r="C115" s="420"/>
      <c r="D115" s="406"/>
      <c r="E115" s="471"/>
      <c r="F115" s="483"/>
      <c r="G115" s="393">
        <f>COUNTIF(G98:G114,"P")</f>
        <v>0</v>
      </c>
      <c r="H115" s="393">
        <f t="shared" ref="H115:BS115" si="14">COUNTIF(H98:H114,"P")</f>
        <v>0</v>
      </c>
      <c r="I115" s="393">
        <f t="shared" si="14"/>
        <v>0</v>
      </c>
      <c r="J115" s="393">
        <f t="shared" si="14"/>
        <v>0</v>
      </c>
      <c r="K115" s="393">
        <f t="shared" si="14"/>
        <v>0</v>
      </c>
      <c r="L115" s="393">
        <f t="shared" si="14"/>
        <v>0</v>
      </c>
      <c r="M115" s="393">
        <f t="shared" si="14"/>
        <v>0</v>
      </c>
      <c r="N115" s="393">
        <f t="shared" si="14"/>
        <v>0</v>
      </c>
      <c r="O115" s="393">
        <f t="shared" si="14"/>
        <v>0</v>
      </c>
      <c r="P115" s="393">
        <f t="shared" si="14"/>
        <v>0</v>
      </c>
      <c r="Q115" s="393">
        <f t="shared" si="14"/>
        <v>0</v>
      </c>
      <c r="R115" s="393">
        <f t="shared" si="14"/>
        <v>0</v>
      </c>
      <c r="S115" s="393">
        <f t="shared" si="14"/>
        <v>0</v>
      </c>
      <c r="T115" s="393">
        <f t="shared" si="14"/>
        <v>0</v>
      </c>
      <c r="U115" s="393">
        <f t="shared" si="14"/>
        <v>0</v>
      </c>
      <c r="V115" s="393">
        <f t="shared" si="14"/>
        <v>0</v>
      </c>
      <c r="W115" s="393">
        <f t="shared" si="14"/>
        <v>0</v>
      </c>
      <c r="X115" s="393">
        <f t="shared" si="14"/>
        <v>0</v>
      </c>
      <c r="Y115" s="393">
        <f t="shared" si="14"/>
        <v>0</v>
      </c>
      <c r="Z115" s="393">
        <f t="shared" si="14"/>
        <v>0</v>
      </c>
      <c r="AA115" s="393">
        <f t="shared" si="14"/>
        <v>0</v>
      </c>
      <c r="AB115" s="393">
        <f t="shared" si="14"/>
        <v>0</v>
      </c>
      <c r="AC115" s="393">
        <f t="shared" si="14"/>
        <v>0</v>
      </c>
      <c r="AD115" s="393">
        <f t="shared" si="14"/>
        <v>0</v>
      </c>
      <c r="AE115" s="393">
        <f t="shared" si="14"/>
        <v>0</v>
      </c>
      <c r="AF115" s="393">
        <f t="shared" si="14"/>
        <v>0</v>
      </c>
      <c r="AG115" s="393">
        <f t="shared" si="14"/>
        <v>0</v>
      </c>
      <c r="AH115" s="393">
        <f t="shared" si="14"/>
        <v>0</v>
      </c>
      <c r="AI115" s="393">
        <f t="shared" si="14"/>
        <v>0</v>
      </c>
      <c r="AJ115" s="393">
        <f t="shared" si="14"/>
        <v>0</v>
      </c>
      <c r="AK115" s="393">
        <f t="shared" si="14"/>
        <v>0</v>
      </c>
      <c r="AL115" s="393">
        <f t="shared" si="14"/>
        <v>0</v>
      </c>
      <c r="AM115" s="393">
        <f t="shared" si="14"/>
        <v>0</v>
      </c>
      <c r="AN115" s="393">
        <f t="shared" si="14"/>
        <v>0</v>
      </c>
      <c r="AO115" s="393">
        <f t="shared" si="14"/>
        <v>0</v>
      </c>
      <c r="AP115" s="393">
        <f t="shared" si="14"/>
        <v>0</v>
      </c>
      <c r="AQ115" s="393">
        <f t="shared" si="14"/>
        <v>0</v>
      </c>
      <c r="AR115" s="393">
        <f t="shared" si="14"/>
        <v>0</v>
      </c>
      <c r="AS115" s="393">
        <f t="shared" si="14"/>
        <v>1</v>
      </c>
      <c r="AT115" s="393">
        <f t="shared" si="14"/>
        <v>1</v>
      </c>
      <c r="AU115" s="393">
        <f t="shared" si="14"/>
        <v>6</v>
      </c>
      <c r="AV115" s="393">
        <f t="shared" si="14"/>
        <v>6</v>
      </c>
      <c r="AW115" s="393">
        <f t="shared" si="14"/>
        <v>6</v>
      </c>
      <c r="AX115" s="393">
        <f t="shared" si="14"/>
        <v>6</v>
      </c>
      <c r="AY115" s="393">
        <f t="shared" si="14"/>
        <v>6</v>
      </c>
      <c r="AZ115" s="393">
        <f t="shared" si="14"/>
        <v>9</v>
      </c>
      <c r="BA115" s="393">
        <f t="shared" si="14"/>
        <v>9</v>
      </c>
      <c r="BB115" s="393">
        <f t="shared" si="14"/>
        <v>9</v>
      </c>
      <c r="BC115" s="393">
        <f t="shared" si="14"/>
        <v>9</v>
      </c>
      <c r="BD115" s="393">
        <f t="shared" si="14"/>
        <v>9</v>
      </c>
      <c r="BE115" s="393">
        <f t="shared" si="14"/>
        <v>9</v>
      </c>
      <c r="BF115" s="393">
        <f t="shared" si="14"/>
        <v>9</v>
      </c>
      <c r="BG115" s="393">
        <f t="shared" si="14"/>
        <v>9</v>
      </c>
      <c r="BH115" s="393">
        <f t="shared" si="14"/>
        <v>9</v>
      </c>
      <c r="BI115" s="393">
        <f t="shared" si="14"/>
        <v>9</v>
      </c>
      <c r="BJ115" s="393">
        <f t="shared" si="14"/>
        <v>9</v>
      </c>
      <c r="BK115" s="393">
        <f t="shared" si="14"/>
        <v>9</v>
      </c>
      <c r="BL115" s="393">
        <f t="shared" si="14"/>
        <v>9</v>
      </c>
      <c r="BM115" s="393">
        <f t="shared" si="14"/>
        <v>9</v>
      </c>
      <c r="BN115" s="393">
        <f t="shared" si="14"/>
        <v>9</v>
      </c>
      <c r="BO115" s="393">
        <f t="shared" si="14"/>
        <v>9</v>
      </c>
      <c r="BP115" s="393">
        <f t="shared" si="14"/>
        <v>9</v>
      </c>
      <c r="BQ115" s="393">
        <f t="shared" si="14"/>
        <v>9</v>
      </c>
      <c r="BR115" s="393">
        <f t="shared" si="14"/>
        <v>9</v>
      </c>
      <c r="BS115" s="393">
        <f t="shared" si="14"/>
        <v>9</v>
      </c>
      <c r="BT115" s="393">
        <f t="shared" ref="BT115:DY115" si="15">COUNTIF(BT98:BT114,"P")</f>
        <v>9</v>
      </c>
      <c r="BU115" s="393">
        <f t="shared" si="15"/>
        <v>9</v>
      </c>
      <c r="BV115" s="393">
        <f t="shared" si="15"/>
        <v>9</v>
      </c>
      <c r="BW115" s="393">
        <f t="shared" si="15"/>
        <v>9</v>
      </c>
      <c r="BX115" s="393">
        <f t="shared" si="15"/>
        <v>9</v>
      </c>
      <c r="BY115" s="393">
        <f t="shared" si="15"/>
        <v>9</v>
      </c>
      <c r="BZ115" s="393">
        <f t="shared" si="15"/>
        <v>9</v>
      </c>
      <c r="CA115" s="393">
        <f t="shared" si="15"/>
        <v>9</v>
      </c>
      <c r="CB115" s="393">
        <f t="shared" si="15"/>
        <v>9</v>
      </c>
      <c r="CC115" s="393">
        <f t="shared" si="15"/>
        <v>9</v>
      </c>
      <c r="CD115" s="393">
        <f t="shared" si="15"/>
        <v>9</v>
      </c>
      <c r="CE115" s="393">
        <f t="shared" si="15"/>
        <v>9</v>
      </c>
      <c r="CF115" s="393">
        <f t="shared" si="15"/>
        <v>9</v>
      </c>
      <c r="CG115" s="393">
        <f t="shared" si="15"/>
        <v>9</v>
      </c>
      <c r="CH115" s="393">
        <f t="shared" si="15"/>
        <v>9</v>
      </c>
      <c r="CI115" s="393">
        <f t="shared" si="15"/>
        <v>9</v>
      </c>
      <c r="CJ115" s="393">
        <f t="shared" si="15"/>
        <v>9</v>
      </c>
      <c r="CK115" s="393">
        <f t="shared" si="15"/>
        <v>9</v>
      </c>
      <c r="CL115" s="393">
        <f t="shared" si="15"/>
        <v>9</v>
      </c>
      <c r="CM115" s="393">
        <f t="shared" si="15"/>
        <v>9</v>
      </c>
      <c r="CN115" s="393">
        <f t="shared" si="15"/>
        <v>9</v>
      </c>
      <c r="CO115" s="393">
        <f t="shared" si="15"/>
        <v>9</v>
      </c>
      <c r="CP115" s="393">
        <f t="shared" si="15"/>
        <v>9</v>
      </c>
      <c r="CQ115" s="393">
        <f t="shared" si="15"/>
        <v>9</v>
      </c>
      <c r="CR115" s="393">
        <f t="shared" si="15"/>
        <v>9</v>
      </c>
      <c r="CS115" s="393">
        <f t="shared" si="15"/>
        <v>9</v>
      </c>
      <c r="CT115" s="393">
        <f t="shared" si="15"/>
        <v>9</v>
      </c>
      <c r="CU115" s="393">
        <f t="shared" si="15"/>
        <v>9</v>
      </c>
      <c r="CV115" s="393">
        <f t="shared" si="15"/>
        <v>9</v>
      </c>
      <c r="CW115" s="393">
        <f t="shared" si="15"/>
        <v>9</v>
      </c>
      <c r="CX115" s="393">
        <f t="shared" si="15"/>
        <v>9</v>
      </c>
      <c r="CY115" s="393">
        <f t="shared" si="15"/>
        <v>9</v>
      </c>
      <c r="CZ115" s="393">
        <f t="shared" si="15"/>
        <v>9</v>
      </c>
      <c r="DA115" s="393">
        <f t="shared" si="15"/>
        <v>9</v>
      </c>
      <c r="DB115" s="393">
        <f t="shared" si="15"/>
        <v>9</v>
      </c>
      <c r="DC115" s="393">
        <f t="shared" si="15"/>
        <v>9</v>
      </c>
      <c r="DD115" s="393">
        <f t="shared" si="15"/>
        <v>9</v>
      </c>
      <c r="DE115" s="393">
        <f t="shared" si="15"/>
        <v>9</v>
      </c>
      <c r="DF115" s="393">
        <f t="shared" si="15"/>
        <v>9</v>
      </c>
      <c r="DG115" s="393">
        <f t="shared" si="15"/>
        <v>9</v>
      </c>
      <c r="DH115" s="393">
        <f t="shared" si="15"/>
        <v>9</v>
      </c>
      <c r="DI115" s="393">
        <f t="shared" si="15"/>
        <v>9</v>
      </c>
      <c r="DJ115" s="393">
        <f t="shared" si="15"/>
        <v>9</v>
      </c>
      <c r="DK115" s="393">
        <f t="shared" si="15"/>
        <v>9</v>
      </c>
      <c r="DL115" s="393">
        <f t="shared" si="15"/>
        <v>9</v>
      </c>
      <c r="DM115" s="393">
        <f t="shared" si="15"/>
        <v>9</v>
      </c>
      <c r="DN115" s="393">
        <f t="shared" si="15"/>
        <v>9</v>
      </c>
      <c r="DO115" s="393">
        <f t="shared" si="15"/>
        <v>9</v>
      </c>
      <c r="DP115" s="393">
        <f t="shared" si="15"/>
        <v>9</v>
      </c>
      <c r="DQ115" s="393">
        <f t="shared" si="15"/>
        <v>9</v>
      </c>
      <c r="DR115" s="393">
        <f t="shared" si="15"/>
        <v>9</v>
      </c>
      <c r="DS115" s="393">
        <f t="shared" si="15"/>
        <v>9</v>
      </c>
      <c r="DT115" s="393">
        <f t="shared" si="15"/>
        <v>9</v>
      </c>
      <c r="DU115" s="393">
        <f t="shared" si="15"/>
        <v>9</v>
      </c>
      <c r="DV115" s="393">
        <f t="shared" si="15"/>
        <v>9</v>
      </c>
      <c r="DW115" s="393">
        <f t="shared" si="15"/>
        <v>9</v>
      </c>
      <c r="DX115" s="393">
        <f t="shared" si="15"/>
        <v>9</v>
      </c>
      <c r="DY115" s="393">
        <f t="shared" si="15"/>
        <v>9</v>
      </c>
    </row>
    <row r="116" spans="1:129" s="352" customFormat="1" ht="15.75" customHeight="1">
      <c r="A116" s="351" t="s">
        <v>212</v>
      </c>
      <c r="B116" s="351"/>
      <c r="C116" s="417"/>
      <c r="D116" s="417"/>
      <c r="E116" s="417"/>
      <c r="F116" s="417"/>
      <c r="G116" s="417"/>
      <c r="H116" s="417"/>
      <c r="I116" s="417"/>
      <c r="J116" s="417"/>
      <c r="K116" s="417"/>
      <c r="L116" s="417"/>
      <c r="M116" s="417"/>
      <c r="N116" s="417"/>
      <c r="O116" s="417"/>
      <c r="P116" s="417"/>
      <c r="Q116" s="417"/>
      <c r="R116" s="417"/>
      <c r="S116" s="417"/>
      <c r="T116" s="417"/>
      <c r="U116" s="417"/>
      <c r="V116" s="417"/>
      <c r="W116" s="417"/>
      <c r="X116" s="417"/>
      <c r="Y116" s="417"/>
      <c r="Z116" s="417"/>
      <c r="AA116" s="417"/>
      <c r="AB116" s="417"/>
      <c r="AC116" s="417"/>
      <c r="AD116" s="417"/>
      <c r="AE116" s="417"/>
      <c r="AF116" s="417"/>
      <c r="AG116" s="417"/>
      <c r="AH116" s="417"/>
      <c r="AI116" s="417"/>
      <c r="AJ116" s="417"/>
      <c r="AK116" s="417"/>
      <c r="AL116" s="417"/>
      <c r="AM116" s="417"/>
      <c r="AN116" s="417"/>
      <c r="AO116" s="417"/>
      <c r="AP116" s="417"/>
      <c r="AQ116" s="417"/>
      <c r="AR116" s="417"/>
      <c r="AS116" s="417"/>
      <c r="AT116" s="417"/>
      <c r="AU116" s="417"/>
      <c r="AV116" s="417"/>
      <c r="AW116" s="417"/>
      <c r="AX116" s="417"/>
      <c r="AY116" s="417"/>
      <c r="AZ116" s="417"/>
      <c r="BA116" s="417"/>
      <c r="BB116" s="417"/>
      <c r="BC116" s="417"/>
      <c r="BD116" s="417"/>
      <c r="BE116" s="417"/>
      <c r="BF116" s="417"/>
      <c r="BG116" s="417"/>
      <c r="BH116" s="417"/>
      <c r="BI116" s="417"/>
      <c r="BJ116" s="417"/>
      <c r="BK116" s="417"/>
      <c r="BL116" s="417"/>
      <c r="BM116" s="417"/>
      <c r="BN116" s="417"/>
      <c r="BO116" s="417"/>
      <c r="BP116" s="417"/>
      <c r="BQ116" s="417"/>
      <c r="BR116" s="417"/>
      <c r="BS116" s="417"/>
      <c r="BT116" s="417"/>
      <c r="BU116" s="417"/>
      <c r="BV116" s="417"/>
      <c r="BW116" s="417"/>
      <c r="BX116" s="417"/>
      <c r="BY116" s="417"/>
      <c r="BZ116" s="417"/>
      <c r="CA116" s="417"/>
      <c r="CB116" s="417"/>
      <c r="CC116" s="417"/>
      <c r="CD116" s="417"/>
      <c r="CE116" s="417"/>
      <c r="CF116" s="417"/>
      <c r="CG116" s="417"/>
      <c r="CH116" s="417"/>
      <c r="CI116" s="417"/>
      <c r="CJ116" s="417"/>
      <c r="CK116" s="417"/>
      <c r="CL116" s="417"/>
      <c r="CM116" s="417"/>
      <c r="CN116" s="417"/>
      <c r="CO116" s="417"/>
      <c r="CP116" s="417"/>
      <c r="CQ116" s="417"/>
      <c r="CR116" s="417"/>
      <c r="CS116" s="417"/>
      <c r="CT116" s="417"/>
      <c r="CU116" s="417"/>
      <c r="CV116" s="417"/>
      <c r="CW116" s="417"/>
      <c r="CX116" s="417"/>
      <c r="CY116" s="417"/>
      <c r="CZ116" s="417"/>
      <c r="DA116" s="417"/>
      <c r="DB116" s="417"/>
      <c r="DC116" s="417"/>
      <c r="DD116" s="417"/>
      <c r="DE116" s="417"/>
      <c r="DF116" s="417"/>
      <c r="DG116" s="417"/>
      <c r="DH116" s="417"/>
      <c r="DI116" s="417"/>
      <c r="DJ116" s="417"/>
      <c r="DK116" s="417"/>
      <c r="DL116" s="417"/>
      <c r="DM116" s="417"/>
      <c r="DN116" s="417"/>
      <c r="DO116" s="417"/>
      <c r="DP116" s="417"/>
      <c r="DQ116" s="417"/>
      <c r="DR116" s="417"/>
      <c r="DS116" s="417"/>
      <c r="DT116" s="417"/>
      <c r="DU116" s="417"/>
      <c r="DV116" s="417"/>
      <c r="DW116" s="417"/>
      <c r="DX116" s="417"/>
      <c r="DY116" s="417"/>
    </row>
    <row r="117" spans="1:129" s="394" customFormat="1" ht="10.199999999999999">
      <c r="A117" s="365" t="s">
        <v>213</v>
      </c>
      <c r="B117" s="365" t="s">
        <v>214</v>
      </c>
      <c r="C117" s="410" t="s">
        <v>22</v>
      </c>
      <c r="D117" s="432">
        <v>2021</v>
      </c>
      <c r="E117" s="460"/>
      <c r="F117" s="478"/>
      <c r="G117" s="526"/>
      <c r="H117" s="527"/>
      <c r="I117" s="527"/>
      <c r="J117" s="527"/>
      <c r="K117" s="527"/>
      <c r="L117" s="527"/>
      <c r="M117" s="527"/>
      <c r="N117" s="527"/>
      <c r="O117" s="527"/>
      <c r="P117" s="527"/>
      <c r="Q117" s="527"/>
      <c r="R117" s="527"/>
      <c r="S117" s="527"/>
      <c r="T117" s="527"/>
      <c r="U117" s="527"/>
      <c r="V117" s="527"/>
      <c r="W117" s="527"/>
      <c r="X117" s="527"/>
      <c r="Y117" s="527"/>
      <c r="Z117" s="527"/>
      <c r="AA117" s="527"/>
      <c r="AB117" s="527"/>
      <c r="AC117" s="527"/>
      <c r="AD117" s="527"/>
      <c r="AE117" s="527"/>
      <c r="AF117" s="527"/>
      <c r="AG117" s="527"/>
      <c r="AH117" s="527"/>
      <c r="AI117" s="527"/>
      <c r="AJ117" s="527"/>
      <c r="AK117" s="527"/>
      <c r="AL117" s="527"/>
      <c r="AM117" s="527"/>
      <c r="AN117" s="527"/>
      <c r="AO117" s="527"/>
      <c r="AP117" s="527"/>
      <c r="AQ117" s="527"/>
      <c r="AR117" s="527"/>
      <c r="AS117" s="527"/>
      <c r="AT117" s="527"/>
      <c r="AU117" s="527"/>
      <c r="AV117" s="527"/>
      <c r="AW117" s="527"/>
      <c r="AX117" s="527"/>
      <c r="AY117" s="527"/>
      <c r="AZ117" s="527"/>
      <c r="BA117" s="527"/>
      <c r="BB117" s="527"/>
      <c r="BC117" s="527"/>
      <c r="BD117" s="527"/>
      <c r="BE117" s="527"/>
      <c r="BF117" s="527"/>
      <c r="BG117" s="527"/>
      <c r="BH117" s="527"/>
      <c r="BI117" s="527"/>
      <c r="BJ117" s="527"/>
      <c r="BK117" s="527"/>
      <c r="BL117" s="527"/>
      <c r="BM117" s="527"/>
      <c r="BN117" s="527"/>
      <c r="BO117" s="527"/>
      <c r="BP117" s="527"/>
      <c r="BQ117" s="527"/>
      <c r="BR117" s="527"/>
      <c r="BS117" s="527"/>
      <c r="BT117" s="527"/>
      <c r="BU117" s="527"/>
      <c r="BV117" s="527"/>
      <c r="BW117" s="527"/>
      <c r="BX117" s="527"/>
      <c r="BY117" s="527"/>
      <c r="BZ117" s="527"/>
      <c r="CA117" s="527"/>
      <c r="CB117" s="527"/>
      <c r="CC117" s="527"/>
      <c r="CD117" s="527"/>
      <c r="CE117" s="527"/>
      <c r="CF117" s="527"/>
      <c r="CG117" s="527"/>
      <c r="CH117" s="527"/>
      <c r="CI117" s="527"/>
      <c r="CJ117" s="527"/>
      <c r="CK117" s="527"/>
      <c r="CL117" s="527"/>
      <c r="CM117" s="527"/>
      <c r="CN117" s="527"/>
      <c r="CO117" s="527"/>
      <c r="CP117" s="527"/>
      <c r="CQ117" s="527"/>
      <c r="CR117" s="527"/>
      <c r="CS117" s="527"/>
      <c r="CT117" s="527"/>
      <c r="CU117" s="850"/>
      <c r="CV117" s="851"/>
      <c r="CW117" s="851"/>
      <c r="CX117" s="851"/>
      <c r="CY117" s="851"/>
      <c r="CZ117" s="851"/>
      <c r="DA117" s="851"/>
      <c r="DB117" s="851"/>
      <c r="DC117" s="851"/>
      <c r="DD117" s="851"/>
      <c r="DE117" s="851"/>
      <c r="DF117" s="851"/>
      <c r="DG117" s="851"/>
      <c r="DH117" s="851"/>
      <c r="DI117" s="851"/>
      <c r="DJ117" s="851"/>
      <c r="DK117" s="851"/>
      <c r="DL117" s="851"/>
      <c r="DM117" s="851"/>
      <c r="DN117" s="851"/>
      <c r="DO117" s="851"/>
      <c r="DP117" s="851"/>
      <c r="DQ117" s="851"/>
      <c r="DR117" s="851"/>
      <c r="DS117" s="851"/>
      <c r="DT117" s="851"/>
      <c r="DU117" s="851"/>
      <c r="DV117" s="851"/>
      <c r="DW117" s="851"/>
      <c r="DX117" s="851"/>
      <c r="DY117" s="852"/>
    </row>
    <row r="118" spans="1:129" s="394" customFormat="1" ht="10.199999999999999">
      <c r="A118" s="359" t="s">
        <v>215</v>
      </c>
      <c r="B118" s="359" t="s">
        <v>202</v>
      </c>
      <c r="C118" s="410" t="s">
        <v>22</v>
      </c>
      <c r="D118" s="401"/>
      <c r="E118" s="459"/>
      <c r="F118" s="478"/>
      <c r="G118" s="526"/>
      <c r="H118" s="527"/>
      <c r="I118" s="527"/>
      <c r="J118" s="527"/>
      <c r="K118" s="527"/>
      <c r="L118" s="527"/>
      <c r="M118" s="527"/>
      <c r="N118" s="527"/>
      <c r="O118" s="527"/>
      <c r="P118" s="527"/>
      <c r="Q118" s="527"/>
      <c r="R118" s="527"/>
      <c r="S118" s="527"/>
      <c r="T118" s="527"/>
      <c r="U118" s="527"/>
      <c r="V118" s="527"/>
      <c r="W118" s="527"/>
      <c r="X118" s="527"/>
      <c r="Y118" s="527"/>
      <c r="Z118" s="527"/>
      <c r="AA118" s="527"/>
      <c r="AB118" s="527"/>
      <c r="AC118" s="527"/>
      <c r="AD118" s="527"/>
      <c r="AE118" s="527"/>
      <c r="AF118" s="527"/>
      <c r="AG118" s="527"/>
      <c r="AH118" s="527"/>
      <c r="AI118" s="527"/>
      <c r="AJ118" s="527"/>
      <c r="AK118" s="527"/>
      <c r="AL118" s="527"/>
      <c r="AM118" s="527"/>
      <c r="AN118" s="527"/>
      <c r="AO118" s="527"/>
      <c r="AP118" s="527"/>
      <c r="AQ118" s="527"/>
      <c r="AR118" s="527"/>
      <c r="AS118" s="527"/>
      <c r="AT118" s="527"/>
      <c r="AU118" s="527"/>
      <c r="AV118" s="527"/>
      <c r="AW118" s="527"/>
      <c r="AX118" s="527"/>
      <c r="AY118" s="527"/>
      <c r="AZ118" s="527"/>
      <c r="BA118" s="527"/>
      <c r="BB118" s="527"/>
      <c r="BC118" s="527"/>
      <c r="BD118" s="527"/>
      <c r="BE118" s="527"/>
      <c r="BF118" s="527"/>
      <c r="BG118" s="527"/>
      <c r="BH118" s="527"/>
      <c r="BI118" s="527"/>
      <c r="BJ118" s="527"/>
      <c r="BK118" s="527"/>
      <c r="BL118" s="527"/>
      <c r="BM118" s="527"/>
      <c r="BN118" s="527"/>
      <c r="BO118" s="528"/>
      <c r="BP118" s="452" t="s">
        <v>253</v>
      </c>
      <c r="BQ118" s="452" t="s">
        <v>253</v>
      </c>
      <c r="BR118" s="452" t="s">
        <v>253</v>
      </c>
      <c r="BS118" s="452" t="s">
        <v>253</v>
      </c>
      <c r="BT118" s="452" t="s">
        <v>253</v>
      </c>
      <c r="BU118" s="452" t="s">
        <v>253</v>
      </c>
      <c r="BV118" s="452" t="s">
        <v>253</v>
      </c>
      <c r="BW118" s="452" t="s">
        <v>253</v>
      </c>
      <c r="BX118" s="452" t="s">
        <v>253</v>
      </c>
      <c r="BY118" s="452" t="s">
        <v>253</v>
      </c>
      <c r="BZ118" s="452" t="s">
        <v>253</v>
      </c>
      <c r="CA118" s="452" t="s">
        <v>253</v>
      </c>
      <c r="CB118" s="452" t="s">
        <v>253</v>
      </c>
      <c r="CC118" s="452" t="s">
        <v>253</v>
      </c>
      <c r="CD118" s="452" t="s">
        <v>253</v>
      </c>
      <c r="CE118" s="452" t="s">
        <v>253</v>
      </c>
      <c r="CF118" s="452" t="s">
        <v>253</v>
      </c>
      <c r="CG118" s="452" t="s">
        <v>253</v>
      </c>
      <c r="CH118" s="452" t="s">
        <v>253</v>
      </c>
      <c r="CI118" s="452" t="s">
        <v>253</v>
      </c>
      <c r="CJ118" s="452" t="s">
        <v>253</v>
      </c>
      <c r="CK118" s="452" t="s">
        <v>253</v>
      </c>
      <c r="CL118" s="452" t="s">
        <v>253</v>
      </c>
      <c r="CM118" s="452" t="s">
        <v>253</v>
      </c>
      <c r="CN118" s="452" t="s">
        <v>253</v>
      </c>
      <c r="CO118" s="452" t="s">
        <v>253</v>
      </c>
      <c r="CP118" s="452" t="s">
        <v>253</v>
      </c>
      <c r="CQ118" s="452" t="s">
        <v>253</v>
      </c>
      <c r="CR118" s="452" t="s">
        <v>253</v>
      </c>
      <c r="CS118" s="452" t="s">
        <v>253</v>
      </c>
      <c r="CT118" s="452" t="s">
        <v>253</v>
      </c>
      <c r="CU118" s="452" t="s">
        <v>253</v>
      </c>
      <c r="CV118" s="452" t="s">
        <v>253</v>
      </c>
      <c r="CW118" s="452" t="s">
        <v>253</v>
      </c>
      <c r="CX118" s="452" t="s">
        <v>253</v>
      </c>
      <c r="CY118" s="452" t="s">
        <v>253</v>
      </c>
      <c r="CZ118" s="452" t="s">
        <v>253</v>
      </c>
      <c r="DA118" s="452" t="s">
        <v>253</v>
      </c>
      <c r="DB118" s="452" t="s">
        <v>253</v>
      </c>
      <c r="DC118" s="452" t="s">
        <v>253</v>
      </c>
      <c r="DD118" s="452" t="s">
        <v>253</v>
      </c>
      <c r="DE118" s="452" t="s">
        <v>253</v>
      </c>
      <c r="DF118" s="452" t="s">
        <v>253</v>
      </c>
      <c r="DG118" s="452" t="s">
        <v>253</v>
      </c>
      <c r="DH118" s="452" t="s">
        <v>253</v>
      </c>
      <c r="DI118" s="452" t="s">
        <v>253</v>
      </c>
      <c r="DJ118" s="452" t="s">
        <v>253</v>
      </c>
      <c r="DK118" s="452" t="s">
        <v>253</v>
      </c>
      <c r="DL118" s="452" t="s">
        <v>253</v>
      </c>
      <c r="DM118" s="452" t="s">
        <v>253</v>
      </c>
      <c r="DN118" s="452" t="s">
        <v>253</v>
      </c>
      <c r="DO118" s="452" t="s">
        <v>253</v>
      </c>
      <c r="DP118" s="452" t="s">
        <v>253</v>
      </c>
      <c r="DQ118" s="452" t="s">
        <v>253</v>
      </c>
      <c r="DR118" s="452" t="s">
        <v>253</v>
      </c>
      <c r="DS118" s="452" t="s">
        <v>253</v>
      </c>
      <c r="DT118" s="452" t="s">
        <v>253</v>
      </c>
      <c r="DU118" s="452" t="s">
        <v>253</v>
      </c>
      <c r="DV118" s="452" t="s">
        <v>253</v>
      </c>
      <c r="DW118" s="452" t="s">
        <v>253</v>
      </c>
      <c r="DX118" s="452" t="s">
        <v>253</v>
      </c>
      <c r="DY118" s="452" t="s">
        <v>253</v>
      </c>
    </row>
    <row r="119" spans="1:129" s="394" customFormat="1" ht="10.199999999999999">
      <c r="A119" s="365" t="s">
        <v>216</v>
      </c>
      <c r="B119" s="365" t="s">
        <v>217</v>
      </c>
      <c r="C119" s="410" t="s">
        <v>22</v>
      </c>
      <c r="D119" s="432">
        <v>2021</v>
      </c>
      <c r="E119" s="460"/>
      <c r="F119" s="478"/>
      <c r="G119" s="526"/>
      <c r="H119" s="527"/>
      <c r="I119" s="527"/>
      <c r="J119" s="527"/>
      <c r="K119" s="527"/>
      <c r="L119" s="527"/>
      <c r="M119" s="527"/>
      <c r="N119" s="527"/>
      <c r="O119" s="527"/>
      <c r="P119" s="527"/>
      <c r="Q119" s="527"/>
      <c r="R119" s="527"/>
      <c r="S119" s="527"/>
      <c r="T119" s="527"/>
      <c r="U119" s="527"/>
      <c r="V119" s="527"/>
      <c r="W119" s="527"/>
      <c r="X119" s="527"/>
      <c r="Y119" s="527"/>
      <c r="Z119" s="527"/>
      <c r="AA119" s="527"/>
      <c r="AB119" s="527"/>
      <c r="AC119" s="527"/>
      <c r="AD119" s="527"/>
      <c r="AE119" s="527"/>
      <c r="AF119" s="527"/>
      <c r="AG119" s="527"/>
      <c r="AH119" s="527"/>
      <c r="AI119" s="527"/>
      <c r="AJ119" s="527"/>
      <c r="AK119" s="527"/>
      <c r="AL119" s="527"/>
      <c r="AM119" s="527"/>
      <c r="AN119" s="527"/>
      <c r="AO119" s="527"/>
      <c r="AP119" s="527"/>
      <c r="AQ119" s="527"/>
      <c r="AR119" s="527"/>
      <c r="AS119" s="527"/>
      <c r="AT119" s="527"/>
      <c r="AU119" s="527"/>
      <c r="AV119" s="527"/>
      <c r="AW119" s="527"/>
      <c r="AX119" s="527"/>
      <c r="AY119" s="527"/>
      <c r="AZ119" s="527"/>
      <c r="BA119" s="527"/>
      <c r="BB119" s="527"/>
      <c r="BC119" s="527"/>
      <c r="BD119" s="527"/>
      <c r="BE119" s="527"/>
      <c r="BF119" s="527"/>
      <c r="BG119" s="527"/>
      <c r="BH119" s="527"/>
      <c r="BI119" s="527"/>
      <c r="BJ119" s="527"/>
      <c r="BK119" s="527"/>
      <c r="BL119" s="527"/>
      <c r="BM119" s="527"/>
      <c r="BN119" s="527"/>
      <c r="BO119" s="527"/>
      <c r="BP119" s="527"/>
      <c r="BQ119" s="527"/>
      <c r="BR119" s="527"/>
      <c r="BS119" s="527"/>
      <c r="BT119" s="527"/>
      <c r="BU119" s="527"/>
      <c r="BV119" s="527"/>
      <c r="BW119" s="527"/>
      <c r="BX119" s="527"/>
      <c r="BY119" s="527"/>
      <c r="BZ119" s="527"/>
      <c r="CA119" s="527"/>
      <c r="CB119" s="527"/>
      <c r="CC119" s="527"/>
      <c r="CD119" s="527"/>
      <c r="CE119" s="527"/>
      <c r="CF119" s="527"/>
      <c r="CG119" s="527"/>
      <c r="CH119" s="527"/>
      <c r="CI119" s="527"/>
      <c r="CJ119" s="527"/>
      <c r="CK119" s="527"/>
      <c r="CL119" s="527"/>
      <c r="CM119" s="527"/>
      <c r="CN119" s="527"/>
      <c r="CO119" s="527"/>
      <c r="CP119" s="527"/>
      <c r="CQ119" s="527"/>
      <c r="CR119" s="527"/>
      <c r="CS119" s="527"/>
      <c r="CT119" s="527"/>
      <c r="CU119" s="452" t="s">
        <v>253</v>
      </c>
      <c r="CV119" s="452" t="s">
        <v>253</v>
      </c>
      <c r="CW119" s="452" t="s">
        <v>253</v>
      </c>
      <c r="CX119" s="452" t="s">
        <v>253</v>
      </c>
      <c r="CY119" s="452" t="s">
        <v>253</v>
      </c>
      <c r="CZ119" s="452" t="s">
        <v>253</v>
      </c>
      <c r="DA119" s="452" t="s">
        <v>253</v>
      </c>
      <c r="DB119" s="452" t="s">
        <v>253</v>
      </c>
      <c r="DC119" s="452" t="s">
        <v>253</v>
      </c>
      <c r="DD119" s="452" t="s">
        <v>253</v>
      </c>
      <c r="DE119" s="452" t="s">
        <v>253</v>
      </c>
      <c r="DF119" s="452" t="s">
        <v>253</v>
      </c>
      <c r="DG119" s="452" t="s">
        <v>253</v>
      </c>
      <c r="DH119" s="452" t="s">
        <v>253</v>
      </c>
      <c r="DI119" s="452" t="s">
        <v>253</v>
      </c>
      <c r="DJ119" s="452" t="s">
        <v>253</v>
      </c>
      <c r="DK119" s="452" t="s">
        <v>253</v>
      </c>
      <c r="DL119" s="452" t="s">
        <v>253</v>
      </c>
      <c r="DM119" s="452" t="s">
        <v>253</v>
      </c>
      <c r="DN119" s="452" t="s">
        <v>253</v>
      </c>
      <c r="DO119" s="452" t="s">
        <v>253</v>
      </c>
      <c r="DP119" s="452" t="s">
        <v>253</v>
      </c>
      <c r="DQ119" s="452" t="s">
        <v>253</v>
      </c>
      <c r="DR119" s="452" t="s">
        <v>253</v>
      </c>
      <c r="DS119" s="452" t="s">
        <v>253</v>
      </c>
      <c r="DT119" s="452" t="s">
        <v>253</v>
      </c>
      <c r="DU119" s="452" t="s">
        <v>253</v>
      </c>
      <c r="DV119" s="452" t="s">
        <v>253</v>
      </c>
      <c r="DW119" s="452" t="s">
        <v>253</v>
      </c>
      <c r="DX119" s="452" t="s">
        <v>253</v>
      </c>
      <c r="DY119" s="452" t="s">
        <v>253</v>
      </c>
    </row>
    <row r="120" spans="1:129" s="394" customFormat="1" ht="13.8">
      <c r="A120" s="365" t="s">
        <v>218</v>
      </c>
      <c r="B120" s="365" t="s">
        <v>219</v>
      </c>
      <c r="C120" s="409" t="s">
        <v>275</v>
      </c>
      <c r="D120" s="401"/>
      <c r="E120" s="401">
        <v>44153</v>
      </c>
      <c r="F120" s="475" t="s">
        <v>262</v>
      </c>
      <c r="G120" s="529"/>
      <c r="H120" s="530"/>
      <c r="I120" s="530"/>
      <c r="J120" s="530"/>
      <c r="K120" s="530"/>
      <c r="L120" s="530"/>
      <c r="M120" s="530"/>
      <c r="N120" s="530"/>
      <c r="O120" s="531"/>
      <c r="P120" s="484" t="s">
        <v>276</v>
      </c>
      <c r="Q120" s="485"/>
      <c r="R120" s="485"/>
      <c r="S120" s="485"/>
      <c r="T120" s="485"/>
      <c r="U120" s="485"/>
      <c r="V120" s="485"/>
      <c r="W120" s="485"/>
      <c r="X120" s="485"/>
      <c r="Y120" s="485"/>
      <c r="Z120" s="485"/>
      <c r="AA120" s="485"/>
      <c r="AB120" s="485"/>
      <c r="AC120" s="485"/>
      <c r="AD120" s="485"/>
      <c r="AE120" s="485"/>
      <c r="AF120" s="485"/>
      <c r="AG120" s="485"/>
      <c r="AH120" s="485"/>
      <c r="AI120" s="485"/>
      <c r="AJ120" s="485"/>
      <c r="AK120" s="485"/>
      <c r="AL120" s="485"/>
      <c r="AM120" s="485"/>
      <c r="AN120" s="485"/>
      <c r="AO120" s="485"/>
      <c r="AP120" s="485"/>
      <c r="AQ120" s="485"/>
      <c r="AR120" s="485"/>
      <c r="AS120" s="485"/>
      <c r="AT120" s="485"/>
      <c r="AU120" s="485"/>
      <c r="AV120" s="485"/>
      <c r="AW120" s="486"/>
      <c r="AX120" s="497" t="s">
        <v>263</v>
      </c>
      <c r="AY120" s="497"/>
      <c r="AZ120" s="497"/>
      <c r="BA120" s="497"/>
      <c r="BB120" s="498"/>
      <c r="BC120" s="522" t="s">
        <v>266</v>
      </c>
      <c r="BD120" s="516"/>
      <c r="BE120" s="516"/>
      <c r="BF120" s="516"/>
      <c r="BG120" s="516"/>
      <c r="BH120" s="516"/>
      <c r="BI120" s="516"/>
      <c r="BJ120" s="516"/>
      <c r="BK120" s="516"/>
      <c r="BL120" s="516"/>
      <c r="BM120" s="516"/>
      <c r="BN120" s="516"/>
      <c r="BO120" s="516"/>
      <c r="BP120" s="517"/>
      <c r="BQ120" s="447" t="s">
        <v>251</v>
      </c>
      <c r="BR120" s="447" t="s">
        <v>251</v>
      </c>
      <c r="BS120" s="447" t="s">
        <v>251</v>
      </c>
      <c r="BT120" s="447" t="s">
        <v>251</v>
      </c>
      <c r="BU120" s="447" t="s">
        <v>251</v>
      </c>
      <c r="BV120" s="447" t="s">
        <v>251</v>
      </c>
      <c r="BW120" s="447" t="s">
        <v>251</v>
      </c>
      <c r="BX120" s="447" t="s">
        <v>251</v>
      </c>
      <c r="BY120" s="447" t="s">
        <v>251</v>
      </c>
      <c r="BZ120" s="447" t="s">
        <v>251</v>
      </c>
      <c r="CA120" s="447" t="s">
        <v>251</v>
      </c>
      <c r="CB120" s="447" t="s">
        <v>251</v>
      </c>
      <c r="CC120" s="447" t="s">
        <v>251</v>
      </c>
      <c r="CD120" s="447" t="s">
        <v>251</v>
      </c>
      <c r="CE120" s="447" t="s">
        <v>251</v>
      </c>
      <c r="CF120" s="447" t="s">
        <v>251</v>
      </c>
      <c r="CG120" s="447" t="s">
        <v>251</v>
      </c>
      <c r="CH120" s="447" t="s">
        <v>251</v>
      </c>
      <c r="CI120" s="447" t="s">
        <v>251</v>
      </c>
      <c r="CJ120" s="447" t="s">
        <v>251</v>
      </c>
      <c r="CK120" s="447" t="s">
        <v>251</v>
      </c>
      <c r="CL120" s="447" t="s">
        <v>251</v>
      </c>
      <c r="CM120" s="447" t="s">
        <v>251</v>
      </c>
      <c r="CN120" s="447" t="s">
        <v>251</v>
      </c>
      <c r="CO120" s="447" t="s">
        <v>251</v>
      </c>
      <c r="CP120" s="447" t="s">
        <v>251</v>
      </c>
      <c r="CQ120" s="447" t="s">
        <v>251</v>
      </c>
      <c r="CR120" s="447" t="s">
        <v>251</v>
      </c>
      <c r="CS120" s="447" t="s">
        <v>251</v>
      </c>
      <c r="CT120" s="447" t="s">
        <v>251</v>
      </c>
      <c r="CU120" s="447" t="s">
        <v>251</v>
      </c>
      <c r="CV120" s="447" t="s">
        <v>251</v>
      </c>
      <c r="CW120" s="447" t="s">
        <v>251</v>
      </c>
      <c r="CX120" s="447" t="s">
        <v>251</v>
      </c>
      <c r="CY120" s="447" t="s">
        <v>251</v>
      </c>
      <c r="CZ120" s="447" t="s">
        <v>251</v>
      </c>
      <c r="DA120" s="447" t="s">
        <v>251</v>
      </c>
      <c r="DB120" s="447" t="s">
        <v>251</v>
      </c>
      <c r="DC120" s="447" t="s">
        <v>251</v>
      </c>
      <c r="DD120" s="447" t="s">
        <v>251</v>
      </c>
      <c r="DE120" s="447" t="s">
        <v>251</v>
      </c>
      <c r="DF120" s="447" t="s">
        <v>251</v>
      </c>
      <c r="DG120" s="447" t="s">
        <v>251</v>
      </c>
      <c r="DH120" s="447" t="s">
        <v>251</v>
      </c>
      <c r="DI120" s="447" t="s">
        <v>251</v>
      </c>
      <c r="DJ120" s="447" t="s">
        <v>251</v>
      </c>
      <c r="DK120" s="447" t="s">
        <v>251</v>
      </c>
      <c r="DL120" s="447" t="s">
        <v>251</v>
      </c>
      <c r="DM120" s="447" t="s">
        <v>251</v>
      </c>
      <c r="DN120" s="447" t="s">
        <v>251</v>
      </c>
      <c r="DO120" s="447" t="s">
        <v>251</v>
      </c>
      <c r="DP120" s="447" t="s">
        <v>251</v>
      </c>
      <c r="DQ120" s="447" t="s">
        <v>251</v>
      </c>
      <c r="DR120" s="447" t="s">
        <v>251</v>
      </c>
      <c r="DS120" s="447" t="s">
        <v>251</v>
      </c>
      <c r="DT120" s="447" t="s">
        <v>251</v>
      </c>
      <c r="DU120" s="447" t="s">
        <v>251</v>
      </c>
      <c r="DV120" s="447" t="s">
        <v>251</v>
      </c>
      <c r="DW120" s="447" t="s">
        <v>251</v>
      </c>
      <c r="DX120" s="447" t="s">
        <v>251</v>
      </c>
      <c r="DY120" s="447" t="s">
        <v>251</v>
      </c>
    </row>
    <row r="121" spans="1:129" s="394" customFormat="1" ht="13.8">
      <c r="A121" s="359" t="s">
        <v>221</v>
      </c>
      <c r="B121" s="359" t="s">
        <v>222</v>
      </c>
      <c r="C121" s="409" t="s">
        <v>223</v>
      </c>
      <c r="D121" s="401"/>
      <c r="E121" s="401">
        <v>44136</v>
      </c>
      <c r="F121" s="475" t="s">
        <v>262</v>
      </c>
      <c r="G121" s="526"/>
      <c r="H121" s="527"/>
      <c r="I121" s="527"/>
      <c r="J121" s="527"/>
      <c r="K121" s="527"/>
      <c r="L121" s="527"/>
      <c r="M121" s="527"/>
      <c r="N121" s="527"/>
      <c r="O121" s="527"/>
      <c r="P121" s="527"/>
      <c r="Q121" s="527"/>
      <c r="R121" s="527"/>
      <c r="S121" s="527"/>
      <c r="T121" s="527"/>
      <c r="U121" s="527"/>
      <c r="V121" s="527"/>
      <c r="W121" s="527"/>
      <c r="X121" s="527"/>
      <c r="Y121" s="527"/>
      <c r="Z121" s="527"/>
      <c r="AA121" s="527"/>
      <c r="AB121" s="527"/>
      <c r="AC121" s="527"/>
      <c r="AD121" s="527"/>
      <c r="AE121" s="528"/>
      <c r="AF121" s="529" t="s">
        <v>271</v>
      </c>
      <c r="AG121" s="530"/>
      <c r="AH121" s="530"/>
      <c r="AI121" s="530"/>
      <c r="AJ121" s="530"/>
      <c r="AK121" s="531"/>
      <c r="AL121" s="522" t="s">
        <v>266</v>
      </c>
      <c r="AM121" s="516"/>
      <c r="AN121" s="516"/>
      <c r="AO121" s="516"/>
      <c r="AP121" s="516"/>
      <c r="AQ121" s="516"/>
      <c r="AR121" s="516"/>
      <c r="AS121" s="516"/>
      <c r="AT121" s="516"/>
      <c r="AU121" s="516"/>
      <c r="AV121" s="516"/>
      <c r="AW121" s="516"/>
      <c r="AX121" s="516"/>
      <c r="AY121" s="517"/>
      <c r="AZ121" s="447" t="s">
        <v>251</v>
      </c>
      <c r="BA121" s="447" t="s">
        <v>251</v>
      </c>
      <c r="BB121" s="447" t="s">
        <v>251</v>
      </c>
      <c r="BC121" s="447" t="s">
        <v>251</v>
      </c>
      <c r="BD121" s="447" t="s">
        <v>251</v>
      </c>
      <c r="BE121" s="447" t="s">
        <v>251</v>
      </c>
      <c r="BF121" s="447" t="s">
        <v>251</v>
      </c>
      <c r="BG121" s="447" t="s">
        <v>251</v>
      </c>
      <c r="BH121" s="447" t="s">
        <v>251</v>
      </c>
      <c r="BI121" s="447" t="s">
        <v>251</v>
      </c>
      <c r="BJ121" s="447" t="s">
        <v>251</v>
      </c>
      <c r="BK121" s="447" t="s">
        <v>251</v>
      </c>
      <c r="BL121" s="447" t="s">
        <v>251</v>
      </c>
      <c r="BM121" s="447" t="s">
        <v>251</v>
      </c>
      <c r="BN121" s="447" t="s">
        <v>251</v>
      </c>
      <c r="BO121" s="447" t="s">
        <v>251</v>
      </c>
      <c r="BP121" s="447" t="s">
        <v>251</v>
      </c>
      <c r="BQ121" s="447" t="s">
        <v>251</v>
      </c>
      <c r="BR121" s="447" t="s">
        <v>251</v>
      </c>
      <c r="BS121" s="447" t="s">
        <v>251</v>
      </c>
      <c r="BT121" s="447" t="s">
        <v>251</v>
      </c>
      <c r="BU121" s="447" t="s">
        <v>251</v>
      </c>
      <c r="BV121" s="447" t="s">
        <v>251</v>
      </c>
      <c r="BW121" s="447" t="s">
        <v>251</v>
      </c>
      <c r="BX121" s="447" t="s">
        <v>251</v>
      </c>
      <c r="BY121" s="447" t="s">
        <v>251</v>
      </c>
      <c r="BZ121" s="447" t="s">
        <v>251</v>
      </c>
      <c r="CA121" s="447" t="s">
        <v>251</v>
      </c>
      <c r="CB121" s="447" t="s">
        <v>251</v>
      </c>
      <c r="CC121" s="447" t="s">
        <v>251</v>
      </c>
      <c r="CD121" s="447" t="s">
        <v>251</v>
      </c>
      <c r="CE121" s="447" t="s">
        <v>251</v>
      </c>
      <c r="CF121" s="447" t="s">
        <v>251</v>
      </c>
      <c r="CG121" s="447" t="s">
        <v>251</v>
      </c>
      <c r="CH121" s="447" t="s">
        <v>251</v>
      </c>
      <c r="CI121" s="447" t="s">
        <v>251</v>
      </c>
      <c r="CJ121" s="447" t="s">
        <v>251</v>
      </c>
      <c r="CK121" s="447" t="s">
        <v>251</v>
      </c>
      <c r="CL121" s="447" t="s">
        <v>251</v>
      </c>
      <c r="CM121" s="447" t="s">
        <v>251</v>
      </c>
      <c r="CN121" s="447" t="s">
        <v>251</v>
      </c>
      <c r="CO121" s="447" t="s">
        <v>251</v>
      </c>
      <c r="CP121" s="447" t="s">
        <v>251</v>
      </c>
      <c r="CQ121" s="447" t="s">
        <v>251</v>
      </c>
      <c r="CR121" s="447" t="s">
        <v>251</v>
      </c>
      <c r="CS121" s="447" t="s">
        <v>251</v>
      </c>
      <c r="CT121" s="447" t="s">
        <v>251</v>
      </c>
      <c r="CU121" s="447" t="s">
        <v>251</v>
      </c>
      <c r="CV121" s="447" t="s">
        <v>251</v>
      </c>
      <c r="CW121" s="447" t="s">
        <v>251</v>
      </c>
      <c r="CX121" s="447" t="s">
        <v>251</v>
      </c>
      <c r="CY121" s="447" t="s">
        <v>251</v>
      </c>
      <c r="CZ121" s="447" t="s">
        <v>251</v>
      </c>
      <c r="DA121" s="447" t="s">
        <v>251</v>
      </c>
      <c r="DB121" s="447" t="s">
        <v>251</v>
      </c>
      <c r="DC121" s="447" t="s">
        <v>251</v>
      </c>
      <c r="DD121" s="447" t="s">
        <v>251</v>
      </c>
      <c r="DE121" s="447" t="s">
        <v>251</v>
      </c>
      <c r="DF121" s="447" t="s">
        <v>251</v>
      </c>
      <c r="DG121" s="447" t="s">
        <v>251</v>
      </c>
      <c r="DH121" s="447" t="s">
        <v>251</v>
      </c>
      <c r="DI121" s="447" t="s">
        <v>251</v>
      </c>
      <c r="DJ121" s="447" t="s">
        <v>251</v>
      </c>
      <c r="DK121" s="447" t="s">
        <v>251</v>
      </c>
      <c r="DL121" s="447" t="s">
        <v>251</v>
      </c>
      <c r="DM121" s="447" t="s">
        <v>251</v>
      </c>
      <c r="DN121" s="447" t="s">
        <v>251</v>
      </c>
      <c r="DO121" s="447" t="s">
        <v>251</v>
      </c>
      <c r="DP121" s="447" t="s">
        <v>251</v>
      </c>
      <c r="DQ121" s="447" t="s">
        <v>251</v>
      </c>
      <c r="DR121" s="447" t="s">
        <v>251</v>
      </c>
      <c r="DS121" s="447" t="s">
        <v>251</v>
      </c>
      <c r="DT121" s="447" t="s">
        <v>251</v>
      </c>
      <c r="DU121" s="447" t="s">
        <v>251</v>
      </c>
      <c r="DV121" s="447" t="s">
        <v>251</v>
      </c>
      <c r="DW121" s="447" t="s">
        <v>251</v>
      </c>
      <c r="DX121" s="447" t="s">
        <v>251</v>
      </c>
      <c r="DY121" s="447" t="s">
        <v>251</v>
      </c>
    </row>
    <row r="122" spans="1:129" s="394" customFormat="1" ht="10.199999999999999">
      <c r="A122" s="359" t="s">
        <v>224</v>
      </c>
      <c r="B122" s="359" t="s">
        <v>222</v>
      </c>
      <c r="C122" s="410" t="s">
        <v>22</v>
      </c>
      <c r="D122" s="432">
        <v>2021</v>
      </c>
      <c r="E122" s="460"/>
      <c r="F122" s="478"/>
      <c r="G122" s="526"/>
      <c r="H122" s="527"/>
      <c r="I122" s="527"/>
      <c r="J122" s="527"/>
      <c r="K122" s="527"/>
      <c r="L122" s="527"/>
      <c r="M122" s="527"/>
      <c r="N122" s="527"/>
      <c r="O122" s="527"/>
      <c r="P122" s="527"/>
      <c r="Q122" s="527"/>
      <c r="R122" s="527"/>
      <c r="S122" s="527"/>
      <c r="T122" s="527"/>
      <c r="U122" s="527"/>
      <c r="V122" s="527"/>
      <c r="W122" s="527"/>
      <c r="X122" s="527"/>
      <c r="Y122" s="527"/>
      <c r="Z122" s="527"/>
      <c r="AA122" s="527"/>
      <c r="AB122" s="527"/>
      <c r="AC122" s="527"/>
      <c r="AD122" s="527"/>
      <c r="AE122" s="527"/>
      <c r="AF122" s="527"/>
      <c r="AG122" s="527"/>
      <c r="AH122" s="527"/>
      <c r="AI122" s="527"/>
      <c r="AJ122" s="527"/>
      <c r="AK122" s="527"/>
      <c r="AL122" s="527"/>
      <c r="AM122" s="527"/>
      <c r="AN122" s="527"/>
      <c r="AO122" s="527"/>
      <c r="AP122" s="527"/>
      <c r="AQ122" s="527"/>
      <c r="AR122" s="527"/>
      <c r="AS122" s="527"/>
      <c r="AT122" s="527"/>
      <c r="AU122" s="527"/>
      <c r="AV122" s="527"/>
      <c r="AW122" s="527"/>
      <c r="AX122" s="527"/>
      <c r="AY122" s="527"/>
      <c r="AZ122" s="527"/>
      <c r="BA122" s="527"/>
      <c r="BB122" s="527"/>
      <c r="BC122" s="527"/>
      <c r="BD122" s="527"/>
      <c r="BE122" s="527"/>
      <c r="BF122" s="527"/>
      <c r="BG122" s="527"/>
      <c r="BH122" s="527"/>
      <c r="BI122" s="527"/>
      <c r="BJ122" s="527"/>
      <c r="BK122" s="527"/>
      <c r="BL122" s="527"/>
      <c r="BM122" s="527"/>
      <c r="BN122" s="527"/>
      <c r="BO122" s="527"/>
      <c r="BP122" s="527"/>
      <c r="BQ122" s="527"/>
      <c r="BR122" s="527"/>
      <c r="BS122" s="527"/>
      <c r="BT122" s="527"/>
      <c r="BU122" s="527"/>
      <c r="BV122" s="527"/>
      <c r="BW122" s="527"/>
      <c r="BX122" s="527"/>
      <c r="BY122" s="527"/>
      <c r="BZ122" s="527"/>
      <c r="CA122" s="527"/>
      <c r="CB122" s="527"/>
      <c r="CC122" s="527"/>
      <c r="CD122" s="527"/>
      <c r="CE122" s="527"/>
      <c r="CF122" s="527"/>
      <c r="CG122" s="527"/>
      <c r="CH122" s="527"/>
      <c r="CI122" s="527"/>
      <c r="CJ122" s="527"/>
      <c r="CK122" s="527"/>
      <c r="CL122" s="527"/>
      <c r="CM122" s="527"/>
      <c r="CN122" s="527"/>
      <c r="CO122" s="527"/>
      <c r="CP122" s="527"/>
      <c r="CQ122" s="527"/>
      <c r="CR122" s="527"/>
      <c r="CS122" s="527"/>
      <c r="CT122" s="527"/>
      <c r="CU122" s="850"/>
      <c r="CV122" s="851"/>
      <c r="CW122" s="851"/>
      <c r="CX122" s="851"/>
      <c r="CY122" s="851"/>
      <c r="CZ122" s="851"/>
      <c r="DA122" s="851"/>
      <c r="DB122" s="851"/>
      <c r="DC122" s="851"/>
      <c r="DD122" s="851"/>
      <c r="DE122" s="851"/>
      <c r="DF122" s="851"/>
      <c r="DG122" s="851"/>
      <c r="DH122" s="851"/>
      <c r="DI122" s="851"/>
      <c r="DJ122" s="851"/>
      <c r="DK122" s="851"/>
      <c r="DL122" s="851"/>
      <c r="DM122" s="851"/>
      <c r="DN122" s="851"/>
      <c r="DO122" s="851"/>
      <c r="DP122" s="851"/>
      <c r="DQ122" s="851"/>
      <c r="DR122" s="851"/>
      <c r="DS122" s="851"/>
      <c r="DT122" s="851"/>
      <c r="DU122" s="851"/>
      <c r="DV122" s="851"/>
      <c r="DW122" s="851"/>
      <c r="DX122" s="851"/>
      <c r="DY122" s="852"/>
    </row>
    <row r="123" spans="1:129" s="394" customFormat="1" ht="13.8">
      <c r="A123" s="359" t="s">
        <v>225</v>
      </c>
      <c r="B123" s="359" t="s">
        <v>226</v>
      </c>
      <c r="C123" s="409" t="s">
        <v>227</v>
      </c>
      <c r="D123" s="401"/>
      <c r="E123" s="401">
        <v>44127</v>
      </c>
      <c r="F123" s="354" t="s">
        <v>277</v>
      </c>
      <c r="G123" s="526"/>
      <c r="H123" s="527"/>
      <c r="I123" s="527"/>
      <c r="J123" s="527"/>
      <c r="K123" s="527"/>
      <c r="L123" s="527"/>
      <c r="M123" s="527"/>
      <c r="N123" s="527"/>
      <c r="O123" s="527"/>
      <c r="P123" s="527"/>
      <c r="Q123" s="527"/>
      <c r="R123" s="527"/>
      <c r="S123" s="527"/>
      <c r="T123" s="527"/>
      <c r="U123" s="527"/>
      <c r="V123" s="527"/>
      <c r="W123" s="527"/>
      <c r="X123" s="528"/>
      <c r="Y123" s="529" t="s">
        <v>278</v>
      </c>
      <c r="Z123" s="530"/>
      <c r="AA123" s="530"/>
      <c r="AB123" s="531"/>
      <c r="AC123" s="522" t="s">
        <v>266</v>
      </c>
      <c r="AD123" s="516"/>
      <c r="AE123" s="516"/>
      <c r="AF123" s="516"/>
      <c r="AG123" s="516"/>
      <c r="AH123" s="516"/>
      <c r="AI123" s="516"/>
      <c r="AJ123" s="516"/>
      <c r="AK123" s="516"/>
      <c r="AL123" s="516"/>
      <c r="AM123" s="516"/>
      <c r="AN123" s="516"/>
      <c r="AO123" s="516"/>
      <c r="AP123" s="517"/>
      <c r="AQ123" s="447" t="s">
        <v>251</v>
      </c>
      <c r="AR123" s="447" t="s">
        <v>251</v>
      </c>
      <c r="AS123" s="447" t="s">
        <v>251</v>
      </c>
      <c r="AT123" s="447" t="s">
        <v>251</v>
      </c>
      <c r="AU123" s="447" t="s">
        <v>251</v>
      </c>
      <c r="AV123" s="447" t="s">
        <v>251</v>
      </c>
      <c r="AW123" s="447" t="s">
        <v>251</v>
      </c>
      <c r="AX123" s="447" t="s">
        <v>251</v>
      </c>
      <c r="AY123" s="447" t="s">
        <v>251</v>
      </c>
      <c r="AZ123" s="447" t="s">
        <v>251</v>
      </c>
      <c r="BA123" s="447" t="s">
        <v>251</v>
      </c>
      <c r="BB123" s="447" t="s">
        <v>251</v>
      </c>
      <c r="BC123" s="447" t="s">
        <v>251</v>
      </c>
      <c r="BD123" s="447" t="s">
        <v>251</v>
      </c>
      <c r="BE123" s="447" t="s">
        <v>251</v>
      </c>
      <c r="BF123" s="447" t="s">
        <v>251</v>
      </c>
      <c r="BG123" s="447" t="s">
        <v>251</v>
      </c>
      <c r="BH123" s="447" t="s">
        <v>251</v>
      </c>
      <c r="BI123" s="447" t="s">
        <v>251</v>
      </c>
      <c r="BJ123" s="447" t="s">
        <v>251</v>
      </c>
      <c r="BK123" s="447" t="s">
        <v>251</v>
      </c>
      <c r="BL123" s="447" t="s">
        <v>251</v>
      </c>
      <c r="BM123" s="447" t="s">
        <v>251</v>
      </c>
      <c r="BN123" s="447" t="s">
        <v>251</v>
      </c>
      <c r="BO123" s="447" t="s">
        <v>251</v>
      </c>
      <c r="BP123" s="447" t="s">
        <v>251</v>
      </c>
      <c r="BQ123" s="447" t="s">
        <v>251</v>
      </c>
      <c r="BR123" s="447" t="s">
        <v>251</v>
      </c>
      <c r="BS123" s="447" t="s">
        <v>251</v>
      </c>
      <c r="BT123" s="447" t="s">
        <v>251</v>
      </c>
      <c r="BU123" s="447" t="s">
        <v>251</v>
      </c>
      <c r="BV123" s="447" t="s">
        <v>251</v>
      </c>
      <c r="BW123" s="447" t="s">
        <v>251</v>
      </c>
      <c r="BX123" s="447" t="s">
        <v>251</v>
      </c>
      <c r="BY123" s="447" t="s">
        <v>251</v>
      </c>
      <c r="BZ123" s="447" t="s">
        <v>251</v>
      </c>
      <c r="CA123" s="447" t="s">
        <v>251</v>
      </c>
      <c r="CB123" s="447" t="s">
        <v>251</v>
      </c>
      <c r="CC123" s="447" t="s">
        <v>251</v>
      </c>
      <c r="CD123" s="447" t="s">
        <v>251</v>
      </c>
      <c r="CE123" s="447" t="s">
        <v>251</v>
      </c>
      <c r="CF123" s="447" t="s">
        <v>251</v>
      </c>
      <c r="CG123" s="447" t="s">
        <v>251</v>
      </c>
      <c r="CH123" s="447" t="s">
        <v>251</v>
      </c>
      <c r="CI123" s="447" t="s">
        <v>251</v>
      </c>
      <c r="CJ123" s="447" t="s">
        <v>251</v>
      </c>
      <c r="CK123" s="447" t="s">
        <v>251</v>
      </c>
      <c r="CL123" s="447" t="s">
        <v>251</v>
      </c>
      <c r="CM123" s="447" t="s">
        <v>251</v>
      </c>
      <c r="CN123" s="447" t="s">
        <v>251</v>
      </c>
      <c r="CO123" s="447" t="s">
        <v>251</v>
      </c>
      <c r="CP123" s="447" t="s">
        <v>251</v>
      </c>
      <c r="CQ123" s="447" t="s">
        <v>251</v>
      </c>
      <c r="CR123" s="447" t="s">
        <v>251</v>
      </c>
      <c r="CS123" s="447" t="s">
        <v>251</v>
      </c>
      <c r="CT123" s="447" t="s">
        <v>251</v>
      </c>
      <c r="CU123" s="447" t="s">
        <v>251</v>
      </c>
      <c r="CV123" s="447" t="s">
        <v>251</v>
      </c>
      <c r="CW123" s="447" t="s">
        <v>251</v>
      </c>
      <c r="CX123" s="447" t="s">
        <v>251</v>
      </c>
      <c r="CY123" s="447" t="s">
        <v>251</v>
      </c>
      <c r="CZ123" s="447" t="s">
        <v>251</v>
      </c>
      <c r="DA123" s="447" t="s">
        <v>251</v>
      </c>
      <c r="DB123" s="447" t="s">
        <v>251</v>
      </c>
      <c r="DC123" s="447" t="s">
        <v>251</v>
      </c>
      <c r="DD123" s="447" t="s">
        <v>251</v>
      </c>
      <c r="DE123" s="447" t="s">
        <v>251</v>
      </c>
      <c r="DF123" s="447" t="s">
        <v>251</v>
      </c>
      <c r="DG123" s="447" t="s">
        <v>251</v>
      </c>
      <c r="DH123" s="447" t="s">
        <v>251</v>
      </c>
      <c r="DI123" s="447" t="s">
        <v>251</v>
      </c>
      <c r="DJ123" s="447" t="s">
        <v>251</v>
      </c>
      <c r="DK123" s="447" t="s">
        <v>251</v>
      </c>
      <c r="DL123" s="447" t="s">
        <v>251</v>
      </c>
      <c r="DM123" s="447" t="s">
        <v>251</v>
      </c>
      <c r="DN123" s="447" t="s">
        <v>251</v>
      </c>
      <c r="DO123" s="447" t="s">
        <v>251</v>
      </c>
      <c r="DP123" s="447" t="s">
        <v>251</v>
      </c>
      <c r="DQ123" s="447" t="s">
        <v>251</v>
      </c>
      <c r="DR123" s="447" t="s">
        <v>251</v>
      </c>
      <c r="DS123" s="447" t="s">
        <v>251</v>
      </c>
      <c r="DT123" s="447" t="s">
        <v>251</v>
      </c>
      <c r="DU123" s="447" t="s">
        <v>251</v>
      </c>
      <c r="DV123" s="447" t="s">
        <v>251</v>
      </c>
      <c r="DW123" s="447" t="s">
        <v>251</v>
      </c>
      <c r="DX123" s="447" t="s">
        <v>251</v>
      </c>
      <c r="DY123" s="447" t="s">
        <v>251</v>
      </c>
    </row>
    <row r="124" spans="1:129" s="394" customFormat="1" ht="10.199999999999999">
      <c r="A124" s="359" t="s">
        <v>228</v>
      </c>
      <c r="B124" s="359" t="s">
        <v>229</v>
      </c>
      <c r="C124" s="410" t="s">
        <v>22</v>
      </c>
      <c r="D124" s="401"/>
      <c r="E124" s="459"/>
      <c r="F124" s="478"/>
      <c r="G124" s="526"/>
      <c r="H124" s="527"/>
      <c r="I124" s="527"/>
      <c r="J124" s="527"/>
      <c r="K124" s="527"/>
      <c r="L124" s="527"/>
      <c r="M124" s="527"/>
      <c r="N124" s="527"/>
      <c r="O124" s="527"/>
      <c r="P124" s="527"/>
      <c r="Q124" s="527"/>
      <c r="R124" s="527"/>
      <c r="S124" s="527"/>
      <c r="T124" s="527"/>
      <c r="U124" s="527"/>
      <c r="V124" s="527"/>
      <c r="W124" s="527"/>
      <c r="X124" s="527"/>
      <c r="Y124" s="527"/>
      <c r="Z124" s="527"/>
      <c r="AA124" s="527"/>
      <c r="AB124" s="527"/>
      <c r="AC124" s="527"/>
      <c r="AD124" s="527"/>
      <c r="AE124" s="527"/>
      <c r="AF124" s="527"/>
      <c r="AG124" s="527"/>
      <c r="AH124" s="527"/>
      <c r="AI124" s="527"/>
      <c r="AJ124" s="527"/>
      <c r="AK124" s="528"/>
      <c r="AL124" s="452" t="s">
        <v>253</v>
      </c>
      <c r="AM124" s="452" t="s">
        <v>253</v>
      </c>
      <c r="AN124" s="452" t="s">
        <v>253</v>
      </c>
      <c r="AO124" s="452" t="s">
        <v>253</v>
      </c>
      <c r="AP124" s="452" t="s">
        <v>253</v>
      </c>
      <c r="AQ124" s="452" t="s">
        <v>253</v>
      </c>
      <c r="AR124" s="452" t="s">
        <v>253</v>
      </c>
      <c r="AS124" s="452" t="s">
        <v>253</v>
      </c>
      <c r="AT124" s="452" t="s">
        <v>253</v>
      </c>
      <c r="AU124" s="452" t="s">
        <v>253</v>
      </c>
      <c r="AV124" s="452" t="s">
        <v>253</v>
      </c>
      <c r="AW124" s="452" t="s">
        <v>253</v>
      </c>
      <c r="AX124" s="452" t="s">
        <v>253</v>
      </c>
      <c r="AY124" s="452" t="s">
        <v>253</v>
      </c>
      <c r="AZ124" s="452" t="s">
        <v>253</v>
      </c>
      <c r="BA124" s="452" t="s">
        <v>253</v>
      </c>
      <c r="BB124" s="452" t="s">
        <v>253</v>
      </c>
      <c r="BC124" s="452" t="s">
        <v>253</v>
      </c>
      <c r="BD124" s="452" t="s">
        <v>253</v>
      </c>
      <c r="BE124" s="452" t="s">
        <v>253</v>
      </c>
      <c r="BF124" s="452" t="s">
        <v>253</v>
      </c>
      <c r="BG124" s="452" t="s">
        <v>253</v>
      </c>
      <c r="BH124" s="452" t="s">
        <v>253</v>
      </c>
      <c r="BI124" s="452" t="s">
        <v>253</v>
      </c>
      <c r="BJ124" s="452" t="s">
        <v>253</v>
      </c>
      <c r="BK124" s="452" t="s">
        <v>253</v>
      </c>
      <c r="BL124" s="452" t="s">
        <v>253</v>
      </c>
      <c r="BM124" s="452" t="s">
        <v>253</v>
      </c>
      <c r="BN124" s="452" t="s">
        <v>253</v>
      </c>
      <c r="BO124" s="452" t="s">
        <v>253</v>
      </c>
      <c r="BP124" s="452" t="s">
        <v>253</v>
      </c>
      <c r="BQ124" s="452" t="s">
        <v>253</v>
      </c>
      <c r="BR124" s="452" t="s">
        <v>253</v>
      </c>
      <c r="BS124" s="452" t="s">
        <v>253</v>
      </c>
      <c r="BT124" s="452" t="s">
        <v>253</v>
      </c>
      <c r="BU124" s="452" t="s">
        <v>253</v>
      </c>
      <c r="BV124" s="452" t="s">
        <v>253</v>
      </c>
      <c r="BW124" s="452" t="s">
        <v>253</v>
      </c>
      <c r="BX124" s="452" t="s">
        <v>253</v>
      </c>
      <c r="BY124" s="452" t="s">
        <v>253</v>
      </c>
      <c r="BZ124" s="452" t="s">
        <v>253</v>
      </c>
      <c r="CA124" s="452" t="s">
        <v>253</v>
      </c>
      <c r="CB124" s="452" t="s">
        <v>253</v>
      </c>
      <c r="CC124" s="452" t="s">
        <v>253</v>
      </c>
      <c r="CD124" s="452" t="s">
        <v>253</v>
      </c>
      <c r="CE124" s="452" t="s">
        <v>253</v>
      </c>
      <c r="CF124" s="452" t="s">
        <v>253</v>
      </c>
      <c r="CG124" s="452" t="s">
        <v>253</v>
      </c>
      <c r="CH124" s="452" t="s">
        <v>253</v>
      </c>
      <c r="CI124" s="452" t="s">
        <v>253</v>
      </c>
      <c r="CJ124" s="452" t="s">
        <v>253</v>
      </c>
      <c r="CK124" s="452" t="s">
        <v>253</v>
      </c>
      <c r="CL124" s="452" t="s">
        <v>253</v>
      </c>
      <c r="CM124" s="452" t="s">
        <v>253</v>
      </c>
      <c r="CN124" s="452" t="s">
        <v>253</v>
      </c>
      <c r="CO124" s="452" t="s">
        <v>253</v>
      </c>
      <c r="CP124" s="452" t="s">
        <v>253</v>
      </c>
      <c r="CQ124" s="452" t="s">
        <v>253</v>
      </c>
      <c r="CR124" s="452" t="s">
        <v>253</v>
      </c>
      <c r="CS124" s="452" t="s">
        <v>253</v>
      </c>
      <c r="CT124" s="452" t="s">
        <v>253</v>
      </c>
      <c r="CU124" s="452" t="s">
        <v>253</v>
      </c>
      <c r="CV124" s="452" t="s">
        <v>253</v>
      </c>
      <c r="CW124" s="452" t="s">
        <v>253</v>
      </c>
      <c r="CX124" s="452" t="s">
        <v>253</v>
      </c>
      <c r="CY124" s="452" t="s">
        <v>253</v>
      </c>
      <c r="CZ124" s="452" t="s">
        <v>253</v>
      </c>
      <c r="DA124" s="452" t="s">
        <v>253</v>
      </c>
      <c r="DB124" s="452" t="s">
        <v>253</v>
      </c>
      <c r="DC124" s="452" t="s">
        <v>253</v>
      </c>
      <c r="DD124" s="452" t="s">
        <v>253</v>
      </c>
      <c r="DE124" s="452" t="s">
        <v>253</v>
      </c>
      <c r="DF124" s="452" t="s">
        <v>253</v>
      </c>
      <c r="DG124" s="452" t="s">
        <v>253</v>
      </c>
      <c r="DH124" s="452" t="s">
        <v>253</v>
      </c>
      <c r="DI124" s="452" t="s">
        <v>253</v>
      </c>
      <c r="DJ124" s="452" t="s">
        <v>253</v>
      </c>
      <c r="DK124" s="452" t="s">
        <v>253</v>
      </c>
      <c r="DL124" s="452" t="s">
        <v>253</v>
      </c>
      <c r="DM124" s="452" t="s">
        <v>253</v>
      </c>
      <c r="DN124" s="452" t="s">
        <v>253</v>
      </c>
      <c r="DO124" s="452" t="s">
        <v>253</v>
      </c>
      <c r="DP124" s="452" t="s">
        <v>253</v>
      </c>
      <c r="DQ124" s="452" t="s">
        <v>253</v>
      </c>
      <c r="DR124" s="452" t="s">
        <v>253</v>
      </c>
      <c r="DS124" s="452" t="s">
        <v>253</v>
      </c>
      <c r="DT124" s="452" t="s">
        <v>253</v>
      </c>
      <c r="DU124" s="452" t="s">
        <v>253</v>
      </c>
      <c r="DV124" s="452" t="s">
        <v>253</v>
      </c>
      <c r="DW124" s="452" t="s">
        <v>253</v>
      </c>
      <c r="DX124" s="452" t="s">
        <v>253</v>
      </c>
      <c r="DY124" s="452" t="s">
        <v>253</v>
      </c>
    </row>
    <row r="125" spans="1:129" s="394" customFormat="1" ht="10.199999999999999">
      <c r="A125" s="359" t="s">
        <v>230</v>
      </c>
      <c r="B125" s="359" t="s">
        <v>231</v>
      </c>
      <c r="C125" s="410" t="s">
        <v>22</v>
      </c>
      <c r="D125" s="401"/>
      <c r="E125" s="459"/>
      <c r="F125" s="478"/>
      <c r="G125" s="526"/>
      <c r="H125" s="527"/>
      <c r="I125" s="527"/>
      <c r="J125" s="527"/>
      <c r="K125" s="527"/>
      <c r="L125" s="527"/>
      <c r="M125" s="527"/>
      <c r="N125" s="527"/>
      <c r="O125" s="527"/>
      <c r="P125" s="527"/>
      <c r="Q125" s="527"/>
      <c r="R125" s="527"/>
      <c r="S125" s="527"/>
      <c r="T125" s="527"/>
      <c r="U125" s="527"/>
      <c r="V125" s="527"/>
      <c r="W125" s="527"/>
      <c r="X125" s="527"/>
      <c r="Y125" s="527"/>
      <c r="Z125" s="527"/>
      <c r="AA125" s="527"/>
      <c r="AB125" s="527"/>
      <c r="AC125" s="527"/>
      <c r="AD125" s="527"/>
      <c r="AE125" s="527"/>
      <c r="AF125" s="527"/>
      <c r="AG125" s="527"/>
      <c r="AH125" s="527"/>
      <c r="AI125" s="527"/>
      <c r="AJ125" s="527"/>
      <c r="AK125" s="527"/>
      <c r="AL125" s="527"/>
      <c r="AM125" s="527"/>
      <c r="AN125" s="527"/>
      <c r="AO125" s="527"/>
      <c r="AP125" s="527"/>
      <c r="AQ125" s="527"/>
      <c r="AR125" s="527"/>
      <c r="AS125" s="527"/>
      <c r="AT125" s="527"/>
      <c r="AU125" s="527"/>
      <c r="AV125" s="527"/>
      <c r="AW125" s="527"/>
      <c r="AX125" s="527"/>
      <c r="AY125" s="527"/>
      <c r="AZ125" s="527"/>
      <c r="BA125" s="527"/>
      <c r="BB125" s="527"/>
      <c r="BC125" s="527"/>
      <c r="BD125" s="527"/>
      <c r="BE125" s="527"/>
      <c r="BF125" s="527"/>
      <c r="BG125" s="527"/>
      <c r="BH125" s="527"/>
      <c r="BI125" s="527"/>
      <c r="BJ125" s="527"/>
      <c r="BK125" s="527"/>
      <c r="BL125" s="527"/>
      <c r="BM125" s="527"/>
      <c r="BN125" s="527"/>
      <c r="BO125" s="528"/>
      <c r="BP125" s="452" t="s">
        <v>253</v>
      </c>
      <c r="BQ125" s="452" t="s">
        <v>253</v>
      </c>
      <c r="BR125" s="452" t="s">
        <v>253</v>
      </c>
      <c r="BS125" s="452" t="s">
        <v>253</v>
      </c>
      <c r="BT125" s="452" t="s">
        <v>253</v>
      </c>
      <c r="BU125" s="452" t="s">
        <v>253</v>
      </c>
      <c r="BV125" s="452" t="s">
        <v>253</v>
      </c>
      <c r="BW125" s="452" t="s">
        <v>253</v>
      </c>
      <c r="BX125" s="452" t="s">
        <v>253</v>
      </c>
      <c r="BY125" s="452" t="s">
        <v>253</v>
      </c>
      <c r="BZ125" s="452" t="s">
        <v>253</v>
      </c>
      <c r="CA125" s="452" t="s">
        <v>253</v>
      </c>
      <c r="CB125" s="452" t="s">
        <v>253</v>
      </c>
      <c r="CC125" s="452" t="s">
        <v>253</v>
      </c>
      <c r="CD125" s="452" t="s">
        <v>253</v>
      </c>
      <c r="CE125" s="452" t="s">
        <v>253</v>
      </c>
      <c r="CF125" s="452" t="s">
        <v>253</v>
      </c>
      <c r="CG125" s="452" t="s">
        <v>253</v>
      </c>
      <c r="CH125" s="452" t="s">
        <v>253</v>
      </c>
      <c r="CI125" s="452" t="s">
        <v>253</v>
      </c>
      <c r="CJ125" s="452" t="s">
        <v>253</v>
      </c>
      <c r="CK125" s="452" t="s">
        <v>253</v>
      </c>
      <c r="CL125" s="452" t="s">
        <v>253</v>
      </c>
      <c r="CM125" s="452" t="s">
        <v>253</v>
      </c>
      <c r="CN125" s="452" t="s">
        <v>253</v>
      </c>
      <c r="CO125" s="452" t="s">
        <v>253</v>
      </c>
      <c r="CP125" s="452" t="s">
        <v>253</v>
      </c>
      <c r="CQ125" s="452" t="s">
        <v>253</v>
      </c>
      <c r="CR125" s="452" t="s">
        <v>253</v>
      </c>
      <c r="CS125" s="452" t="s">
        <v>253</v>
      </c>
      <c r="CT125" s="452" t="s">
        <v>253</v>
      </c>
      <c r="CU125" s="452" t="s">
        <v>253</v>
      </c>
      <c r="CV125" s="452" t="s">
        <v>253</v>
      </c>
      <c r="CW125" s="452" t="s">
        <v>253</v>
      </c>
      <c r="CX125" s="452" t="s">
        <v>253</v>
      </c>
      <c r="CY125" s="452" t="s">
        <v>253</v>
      </c>
      <c r="CZ125" s="452" t="s">
        <v>253</v>
      </c>
      <c r="DA125" s="452" t="s">
        <v>253</v>
      </c>
      <c r="DB125" s="452" t="s">
        <v>253</v>
      </c>
      <c r="DC125" s="452" t="s">
        <v>253</v>
      </c>
      <c r="DD125" s="452" t="s">
        <v>253</v>
      </c>
      <c r="DE125" s="452" t="s">
        <v>253</v>
      </c>
      <c r="DF125" s="452" t="s">
        <v>253</v>
      </c>
      <c r="DG125" s="452" t="s">
        <v>253</v>
      </c>
      <c r="DH125" s="452" t="s">
        <v>253</v>
      </c>
      <c r="DI125" s="452" t="s">
        <v>253</v>
      </c>
      <c r="DJ125" s="452" t="s">
        <v>253</v>
      </c>
      <c r="DK125" s="452" t="s">
        <v>253</v>
      </c>
      <c r="DL125" s="452" t="s">
        <v>253</v>
      </c>
      <c r="DM125" s="452" t="s">
        <v>253</v>
      </c>
      <c r="DN125" s="452" t="s">
        <v>253</v>
      </c>
      <c r="DO125" s="452" t="s">
        <v>253</v>
      </c>
      <c r="DP125" s="452" t="s">
        <v>253</v>
      </c>
      <c r="DQ125" s="452" t="s">
        <v>253</v>
      </c>
      <c r="DR125" s="452" t="s">
        <v>253</v>
      </c>
      <c r="DS125" s="452" t="s">
        <v>253</v>
      </c>
      <c r="DT125" s="452" t="s">
        <v>253</v>
      </c>
      <c r="DU125" s="452" t="s">
        <v>253</v>
      </c>
      <c r="DV125" s="452" t="s">
        <v>253</v>
      </c>
      <c r="DW125" s="452" t="s">
        <v>253</v>
      </c>
      <c r="DX125" s="452" t="s">
        <v>253</v>
      </c>
      <c r="DY125" s="452" t="s">
        <v>253</v>
      </c>
    </row>
    <row r="126" spans="1:129" s="394" customFormat="1" ht="10.199999999999999">
      <c r="A126" s="359" t="s">
        <v>232</v>
      </c>
      <c r="B126" s="359" t="s">
        <v>233</v>
      </c>
      <c r="C126" s="410" t="s">
        <v>22</v>
      </c>
      <c r="D126" s="401"/>
      <c r="E126" s="459"/>
      <c r="F126" s="478"/>
      <c r="G126" s="452" t="s">
        <v>253</v>
      </c>
      <c r="H126" s="452" t="s">
        <v>253</v>
      </c>
      <c r="I126" s="452" t="s">
        <v>253</v>
      </c>
      <c r="J126" s="452" t="s">
        <v>253</v>
      </c>
      <c r="K126" s="452" t="s">
        <v>253</v>
      </c>
      <c r="L126" s="452" t="s">
        <v>253</v>
      </c>
      <c r="M126" s="452" t="s">
        <v>253</v>
      </c>
      <c r="N126" s="452" t="s">
        <v>253</v>
      </c>
      <c r="O126" s="452" t="s">
        <v>253</v>
      </c>
      <c r="P126" s="452" t="s">
        <v>253</v>
      </c>
      <c r="Q126" s="452" t="s">
        <v>253</v>
      </c>
      <c r="R126" s="452" t="s">
        <v>253</v>
      </c>
      <c r="S126" s="452" t="s">
        <v>253</v>
      </c>
      <c r="T126" s="452" t="s">
        <v>253</v>
      </c>
      <c r="U126" s="452" t="s">
        <v>253</v>
      </c>
      <c r="V126" s="452" t="s">
        <v>253</v>
      </c>
      <c r="W126" s="452" t="s">
        <v>253</v>
      </c>
      <c r="X126" s="452" t="s">
        <v>253</v>
      </c>
      <c r="Y126" s="452" t="s">
        <v>253</v>
      </c>
      <c r="Z126" s="452" t="s">
        <v>253</v>
      </c>
      <c r="AA126" s="452" t="s">
        <v>253</v>
      </c>
      <c r="AB126" s="452" t="s">
        <v>253</v>
      </c>
      <c r="AC126" s="452" t="s">
        <v>253</v>
      </c>
      <c r="AD126" s="452" t="s">
        <v>253</v>
      </c>
      <c r="AE126" s="452" t="s">
        <v>253</v>
      </c>
      <c r="AF126" s="452" t="s">
        <v>253</v>
      </c>
      <c r="AG126" s="452" t="s">
        <v>253</v>
      </c>
      <c r="AH126" s="452" t="s">
        <v>253</v>
      </c>
      <c r="AI126" s="452" t="s">
        <v>253</v>
      </c>
      <c r="AJ126" s="452" t="s">
        <v>253</v>
      </c>
      <c r="AK126" s="452" t="s">
        <v>253</v>
      </c>
      <c r="AL126" s="452" t="s">
        <v>253</v>
      </c>
      <c r="AM126" s="452" t="s">
        <v>253</v>
      </c>
      <c r="AN126" s="452" t="s">
        <v>253</v>
      </c>
      <c r="AO126" s="452" t="s">
        <v>253</v>
      </c>
      <c r="AP126" s="452" t="s">
        <v>253</v>
      </c>
      <c r="AQ126" s="452" t="s">
        <v>253</v>
      </c>
      <c r="AR126" s="452" t="s">
        <v>253</v>
      </c>
      <c r="AS126" s="452" t="s">
        <v>253</v>
      </c>
      <c r="AT126" s="452" t="s">
        <v>253</v>
      </c>
      <c r="AU126" s="452" t="s">
        <v>253</v>
      </c>
      <c r="AV126" s="452" t="s">
        <v>253</v>
      </c>
      <c r="AW126" s="452" t="s">
        <v>253</v>
      </c>
      <c r="AX126" s="452" t="s">
        <v>253</v>
      </c>
      <c r="AY126" s="452" t="s">
        <v>253</v>
      </c>
      <c r="AZ126" s="452" t="s">
        <v>253</v>
      </c>
      <c r="BA126" s="452" t="s">
        <v>253</v>
      </c>
      <c r="BB126" s="452" t="s">
        <v>253</v>
      </c>
      <c r="BC126" s="452" t="s">
        <v>253</v>
      </c>
      <c r="BD126" s="452" t="s">
        <v>253</v>
      </c>
      <c r="BE126" s="452" t="s">
        <v>253</v>
      </c>
      <c r="BF126" s="452" t="s">
        <v>253</v>
      </c>
      <c r="BG126" s="452" t="s">
        <v>253</v>
      </c>
      <c r="BH126" s="452" t="s">
        <v>253</v>
      </c>
      <c r="BI126" s="452" t="s">
        <v>253</v>
      </c>
      <c r="BJ126" s="452" t="s">
        <v>253</v>
      </c>
      <c r="BK126" s="452" t="s">
        <v>253</v>
      </c>
      <c r="BL126" s="452" t="s">
        <v>253</v>
      </c>
      <c r="BM126" s="452" t="s">
        <v>253</v>
      </c>
      <c r="BN126" s="452" t="s">
        <v>253</v>
      </c>
      <c r="BO126" s="452" t="s">
        <v>253</v>
      </c>
      <c r="BP126" s="452" t="s">
        <v>253</v>
      </c>
      <c r="BQ126" s="452" t="s">
        <v>253</v>
      </c>
      <c r="BR126" s="452" t="s">
        <v>253</v>
      </c>
      <c r="BS126" s="452" t="s">
        <v>253</v>
      </c>
      <c r="BT126" s="452" t="s">
        <v>253</v>
      </c>
      <c r="BU126" s="452" t="s">
        <v>253</v>
      </c>
      <c r="BV126" s="452" t="s">
        <v>253</v>
      </c>
      <c r="BW126" s="452" t="s">
        <v>253</v>
      </c>
      <c r="BX126" s="452" t="s">
        <v>253</v>
      </c>
      <c r="BY126" s="452" t="s">
        <v>253</v>
      </c>
      <c r="BZ126" s="452" t="s">
        <v>253</v>
      </c>
      <c r="CA126" s="452" t="s">
        <v>253</v>
      </c>
      <c r="CB126" s="452" t="s">
        <v>253</v>
      </c>
      <c r="CC126" s="452" t="s">
        <v>253</v>
      </c>
      <c r="CD126" s="452" t="s">
        <v>253</v>
      </c>
      <c r="CE126" s="452" t="s">
        <v>253</v>
      </c>
      <c r="CF126" s="452" t="s">
        <v>253</v>
      </c>
      <c r="CG126" s="452" t="s">
        <v>253</v>
      </c>
      <c r="CH126" s="452" t="s">
        <v>253</v>
      </c>
      <c r="CI126" s="452" t="s">
        <v>253</v>
      </c>
      <c r="CJ126" s="452" t="s">
        <v>253</v>
      </c>
      <c r="CK126" s="452" t="s">
        <v>253</v>
      </c>
      <c r="CL126" s="452" t="s">
        <v>253</v>
      </c>
      <c r="CM126" s="452" t="s">
        <v>253</v>
      </c>
      <c r="CN126" s="452" t="s">
        <v>253</v>
      </c>
      <c r="CO126" s="452" t="s">
        <v>253</v>
      </c>
      <c r="CP126" s="452" t="s">
        <v>253</v>
      </c>
      <c r="CQ126" s="452" t="s">
        <v>253</v>
      </c>
      <c r="CR126" s="452" t="s">
        <v>253</v>
      </c>
      <c r="CS126" s="452" t="s">
        <v>253</v>
      </c>
      <c r="CT126" s="452" t="s">
        <v>253</v>
      </c>
      <c r="CU126" s="452" t="s">
        <v>253</v>
      </c>
      <c r="CV126" s="452" t="s">
        <v>253</v>
      </c>
      <c r="CW126" s="452" t="s">
        <v>253</v>
      </c>
      <c r="CX126" s="452" t="s">
        <v>253</v>
      </c>
      <c r="CY126" s="452" t="s">
        <v>253</v>
      </c>
      <c r="CZ126" s="452" t="s">
        <v>253</v>
      </c>
      <c r="DA126" s="452" t="s">
        <v>253</v>
      </c>
      <c r="DB126" s="452" t="s">
        <v>253</v>
      </c>
      <c r="DC126" s="452" t="s">
        <v>253</v>
      </c>
      <c r="DD126" s="452" t="s">
        <v>253</v>
      </c>
      <c r="DE126" s="452" t="s">
        <v>253</v>
      </c>
      <c r="DF126" s="452" t="s">
        <v>253</v>
      </c>
      <c r="DG126" s="452" t="s">
        <v>253</v>
      </c>
      <c r="DH126" s="452" t="s">
        <v>253</v>
      </c>
      <c r="DI126" s="452" t="s">
        <v>253</v>
      </c>
      <c r="DJ126" s="452" t="s">
        <v>253</v>
      </c>
      <c r="DK126" s="452" t="s">
        <v>253</v>
      </c>
      <c r="DL126" s="452" t="s">
        <v>253</v>
      </c>
      <c r="DM126" s="452" t="s">
        <v>253</v>
      </c>
      <c r="DN126" s="452" t="s">
        <v>253</v>
      </c>
      <c r="DO126" s="452" t="s">
        <v>253</v>
      </c>
      <c r="DP126" s="452" t="s">
        <v>253</v>
      </c>
      <c r="DQ126" s="452" t="s">
        <v>253</v>
      </c>
      <c r="DR126" s="452" t="s">
        <v>253</v>
      </c>
      <c r="DS126" s="452" t="s">
        <v>253</v>
      </c>
      <c r="DT126" s="452" t="s">
        <v>253</v>
      </c>
      <c r="DU126" s="452" t="s">
        <v>253</v>
      </c>
      <c r="DV126" s="452" t="s">
        <v>253</v>
      </c>
      <c r="DW126" s="452" t="s">
        <v>253</v>
      </c>
      <c r="DX126" s="452" t="s">
        <v>253</v>
      </c>
      <c r="DY126" s="452" t="s">
        <v>253</v>
      </c>
    </row>
    <row r="127" spans="1:129" s="394" customFormat="1" ht="10.199999999999999">
      <c r="A127" s="359" t="s">
        <v>232</v>
      </c>
      <c r="B127" s="359" t="s">
        <v>233</v>
      </c>
      <c r="C127" s="410" t="s">
        <v>22</v>
      </c>
      <c r="D127" s="401"/>
      <c r="E127" s="459"/>
      <c r="F127" s="478"/>
      <c r="G127" s="526"/>
      <c r="H127" s="527"/>
      <c r="I127" s="527"/>
      <c r="J127" s="527"/>
      <c r="K127" s="527"/>
      <c r="L127" s="527"/>
      <c r="M127" s="527"/>
      <c r="N127" s="527"/>
      <c r="O127" s="527"/>
      <c r="P127" s="527"/>
      <c r="Q127" s="527"/>
      <c r="R127" s="527"/>
      <c r="S127" s="527"/>
      <c r="T127" s="527"/>
      <c r="U127" s="527"/>
      <c r="V127" s="527"/>
      <c r="W127" s="527"/>
      <c r="X127" s="527"/>
      <c r="Y127" s="527"/>
      <c r="Z127" s="527"/>
      <c r="AA127" s="527"/>
      <c r="AB127" s="527"/>
      <c r="AC127" s="527"/>
      <c r="AD127" s="527"/>
      <c r="AE127" s="527"/>
      <c r="AF127" s="527"/>
      <c r="AG127" s="527"/>
      <c r="AH127" s="527"/>
      <c r="AI127" s="527"/>
      <c r="AJ127" s="527"/>
      <c r="AK127" s="527"/>
      <c r="AL127" s="527"/>
      <c r="AM127" s="527"/>
      <c r="AN127" s="527"/>
      <c r="AO127" s="527"/>
      <c r="AP127" s="527"/>
      <c r="AQ127" s="527"/>
      <c r="AR127" s="527"/>
      <c r="AS127" s="527"/>
      <c r="AT127" s="527"/>
      <c r="AU127" s="527"/>
      <c r="AV127" s="527"/>
      <c r="AW127" s="527"/>
      <c r="AX127" s="527"/>
      <c r="AY127" s="527"/>
      <c r="AZ127" s="527"/>
      <c r="BA127" s="527"/>
      <c r="BB127" s="527"/>
      <c r="BC127" s="527"/>
      <c r="BD127" s="527"/>
      <c r="BE127" s="527"/>
      <c r="BF127" s="527"/>
      <c r="BG127" s="527"/>
      <c r="BH127" s="527"/>
      <c r="BI127" s="527"/>
      <c r="BJ127" s="527"/>
      <c r="BK127" s="527"/>
      <c r="BL127" s="527"/>
      <c r="BM127" s="527"/>
      <c r="BN127" s="527"/>
      <c r="BO127" s="528"/>
      <c r="BP127" s="526"/>
      <c r="BQ127" s="527"/>
      <c r="BR127" s="527"/>
      <c r="BS127" s="527"/>
      <c r="BT127" s="527"/>
      <c r="BU127" s="527"/>
      <c r="BV127" s="527"/>
      <c r="BW127" s="527"/>
      <c r="BX127" s="527"/>
      <c r="BY127" s="527"/>
      <c r="BZ127" s="527"/>
      <c r="CA127" s="527"/>
      <c r="CB127" s="527"/>
      <c r="CC127" s="527"/>
      <c r="CD127" s="527"/>
      <c r="CE127" s="527"/>
      <c r="CF127" s="527"/>
      <c r="CG127" s="527"/>
      <c r="CH127" s="527"/>
      <c r="CI127" s="527"/>
      <c r="CJ127" s="527"/>
      <c r="CK127" s="527"/>
      <c r="CL127" s="527"/>
      <c r="CM127" s="527"/>
      <c r="CN127" s="527"/>
      <c r="CO127" s="527"/>
      <c r="CP127" s="527"/>
      <c r="CQ127" s="527"/>
      <c r="CR127" s="527"/>
      <c r="CS127" s="527"/>
      <c r="CT127" s="528"/>
      <c r="CU127" s="452" t="s">
        <v>253</v>
      </c>
      <c r="CV127" s="452" t="s">
        <v>253</v>
      </c>
      <c r="CW127" s="452" t="s">
        <v>253</v>
      </c>
      <c r="CX127" s="452" t="s">
        <v>253</v>
      </c>
      <c r="CY127" s="452" t="s">
        <v>253</v>
      </c>
      <c r="CZ127" s="452" t="s">
        <v>253</v>
      </c>
      <c r="DA127" s="452" t="s">
        <v>253</v>
      </c>
      <c r="DB127" s="452" t="s">
        <v>253</v>
      </c>
      <c r="DC127" s="452" t="s">
        <v>253</v>
      </c>
      <c r="DD127" s="452" t="s">
        <v>253</v>
      </c>
      <c r="DE127" s="452" t="s">
        <v>253</v>
      </c>
      <c r="DF127" s="452" t="s">
        <v>253</v>
      </c>
      <c r="DG127" s="452" t="s">
        <v>253</v>
      </c>
      <c r="DH127" s="452" t="s">
        <v>253</v>
      </c>
      <c r="DI127" s="452" t="s">
        <v>253</v>
      </c>
      <c r="DJ127" s="452" t="s">
        <v>253</v>
      </c>
      <c r="DK127" s="452" t="s">
        <v>253</v>
      </c>
      <c r="DL127" s="452" t="s">
        <v>253</v>
      </c>
      <c r="DM127" s="452" t="s">
        <v>253</v>
      </c>
      <c r="DN127" s="452" t="s">
        <v>253</v>
      </c>
      <c r="DO127" s="452" t="s">
        <v>253</v>
      </c>
      <c r="DP127" s="452" t="s">
        <v>253</v>
      </c>
      <c r="DQ127" s="452" t="s">
        <v>253</v>
      </c>
      <c r="DR127" s="452" t="s">
        <v>253</v>
      </c>
      <c r="DS127" s="452" t="s">
        <v>253</v>
      </c>
      <c r="DT127" s="452" t="s">
        <v>253</v>
      </c>
      <c r="DU127" s="452" t="s">
        <v>253</v>
      </c>
      <c r="DV127" s="452" t="s">
        <v>253</v>
      </c>
      <c r="DW127" s="452" t="s">
        <v>253</v>
      </c>
      <c r="DX127" s="452" t="s">
        <v>253</v>
      </c>
      <c r="DY127" s="452" t="s">
        <v>253</v>
      </c>
    </row>
    <row r="128" spans="1:129" s="394" customFormat="1" ht="10.199999999999999">
      <c r="A128" s="359" t="s">
        <v>232</v>
      </c>
      <c r="B128" s="359" t="s">
        <v>233</v>
      </c>
      <c r="C128" s="410" t="s">
        <v>22</v>
      </c>
      <c r="D128" s="401"/>
      <c r="E128" s="459"/>
      <c r="F128" s="478"/>
      <c r="G128" s="526"/>
      <c r="H128" s="527"/>
      <c r="I128" s="527"/>
      <c r="J128" s="527"/>
      <c r="K128" s="527"/>
      <c r="L128" s="527"/>
      <c r="M128" s="527"/>
      <c r="N128" s="527"/>
      <c r="O128" s="527"/>
      <c r="P128" s="527"/>
      <c r="Q128" s="527"/>
      <c r="R128" s="527"/>
      <c r="S128" s="527"/>
      <c r="T128" s="527"/>
      <c r="U128" s="527"/>
      <c r="V128" s="527"/>
      <c r="W128" s="527"/>
      <c r="X128" s="527"/>
      <c r="Y128" s="527"/>
      <c r="Z128" s="527"/>
      <c r="AA128" s="527"/>
      <c r="AB128" s="527"/>
      <c r="AC128" s="527"/>
      <c r="AD128" s="527"/>
      <c r="AE128" s="527"/>
      <c r="AF128" s="527"/>
      <c r="AG128" s="527"/>
      <c r="AH128" s="527"/>
      <c r="AI128" s="527"/>
      <c r="AJ128" s="527"/>
      <c r="AK128" s="527"/>
      <c r="AL128" s="527"/>
      <c r="AM128" s="527"/>
      <c r="AN128" s="527"/>
      <c r="AO128" s="527"/>
      <c r="AP128" s="527"/>
      <c r="AQ128" s="527"/>
      <c r="AR128" s="527"/>
      <c r="AS128" s="527"/>
      <c r="AT128" s="527"/>
      <c r="AU128" s="527"/>
      <c r="AV128" s="527"/>
      <c r="AW128" s="527"/>
      <c r="AX128" s="527"/>
      <c r="AY128" s="527"/>
      <c r="AZ128" s="527"/>
      <c r="BA128" s="527"/>
      <c r="BB128" s="527"/>
      <c r="BC128" s="527"/>
      <c r="BD128" s="527"/>
      <c r="BE128" s="527"/>
      <c r="BF128" s="527"/>
      <c r="BG128" s="527"/>
      <c r="BH128" s="527"/>
      <c r="BI128" s="527"/>
      <c r="BJ128" s="527"/>
      <c r="BK128" s="527"/>
      <c r="BL128" s="527"/>
      <c r="BM128" s="527"/>
      <c r="BN128" s="527"/>
      <c r="BO128" s="527"/>
      <c r="BP128" s="527"/>
      <c r="BQ128" s="527"/>
      <c r="BR128" s="527"/>
      <c r="BS128" s="527"/>
      <c r="BT128" s="527"/>
      <c r="BU128" s="527"/>
      <c r="BV128" s="527"/>
      <c r="BW128" s="527"/>
      <c r="BX128" s="527"/>
      <c r="BY128" s="527"/>
      <c r="BZ128" s="527"/>
      <c r="CA128" s="527"/>
      <c r="CB128" s="527"/>
      <c r="CC128" s="527"/>
      <c r="CD128" s="527"/>
      <c r="CE128" s="527"/>
      <c r="CF128" s="527"/>
      <c r="CG128" s="527"/>
      <c r="CH128" s="527"/>
      <c r="CI128" s="527"/>
      <c r="CJ128" s="527"/>
      <c r="CK128" s="527"/>
      <c r="CL128" s="527"/>
      <c r="CM128" s="527"/>
      <c r="CN128" s="527"/>
      <c r="CO128" s="527"/>
      <c r="CP128" s="527"/>
      <c r="CQ128" s="527"/>
      <c r="CR128" s="527"/>
      <c r="CS128" s="527"/>
      <c r="CT128" s="528"/>
      <c r="CU128" s="452" t="s">
        <v>253</v>
      </c>
      <c r="CV128" s="452" t="s">
        <v>253</v>
      </c>
      <c r="CW128" s="452" t="s">
        <v>253</v>
      </c>
      <c r="CX128" s="452" t="s">
        <v>253</v>
      </c>
      <c r="CY128" s="452" t="s">
        <v>253</v>
      </c>
      <c r="CZ128" s="452" t="s">
        <v>253</v>
      </c>
      <c r="DA128" s="452" t="s">
        <v>253</v>
      </c>
      <c r="DB128" s="452" t="s">
        <v>253</v>
      </c>
      <c r="DC128" s="452" t="s">
        <v>253</v>
      </c>
      <c r="DD128" s="452" t="s">
        <v>253</v>
      </c>
      <c r="DE128" s="452" t="s">
        <v>253</v>
      </c>
      <c r="DF128" s="452" t="s">
        <v>253</v>
      </c>
      <c r="DG128" s="452" t="s">
        <v>253</v>
      </c>
      <c r="DH128" s="452" t="s">
        <v>253</v>
      </c>
      <c r="DI128" s="452" t="s">
        <v>253</v>
      </c>
      <c r="DJ128" s="452" t="s">
        <v>253</v>
      </c>
      <c r="DK128" s="452" t="s">
        <v>253</v>
      </c>
      <c r="DL128" s="452" t="s">
        <v>253</v>
      </c>
      <c r="DM128" s="452" t="s">
        <v>253</v>
      </c>
      <c r="DN128" s="452" t="s">
        <v>253</v>
      </c>
      <c r="DO128" s="452" t="s">
        <v>253</v>
      </c>
      <c r="DP128" s="452" t="s">
        <v>253</v>
      </c>
      <c r="DQ128" s="452" t="s">
        <v>253</v>
      </c>
      <c r="DR128" s="452" t="s">
        <v>253</v>
      </c>
      <c r="DS128" s="452" t="s">
        <v>253</v>
      </c>
      <c r="DT128" s="452" t="s">
        <v>253</v>
      </c>
      <c r="DU128" s="452" t="s">
        <v>253</v>
      </c>
      <c r="DV128" s="452" t="s">
        <v>253</v>
      </c>
      <c r="DW128" s="452" t="s">
        <v>253</v>
      </c>
      <c r="DX128" s="452" t="s">
        <v>253</v>
      </c>
      <c r="DY128" s="452" t="s">
        <v>253</v>
      </c>
    </row>
    <row r="129" spans="1:129" s="394" customFormat="1" ht="10.199999999999999">
      <c r="A129" s="359" t="s">
        <v>234</v>
      </c>
      <c r="B129" s="359" t="s">
        <v>235</v>
      </c>
      <c r="C129" s="410" t="s">
        <v>22</v>
      </c>
      <c r="D129" s="401"/>
      <c r="E129" s="459"/>
      <c r="F129" s="478"/>
      <c r="G129" s="452" t="s">
        <v>253</v>
      </c>
      <c r="H129" s="452" t="s">
        <v>253</v>
      </c>
      <c r="I129" s="452" t="s">
        <v>253</v>
      </c>
      <c r="J129" s="452" t="s">
        <v>253</v>
      </c>
      <c r="K129" s="452" t="s">
        <v>253</v>
      </c>
      <c r="L129" s="452" t="s">
        <v>253</v>
      </c>
      <c r="M129" s="452" t="s">
        <v>253</v>
      </c>
      <c r="N129" s="452" t="s">
        <v>253</v>
      </c>
      <c r="O129" s="452" t="s">
        <v>253</v>
      </c>
      <c r="P129" s="452" t="s">
        <v>253</v>
      </c>
      <c r="Q129" s="452" t="s">
        <v>253</v>
      </c>
      <c r="R129" s="452" t="s">
        <v>253</v>
      </c>
      <c r="S129" s="452" t="s">
        <v>253</v>
      </c>
      <c r="T129" s="452" t="s">
        <v>253</v>
      </c>
      <c r="U129" s="452" t="s">
        <v>253</v>
      </c>
      <c r="V129" s="452" t="s">
        <v>253</v>
      </c>
      <c r="W129" s="452" t="s">
        <v>253</v>
      </c>
      <c r="X129" s="452" t="s">
        <v>253</v>
      </c>
      <c r="Y129" s="452" t="s">
        <v>253</v>
      </c>
      <c r="Z129" s="452" t="s">
        <v>253</v>
      </c>
      <c r="AA129" s="452" t="s">
        <v>253</v>
      </c>
      <c r="AB129" s="452" t="s">
        <v>253</v>
      </c>
      <c r="AC129" s="452" t="s">
        <v>253</v>
      </c>
      <c r="AD129" s="452" t="s">
        <v>253</v>
      </c>
      <c r="AE129" s="452" t="s">
        <v>253</v>
      </c>
      <c r="AF129" s="452" t="s">
        <v>253</v>
      </c>
      <c r="AG129" s="452" t="s">
        <v>253</v>
      </c>
      <c r="AH129" s="452" t="s">
        <v>253</v>
      </c>
      <c r="AI129" s="452" t="s">
        <v>253</v>
      </c>
      <c r="AJ129" s="452" t="s">
        <v>253</v>
      </c>
      <c r="AK129" s="452" t="s">
        <v>253</v>
      </c>
      <c r="AL129" s="452" t="s">
        <v>253</v>
      </c>
      <c r="AM129" s="452" t="s">
        <v>253</v>
      </c>
      <c r="AN129" s="452" t="s">
        <v>253</v>
      </c>
      <c r="AO129" s="452" t="s">
        <v>253</v>
      </c>
      <c r="AP129" s="452" t="s">
        <v>253</v>
      </c>
      <c r="AQ129" s="452" t="s">
        <v>253</v>
      </c>
      <c r="AR129" s="452" t="s">
        <v>253</v>
      </c>
      <c r="AS129" s="452" t="s">
        <v>253</v>
      </c>
      <c r="AT129" s="452" t="s">
        <v>253</v>
      </c>
      <c r="AU129" s="452" t="s">
        <v>253</v>
      </c>
      <c r="AV129" s="452" t="s">
        <v>253</v>
      </c>
      <c r="AW129" s="452" t="s">
        <v>253</v>
      </c>
      <c r="AX129" s="452" t="s">
        <v>253</v>
      </c>
      <c r="AY129" s="452" t="s">
        <v>253</v>
      </c>
      <c r="AZ129" s="452" t="s">
        <v>253</v>
      </c>
      <c r="BA129" s="452" t="s">
        <v>253</v>
      </c>
      <c r="BB129" s="452" t="s">
        <v>253</v>
      </c>
      <c r="BC129" s="452" t="s">
        <v>253</v>
      </c>
      <c r="BD129" s="452" t="s">
        <v>253</v>
      </c>
      <c r="BE129" s="452" t="s">
        <v>253</v>
      </c>
      <c r="BF129" s="452" t="s">
        <v>253</v>
      </c>
      <c r="BG129" s="452" t="s">
        <v>253</v>
      </c>
      <c r="BH129" s="452" t="s">
        <v>253</v>
      </c>
      <c r="BI129" s="452" t="s">
        <v>253</v>
      </c>
      <c r="BJ129" s="452" t="s">
        <v>253</v>
      </c>
      <c r="BK129" s="452" t="s">
        <v>253</v>
      </c>
      <c r="BL129" s="452" t="s">
        <v>253</v>
      </c>
      <c r="BM129" s="452" t="s">
        <v>253</v>
      </c>
      <c r="BN129" s="452" t="s">
        <v>253</v>
      </c>
      <c r="BO129" s="452" t="s">
        <v>253</v>
      </c>
      <c r="BP129" s="452" t="s">
        <v>253</v>
      </c>
      <c r="BQ129" s="452" t="s">
        <v>253</v>
      </c>
      <c r="BR129" s="452" t="s">
        <v>253</v>
      </c>
      <c r="BS129" s="452" t="s">
        <v>253</v>
      </c>
      <c r="BT129" s="452" t="s">
        <v>253</v>
      </c>
      <c r="BU129" s="452" t="s">
        <v>253</v>
      </c>
      <c r="BV129" s="452" t="s">
        <v>253</v>
      </c>
      <c r="BW129" s="452" t="s">
        <v>253</v>
      </c>
      <c r="BX129" s="452" t="s">
        <v>253</v>
      </c>
      <c r="BY129" s="452" t="s">
        <v>253</v>
      </c>
      <c r="BZ129" s="452" t="s">
        <v>253</v>
      </c>
      <c r="CA129" s="452" t="s">
        <v>253</v>
      </c>
      <c r="CB129" s="452" t="s">
        <v>253</v>
      </c>
      <c r="CC129" s="452" t="s">
        <v>253</v>
      </c>
      <c r="CD129" s="452" t="s">
        <v>253</v>
      </c>
      <c r="CE129" s="452" t="s">
        <v>253</v>
      </c>
      <c r="CF129" s="452" t="s">
        <v>253</v>
      </c>
      <c r="CG129" s="452" t="s">
        <v>253</v>
      </c>
      <c r="CH129" s="452" t="s">
        <v>253</v>
      </c>
      <c r="CI129" s="452" t="s">
        <v>253</v>
      </c>
      <c r="CJ129" s="452" t="s">
        <v>253</v>
      </c>
      <c r="CK129" s="452" t="s">
        <v>253</v>
      </c>
      <c r="CL129" s="452" t="s">
        <v>253</v>
      </c>
      <c r="CM129" s="452" t="s">
        <v>253</v>
      </c>
      <c r="CN129" s="452" t="s">
        <v>253</v>
      </c>
      <c r="CO129" s="452" t="s">
        <v>253</v>
      </c>
      <c r="CP129" s="452" t="s">
        <v>253</v>
      </c>
      <c r="CQ129" s="452" t="s">
        <v>253</v>
      </c>
      <c r="CR129" s="452" t="s">
        <v>253</v>
      </c>
      <c r="CS129" s="452" t="s">
        <v>253</v>
      </c>
      <c r="CT129" s="452" t="s">
        <v>253</v>
      </c>
      <c r="CU129" s="452" t="s">
        <v>253</v>
      </c>
      <c r="CV129" s="452" t="s">
        <v>253</v>
      </c>
      <c r="CW129" s="452" t="s">
        <v>253</v>
      </c>
      <c r="CX129" s="452" t="s">
        <v>253</v>
      </c>
      <c r="CY129" s="452" t="s">
        <v>253</v>
      </c>
      <c r="CZ129" s="452" t="s">
        <v>253</v>
      </c>
      <c r="DA129" s="452" t="s">
        <v>253</v>
      </c>
      <c r="DB129" s="452" t="s">
        <v>253</v>
      </c>
      <c r="DC129" s="452" t="s">
        <v>253</v>
      </c>
      <c r="DD129" s="452" t="s">
        <v>253</v>
      </c>
      <c r="DE129" s="452" t="s">
        <v>253</v>
      </c>
      <c r="DF129" s="452" t="s">
        <v>253</v>
      </c>
      <c r="DG129" s="452" t="s">
        <v>253</v>
      </c>
      <c r="DH129" s="452" t="s">
        <v>253</v>
      </c>
      <c r="DI129" s="452" t="s">
        <v>253</v>
      </c>
      <c r="DJ129" s="452" t="s">
        <v>253</v>
      </c>
      <c r="DK129" s="452" t="s">
        <v>253</v>
      </c>
      <c r="DL129" s="452" t="s">
        <v>253</v>
      </c>
      <c r="DM129" s="452" t="s">
        <v>253</v>
      </c>
      <c r="DN129" s="452" t="s">
        <v>253</v>
      </c>
      <c r="DO129" s="452" t="s">
        <v>253</v>
      </c>
      <c r="DP129" s="452" t="s">
        <v>253</v>
      </c>
      <c r="DQ129" s="452" t="s">
        <v>253</v>
      </c>
      <c r="DR129" s="452" t="s">
        <v>253</v>
      </c>
      <c r="DS129" s="452" t="s">
        <v>253</v>
      </c>
      <c r="DT129" s="452" t="s">
        <v>253</v>
      </c>
      <c r="DU129" s="452" t="s">
        <v>253</v>
      </c>
      <c r="DV129" s="452" t="s">
        <v>253</v>
      </c>
      <c r="DW129" s="452" t="s">
        <v>253</v>
      </c>
      <c r="DX129" s="452" t="s">
        <v>253</v>
      </c>
      <c r="DY129" s="452" t="s">
        <v>253</v>
      </c>
    </row>
    <row r="130" spans="1:129" s="394" customFormat="1" ht="10.199999999999999">
      <c r="A130" s="359" t="s">
        <v>234</v>
      </c>
      <c r="B130" s="359" t="s">
        <v>235</v>
      </c>
      <c r="C130" s="410" t="s">
        <v>22</v>
      </c>
      <c r="D130" s="401"/>
      <c r="E130" s="459"/>
      <c r="F130" s="478"/>
      <c r="G130" s="526"/>
      <c r="H130" s="527"/>
      <c r="I130" s="527"/>
      <c r="J130" s="527"/>
      <c r="K130" s="527"/>
      <c r="L130" s="527"/>
      <c r="M130" s="527"/>
      <c r="N130" s="527"/>
      <c r="O130" s="527"/>
      <c r="P130" s="527"/>
      <c r="Q130" s="527"/>
      <c r="R130" s="527"/>
      <c r="S130" s="527"/>
      <c r="T130" s="527"/>
      <c r="U130" s="527"/>
      <c r="V130" s="527"/>
      <c r="W130" s="527"/>
      <c r="X130" s="527"/>
      <c r="Y130" s="527"/>
      <c r="Z130" s="527"/>
      <c r="AA130" s="527"/>
      <c r="AB130" s="527"/>
      <c r="AC130" s="527"/>
      <c r="AD130" s="527"/>
      <c r="AE130" s="527"/>
      <c r="AF130" s="527"/>
      <c r="AG130" s="527"/>
      <c r="AH130" s="527"/>
      <c r="AI130" s="527"/>
      <c r="AJ130" s="527"/>
      <c r="AK130" s="527"/>
      <c r="AL130" s="527"/>
      <c r="AM130" s="527"/>
      <c r="AN130" s="527"/>
      <c r="AO130" s="527"/>
      <c r="AP130" s="527"/>
      <c r="AQ130" s="527"/>
      <c r="AR130" s="527"/>
      <c r="AS130" s="527"/>
      <c r="AT130" s="527"/>
      <c r="AU130" s="527"/>
      <c r="AV130" s="527"/>
      <c r="AW130" s="527"/>
      <c r="AX130" s="527"/>
      <c r="AY130" s="527"/>
      <c r="AZ130" s="527"/>
      <c r="BA130" s="527"/>
      <c r="BB130" s="527"/>
      <c r="BC130" s="527"/>
      <c r="BD130" s="527"/>
      <c r="BE130" s="527"/>
      <c r="BF130" s="527"/>
      <c r="BG130" s="527"/>
      <c r="BH130" s="527"/>
      <c r="BI130" s="527"/>
      <c r="BJ130" s="527"/>
      <c r="BK130" s="527"/>
      <c r="BL130" s="527"/>
      <c r="BM130" s="527"/>
      <c r="BN130" s="527"/>
      <c r="BO130" s="528"/>
      <c r="BP130" s="452" t="s">
        <v>253</v>
      </c>
      <c r="BQ130" s="452" t="s">
        <v>253</v>
      </c>
      <c r="BR130" s="452" t="s">
        <v>253</v>
      </c>
      <c r="BS130" s="452" t="s">
        <v>253</v>
      </c>
      <c r="BT130" s="452" t="s">
        <v>253</v>
      </c>
      <c r="BU130" s="452" t="s">
        <v>253</v>
      </c>
      <c r="BV130" s="452" t="s">
        <v>253</v>
      </c>
      <c r="BW130" s="452" t="s">
        <v>253</v>
      </c>
      <c r="BX130" s="452" t="s">
        <v>253</v>
      </c>
      <c r="BY130" s="452" t="s">
        <v>253</v>
      </c>
      <c r="BZ130" s="452" t="s">
        <v>253</v>
      </c>
      <c r="CA130" s="452" t="s">
        <v>253</v>
      </c>
      <c r="CB130" s="452" t="s">
        <v>253</v>
      </c>
      <c r="CC130" s="452" t="s">
        <v>253</v>
      </c>
      <c r="CD130" s="452" t="s">
        <v>253</v>
      </c>
      <c r="CE130" s="452" t="s">
        <v>253</v>
      </c>
      <c r="CF130" s="452" t="s">
        <v>253</v>
      </c>
      <c r="CG130" s="452" t="s">
        <v>253</v>
      </c>
      <c r="CH130" s="452" t="s">
        <v>253</v>
      </c>
      <c r="CI130" s="452" t="s">
        <v>253</v>
      </c>
      <c r="CJ130" s="452" t="s">
        <v>253</v>
      </c>
      <c r="CK130" s="452" t="s">
        <v>253</v>
      </c>
      <c r="CL130" s="452" t="s">
        <v>253</v>
      </c>
      <c r="CM130" s="452" t="s">
        <v>253</v>
      </c>
      <c r="CN130" s="452" t="s">
        <v>253</v>
      </c>
      <c r="CO130" s="452" t="s">
        <v>253</v>
      </c>
      <c r="CP130" s="452" t="s">
        <v>253</v>
      </c>
      <c r="CQ130" s="452" t="s">
        <v>253</v>
      </c>
      <c r="CR130" s="452" t="s">
        <v>253</v>
      </c>
      <c r="CS130" s="452" t="s">
        <v>253</v>
      </c>
      <c r="CT130" s="452" t="s">
        <v>253</v>
      </c>
      <c r="CU130" s="452" t="s">
        <v>253</v>
      </c>
      <c r="CV130" s="452" t="s">
        <v>253</v>
      </c>
      <c r="CW130" s="452" t="s">
        <v>253</v>
      </c>
      <c r="CX130" s="452" t="s">
        <v>253</v>
      </c>
      <c r="CY130" s="452" t="s">
        <v>253</v>
      </c>
      <c r="CZ130" s="452" t="s">
        <v>253</v>
      </c>
      <c r="DA130" s="452" t="s">
        <v>253</v>
      </c>
      <c r="DB130" s="452" t="s">
        <v>253</v>
      </c>
      <c r="DC130" s="452" t="s">
        <v>253</v>
      </c>
      <c r="DD130" s="452" t="s">
        <v>253</v>
      </c>
      <c r="DE130" s="452" t="s">
        <v>253</v>
      </c>
      <c r="DF130" s="452" t="s">
        <v>253</v>
      </c>
      <c r="DG130" s="452" t="s">
        <v>253</v>
      </c>
      <c r="DH130" s="452" t="s">
        <v>253</v>
      </c>
      <c r="DI130" s="452" t="s">
        <v>253</v>
      </c>
      <c r="DJ130" s="452" t="s">
        <v>253</v>
      </c>
      <c r="DK130" s="452" t="s">
        <v>253</v>
      </c>
      <c r="DL130" s="452" t="s">
        <v>253</v>
      </c>
      <c r="DM130" s="452" t="s">
        <v>253</v>
      </c>
      <c r="DN130" s="452" t="s">
        <v>253</v>
      </c>
      <c r="DO130" s="452" t="s">
        <v>253</v>
      </c>
      <c r="DP130" s="452" t="s">
        <v>253</v>
      </c>
      <c r="DQ130" s="452" t="s">
        <v>253</v>
      </c>
      <c r="DR130" s="452" t="s">
        <v>253</v>
      </c>
      <c r="DS130" s="452" t="s">
        <v>253</v>
      </c>
      <c r="DT130" s="452" t="s">
        <v>253</v>
      </c>
      <c r="DU130" s="452" t="s">
        <v>253</v>
      </c>
      <c r="DV130" s="452" t="s">
        <v>253</v>
      </c>
      <c r="DW130" s="452" t="s">
        <v>253</v>
      </c>
      <c r="DX130" s="452" t="s">
        <v>253</v>
      </c>
      <c r="DY130" s="452" t="s">
        <v>253</v>
      </c>
    </row>
    <row r="131" spans="1:129" s="394" customFormat="1" ht="13.8">
      <c r="A131" s="359" t="s">
        <v>236</v>
      </c>
      <c r="B131" s="359" t="s">
        <v>235</v>
      </c>
      <c r="C131" s="409" t="s">
        <v>237</v>
      </c>
      <c r="D131" s="401"/>
      <c r="E131" s="401">
        <v>44136</v>
      </c>
      <c r="F131" s="354" t="s">
        <v>262</v>
      </c>
      <c r="G131" s="526"/>
      <c r="H131" s="527"/>
      <c r="I131" s="527"/>
      <c r="J131" s="527"/>
      <c r="K131" s="527"/>
      <c r="L131" s="527"/>
      <c r="M131" s="527"/>
      <c r="N131" s="527"/>
      <c r="O131" s="527"/>
      <c r="P131" s="527"/>
      <c r="Q131" s="527"/>
      <c r="R131" s="527"/>
      <c r="S131" s="527"/>
      <c r="T131" s="527"/>
      <c r="U131" s="527"/>
      <c r="V131" s="527"/>
      <c r="W131" s="527"/>
      <c r="X131" s="527"/>
      <c r="Y131" s="527"/>
      <c r="Z131" s="527"/>
      <c r="AA131" s="527"/>
      <c r="AB131" s="527"/>
      <c r="AC131" s="527"/>
      <c r="AD131" s="527"/>
      <c r="AE131" s="527"/>
      <c r="AF131" s="528"/>
      <c r="AG131" s="497" t="s">
        <v>263</v>
      </c>
      <c r="AH131" s="497"/>
      <c r="AI131" s="497"/>
      <c r="AJ131" s="497"/>
      <c r="AK131" s="498"/>
      <c r="AL131" s="522" t="s">
        <v>266</v>
      </c>
      <c r="AM131" s="516"/>
      <c r="AN131" s="516"/>
      <c r="AO131" s="516"/>
      <c r="AP131" s="516"/>
      <c r="AQ131" s="516"/>
      <c r="AR131" s="516"/>
      <c r="AS131" s="516"/>
      <c r="AT131" s="516"/>
      <c r="AU131" s="516"/>
      <c r="AV131" s="516"/>
      <c r="AW131" s="516"/>
      <c r="AX131" s="516"/>
      <c r="AY131" s="517"/>
      <c r="AZ131" s="447" t="s">
        <v>251</v>
      </c>
      <c r="BA131" s="447" t="s">
        <v>251</v>
      </c>
      <c r="BB131" s="447" t="s">
        <v>251</v>
      </c>
      <c r="BC131" s="447" t="s">
        <v>251</v>
      </c>
      <c r="BD131" s="447" t="s">
        <v>251</v>
      </c>
      <c r="BE131" s="447" t="s">
        <v>251</v>
      </c>
      <c r="BF131" s="447" t="s">
        <v>251</v>
      </c>
      <c r="BG131" s="447" t="s">
        <v>251</v>
      </c>
      <c r="BH131" s="447" t="s">
        <v>251</v>
      </c>
      <c r="BI131" s="447" t="s">
        <v>251</v>
      </c>
      <c r="BJ131" s="447" t="s">
        <v>251</v>
      </c>
      <c r="BK131" s="447" t="s">
        <v>251</v>
      </c>
      <c r="BL131" s="447" t="s">
        <v>251</v>
      </c>
      <c r="BM131" s="447" t="s">
        <v>251</v>
      </c>
      <c r="BN131" s="447" t="s">
        <v>251</v>
      </c>
      <c r="BO131" s="447" t="s">
        <v>251</v>
      </c>
      <c r="BP131" s="447" t="s">
        <v>251</v>
      </c>
      <c r="BQ131" s="447" t="s">
        <v>251</v>
      </c>
      <c r="BR131" s="447" t="s">
        <v>251</v>
      </c>
      <c r="BS131" s="447" t="s">
        <v>251</v>
      </c>
      <c r="BT131" s="447" t="s">
        <v>251</v>
      </c>
      <c r="BU131" s="447" t="s">
        <v>251</v>
      </c>
      <c r="BV131" s="447" t="s">
        <v>251</v>
      </c>
      <c r="BW131" s="447" t="s">
        <v>251</v>
      </c>
      <c r="BX131" s="447" t="s">
        <v>251</v>
      </c>
      <c r="BY131" s="447" t="s">
        <v>251</v>
      </c>
      <c r="BZ131" s="447" t="s">
        <v>251</v>
      </c>
      <c r="CA131" s="447" t="s">
        <v>251</v>
      </c>
      <c r="CB131" s="447" t="s">
        <v>251</v>
      </c>
      <c r="CC131" s="447" t="s">
        <v>251</v>
      </c>
      <c r="CD131" s="447" t="s">
        <v>251</v>
      </c>
      <c r="CE131" s="447" t="s">
        <v>251</v>
      </c>
      <c r="CF131" s="447" t="s">
        <v>251</v>
      </c>
      <c r="CG131" s="447" t="s">
        <v>251</v>
      </c>
      <c r="CH131" s="447" t="s">
        <v>251</v>
      </c>
      <c r="CI131" s="447" t="s">
        <v>251</v>
      </c>
      <c r="CJ131" s="447" t="s">
        <v>251</v>
      </c>
      <c r="CK131" s="447" t="s">
        <v>251</v>
      </c>
      <c r="CL131" s="447" t="s">
        <v>251</v>
      </c>
      <c r="CM131" s="447" t="s">
        <v>251</v>
      </c>
      <c r="CN131" s="447" t="s">
        <v>251</v>
      </c>
      <c r="CO131" s="447" t="s">
        <v>251</v>
      </c>
      <c r="CP131" s="447" t="s">
        <v>251</v>
      </c>
      <c r="CQ131" s="447" t="s">
        <v>251</v>
      </c>
      <c r="CR131" s="447" t="s">
        <v>251</v>
      </c>
      <c r="CS131" s="447" t="s">
        <v>251</v>
      </c>
      <c r="CT131" s="447" t="s">
        <v>251</v>
      </c>
      <c r="CU131" s="447" t="s">
        <v>251</v>
      </c>
      <c r="CV131" s="447" t="s">
        <v>251</v>
      </c>
      <c r="CW131" s="447" t="s">
        <v>251</v>
      </c>
      <c r="CX131" s="447" t="s">
        <v>251</v>
      </c>
      <c r="CY131" s="447" t="s">
        <v>251</v>
      </c>
      <c r="CZ131" s="447" t="s">
        <v>251</v>
      </c>
      <c r="DA131" s="447" t="s">
        <v>251</v>
      </c>
      <c r="DB131" s="447" t="s">
        <v>251</v>
      </c>
      <c r="DC131" s="447" t="s">
        <v>251</v>
      </c>
      <c r="DD131" s="447" t="s">
        <v>251</v>
      </c>
      <c r="DE131" s="447" t="s">
        <v>251</v>
      </c>
      <c r="DF131" s="447" t="s">
        <v>251</v>
      </c>
      <c r="DG131" s="447" t="s">
        <v>251</v>
      </c>
      <c r="DH131" s="447" t="s">
        <v>251</v>
      </c>
      <c r="DI131" s="447" t="s">
        <v>251</v>
      </c>
      <c r="DJ131" s="447" t="s">
        <v>251</v>
      </c>
      <c r="DK131" s="447" t="s">
        <v>251</v>
      </c>
      <c r="DL131" s="447" t="s">
        <v>251</v>
      </c>
      <c r="DM131" s="447" t="s">
        <v>251</v>
      </c>
      <c r="DN131" s="447" t="s">
        <v>251</v>
      </c>
      <c r="DO131" s="447" t="s">
        <v>251</v>
      </c>
      <c r="DP131" s="447" t="s">
        <v>251</v>
      </c>
      <c r="DQ131" s="447" t="s">
        <v>251</v>
      </c>
      <c r="DR131" s="447" t="s">
        <v>251</v>
      </c>
      <c r="DS131" s="447" t="s">
        <v>251</v>
      </c>
      <c r="DT131" s="447" t="s">
        <v>251</v>
      </c>
      <c r="DU131" s="447" t="s">
        <v>251</v>
      </c>
      <c r="DV131" s="447" t="s">
        <v>251</v>
      </c>
      <c r="DW131" s="447" t="s">
        <v>251</v>
      </c>
      <c r="DX131" s="447" t="s">
        <v>251</v>
      </c>
      <c r="DY131" s="447" t="s">
        <v>251</v>
      </c>
    </row>
    <row r="132" spans="1:129" s="394" customFormat="1" ht="10.199999999999999">
      <c r="A132" s="359" t="s">
        <v>238</v>
      </c>
      <c r="B132" s="359" t="s">
        <v>235</v>
      </c>
      <c r="C132" s="410" t="s">
        <v>22</v>
      </c>
      <c r="D132" s="401"/>
      <c r="E132" s="459"/>
      <c r="F132" s="478"/>
      <c r="G132" s="526"/>
      <c r="H132" s="527"/>
      <c r="I132" s="527"/>
      <c r="J132" s="527"/>
      <c r="K132" s="527"/>
      <c r="L132" s="527"/>
      <c r="M132" s="527"/>
      <c r="N132" s="527"/>
      <c r="O132" s="527"/>
      <c r="P132" s="527"/>
      <c r="Q132" s="527"/>
      <c r="R132" s="527"/>
      <c r="S132" s="527"/>
      <c r="T132" s="527"/>
      <c r="U132" s="527"/>
      <c r="V132" s="527"/>
      <c r="W132" s="527"/>
      <c r="X132" s="527"/>
      <c r="Y132" s="527"/>
      <c r="Z132" s="527"/>
      <c r="AA132" s="527"/>
      <c r="AB132" s="527"/>
      <c r="AC132" s="527"/>
      <c r="AD132" s="527"/>
      <c r="AE132" s="527"/>
      <c r="AF132" s="527"/>
      <c r="AG132" s="527"/>
      <c r="AH132" s="527"/>
      <c r="AI132" s="527"/>
      <c r="AJ132" s="527"/>
      <c r="AK132" s="528"/>
      <c r="AL132" s="452" t="s">
        <v>253</v>
      </c>
      <c r="AM132" s="452" t="s">
        <v>253</v>
      </c>
      <c r="AN132" s="452" t="s">
        <v>253</v>
      </c>
      <c r="AO132" s="452" t="s">
        <v>253</v>
      </c>
      <c r="AP132" s="452" t="s">
        <v>253</v>
      </c>
      <c r="AQ132" s="452" t="s">
        <v>253</v>
      </c>
      <c r="AR132" s="452" t="s">
        <v>253</v>
      </c>
      <c r="AS132" s="452" t="s">
        <v>253</v>
      </c>
      <c r="AT132" s="452" t="s">
        <v>253</v>
      </c>
      <c r="AU132" s="452" t="s">
        <v>253</v>
      </c>
      <c r="AV132" s="452" t="s">
        <v>253</v>
      </c>
      <c r="AW132" s="452" t="s">
        <v>253</v>
      </c>
      <c r="AX132" s="452" t="s">
        <v>253</v>
      </c>
      <c r="AY132" s="452" t="s">
        <v>253</v>
      </c>
      <c r="AZ132" s="452" t="s">
        <v>253</v>
      </c>
      <c r="BA132" s="452" t="s">
        <v>253</v>
      </c>
      <c r="BB132" s="452" t="s">
        <v>253</v>
      </c>
      <c r="BC132" s="452" t="s">
        <v>253</v>
      </c>
      <c r="BD132" s="452" t="s">
        <v>253</v>
      </c>
      <c r="BE132" s="452" t="s">
        <v>253</v>
      </c>
      <c r="BF132" s="452" t="s">
        <v>253</v>
      </c>
      <c r="BG132" s="452" t="s">
        <v>253</v>
      </c>
      <c r="BH132" s="452" t="s">
        <v>253</v>
      </c>
      <c r="BI132" s="452" t="s">
        <v>253</v>
      </c>
      <c r="BJ132" s="452" t="s">
        <v>253</v>
      </c>
      <c r="BK132" s="452" t="s">
        <v>253</v>
      </c>
      <c r="BL132" s="452" t="s">
        <v>253</v>
      </c>
      <c r="BM132" s="452" t="s">
        <v>253</v>
      </c>
      <c r="BN132" s="452" t="s">
        <v>253</v>
      </c>
      <c r="BO132" s="452" t="s">
        <v>253</v>
      </c>
      <c r="BP132" s="452" t="s">
        <v>253</v>
      </c>
      <c r="BQ132" s="452" t="s">
        <v>253</v>
      </c>
      <c r="BR132" s="452" t="s">
        <v>253</v>
      </c>
      <c r="BS132" s="452" t="s">
        <v>253</v>
      </c>
      <c r="BT132" s="452" t="s">
        <v>253</v>
      </c>
      <c r="BU132" s="452" t="s">
        <v>253</v>
      </c>
      <c r="BV132" s="452" t="s">
        <v>253</v>
      </c>
      <c r="BW132" s="452" t="s">
        <v>253</v>
      </c>
      <c r="BX132" s="452" t="s">
        <v>253</v>
      </c>
      <c r="BY132" s="452" t="s">
        <v>253</v>
      </c>
      <c r="BZ132" s="452" t="s">
        <v>253</v>
      </c>
      <c r="CA132" s="452" t="s">
        <v>253</v>
      </c>
      <c r="CB132" s="452" t="s">
        <v>253</v>
      </c>
      <c r="CC132" s="452" t="s">
        <v>253</v>
      </c>
      <c r="CD132" s="452" t="s">
        <v>253</v>
      </c>
      <c r="CE132" s="452" t="s">
        <v>253</v>
      </c>
      <c r="CF132" s="452" t="s">
        <v>253</v>
      </c>
      <c r="CG132" s="452" t="s">
        <v>253</v>
      </c>
      <c r="CH132" s="452" t="s">
        <v>253</v>
      </c>
      <c r="CI132" s="452" t="s">
        <v>253</v>
      </c>
      <c r="CJ132" s="452" t="s">
        <v>253</v>
      </c>
      <c r="CK132" s="452" t="s">
        <v>253</v>
      </c>
      <c r="CL132" s="452" t="s">
        <v>253</v>
      </c>
      <c r="CM132" s="452" t="s">
        <v>253</v>
      </c>
      <c r="CN132" s="452" t="s">
        <v>253</v>
      </c>
      <c r="CO132" s="452" t="s">
        <v>253</v>
      </c>
      <c r="CP132" s="452" t="s">
        <v>253</v>
      </c>
      <c r="CQ132" s="452" t="s">
        <v>253</v>
      </c>
      <c r="CR132" s="452" t="s">
        <v>253</v>
      </c>
      <c r="CS132" s="452" t="s">
        <v>253</v>
      </c>
      <c r="CT132" s="452" t="s">
        <v>253</v>
      </c>
      <c r="CU132" s="452" t="s">
        <v>253</v>
      </c>
      <c r="CV132" s="452" t="s">
        <v>253</v>
      </c>
      <c r="CW132" s="452" t="s">
        <v>253</v>
      </c>
      <c r="CX132" s="452" t="s">
        <v>253</v>
      </c>
      <c r="CY132" s="452" t="s">
        <v>253</v>
      </c>
      <c r="CZ132" s="452" t="s">
        <v>253</v>
      </c>
      <c r="DA132" s="452" t="s">
        <v>253</v>
      </c>
      <c r="DB132" s="452" t="s">
        <v>253</v>
      </c>
      <c r="DC132" s="452" t="s">
        <v>253</v>
      </c>
      <c r="DD132" s="452" t="s">
        <v>253</v>
      </c>
      <c r="DE132" s="452" t="s">
        <v>253</v>
      </c>
      <c r="DF132" s="452" t="s">
        <v>253</v>
      </c>
      <c r="DG132" s="452" t="s">
        <v>253</v>
      </c>
      <c r="DH132" s="452" t="s">
        <v>253</v>
      </c>
      <c r="DI132" s="452" t="s">
        <v>253</v>
      </c>
      <c r="DJ132" s="452" t="s">
        <v>253</v>
      </c>
      <c r="DK132" s="452" t="s">
        <v>253</v>
      </c>
      <c r="DL132" s="452" t="s">
        <v>253</v>
      </c>
      <c r="DM132" s="452" t="s">
        <v>253</v>
      </c>
      <c r="DN132" s="452" t="s">
        <v>253</v>
      </c>
      <c r="DO132" s="452" t="s">
        <v>253</v>
      </c>
      <c r="DP132" s="452" t="s">
        <v>253</v>
      </c>
      <c r="DQ132" s="452" t="s">
        <v>253</v>
      </c>
      <c r="DR132" s="452" t="s">
        <v>253</v>
      </c>
      <c r="DS132" s="452" t="s">
        <v>253</v>
      </c>
      <c r="DT132" s="452" t="s">
        <v>253</v>
      </c>
      <c r="DU132" s="452" t="s">
        <v>253</v>
      </c>
      <c r="DV132" s="452" t="s">
        <v>253</v>
      </c>
      <c r="DW132" s="452" t="s">
        <v>253</v>
      </c>
      <c r="DX132" s="452" t="s">
        <v>253</v>
      </c>
      <c r="DY132" s="452" t="s">
        <v>253</v>
      </c>
    </row>
    <row r="133" spans="1:129" s="394" customFormat="1" ht="10.199999999999999">
      <c r="A133" s="359" t="s">
        <v>279</v>
      </c>
      <c r="B133" s="359" t="s">
        <v>239</v>
      </c>
      <c r="C133" s="410" t="s">
        <v>22</v>
      </c>
      <c r="D133" s="401"/>
      <c r="E133" s="459"/>
      <c r="F133" s="478"/>
      <c r="G133" s="526"/>
      <c r="H133" s="527"/>
      <c r="I133" s="527"/>
      <c r="J133" s="527"/>
      <c r="K133" s="527"/>
      <c r="L133" s="527"/>
      <c r="M133" s="527"/>
      <c r="N133" s="527"/>
      <c r="O133" s="527"/>
      <c r="P133" s="527"/>
      <c r="Q133" s="527"/>
      <c r="R133" s="527"/>
      <c r="S133" s="527"/>
      <c r="T133" s="527"/>
      <c r="U133" s="527"/>
      <c r="V133" s="527"/>
      <c r="W133" s="527"/>
      <c r="X133" s="527"/>
      <c r="Y133" s="527"/>
      <c r="Z133" s="527"/>
      <c r="AA133" s="527"/>
      <c r="AB133" s="527"/>
      <c r="AC133" s="527"/>
      <c r="AD133" s="527"/>
      <c r="AE133" s="527"/>
      <c r="AF133" s="527"/>
      <c r="AG133" s="527"/>
      <c r="AH133" s="527"/>
      <c r="AI133" s="527"/>
      <c r="AJ133" s="527"/>
      <c r="AK133" s="528"/>
      <c r="AL133" s="526"/>
      <c r="AM133" s="527"/>
      <c r="AN133" s="527"/>
      <c r="AO133" s="527"/>
      <c r="AP133" s="527"/>
      <c r="AQ133" s="527"/>
      <c r="AR133" s="527"/>
      <c r="AS133" s="527"/>
      <c r="AT133" s="527"/>
      <c r="AU133" s="527"/>
      <c r="AV133" s="527"/>
      <c r="AW133" s="527"/>
      <c r="AX133" s="527"/>
      <c r="AY133" s="527"/>
      <c r="AZ133" s="527"/>
      <c r="BA133" s="527"/>
      <c r="BB133" s="527"/>
      <c r="BC133" s="527"/>
      <c r="BD133" s="527"/>
      <c r="BE133" s="527"/>
      <c r="BF133" s="527"/>
      <c r="BG133" s="527"/>
      <c r="BH133" s="527"/>
      <c r="BI133" s="527"/>
      <c r="BJ133" s="527"/>
      <c r="BK133" s="527"/>
      <c r="BL133" s="527"/>
      <c r="BM133" s="527"/>
      <c r="BN133" s="527"/>
      <c r="BO133" s="528"/>
      <c r="BP133" s="526"/>
      <c r="BQ133" s="527"/>
      <c r="BR133" s="527"/>
      <c r="BS133" s="527"/>
      <c r="BT133" s="527"/>
      <c r="BU133" s="527"/>
      <c r="BV133" s="527"/>
      <c r="BW133" s="527"/>
      <c r="BX133" s="527"/>
      <c r="BY133" s="527"/>
      <c r="BZ133" s="527"/>
      <c r="CA133" s="527"/>
      <c r="CB133" s="527"/>
      <c r="CC133" s="527"/>
      <c r="CD133" s="527"/>
      <c r="CE133" s="527"/>
      <c r="CF133" s="527"/>
      <c r="CG133" s="527"/>
      <c r="CH133" s="527"/>
      <c r="CI133" s="527"/>
      <c r="CJ133" s="527"/>
      <c r="CK133" s="527"/>
      <c r="CL133" s="527"/>
      <c r="CM133" s="527"/>
      <c r="CN133" s="527"/>
      <c r="CO133" s="527"/>
      <c r="CP133" s="527"/>
      <c r="CQ133" s="527"/>
      <c r="CR133" s="527"/>
      <c r="CS133" s="527"/>
      <c r="CT133" s="528"/>
      <c r="CU133" s="452" t="s">
        <v>253</v>
      </c>
      <c r="CV133" s="452" t="s">
        <v>253</v>
      </c>
      <c r="CW133" s="452" t="s">
        <v>253</v>
      </c>
      <c r="CX133" s="452" t="s">
        <v>253</v>
      </c>
      <c r="CY133" s="452" t="s">
        <v>253</v>
      </c>
      <c r="CZ133" s="452" t="s">
        <v>253</v>
      </c>
      <c r="DA133" s="452" t="s">
        <v>253</v>
      </c>
      <c r="DB133" s="452" t="s">
        <v>253</v>
      </c>
      <c r="DC133" s="452" t="s">
        <v>253</v>
      </c>
      <c r="DD133" s="452" t="s">
        <v>253</v>
      </c>
      <c r="DE133" s="452" t="s">
        <v>253</v>
      </c>
      <c r="DF133" s="452" t="s">
        <v>253</v>
      </c>
      <c r="DG133" s="452" t="s">
        <v>253</v>
      </c>
      <c r="DH133" s="452" t="s">
        <v>253</v>
      </c>
      <c r="DI133" s="452" t="s">
        <v>253</v>
      </c>
      <c r="DJ133" s="452" t="s">
        <v>253</v>
      </c>
      <c r="DK133" s="452" t="s">
        <v>253</v>
      </c>
      <c r="DL133" s="452" t="s">
        <v>253</v>
      </c>
      <c r="DM133" s="452" t="s">
        <v>253</v>
      </c>
      <c r="DN133" s="452" t="s">
        <v>253</v>
      </c>
      <c r="DO133" s="452" t="s">
        <v>253</v>
      </c>
      <c r="DP133" s="452" t="s">
        <v>253</v>
      </c>
      <c r="DQ133" s="452" t="s">
        <v>253</v>
      </c>
      <c r="DR133" s="452" t="s">
        <v>253</v>
      </c>
      <c r="DS133" s="452" t="s">
        <v>253</v>
      </c>
      <c r="DT133" s="452" t="s">
        <v>253</v>
      </c>
      <c r="DU133" s="452" t="s">
        <v>253</v>
      </c>
      <c r="DV133" s="452" t="s">
        <v>253</v>
      </c>
      <c r="DW133" s="452" t="s">
        <v>253</v>
      </c>
      <c r="DX133" s="452" t="s">
        <v>253</v>
      </c>
      <c r="DY133" s="452" t="s">
        <v>253</v>
      </c>
    </row>
    <row r="134" spans="1:129" s="394" customFormat="1" ht="10.199999999999999">
      <c r="A134" s="359" t="s">
        <v>279</v>
      </c>
      <c r="B134" s="359" t="s">
        <v>239</v>
      </c>
      <c r="C134" s="410" t="s">
        <v>22</v>
      </c>
      <c r="D134" s="401"/>
      <c r="E134" s="459"/>
      <c r="F134" s="478"/>
      <c r="G134" s="533"/>
      <c r="H134" s="534"/>
      <c r="I134" s="534"/>
      <c r="J134" s="534"/>
      <c r="K134" s="534"/>
      <c r="L134" s="534"/>
      <c r="M134" s="534"/>
      <c r="N134" s="534"/>
      <c r="O134" s="534"/>
      <c r="P134" s="534"/>
      <c r="Q134" s="534"/>
      <c r="R134" s="534"/>
      <c r="S134" s="534"/>
      <c r="T134" s="534"/>
      <c r="U134" s="534"/>
      <c r="V134" s="534"/>
      <c r="W134" s="534"/>
      <c r="X134" s="534"/>
      <c r="Y134" s="534"/>
      <c r="Z134" s="534"/>
      <c r="AA134" s="534"/>
      <c r="AB134" s="534"/>
      <c r="AC134" s="534"/>
      <c r="AD134" s="534"/>
      <c r="AE134" s="534"/>
      <c r="AF134" s="534"/>
      <c r="AG134" s="534"/>
      <c r="AH134" s="534"/>
      <c r="AI134" s="534"/>
      <c r="AJ134" s="534"/>
      <c r="AK134" s="535"/>
      <c r="AL134" s="452" t="s">
        <v>253</v>
      </c>
      <c r="AM134" s="452" t="s">
        <v>253</v>
      </c>
      <c r="AN134" s="452" t="s">
        <v>253</v>
      </c>
      <c r="AO134" s="452" t="s">
        <v>253</v>
      </c>
      <c r="AP134" s="452" t="s">
        <v>253</v>
      </c>
      <c r="AQ134" s="452" t="s">
        <v>253</v>
      </c>
      <c r="AR134" s="452" t="s">
        <v>253</v>
      </c>
      <c r="AS134" s="452" t="s">
        <v>253</v>
      </c>
      <c r="AT134" s="452" t="s">
        <v>253</v>
      </c>
      <c r="AU134" s="452" t="s">
        <v>253</v>
      </c>
      <c r="AV134" s="452" t="s">
        <v>253</v>
      </c>
      <c r="AW134" s="452" t="s">
        <v>253</v>
      </c>
      <c r="AX134" s="452" t="s">
        <v>253</v>
      </c>
      <c r="AY134" s="452" t="s">
        <v>253</v>
      </c>
      <c r="AZ134" s="452" t="s">
        <v>253</v>
      </c>
      <c r="BA134" s="452" t="s">
        <v>253</v>
      </c>
      <c r="BB134" s="452" t="s">
        <v>253</v>
      </c>
      <c r="BC134" s="452" t="s">
        <v>253</v>
      </c>
      <c r="BD134" s="452" t="s">
        <v>253</v>
      </c>
      <c r="BE134" s="452" t="s">
        <v>253</v>
      </c>
      <c r="BF134" s="452" t="s">
        <v>253</v>
      </c>
      <c r="BG134" s="452" t="s">
        <v>253</v>
      </c>
      <c r="BH134" s="452" t="s">
        <v>253</v>
      </c>
      <c r="BI134" s="452" t="s">
        <v>253</v>
      </c>
      <c r="BJ134" s="452" t="s">
        <v>253</v>
      </c>
      <c r="BK134" s="452" t="s">
        <v>253</v>
      </c>
      <c r="BL134" s="452" t="s">
        <v>253</v>
      </c>
      <c r="BM134" s="452" t="s">
        <v>253</v>
      </c>
      <c r="BN134" s="452" t="s">
        <v>253</v>
      </c>
      <c r="BO134" s="452" t="s">
        <v>253</v>
      </c>
      <c r="BP134" s="452" t="s">
        <v>253</v>
      </c>
      <c r="BQ134" s="452" t="s">
        <v>253</v>
      </c>
      <c r="BR134" s="452" t="s">
        <v>253</v>
      </c>
      <c r="BS134" s="452" t="s">
        <v>253</v>
      </c>
      <c r="BT134" s="452" t="s">
        <v>253</v>
      </c>
      <c r="BU134" s="452" t="s">
        <v>253</v>
      </c>
      <c r="BV134" s="452" t="s">
        <v>253</v>
      </c>
      <c r="BW134" s="452" t="s">
        <v>253</v>
      </c>
      <c r="BX134" s="452" t="s">
        <v>253</v>
      </c>
      <c r="BY134" s="452" t="s">
        <v>253</v>
      </c>
      <c r="BZ134" s="452" t="s">
        <v>253</v>
      </c>
      <c r="CA134" s="452" t="s">
        <v>253</v>
      </c>
      <c r="CB134" s="452" t="s">
        <v>253</v>
      </c>
      <c r="CC134" s="452" t="s">
        <v>253</v>
      </c>
      <c r="CD134" s="452" t="s">
        <v>253</v>
      </c>
      <c r="CE134" s="452" t="s">
        <v>253</v>
      </c>
      <c r="CF134" s="452" t="s">
        <v>253</v>
      </c>
      <c r="CG134" s="452" t="s">
        <v>253</v>
      </c>
      <c r="CH134" s="452" t="s">
        <v>253</v>
      </c>
      <c r="CI134" s="452" t="s">
        <v>253</v>
      </c>
      <c r="CJ134" s="452" t="s">
        <v>253</v>
      </c>
      <c r="CK134" s="452" t="s">
        <v>253</v>
      </c>
      <c r="CL134" s="452" t="s">
        <v>253</v>
      </c>
      <c r="CM134" s="452" t="s">
        <v>253</v>
      </c>
      <c r="CN134" s="452" t="s">
        <v>253</v>
      </c>
      <c r="CO134" s="452" t="s">
        <v>253</v>
      </c>
      <c r="CP134" s="452" t="s">
        <v>253</v>
      </c>
      <c r="CQ134" s="452" t="s">
        <v>253</v>
      </c>
      <c r="CR134" s="452" t="s">
        <v>253</v>
      </c>
      <c r="CS134" s="452" t="s">
        <v>253</v>
      </c>
      <c r="CT134" s="452" t="s">
        <v>253</v>
      </c>
      <c r="CU134" s="452" t="s">
        <v>253</v>
      </c>
      <c r="CV134" s="452" t="s">
        <v>253</v>
      </c>
      <c r="CW134" s="452" t="s">
        <v>253</v>
      </c>
      <c r="CX134" s="452" t="s">
        <v>253</v>
      </c>
      <c r="CY134" s="452" t="s">
        <v>253</v>
      </c>
      <c r="CZ134" s="452" t="s">
        <v>253</v>
      </c>
      <c r="DA134" s="452" t="s">
        <v>253</v>
      </c>
      <c r="DB134" s="452" t="s">
        <v>253</v>
      </c>
      <c r="DC134" s="452" t="s">
        <v>253</v>
      </c>
      <c r="DD134" s="452" t="s">
        <v>253</v>
      </c>
      <c r="DE134" s="452" t="s">
        <v>253</v>
      </c>
      <c r="DF134" s="452" t="s">
        <v>253</v>
      </c>
      <c r="DG134" s="452" t="s">
        <v>253</v>
      </c>
      <c r="DH134" s="452" t="s">
        <v>253</v>
      </c>
      <c r="DI134" s="452" t="s">
        <v>253</v>
      </c>
      <c r="DJ134" s="452" t="s">
        <v>253</v>
      </c>
      <c r="DK134" s="452" t="s">
        <v>253</v>
      </c>
      <c r="DL134" s="452" t="s">
        <v>253</v>
      </c>
      <c r="DM134" s="452" t="s">
        <v>253</v>
      </c>
      <c r="DN134" s="452" t="s">
        <v>253</v>
      </c>
      <c r="DO134" s="452" t="s">
        <v>253</v>
      </c>
      <c r="DP134" s="452" t="s">
        <v>253</v>
      </c>
      <c r="DQ134" s="452" t="s">
        <v>253</v>
      </c>
      <c r="DR134" s="452" t="s">
        <v>253</v>
      </c>
      <c r="DS134" s="452" t="s">
        <v>253</v>
      </c>
      <c r="DT134" s="452" t="s">
        <v>253</v>
      </c>
      <c r="DU134" s="452" t="s">
        <v>253</v>
      </c>
      <c r="DV134" s="452" t="s">
        <v>253</v>
      </c>
      <c r="DW134" s="452" t="s">
        <v>253</v>
      </c>
      <c r="DX134" s="452" t="s">
        <v>253</v>
      </c>
      <c r="DY134" s="452" t="s">
        <v>253</v>
      </c>
    </row>
    <row r="135" spans="1:129" s="352" customFormat="1" ht="10.199999999999999">
      <c r="A135" s="359" t="s">
        <v>63</v>
      </c>
      <c r="B135" s="364"/>
      <c r="C135" s="418"/>
      <c r="D135" s="359"/>
      <c r="E135" s="439"/>
      <c r="F135" s="481"/>
      <c r="G135" s="359">
        <f>COUNTIF(G117:G134,"P")</f>
        <v>0</v>
      </c>
      <c r="H135" s="359">
        <f t="shared" ref="H135:BS135" si="16">COUNTIF(H117:H134,"P")</f>
        <v>0</v>
      </c>
      <c r="I135" s="359">
        <f t="shared" si="16"/>
        <v>0</v>
      </c>
      <c r="J135" s="359">
        <f t="shared" si="16"/>
        <v>0</v>
      </c>
      <c r="K135" s="359">
        <f t="shared" si="16"/>
        <v>0</v>
      </c>
      <c r="L135" s="359">
        <f t="shared" si="16"/>
        <v>0</v>
      </c>
      <c r="M135" s="359">
        <f t="shared" si="16"/>
        <v>0</v>
      </c>
      <c r="N135" s="359">
        <f t="shared" si="16"/>
        <v>0</v>
      </c>
      <c r="O135" s="359">
        <f t="shared" si="16"/>
        <v>0</v>
      </c>
      <c r="P135" s="359">
        <f t="shared" si="16"/>
        <v>0</v>
      </c>
      <c r="Q135" s="359">
        <f t="shared" si="16"/>
        <v>0</v>
      </c>
      <c r="R135" s="359">
        <f t="shared" si="16"/>
        <v>0</v>
      </c>
      <c r="S135" s="359">
        <f t="shared" si="16"/>
        <v>0</v>
      </c>
      <c r="T135" s="359">
        <f t="shared" si="16"/>
        <v>0</v>
      </c>
      <c r="U135" s="359">
        <f t="shared" si="16"/>
        <v>0</v>
      </c>
      <c r="V135" s="359">
        <f t="shared" si="16"/>
        <v>0</v>
      </c>
      <c r="W135" s="359">
        <f t="shared" si="16"/>
        <v>0</v>
      </c>
      <c r="X135" s="359">
        <f t="shared" si="16"/>
        <v>0</v>
      </c>
      <c r="Y135" s="359">
        <f t="shared" si="16"/>
        <v>0</v>
      </c>
      <c r="Z135" s="359">
        <f t="shared" si="16"/>
        <v>0</v>
      </c>
      <c r="AA135" s="359">
        <f t="shared" si="16"/>
        <v>0</v>
      </c>
      <c r="AB135" s="359">
        <f t="shared" si="16"/>
        <v>0</v>
      </c>
      <c r="AC135" s="359">
        <f t="shared" si="16"/>
        <v>0</v>
      </c>
      <c r="AD135" s="359">
        <f t="shared" si="16"/>
        <v>0</v>
      </c>
      <c r="AE135" s="359">
        <f t="shared" si="16"/>
        <v>0</v>
      </c>
      <c r="AF135" s="359">
        <f t="shared" si="16"/>
        <v>0</v>
      </c>
      <c r="AG135" s="359">
        <f t="shared" si="16"/>
        <v>0</v>
      </c>
      <c r="AH135" s="359">
        <f t="shared" si="16"/>
        <v>0</v>
      </c>
      <c r="AI135" s="359">
        <f t="shared" si="16"/>
        <v>0</v>
      </c>
      <c r="AJ135" s="359">
        <f t="shared" si="16"/>
        <v>0</v>
      </c>
      <c r="AK135" s="359">
        <f t="shared" si="16"/>
        <v>0</v>
      </c>
      <c r="AL135" s="359">
        <f t="shared" si="16"/>
        <v>0</v>
      </c>
      <c r="AM135" s="359">
        <f t="shared" si="16"/>
        <v>0</v>
      </c>
      <c r="AN135" s="359">
        <f t="shared" si="16"/>
        <v>0</v>
      </c>
      <c r="AO135" s="359">
        <f t="shared" si="16"/>
        <v>0</v>
      </c>
      <c r="AP135" s="359">
        <f t="shared" si="16"/>
        <v>0</v>
      </c>
      <c r="AQ135" s="359">
        <f t="shared" si="16"/>
        <v>1</v>
      </c>
      <c r="AR135" s="359">
        <f t="shared" si="16"/>
        <v>1</v>
      </c>
      <c r="AS135" s="359">
        <f t="shared" si="16"/>
        <v>1</v>
      </c>
      <c r="AT135" s="359">
        <f t="shared" si="16"/>
        <v>1</v>
      </c>
      <c r="AU135" s="359">
        <f t="shared" si="16"/>
        <v>1</v>
      </c>
      <c r="AV135" s="359">
        <f t="shared" si="16"/>
        <v>1</v>
      </c>
      <c r="AW135" s="359">
        <f t="shared" si="16"/>
        <v>1</v>
      </c>
      <c r="AX135" s="359">
        <f t="shared" si="16"/>
        <v>1</v>
      </c>
      <c r="AY135" s="359">
        <f t="shared" si="16"/>
        <v>1</v>
      </c>
      <c r="AZ135" s="359">
        <f t="shared" si="16"/>
        <v>3</v>
      </c>
      <c r="BA135" s="359">
        <f t="shared" si="16"/>
        <v>3</v>
      </c>
      <c r="BB135" s="359">
        <f t="shared" si="16"/>
        <v>3</v>
      </c>
      <c r="BC135" s="359">
        <f t="shared" si="16"/>
        <v>3</v>
      </c>
      <c r="BD135" s="359">
        <f t="shared" si="16"/>
        <v>3</v>
      </c>
      <c r="BE135" s="359">
        <f t="shared" si="16"/>
        <v>3</v>
      </c>
      <c r="BF135" s="359">
        <f t="shared" si="16"/>
        <v>3</v>
      </c>
      <c r="BG135" s="359">
        <f t="shared" si="16"/>
        <v>3</v>
      </c>
      <c r="BH135" s="359">
        <f t="shared" si="16"/>
        <v>3</v>
      </c>
      <c r="BI135" s="359">
        <f t="shared" si="16"/>
        <v>3</v>
      </c>
      <c r="BJ135" s="359">
        <f t="shared" si="16"/>
        <v>3</v>
      </c>
      <c r="BK135" s="359">
        <f t="shared" si="16"/>
        <v>3</v>
      </c>
      <c r="BL135" s="359">
        <f t="shared" si="16"/>
        <v>3</v>
      </c>
      <c r="BM135" s="359">
        <f t="shared" si="16"/>
        <v>3</v>
      </c>
      <c r="BN135" s="359">
        <f t="shared" si="16"/>
        <v>3</v>
      </c>
      <c r="BO135" s="359">
        <f t="shared" si="16"/>
        <v>3</v>
      </c>
      <c r="BP135" s="359">
        <f t="shared" si="16"/>
        <v>3</v>
      </c>
      <c r="BQ135" s="359">
        <f t="shared" si="16"/>
        <v>4</v>
      </c>
      <c r="BR135" s="359">
        <f t="shared" si="16"/>
        <v>4</v>
      </c>
      <c r="BS135" s="359">
        <f t="shared" si="16"/>
        <v>4</v>
      </c>
      <c r="BT135" s="359">
        <f t="shared" ref="BT135:DY135" si="17">COUNTIF(BT117:BT134,"P")</f>
        <v>4</v>
      </c>
      <c r="BU135" s="359">
        <f t="shared" si="17"/>
        <v>4</v>
      </c>
      <c r="BV135" s="359">
        <f t="shared" si="17"/>
        <v>4</v>
      </c>
      <c r="BW135" s="359">
        <f t="shared" si="17"/>
        <v>4</v>
      </c>
      <c r="BX135" s="359">
        <f t="shared" si="17"/>
        <v>4</v>
      </c>
      <c r="BY135" s="359">
        <f t="shared" si="17"/>
        <v>4</v>
      </c>
      <c r="BZ135" s="359">
        <f t="shared" si="17"/>
        <v>4</v>
      </c>
      <c r="CA135" s="359">
        <f t="shared" si="17"/>
        <v>4</v>
      </c>
      <c r="CB135" s="359">
        <f t="shared" si="17"/>
        <v>4</v>
      </c>
      <c r="CC135" s="359">
        <f t="shared" si="17"/>
        <v>4</v>
      </c>
      <c r="CD135" s="359">
        <f t="shared" si="17"/>
        <v>4</v>
      </c>
      <c r="CE135" s="359">
        <f t="shared" si="17"/>
        <v>4</v>
      </c>
      <c r="CF135" s="359">
        <f t="shared" si="17"/>
        <v>4</v>
      </c>
      <c r="CG135" s="359">
        <f t="shared" si="17"/>
        <v>4</v>
      </c>
      <c r="CH135" s="359">
        <f t="shared" si="17"/>
        <v>4</v>
      </c>
      <c r="CI135" s="359">
        <f t="shared" si="17"/>
        <v>4</v>
      </c>
      <c r="CJ135" s="359">
        <f t="shared" si="17"/>
        <v>4</v>
      </c>
      <c r="CK135" s="359">
        <f t="shared" si="17"/>
        <v>4</v>
      </c>
      <c r="CL135" s="359">
        <f t="shared" si="17"/>
        <v>4</v>
      </c>
      <c r="CM135" s="359">
        <f t="shared" si="17"/>
        <v>4</v>
      </c>
      <c r="CN135" s="359">
        <f t="shared" si="17"/>
        <v>4</v>
      </c>
      <c r="CO135" s="359">
        <f t="shared" si="17"/>
        <v>4</v>
      </c>
      <c r="CP135" s="359">
        <f t="shared" si="17"/>
        <v>4</v>
      </c>
      <c r="CQ135" s="359">
        <f t="shared" si="17"/>
        <v>4</v>
      </c>
      <c r="CR135" s="359">
        <f t="shared" si="17"/>
        <v>4</v>
      </c>
      <c r="CS135" s="359">
        <f t="shared" si="17"/>
        <v>4</v>
      </c>
      <c r="CT135" s="359">
        <f t="shared" si="17"/>
        <v>4</v>
      </c>
      <c r="CU135" s="359">
        <f t="shared" si="17"/>
        <v>4</v>
      </c>
      <c r="CV135" s="359">
        <f t="shared" si="17"/>
        <v>4</v>
      </c>
      <c r="CW135" s="359">
        <f t="shared" si="17"/>
        <v>4</v>
      </c>
      <c r="CX135" s="359">
        <f t="shared" si="17"/>
        <v>4</v>
      </c>
      <c r="CY135" s="359">
        <f t="shared" si="17"/>
        <v>4</v>
      </c>
      <c r="CZ135" s="359">
        <f t="shared" si="17"/>
        <v>4</v>
      </c>
      <c r="DA135" s="359">
        <f t="shared" si="17"/>
        <v>4</v>
      </c>
      <c r="DB135" s="359">
        <f t="shared" si="17"/>
        <v>4</v>
      </c>
      <c r="DC135" s="359">
        <f t="shared" si="17"/>
        <v>4</v>
      </c>
      <c r="DD135" s="359">
        <f t="shared" si="17"/>
        <v>4</v>
      </c>
      <c r="DE135" s="359">
        <f t="shared" si="17"/>
        <v>4</v>
      </c>
      <c r="DF135" s="359">
        <f t="shared" si="17"/>
        <v>4</v>
      </c>
      <c r="DG135" s="359">
        <f t="shared" si="17"/>
        <v>4</v>
      </c>
      <c r="DH135" s="359">
        <f t="shared" si="17"/>
        <v>4</v>
      </c>
      <c r="DI135" s="359">
        <f t="shared" si="17"/>
        <v>4</v>
      </c>
      <c r="DJ135" s="359">
        <f t="shared" si="17"/>
        <v>4</v>
      </c>
      <c r="DK135" s="359">
        <f t="shared" si="17"/>
        <v>4</v>
      </c>
      <c r="DL135" s="359">
        <f t="shared" si="17"/>
        <v>4</v>
      </c>
      <c r="DM135" s="359">
        <f t="shared" si="17"/>
        <v>4</v>
      </c>
      <c r="DN135" s="359">
        <f t="shared" si="17"/>
        <v>4</v>
      </c>
      <c r="DO135" s="359">
        <f t="shared" si="17"/>
        <v>4</v>
      </c>
      <c r="DP135" s="359">
        <f t="shared" si="17"/>
        <v>4</v>
      </c>
      <c r="DQ135" s="359">
        <f t="shared" si="17"/>
        <v>4</v>
      </c>
      <c r="DR135" s="359">
        <f t="shared" si="17"/>
        <v>4</v>
      </c>
      <c r="DS135" s="359">
        <f t="shared" si="17"/>
        <v>4</v>
      </c>
      <c r="DT135" s="359">
        <f t="shared" si="17"/>
        <v>4</v>
      </c>
      <c r="DU135" s="359">
        <f t="shared" si="17"/>
        <v>4</v>
      </c>
      <c r="DV135" s="359">
        <f t="shared" si="17"/>
        <v>4</v>
      </c>
      <c r="DW135" s="359">
        <f t="shared" si="17"/>
        <v>4</v>
      </c>
      <c r="DX135" s="359">
        <f t="shared" si="17"/>
        <v>4</v>
      </c>
      <c r="DY135" s="359">
        <f t="shared" si="17"/>
        <v>4</v>
      </c>
    </row>
    <row r="136" spans="1:129" s="368" customFormat="1" ht="10.199999999999999">
      <c r="C136" s="369"/>
      <c r="D136" s="431"/>
      <c r="E136" s="472"/>
      <c r="F136" s="369"/>
    </row>
    <row r="137" spans="1:129" hidden="1"/>
    <row r="138" spans="1:129" hidden="1"/>
    <row r="139" spans="1:129" hidden="1"/>
    <row r="140" spans="1:129" hidden="1"/>
    <row r="141" spans="1:129" hidden="1"/>
    <row r="142" spans="1:129" hidden="1"/>
    <row r="143" spans="1:129" hidden="1"/>
    <row r="144" spans="1:129" hidden="1"/>
    <row r="145" spans="1:6" hidden="1"/>
    <row r="146" spans="1:6" hidden="1"/>
    <row r="147" spans="1:6" s="383" customFormat="1" ht="13.5" hidden="1" customHeight="1">
      <c r="A147" s="386" t="s">
        <v>241</v>
      </c>
      <c r="B147" s="370"/>
      <c r="C147" s="387"/>
      <c r="F147" s="454"/>
    </row>
    <row r="148" spans="1:6" s="384" customFormat="1" ht="11.25" hidden="1" customHeight="1">
      <c r="A148" s="824" t="s">
        <v>242</v>
      </c>
      <c r="B148" s="375"/>
      <c r="C148" s="379"/>
      <c r="F148" s="455"/>
    </row>
    <row r="149" spans="1:6" s="384" customFormat="1" ht="12.75" hidden="1" customHeight="1">
      <c r="A149" s="825"/>
      <c r="B149" s="376"/>
      <c r="C149" s="379"/>
      <c r="F149" s="455"/>
    </row>
    <row r="150" spans="1:6" s="384" customFormat="1" ht="12.45" hidden="1" customHeight="1">
      <c r="A150" s="825"/>
      <c r="B150" s="376"/>
      <c r="C150" s="379"/>
      <c r="F150" s="455"/>
    </row>
    <row r="151" spans="1:6" s="384" customFormat="1" ht="13.95" hidden="1" customHeight="1">
      <c r="A151" s="825"/>
      <c r="B151" s="376"/>
      <c r="C151" s="379"/>
      <c r="F151" s="455"/>
    </row>
    <row r="152" spans="1:6" s="384" customFormat="1" ht="9.4499999999999993" hidden="1" customHeight="1">
      <c r="A152" s="824" t="s">
        <v>243</v>
      </c>
      <c r="B152" s="375"/>
      <c r="C152" s="379"/>
      <c r="F152" s="455"/>
    </row>
    <row r="153" spans="1:6" s="384" customFormat="1" ht="10.5" hidden="1" customHeight="1">
      <c r="A153" s="825"/>
      <c r="B153" s="376"/>
      <c r="C153" s="379"/>
      <c r="F153" s="455"/>
    </row>
    <row r="154" spans="1:6" s="384" customFormat="1" ht="10.95" hidden="1" customHeight="1">
      <c r="A154" s="825"/>
      <c r="B154" s="376"/>
      <c r="C154" s="379"/>
      <c r="F154" s="455"/>
    </row>
    <row r="155" spans="1:6" s="384" customFormat="1" ht="10.5" hidden="1" customHeight="1">
      <c r="A155" s="825"/>
      <c r="B155" s="376"/>
      <c r="C155" s="379"/>
      <c r="F155" s="455"/>
    </row>
    <row r="156" spans="1:6" s="384" customFormat="1" ht="14.25" hidden="1" customHeight="1">
      <c r="A156" s="824" t="s">
        <v>244</v>
      </c>
      <c r="B156" s="375"/>
      <c r="C156" s="379"/>
      <c r="F156" s="455"/>
    </row>
    <row r="157" spans="1:6" s="384" customFormat="1" ht="13.5" hidden="1" customHeight="1">
      <c r="A157" s="825"/>
      <c r="B157" s="376"/>
      <c r="C157" s="379"/>
      <c r="F157" s="455"/>
    </row>
    <row r="158" spans="1:6" s="384" customFormat="1" ht="13.2" hidden="1" customHeight="1">
      <c r="A158" s="825"/>
      <c r="B158" s="376"/>
      <c r="C158" s="379"/>
      <c r="F158" s="455"/>
    </row>
    <row r="159" spans="1:6" s="384" customFormat="1" ht="15.45" hidden="1" customHeight="1">
      <c r="A159" s="825"/>
      <c r="B159" s="376"/>
      <c r="C159" s="379"/>
      <c r="F159" s="455"/>
    </row>
    <row r="160" spans="1:6" s="384" customFormat="1" ht="12.45" hidden="1" customHeight="1">
      <c r="A160" s="824" t="s">
        <v>245</v>
      </c>
      <c r="B160" s="375"/>
      <c r="C160" s="379"/>
      <c r="F160" s="455"/>
    </row>
    <row r="161" spans="1:129" s="384" customFormat="1" ht="10.199999999999999" hidden="1" customHeight="1">
      <c r="A161" s="825"/>
      <c r="B161" s="376"/>
      <c r="C161" s="379"/>
      <c r="F161" s="455"/>
    </row>
    <row r="162" spans="1:129" s="384" customFormat="1" ht="11.25" hidden="1" customHeight="1">
      <c r="A162" s="825"/>
      <c r="B162" s="376"/>
      <c r="C162" s="379"/>
      <c r="F162" s="455"/>
    </row>
    <row r="163" spans="1:129" s="384" customFormat="1" ht="11.7" hidden="1" customHeight="1">
      <c r="A163" s="825"/>
      <c r="B163" s="376"/>
      <c r="C163" s="379"/>
      <c r="F163" s="455"/>
    </row>
    <row r="164" spans="1:129" s="383" customFormat="1" ht="24.45" hidden="1" customHeight="1">
      <c r="A164" s="824" t="s">
        <v>246</v>
      </c>
      <c r="B164" s="375"/>
      <c r="C164" s="379"/>
      <c r="F164" s="455"/>
    </row>
    <row r="165" spans="1:129" s="383" customFormat="1" ht="14.25" hidden="1" customHeight="1">
      <c r="A165" s="825"/>
      <c r="B165" s="376"/>
      <c r="C165" s="379"/>
      <c r="F165" s="455"/>
    </row>
    <row r="166" spans="1:129" s="383" customFormat="1" ht="15.45" hidden="1" customHeight="1">
      <c r="A166" s="825"/>
      <c r="B166" s="376"/>
      <c r="C166" s="379"/>
      <c r="F166" s="455"/>
    </row>
    <row r="167" spans="1:129" s="383" customFormat="1" ht="11.7" hidden="1" customHeight="1">
      <c r="A167" s="825"/>
      <c r="B167" s="376"/>
      <c r="C167" s="379"/>
      <c r="F167" s="455"/>
    </row>
    <row r="168" spans="1:129" s="378" customFormat="1" ht="116.25" hidden="1" customHeight="1">
      <c r="B168" s="371"/>
      <c r="C168" s="380"/>
      <c r="F168" s="456"/>
    </row>
    <row r="169" spans="1:129" s="378" customFormat="1" ht="112.95" hidden="1" customHeight="1">
      <c r="B169" s="371"/>
      <c r="C169" s="381"/>
      <c r="F169" s="457"/>
    </row>
    <row r="170" spans="1:129" s="378" customFormat="1" ht="114.75" hidden="1" customHeight="1">
      <c r="B170" s="371"/>
      <c r="C170" s="382"/>
      <c r="F170" s="458"/>
    </row>
    <row r="171" spans="1:129" hidden="1"/>
    <row r="172" spans="1:129" hidden="1"/>
    <row r="173" spans="1:129" hidden="1"/>
    <row r="174" spans="1:129" hidden="1"/>
    <row r="175" spans="1:129" ht="13.8" thickBot="1">
      <c r="A175" s="377" t="s">
        <v>280</v>
      </c>
      <c r="G175" s="532">
        <f>SUM(G27,G65,G77,G96,G115,G135)</f>
        <v>8</v>
      </c>
      <c r="H175" s="532">
        <f t="shared" ref="H175:BS175" si="18">SUM(H27,H65,H77,H96,H115,H135)</f>
        <v>8</v>
      </c>
      <c r="I175" s="532">
        <f t="shared" si="18"/>
        <v>8</v>
      </c>
      <c r="J175" s="532">
        <f t="shared" si="18"/>
        <v>8</v>
      </c>
      <c r="K175" s="532">
        <f t="shared" si="18"/>
        <v>8</v>
      </c>
      <c r="L175" s="532">
        <f t="shared" si="18"/>
        <v>8</v>
      </c>
      <c r="M175" s="532">
        <f t="shared" si="18"/>
        <v>8</v>
      </c>
      <c r="N175" s="532">
        <f t="shared" si="18"/>
        <v>8</v>
      </c>
      <c r="O175" s="532">
        <f t="shared" si="18"/>
        <v>8</v>
      </c>
      <c r="P175" s="532">
        <f t="shared" si="18"/>
        <v>8</v>
      </c>
      <c r="Q175" s="532">
        <f t="shared" si="18"/>
        <v>8</v>
      </c>
      <c r="R175" s="532">
        <f t="shared" si="18"/>
        <v>8</v>
      </c>
      <c r="S175" s="532">
        <f t="shared" si="18"/>
        <v>8</v>
      </c>
      <c r="T175" s="532">
        <f t="shared" si="18"/>
        <v>8</v>
      </c>
      <c r="U175" s="532">
        <f t="shared" si="18"/>
        <v>8</v>
      </c>
      <c r="V175" s="532">
        <f t="shared" si="18"/>
        <v>8</v>
      </c>
      <c r="W175" s="532">
        <f t="shared" si="18"/>
        <v>8</v>
      </c>
      <c r="X175" s="532">
        <f t="shared" si="18"/>
        <v>8</v>
      </c>
      <c r="Y175" s="532">
        <f t="shared" si="18"/>
        <v>10</v>
      </c>
      <c r="Z175" s="532">
        <f t="shared" si="18"/>
        <v>10</v>
      </c>
      <c r="AA175" s="532">
        <f t="shared" si="18"/>
        <v>11</v>
      </c>
      <c r="AB175" s="532">
        <f t="shared" si="18"/>
        <v>11</v>
      </c>
      <c r="AC175" s="532">
        <f t="shared" si="18"/>
        <v>11</v>
      </c>
      <c r="AD175" s="532">
        <f t="shared" si="18"/>
        <v>11</v>
      </c>
      <c r="AE175" s="532">
        <f t="shared" si="18"/>
        <v>11</v>
      </c>
      <c r="AF175" s="532">
        <f t="shared" si="18"/>
        <v>11</v>
      </c>
      <c r="AG175" s="532">
        <f t="shared" si="18"/>
        <v>11</v>
      </c>
      <c r="AH175" s="532">
        <f t="shared" si="18"/>
        <v>11</v>
      </c>
      <c r="AI175" s="532">
        <f t="shared" si="18"/>
        <v>11</v>
      </c>
      <c r="AJ175" s="532">
        <f t="shared" si="18"/>
        <v>11</v>
      </c>
      <c r="AK175" s="532">
        <f t="shared" si="18"/>
        <v>11</v>
      </c>
      <c r="AL175" s="532">
        <f t="shared" si="18"/>
        <v>11</v>
      </c>
      <c r="AM175" s="532">
        <f t="shared" si="18"/>
        <v>12</v>
      </c>
      <c r="AN175" s="532">
        <f t="shared" si="18"/>
        <v>13</v>
      </c>
      <c r="AO175" s="532">
        <f t="shared" si="18"/>
        <v>13</v>
      </c>
      <c r="AP175" s="532">
        <f t="shared" si="18"/>
        <v>13</v>
      </c>
      <c r="AQ175" s="532">
        <f t="shared" si="18"/>
        <v>14</v>
      </c>
      <c r="AR175" s="532">
        <f t="shared" si="18"/>
        <v>14</v>
      </c>
      <c r="AS175" s="532">
        <f t="shared" si="18"/>
        <v>19</v>
      </c>
      <c r="AT175" s="532">
        <f t="shared" si="18"/>
        <v>19</v>
      </c>
      <c r="AU175" s="532">
        <f t="shared" si="18"/>
        <v>24</v>
      </c>
      <c r="AV175" s="532">
        <f t="shared" si="18"/>
        <v>24</v>
      </c>
      <c r="AW175" s="532">
        <f t="shared" si="18"/>
        <v>24</v>
      </c>
      <c r="AX175" s="532">
        <f t="shared" si="18"/>
        <v>24</v>
      </c>
      <c r="AY175" s="532">
        <f t="shared" si="18"/>
        <v>24</v>
      </c>
      <c r="AZ175" s="532">
        <f t="shared" si="18"/>
        <v>36</v>
      </c>
      <c r="BA175" s="532">
        <f t="shared" si="18"/>
        <v>36</v>
      </c>
      <c r="BB175" s="532">
        <f t="shared" si="18"/>
        <v>36</v>
      </c>
      <c r="BC175" s="532">
        <f t="shared" si="18"/>
        <v>37</v>
      </c>
      <c r="BD175" s="532">
        <f t="shared" si="18"/>
        <v>39</v>
      </c>
      <c r="BE175" s="532">
        <f t="shared" si="18"/>
        <v>39</v>
      </c>
      <c r="BF175" s="532">
        <f t="shared" si="18"/>
        <v>39</v>
      </c>
      <c r="BG175" s="532">
        <f t="shared" si="18"/>
        <v>39</v>
      </c>
      <c r="BH175" s="532">
        <f t="shared" si="18"/>
        <v>39</v>
      </c>
      <c r="BI175" s="532">
        <f t="shared" si="18"/>
        <v>39</v>
      </c>
      <c r="BJ175" s="532">
        <f t="shared" si="18"/>
        <v>39</v>
      </c>
      <c r="BK175" s="532">
        <f t="shared" si="18"/>
        <v>39</v>
      </c>
      <c r="BL175" s="532">
        <f t="shared" si="18"/>
        <v>39</v>
      </c>
      <c r="BM175" s="532">
        <f t="shared" si="18"/>
        <v>39</v>
      </c>
      <c r="BN175" s="532">
        <f t="shared" si="18"/>
        <v>39</v>
      </c>
      <c r="BO175" s="532">
        <f t="shared" si="18"/>
        <v>39</v>
      </c>
      <c r="BP175" s="532">
        <f t="shared" si="18"/>
        <v>39</v>
      </c>
      <c r="BQ175" s="532">
        <f t="shared" si="18"/>
        <v>40</v>
      </c>
      <c r="BR175" s="532">
        <f t="shared" si="18"/>
        <v>40</v>
      </c>
      <c r="BS175" s="532">
        <f t="shared" si="18"/>
        <v>40</v>
      </c>
      <c r="BT175" s="532">
        <f t="shared" ref="BT175:DY175" si="19">SUM(BT27,BT65,BT77,BT96,BT115,BT135)</f>
        <v>40</v>
      </c>
      <c r="BU175" s="532">
        <f t="shared" si="19"/>
        <v>40</v>
      </c>
      <c r="BV175" s="532">
        <f t="shared" si="19"/>
        <v>40</v>
      </c>
      <c r="BW175" s="532">
        <f t="shared" si="19"/>
        <v>40</v>
      </c>
      <c r="BX175" s="532">
        <f t="shared" si="19"/>
        <v>40</v>
      </c>
      <c r="BY175" s="532">
        <f t="shared" si="19"/>
        <v>40</v>
      </c>
      <c r="BZ175" s="532">
        <f t="shared" si="19"/>
        <v>40</v>
      </c>
      <c r="CA175" s="532">
        <f t="shared" si="19"/>
        <v>40</v>
      </c>
      <c r="CB175" s="532">
        <f t="shared" si="19"/>
        <v>40</v>
      </c>
      <c r="CC175" s="532">
        <f t="shared" si="19"/>
        <v>40</v>
      </c>
      <c r="CD175" s="532">
        <f t="shared" si="19"/>
        <v>40</v>
      </c>
      <c r="CE175" s="532">
        <f t="shared" si="19"/>
        <v>40</v>
      </c>
      <c r="CF175" s="532">
        <f t="shared" si="19"/>
        <v>40</v>
      </c>
      <c r="CG175" s="532">
        <f t="shared" si="19"/>
        <v>40</v>
      </c>
      <c r="CH175" s="532">
        <f t="shared" si="19"/>
        <v>40</v>
      </c>
      <c r="CI175" s="532">
        <f t="shared" si="19"/>
        <v>40</v>
      </c>
      <c r="CJ175" s="532">
        <f t="shared" si="19"/>
        <v>40</v>
      </c>
      <c r="CK175" s="532">
        <f t="shared" si="19"/>
        <v>40</v>
      </c>
      <c r="CL175" s="532">
        <f t="shared" si="19"/>
        <v>40</v>
      </c>
      <c r="CM175" s="532">
        <f t="shared" si="19"/>
        <v>40</v>
      </c>
      <c r="CN175" s="532">
        <f t="shared" si="19"/>
        <v>40</v>
      </c>
      <c r="CO175" s="532">
        <f t="shared" si="19"/>
        <v>40</v>
      </c>
      <c r="CP175" s="532">
        <f t="shared" si="19"/>
        <v>40</v>
      </c>
      <c r="CQ175" s="532">
        <f t="shared" si="19"/>
        <v>40</v>
      </c>
      <c r="CR175" s="532">
        <f t="shared" si="19"/>
        <v>40</v>
      </c>
      <c r="CS175" s="532">
        <f t="shared" si="19"/>
        <v>40</v>
      </c>
      <c r="CT175" s="532">
        <f t="shared" si="19"/>
        <v>40</v>
      </c>
      <c r="CU175" s="532">
        <f t="shared" si="19"/>
        <v>40</v>
      </c>
      <c r="CV175" s="532">
        <f t="shared" si="19"/>
        <v>40</v>
      </c>
      <c r="CW175" s="532">
        <f t="shared" si="19"/>
        <v>40</v>
      </c>
      <c r="CX175" s="532">
        <f t="shared" si="19"/>
        <v>40</v>
      </c>
      <c r="CY175" s="532">
        <f t="shared" si="19"/>
        <v>40</v>
      </c>
      <c r="CZ175" s="532">
        <f t="shared" si="19"/>
        <v>40</v>
      </c>
      <c r="DA175" s="532">
        <f t="shared" si="19"/>
        <v>40</v>
      </c>
      <c r="DB175" s="532">
        <f t="shared" si="19"/>
        <v>40</v>
      </c>
      <c r="DC175" s="532">
        <f t="shared" si="19"/>
        <v>40</v>
      </c>
      <c r="DD175" s="532">
        <f t="shared" si="19"/>
        <v>40</v>
      </c>
      <c r="DE175" s="532">
        <f t="shared" si="19"/>
        <v>40</v>
      </c>
      <c r="DF175" s="532">
        <f t="shared" si="19"/>
        <v>40</v>
      </c>
      <c r="DG175" s="532">
        <f t="shared" si="19"/>
        <v>40</v>
      </c>
      <c r="DH175" s="532">
        <f t="shared" si="19"/>
        <v>40</v>
      </c>
      <c r="DI175" s="532">
        <f t="shared" si="19"/>
        <v>40</v>
      </c>
      <c r="DJ175" s="532">
        <f t="shared" si="19"/>
        <v>40</v>
      </c>
      <c r="DK175" s="532">
        <f t="shared" si="19"/>
        <v>40</v>
      </c>
      <c r="DL175" s="532">
        <f t="shared" si="19"/>
        <v>40</v>
      </c>
      <c r="DM175" s="532">
        <f t="shared" si="19"/>
        <v>40</v>
      </c>
      <c r="DN175" s="532">
        <f t="shared" si="19"/>
        <v>40</v>
      </c>
      <c r="DO175" s="532">
        <f t="shared" si="19"/>
        <v>40</v>
      </c>
      <c r="DP175" s="532">
        <f t="shared" si="19"/>
        <v>40</v>
      </c>
      <c r="DQ175" s="532">
        <f t="shared" si="19"/>
        <v>40</v>
      </c>
      <c r="DR175" s="532">
        <f t="shared" si="19"/>
        <v>40</v>
      </c>
      <c r="DS175" s="532">
        <f t="shared" si="19"/>
        <v>40</v>
      </c>
      <c r="DT175" s="532">
        <f t="shared" si="19"/>
        <v>40</v>
      </c>
      <c r="DU175" s="532">
        <f t="shared" si="19"/>
        <v>40</v>
      </c>
      <c r="DV175" s="532">
        <f t="shared" si="19"/>
        <v>40</v>
      </c>
      <c r="DW175" s="532">
        <f t="shared" si="19"/>
        <v>40</v>
      </c>
      <c r="DX175" s="532">
        <f t="shared" si="19"/>
        <v>40</v>
      </c>
      <c r="DY175" s="532">
        <f t="shared" si="19"/>
        <v>40</v>
      </c>
    </row>
    <row r="176" spans="1:129" ht="13.8" thickTop="1">
      <c r="A176" s="377" t="s">
        <v>240</v>
      </c>
    </row>
  </sheetData>
  <mergeCells count="39">
    <mergeCell ref="A2:A7"/>
    <mergeCell ref="T16:X16"/>
    <mergeCell ref="H5:J5"/>
    <mergeCell ref="CU122:DY122"/>
    <mergeCell ref="CU80:DY80"/>
    <mergeCell ref="CU101:DY101"/>
    <mergeCell ref="CU117:DY117"/>
    <mergeCell ref="CU46:DY46"/>
    <mergeCell ref="CU52:DY52"/>
    <mergeCell ref="CU60:DY60"/>
    <mergeCell ref="CU61:DY61"/>
    <mergeCell ref="CU69:DY69"/>
    <mergeCell ref="CU72:DY72"/>
    <mergeCell ref="CU9:DY9"/>
    <mergeCell ref="CU30:DY30"/>
    <mergeCell ref="CU39:DY39"/>
    <mergeCell ref="T35:Y35"/>
    <mergeCell ref="Z38:AD38"/>
    <mergeCell ref="AL9:BO9"/>
    <mergeCell ref="BP9:CT9"/>
    <mergeCell ref="AL24:AY24"/>
    <mergeCell ref="AG24:AK24"/>
    <mergeCell ref="Y16:AL16"/>
    <mergeCell ref="A152:A155"/>
    <mergeCell ref="A156:A159"/>
    <mergeCell ref="A160:A163"/>
    <mergeCell ref="A164:A167"/>
    <mergeCell ref="G9:AK9"/>
    <mergeCell ref="A148:A151"/>
    <mergeCell ref="AE34:AR34"/>
    <mergeCell ref="Z35:AM35"/>
    <mergeCell ref="AL36:AN36"/>
    <mergeCell ref="AO36:BB36"/>
    <mergeCell ref="Z34:AD34"/>
    <mergeCell ref="K26:X26"/>
    <mergeCell ref="M31:Z31"/>
    <mergeCell ref="AE38:AR38"/>
    <mergeCell ref="AG64:AK64"/>
    <mergeCell ref="AL64:AY64"/>
  </mergeCells>
  <pageMargins left="0.7" right="0.7" top="0.75" bottom="0.75" header="0.3" footer="0.3"/>
  <pageSetup orientation="portrait"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4C5D686ADD294587008BF7F102D4DB" ma:contentTypeVersion="11" ma:contentTypeDescription="Create a new document." ma:contentTypeScope="" ma:versionID="017e42010c73133e558a25dea9818e33">
  <xsd:schema xmlns:xsd="http://www.w3.org/2001/XMLSchema" xmlns:xs="http://www.w3.org/2001/XMLSchema" xmlns:p="http://schemas.microsoft.com/office/2006/metadata/properties" xmlns:ns2="60c3af69-75d3-48a8-afce-5912a5c37f65" xmlns:ns3="ca341b03-2ef1-4afd-b18e-c3113e2b5b8d" targetNamespace="http://schemas.microsoft.com/office/2006/metadata/properties" ma:root="true" ma:fieldsID="eef469092ca60f2fec969b74a06b29ce" ns2:_="" ns3:_="">
    <xsd:import namespace="60c3af69-75d3-48a8-afce-5912a5c37f65"/>
    <xsd:import namespace="ca341b03-2ef1-4afd-b18e-c3113e2b5b8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c3af69-75d3-48a8-afce-5912a5c37f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341b03-2ef1-4afd-b18e-c3113e2b5b8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C8E3C0-0775-410A-BBEE-A0AED8435A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c3af69-75d3-48a8-afce-5912a5c37f65"/>
    <ds:schemaRef ds:uri="ca341b03-2ef1-4afd-b18e-c3113e2b5b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854F7B-67C8-46B5-B3E3-7145F2A4FA67}">
  <ds:schemaRefs>
    <ds:schemaRef ds:uri="http://schemas.microsoft.com/sharepoint/v3/contenttype/forms"/>
  </ds:schemaRefs>
</ds:datastoreItem>
</file>

<file path=customXml/itemProps3.xml><?xml version="1.0" encoding="utf-8"?>
<ds:datastoreItem xmlns:ds="http://schemas.openxmlformats.org/officeDocument/2006/customXml" ds:itemID="{DA482690-6068-4C46-96AE-DD632D6EBD55}">
  <ds:schemaRefs>
    <ds:schemaRef ds:uri="http://purl.org/dc/elements/1.1/"/>
    <ds:schemaRef ds:uri="http://schemas.microsoft.com/office/2006/documentManagement/types"/>
    <ds:schemaRef ds:uri="60c3af69-75d3-48a8-afce-5912a5c37f65"/>
    <ds:schemaRef ds:uri="http://purl.org/dc/terms/"/>
    <ds:schemaRef ds:uri="http://schemas.openxmlformats.org/package/2006/metadata/core-properties"/>
    <ds:schemaRef ds:uri="http://schemas.microsoft.com/office/2006/metadata/properties"/>
    <ds:schemaRef ds:uri="http://purl.org/dc/dcmitype/"/>
    <ds:schemaRef ds:uri="http://schemas.microsoft.com/office/infopath/2007/PartnerControls"/>
    <ds:schemaRef ds:uri="ca341b03-2ef1-4afd-b18e-c3113e2b5b8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Staff List</vt:lpstr>
      <vt:lpstr>GAGE</vt:lpstr>
      <vt:lpstr>Prosper Land - Ethic</vt:lpstr>
      <vt:lpstr>PestEx</vt:lpstr>
      <vt:lpstr>ONYX</vt:lpstr>
      <vt:lpstr>Sunwill</vt:lpstr>
      <vt:lpstr>MedPlus</vt:lpstr>
      <vt:lpstr>Leavers</vt:lpstr>
      <vt:lpstr>New Schedule_ calender</vt:lpstr>
      <vt:lpstr>Recruitment Sch</vt:lpstr>
      <vt:lpstr>Recruitment status</vt:lpstr>
      <vt:lpstr>Progress</vt:lpstr>
      <vt:lpstr>Staff Conso opt</vt:lpstr>
      <vt:lpstr>About</vt:lpstr>
      <vt:lpstr>Progress!Display_Week</vt:lpstr>
      <vt:lpstr>Display_Week</vt:lpstr>
      <vt:lpstr>Progress!Print_Titles</vt:lpstr>
      <vt:lpstr>'Recruitment status'!Print_Titles</vt:lpstr>
      <vt:lpstr>Progress!Project_Start</vt:lpstr>
      <vt:lpstr>Project_Start</vt:lpstr>
      <vt:lpstr>Progress!task_end</vt:lpstr>
      <vt:lpstr>'Recruitment status'!task_end</vt:lpstr>
      <vt:lpstr>Progress!task_progress</vt:lpstr>
      <vt:lpstr>'Recruitment status'!task_progress</vt:lpstr>
      <vt:lpstr>Progress!task_start</vt:lpstr>
      <vt:lpstr>'Recruitment status'!task_start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Stanley  HAO</dc:creator>
  <cp:keywords/>
  <dc:description/>
  <cp:lastModifiedBy>EsPaDa</cp:lastModifiedBy>
  <cp:revision/>
  <cp:lastPrinted>2021-05-07T07:30:07Z</cp:lastPrinted>
  <dcterms:created xsi:type="dcterms:W3CDTF">2018-05-23T01:25:53Z</dcterms:created>
  <dcterms:modified xsi:type="dcterms:W3CDTF">2021-05-20T14:16:40Z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0x0101005D4C5D686ADD294587008BF7F102D4DB</vt:lpwstr>
  </property>
</Properties>
</file>