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frain\Desktop\sistemas\sistema\ultimo\cpp\src\com.cpp.calypso.web\Views\PlantillaWord\CertificacionIngenieria\"/>
    </mc:Choice>
  </mc:AlternateContent>
  <bookViews>
    <workbookView xWindow="0" yWindow="0" windowWidth="20490" windowHeight="7650"/>
  </bookViews>
  <sheets>
    <sheet name="001" sheetId="1" r:id="rId1"/>
  </sheets>
  <calcPr calcId="162913"/>
</workbook>
</file>

<file path=xl/calcChain.xml><?xml version="1.0" encoding="utf-8"?>
<calcChain xmlns="http://schemas.openxmlformats.org/spreadsheetml/2006/main">
  <c r="M72" i="1" l="1"/>
  <c r="K72" i="1"/>
  <c r="I72" i="1"/>
  <c r="M111" i="1" l="1"/>
  <c r="F110" i="1"/>
  <c r="H104" i="1"/>
  <c r="P103" i="1"/>
  <c r="Q103" i="1" s="1"/>
  <c r="N103" i="1"/>
  <c r="O103" i="1" s="1"/>
  <c r="M103" i="1"/>
  <c r="K103" i="1"/>
  <c r="I103" i="1"/>
  <c r="O102" i="1"/>
  <c r="N102" i="1"/>
  <c r="P102" i="1" s="1"/>
  <c r="Q102" i="1" s="1"/>
  <c r="M102" i="1"/>
  <c r="K102" i="1"/>
  <c r="I102" i="1"/>
  <c r="N101" i="1"/>
  <c r="P101" i="1" s="1"/>
  <c r="Q101" i="1" s="1"/>
  <c r="M101" i="1"/>
  <c r="K101" i="1"/>
  <c r="I101" i="1"/>
  <c r="O100" i="1"/>
  <c r="N100" i="1"/>
  <c r="P100" i="1" s="1"/>
  <c r="Q100" i="1" s="1"/>
  <c r="M100" i="1"/>
  <c r="K100" i="1"/>
  <c r="I100" i="1"/>
  <c r="P99" i="1"/>
  <c r="Q99" i="1" s="1"/>
  <c r="N99" i="1"/>
  <c r="O99" i="1" s="1"/>
  <c r="M99" i="1"/>
  <c r="K99" i="1"/>
  <c r="I99" i="1"/>
  <c r="O98" i="1"/>
  <c r="N98" i="1"/>
  <c r="P98" i="1" s="1"/>
  <c r="Q98" i="1" s="1"/>
  <c r="M98" i="1"/>
  <c r="K98" i="1"/>
  <c r="I98" i="1"/>
  <c r="N104" i="1" s="1"/>
  <c r="N97" i="1"/>
  <c r="P97" i="1" s="1"/>
  <c r="Q97" i="1" s="1"/>
  <c r="M97" i="1"/>
  <c r="K97" i="1"/>
  <c r="I97" i="1"/>
  <c r="O96" i="1"/>
  <c r="N96" i="1"/>
  <c r="P96" i="1" s="1"/>
  <c r="Q96" i="1" s="1"/>
  <c r="M96" i="1"/>
  <c r="K96" i="1"/>
  <c r="K104" i="1" s="1"/>
  <c r="I96" i="1"/>
  <c r="L93" i="1"/>
  <c r="J93" i="1"/>
  <c r="H93" i="1"/>
  <c r="N92" i="1"/>
  <c r="P92" i="1" s="1"/>
  <c r="Q92" i="1" s="1"/>
  <c r="M92" i="1"/>
  <c r="K92" i="1"/>
  <c r="I92" i="1"/>
  <c r="O91" i="1"/>
  <c r="N91" i="1"/>
  <c r="P91" i="1" s="1"/>
  <c r="Q91" i="1" s="1"/>
  <c r="M91" i="1"/>
  <c r="K91" i="1"/>
  <c r="I91" i="1"/>
  <c r="P90" i="1"/>
  <c r="Q90" i="1" s="1"/>
  <c r="N90" i="1"/>
  <c r="O90" i="1" s="1"/>
  <c r="M90" i="1"/>
  <c r="K90" i="1"/>
  <c r="I90" i="1"/>
  <c r="O89" i="1"/>
  <c r="N89" i="1"/>
  <c r="P89" i="1" s="1"/>
  <c r="M89" i="1"/>
  <c r="K89" i="1"/>
  <c r="I89" i="1"/>
  <c r="L86" i="1"/>
  <c r="J86" i="1"/>
  <c r="H86" i="1"/>
  <c r="P85" i="1"/>
  <c r="Q85" i="1" s="1"/>
  <c r="N85" i="1"/>
  <c r="O85" i="1" s="1"/>
  <c r="M85" i="1"/>
  <c r="K85" i="1"/>
  <c r="I85" i="1"/>
  <c r="O84" i="1"/>
  <c r="N84" i="1"/>
  <c r="P84" i="1" s="1"/>
  <c r="Q84" i="1" s="1"/>
  <c r="M84" i="1"/>
  <c r="K84" i="1"/>
  <c r="I84" i="1"/>
  <c r="N83" i="1"/>
  <c r="P83" i="1" s="1"/>
  <c r="Q83" i="1" s="1"/>
  <c r="M83" i="1"/>
  <c r="K83" i="1"/>
  <c r="I83" i="1"/>
  <c r="O82" i="1"/>
  <c r="N82" i="1"/>
  <c r="P82" i="1" s="1"/>
  <c r="Q82" i="1" s="1"/>
  <c r="M82" i="1"/>
  <c r="K82" i="1"/>
  <c r="I82" i="1"/>
  <c r="P81" i="1"/>
  <c r="Q81" i="1" s="1"/>
  <c r="N81" i="1"/>
  <c r="O81" i="1" s="1"/>
  <c r="M81" i="1"/>
  <c r="K81" i="1"/>
  <c r="I81" i="1"/>
  <c r="O80" i="1"/>
  <c r="N80" i="1"/>
  <c r="P80" i="1" s="1"/>
  <c r="Q80" i="1" s="1"/>
  <c r="M80" i="1"/>
  <c r="K80" i="1"/>
  <c r="I80" i="1"/>
  <c r="N79" i="1"/>
  <c r="P79" i="1" s="1"/>
  <c r="Q79" i="1" s="1"/>
  <c r="M79" i="1"/>
  <c r="K79" i="1"/>
  <c r="I79" i="1"/>
  <c r="O78" i="1"/>
  <c r="N78" i="1"/>
  <c r="P78" i="1" s="1"/>
  <c r="Q78" i="1" s="1"/>
  <c r="M78" i="1"/>
  <c r="K78" i="1"/>
  <c r="I78" i="1"/>
  <c r="P77" i="1"/>
  <c r="Q77" i="1" s="1"/>
  <c r="N77" i="1"/>
  <c r="O77" i="1" s="1"/>
  <c r="M77" i="1"/>
  <c r="K77" i="1"/>
  <c r="I77" i="1"/>
  <c r="O76" i="1"/>
  <c r="N76" i="1"/>
  <c r="P76" i="1" s="1"/>
  <c r="Q76" i="1" s="1"/>
  <c r="M76" i="1"/>
  <c r="K76" i="1"/>
  <c r="I76" i="1"/>
  <c r="N75" i="1"/>
  <c r="P75" i="1" s="1"/>
  <c r="Q75" i="1" s="1"/>
  <c r="M75" i="1"/>
  <c r="K75" i="1"/>
  <c r="I75" i="1"/>
  <c r="O74" i="1"/>
  <c r="N74" i="1"/>
  <c r="P74" i="1" s="1"/>
  <c r="Q74" i="1" s="1"/>
  <c r="M74" i="1"/>
  <c r="K74" i="1"/>
  <c r="I74" i="1"/>
  <c r="P73" i="1"/>
  <c r="Q73" i="1" s="1"/>
  <c r="N73" i="1"/>
  <c r="O73" i="1" s="1"/>
  <c r="M73" i="1"/>
  <c r="K73" i="1"/>
  <c r="I73" i="1"/>
  <c r="O72" i="1"/>
  <c r="N72" i="1"/>
  <c r="P72" i="1" s="1"/>
  <c r="M86" i="1"/>
  <c r="K86" i="1"/>
  <c r="I86" i="1"/>
  <c r="O35" i="1"/>
  <c r="N35" i="1"/>
  <c r="P34" i="1"/>
  <c r="P35" i="1" s="1"/>
  <c r="P33" i="1"/>
  <c r="P30" i="1"/>
  <c r="P28" i="1"/>
  <c r="P27" i="1"/>
  <c r="P26" i="1"/>
  <c r="P25" i="1"/>
  <c r="P24" i="1"/>
  <c r="P23" i="1"/>
  <c r="O22" i="1"/>
  <c r="O31" i="1" s="1"/>
  <c r="N22" i="1"/>
  <c r="N31" i="1" s="1"/>
  <c r="P21" i="1"/>
  <c r="P20" i="1"/>
  <c r="P19" i="1"/>
  <c r="P18" i="1"/>
  <c r="P17" i="1"/>
  <c r="P16" i="1"/>
  <c r="P15" i="1"/>
  <c r="P14" i="1"/>
  <c r="O14" i="1"/>
  <c r="N14" i="1"/>
  <c r="M104" i="1" l="1"/>
  <c r="I104" i="1"/>
  <c r="I93" i="1"/>
  <c r="K93" i="1"/>
  <c r="M93" i="1"/>
  <c r="M106" i="1" s="1"/>
  <c r="H106" i="1"/>
  <c r="N36" i="1"/>
  <c r="P86" i="1"/>
  <c r="Q72" i="1"/>
  <c r="Q86" i="1" s="1"/>
  <c r="Q104" i="1"/>
  <c r="P93" i="1"/>
  <c r="Q89" i="1"/>
  <c r="Q93" i="1" s="1"/>
  <c r="K106" i="1"/>
  <c r="P31" i="1"/>
  <c r="P38" i="1" s="1"/>
  <c r="O32" i="1"/>
  <c r="I106" i="1"/>
  <c r="J104" i="1"/>
  <c r="J106" i="1" s="1"/>
  <c r="P22" i="1"/>
  <c r="N38" i="1"/>
  <c r="O75" i="1"/>
  <c r="O86" i="1" s="1"/>
  <c r="O79" i="1"/>
  <c r="O83" i="1"/>
  <c r="O92" i="1"/>
  <c r="O93" i="1" s="1"/>
  <c r="O97" i="1"/>
  <c r="O104" i="1" s="1"/>
  <c r="O101" i="1"/>
  <c r="N86" i="1"/>
  <c r="L104" i="1"/>
  <c r="L106" i="1" s="1"/>
  <c r="P104" i="1"/>
  <c r="P106" i="1" s="1"/>
  <c r="O36" i="1"/>
  <c r="O38" i="1"/>
  <c r="N93" i="1"/>
  <c r="N106" i="1" s="1"/>
  <c r="N39" i="1" l="1"/>
  <c r="O106" i="1"/>
  <c r="P39" i="1"/>
  <c r="Q28" i="1"/>
  <c r="Q24" i="1"/>
  <c r="Q27" i="1"/>
  <c r="Q34" i="1"/>
  <c r="Q35" i="1" s="1"/>
  <c r="Q26" i="1"/>
  <c r="Q25" i="1"/>
  <c r="Q33" i="1"/>
  <c r="Q30" i="1"/>
  <c r="Q23" i="1"/>
  <c r="Q17" i="1"/>
  <c r="Q16" i="1"/>
  <c r="Q18" i="1"/>
  <c r="Q20" i="1"/>
  <c r="Q15" i="1"/>
  <c r="Q14" i="1" s="1"/>
  <c r="Q19" i="1"/>
  <c r="P37" i="1"/>
  <c r="O39" i="1"/>
  <c r="O37" i="1"/>
  <c r="Q106" i="1"/>
  <c r="P32" i="1"/>
  <c r="P36" i="1"/>
  <c r="Q22" i="1" l="1"/>
  <c r="Q31" i="1" s="1"/>
  <c r="Q38" i="1" l="1"/>
  <c r="Q36" i="1"/>
</calcChain>
</file>

<file path=xl/sharedStrings.xml><?xml version="1.0" encoding="utf-8"?>
<sst xmlns="http://schemas.openxmlformats.org/spreadsheetml/2006/main" count="166" uniqueCount="119">
  <si>
    <t>Proyecto:</t>
  </si>
  <si>
    <t>Avance Real de Ing:</t>
  </si>
  <si>
    <t>Fase:</t>
  </si>
  <si>
    <t>HH Presupuesto:</t>
  </si>
  <si>
    <t>Mes de Certificación</t>
  </si>
  <si>
    <t>Fecha emisión:</t>
  </si>
  <si>
    <t>Certificado N°:</t>
  </si>
  <si>
    <t>Fecha de corte:</t>
  </si>
  <si>
    <t xml:space="preserve">Período </t>
  </si>
  <si>
    <t>% AsBuilt:</t>
  </si>
  <si>
    <t>Código:</t>
  </si>
  <si>
    <t>Nº</t>
  </si>
  <si>
    <t>PERSONAL DIRECTO</t>
  </si>
  <si>
    <t>CATEGORIA</t>
  </si>
  <si>
    <t>HH</t>
  </si>
  <si>
    <t>DESGLOSE HORAS HOMBRE</t>
  </si>
  <si>
    <t>ETAPA</t>
  </si>
  <si>
    <t>PREVIO</t>
  </si>
  <si>
    <t>ACTUAL</t>
  </si>
  <si>
    <t>TOTAL</t>
  </si>
  <si>
    <t>% Tot</t>
  </si>
  <si>
    <t>IB</t>
  </si>
  <si>
    <t>C</t>
  </si>
  <si>
    <t>P</t>
  </si>
  <si>
    <t>E</t>
  </si>
  <si>
    <t>I</t>
  </si>
  <si>
    <t>R</t>
  </si>
  <si>
    <t>M</t>
  </si>
  <si>
    <t>ID</t>
  </si>
  <si>
    <t>AB</t>
  </si>
  <si>
    <t>TOT. DIREC.</t>
  </si>
  <si>
    <t>( A )</t>
  </si>
  <si>
    <t>I-ING</t>
  </si>
  <si>
    <t>I-PyCP</t>
  </si>
  <si>
    <t>TOT. INDIREC.</t>
  </si>
  <si>
    <t>( B )</t>
  </si>
  <si>
    <t>% IND Vs TOT</t>
  </si>
  <si>
    <t>(A) + (B)</t>
  </si>
  <si>
    <t>PERSONAL INDIRECTO QUITO</t>
  </si>
  <si>
    <t>PERSONAL INDIRECTO OFICINA TÉCNICA</t>
  </si>
  <si>
    <t>RUBRO</t>
  </si>
  <si>
    <t>CATEGORÍA</t>
  </si>
  <si>
    <t>Tarifa 
(USD/HH)</t>
  </si>
  <si>
    <t>Unidad</t>
  </si>
  <si>
    <t>PRESUPUESTOS</t>
  </si>
  <si>
    <t>PERIODO ACTUAL</t>
  </si>
  <si>
    <t>ACUMULADO</t>
  </si>
  <si>
    <t>SALDO</t>
  </si>
  <si>
    <t>Qty</t>
  </si>
  <si>
    <t>Monto USD</t>
  </si>
  <si>
    <t>DIRECTOS</t>
  </si>
  <si>
    <t>1.1.2</t>
  </si>
  <si>
    <t>SERVICIO DE ESPECIALISTA</t>
  </si>
  <si>
    <t>1.1.3</t>
  </si>
  <si>
    <t>SERVICIO DE INGENIERO II</t>
  </si>
  <si>
    <t>1.1.4</t>
  </si>
  <si>
    <t>SERVICIO DE INGENIERO I</t>
  </si>
  <si>
    <t>1.1.6</t>
  </si>
  <si>
    <t>SERVICIO DE PROYECTISTA SENIOR</t>
  </si>
  <si>
    <t>1.1.7</t>
  </si>
  <si>
    <t>SERVICIO DE DIBUJANTE SENIOR</t>
  </si>
  <si>
    <t>1.1.9</t>
  </si>
  <si>
    <t>SERVICIO DE PROYECTISTA</t>
  </si>
  <si>
    <t>1.1.10</t>
  </si>
  <si>
    <t>SERVICIO DE DIBUJANTE</t>
  </si>
  <si>
    <t>1.2.2</t>
  </si>
  <si>
    <t>SERVICIO DE ESPECIALISTA EN CAMPO</t>
  </si>
  <si>
    <t>1.2.3</t>
  </si>
  <si>
    <t>SERVICIO DE INGENIERO II EN CAMPO</t>
  </si>
  <si>
    <t>1.2.4</t>
  </si>
  <si>
    <t>SERVICIO DE INGENIERO I EN CAMPO</t>
  </si>
  <si>
    <t>1.2.6</t>
  </si>
  <si>
    <t>SERVICIO DE PROYECTISTA SENIOR EN CAMPO</t>
  </si>
  <si>
    <t>1.2.7</t>
  </si>
  <si>
    <t>SERVICIO DE DIBUJANTE SENIOR EN CAMPO</t>
  </si>
  <si>
    <t>1.2.9</t>
  </si>
  <si>
    <t>SERVICIO DE PROYECTISTA EN CAMPO</t>
  </si>
  <si>
    <t>1.2.10</t>
  </si>
  <si>
    <t>SERVICIO DE DIBUJANTE EN CAMPO</t>
  </si>
  <si>
    <t>SUB TOTAL 1 - DIRECTOS</t>
  </si>
  <si>
    <t>INDIRECTOS UIO</t>
  </si>
  <si>
    <t>SUB TOTAL 2 - INDIRECTOS UIO</t>
  </si>
  <si>
    <t>INDIRECTOS OT</t>
  </si>
  <si>
    <t>SUB TOTAL 3 - INDIRECTOS OT</t>
  </si>
  <si>
    <t xml:space="preserve">Nota: </t>
  </si>
  <si>
    <t>El % de avance de ingeniería esta ponderado con 30% para ingeniería básica y 70% por ingeniería de detalle, el avance de los Asbuilt por separado sobre un 100%. (De no existir un tipo de ingeniería, la existente dará el avance total sobre el 100%)</t>
  </si>
  <si>
    <t xml:space="preserve">El % total de avance de Ingeniería es: </t>
  </si>
  <si>
    <t>Calculado de la siguiente manera: %IB *0,3  +  %ID*0,7 --&gt;</t>
  </si>
  <si>
    <t>IB =</t>
  </si>
  <si>
    <t>ID =</t>
  </si>
  <si>
    <t>AB =</t>
  </si>
  <si>
    <t>CPP</t>
  </si>
  <si>
    <t>SHAYA</t>
  </si>
  <si>
    <t>PROYECTO CAMPO AUCA - BLOQUE 61</t>
  </si>
  <si>
    <t>CERTIFICADO DE INGENIERÍA</t>
  </si>
  <si>
    <t>1.1.1</t>
  </si>
  <si>
    <t>SERVICIO DE COORDINADOR</t>
  </si>
  <si>
    <t>1.1.5</t>
  </si>
  <si>
    <t>SERVICIO DE INGENIERO DE PLANEACION</t>
  </si>
  <si>
    <t>1.2.1</t>
  </si>
  <si>
    <t>SERVICIO DE COORDINADOR EN CAMPO</t>
  </si>
  <si>
    <t>1.1.8</t>
  </si>
  <si>
    <t>SERVICIO DE TECNICO DE PLANEACION</t>
  </si>
  <si>
    <t>1.1.11</t>
  </si>
  <si>
    <t>SERVICIO DE CONTROL DE DOCUMENTOS</t>
  </si>
  <si>
    <t>1.2.5</t>
  </si>
  <si>
    <t>SERVICIO DE INGENIERO DE PLANEACION EN CAMPO</t>
  </si>
  <si>
    <t>1.2.8</t>
  </si>
  <si>
    <t>SERVICIO DE TECNICO DE PLANEACION EN CAMPO</t>
  </si>
  <si>
    <t>1.2.11</t>
  </si>
  <si>
    <t>SERVICIO DE CONTROL DE DOCUMENTOS EN CAMPO</t>
  </si>
  <si>
    <t>1.3.1</t>
  </si>
  <si>
    <t>VIAJE QUITO - CAMPO (IDA Y REGRESO)</t>
  </si>
  <si>
    <t>1.3.2</t>
  </si>
  <si>
    <t>TRANSPORTE PERSONAL (DENTRO DEL CAMPO - O HASTA EL COCA)</t>
  </si>
  <si>
    <t>1.3.3</t>
  </si>
  <si>
    <t>ALOJAMIENTO EN EL COCA O DAYUMA</t>
  </si>
  <si>
    <t>1.3.4</t>
  </si>
  <si>
    <t>VIATICOS PROFESIONAL EN CAMPO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</si>
</sst>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[$-409]d\-mmm\-yy;@"/>
  </numFmts>
  <fonts count="7" x14ac:knownFonts="1">
    <font>
      <sz val="11"/>
      <name val="Calibri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1869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3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FFFD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90">
    <xf numFmtId="0" fontId="0" fillId="0" borderId="0" xfId="0" applyNumberFormat="1" applyFont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  <xf numFmtId="0" fontId="4" fillId="2" borderId="0" xfId="0" applyNumberFormat="1" applyFont="1" applyFill="1" applyBorder="1" applyAlignment="1" applyProtection="1">
      <alignment horizontal="center" vertical="center"/>
      <protection hidden="1"/>
    </xf>
    <xf numFmtId="0" fontId="3" fillId="2" borderId="0" xfId="0" applyNumberFormat="1" applyFont="1" applyFill="1" applyBorder="1" applyAlignment="1" applyProtection="1">
      <alignment horizontal="center" vertical="center"/>
      <protection hidden="1"/>
    </xf>
    <xf numFmtId="43" fontId="3" fillId="2" borderId="0" xfId="1" applyNumberFormat="1" applyFont="1" applyFill="1" applyBorder="1" applyAlignment="1" applyProtection="1">
      <alignment horizontal="center" vertical="center"/>
      <protection hidden="1"/>
    </xf>
    <xf numFmtId="0" fontId="3" fillId="4" borderId="5" xfId="0" applyNumberFormat="1" applyFont="1" applyFill="1" applyBorder="1" applyAlignment="1" applyProtection="1">
      <alignment vertical="center"/>
      <protection hidden="1"/>
    </xf>
    <xf numFmtId="0" fontId="4" fillId="4" borderId="5" xfId="0" applyNumberFormat="1" applyFont="1" applyFill="1" applyBorder="1" applyAlignment="1" applyProtection="1">
      <alignment vertical="center"/>
      <protection hidden="1"/>
    </xf>
    <xf numFmtId="43" fontId="4" fillId="4" borderId="5" xfId="1" applyNumberFormat="1" applyFont="1" applyFill="1" applyBorder="1" applyAlignment="1" applyProtection="1">
      <alignment vertical="center"/>
      <protection hidden="1"/>
    </xf>
    <xf numFmtId="0" fontId="1" fillId="2" borderId="0" xfId="0" applyNumberFormat="1" applyFont="1" applyFill="1" applyBorder="1" applyProtection="1"/>
    <xf numFmtId="0" fontId="1" fillId="2" borderId="1" xfId="0" applyNumberFormat="1" applyFont="1" applyFill="1" applyBorder="1" applyProtection="1"/>
    <xf numFmtId="0" fontId="1" fillId="2" borderId="2" xfId="0" applyNumberFormat="1" applyFont="1" applyFill="1" applyBorder="1" applyProtection="1"/>
    <xf numFmtId="0" fontId="1" fillId="2" borderId="3" xfId="0" applyNumberFormat="1" applyFont="1" applyFill="1" applyBorder="1" applyProtection="1"/>
    <xf numFmtId="0" fontId="1" fillId="2" borderId="7" xfId="0" applyNumberFormat="1" applyFont="1" applyFill="1" applyBorder="1" applyProtection="1"/>
    <xf numFmtId="0" fontId="5" fillId="3" borderId="9" xfId="0" applyNumberFormat="1" applyFont="1" applyFill="1" applyBorder="1" applyProtection="1"/>
    <xf numFmtId="0" fontId="5" fillId="3" borderId="10" xfId="0" applyNumberFormat="1" applyFont="1" applyFill="1" applyBorder="1" applyProtection="1"/>
    <xf numFmtId="0" fontId="5" fillId="3" borderId="11" xfId="0" applyNumberFormat="1" applyFont="1" applyFill="1" applyBorder="1" applyProtection="1"/>
    <xf numFmtId="0" fontId="1" fillId="2" borderId="8" xfId="0" applyNumberFormat="1" applyFont="1" applyFill="1" applyBorder="1" applyProtection="1"/>
    <xf numFmtId="0" fontId="5" fillId="3" borderId="1" xfId="0" applyNumberFormat="1" applyFont="1" applyFill="1" applyBorder="1" applyAlignment="1" applyProtection="1">
      <alignment horizontal="center"/>
    </xf>
    <xf numFmtId="0" fontId="5" fillId="3" borderId="2" xfId="0" applyNumberFormat="1" applyFont="1" applyFill="1" applyBorder="1" applyAlignment="1" applyProtection="1">
      <alignment horizontal="center"/>
    </xf>
    <xf numFmtId="0" fontId="5" fillId="5" borderId="2" xfId="0" applyNumberFormat="1" applyFont="1" applyFill="1" applyBorder="1" applyAlignment="1" applyProtection="1">
      <alignment horizontal="center"/>
    </xf>
    <xf numFmtId="0" fontId="5" fillId="3" borderId="3" xfId="0" applyNumberFormat="1" applyFont="1" applyFill="1" applyBorder="1" applyAlignment="1" applyProtection="1">
      <alignment horizontal="center"/>
    </xf>
    <xf numFmtId="0" fontId="5" fillId="2" borderId="7" xfId="0" applyNumberFormat="1" applyFont="1" applyFill="1" applyBorder="1" applyProtection="1"/>
    <xf numFmtId="0" fontId="5" fillId="6" borderId="4" xfId="0" applyNumberFormat="1" applyFont="1" applyFill="1" applyBorder="1" applyAlignment="1" applyProtection="1">
      <alignment horizontal="center"/>
    </xf>
    <xf numFmtId="0" fontId="5" fillId="6" borderId="5" xfId="0" applyNumberFormat="1" applyFont="1" applyFill="1" applyBorder="1" applyAlignment="1" applyProtection="1">
      <alignment horizontal="center"/>
    </xf>
    <xf numFmtId="0" fontId="5" fillId="2" borderId="5" xfId="0" applyNumberFormat="1" applyFont="1" applyFill="1" applyBorder="1" applyAlignment="1" applyProtection="1">
      <alignment horizontal="center"/>
    </xf>
    <xf numFmtId="0" fontId="5" fillId="6" borderId="6" xfId="0" applyNumberFormat="1" applyFont="1" applyFill="1" applyBorder="1" applyAlignment="1" applyProtection="1">
      <alignment horizontal="center"/>
    </xf>
    <xf numFmtId="0" fontId="1" fillId="2" borderId="1" xfId="0" applyNumberFormat="1" applyFont="1" applyFill="1" applyBorder="1" applyAlignment="1" applyProtection="1">
      <alignment horizontal="center"/>
    </xf>
    <xf numFmtId="0" fontId="5" fillId="2" borderId="2" xfId="0" applyNumberFormat="1" applyFont="1" applyFill="1" applyBorder="1" applyAlignment="1" applyProtection="1">
      <alignment horizontal="center"/>
    </xf>
    <xf numFmtId="0" fontId="1" fillId="2" borderId="2" xfId="0" applyNumberFormat="1" applyFont="1" applyFill="1" applyBorder="1" applyAlignment="1" applyProtection="1">
      <alignment horizontal="center"/>
    </xf>
    <xf numFmtId="0" fontId="1" fillId="2" borderId="7" xfId="0" applyNumberFormat="1" applyFont="1" applyFill="1" applyBorder="1" applyAlignment="1" applyProtection="1">
      <alignment horizontal="center"/>
    </xf>
    <xf numFmtId="0" fontId="5" fillId="2" borderId="0" xfId="0" applyNumberFormat="1" applyFont="1" applyFill="1" applyBorder="1" applyAlignment="1" applyProtection="1">
      <alignment horizontal="center"/>
    </xf>
    <xf numFmtId="0" fontId="1" fillId="2" borderId="0" xfId="0" applyNumberFormat="1" applyFont="1" applyFill="1" applyBorder="1" applyAlignment="1" applyProtection="1">
      <alignment horizontal="center"/>
    </xf>
    <xf numFmtId="0" fontId="1" fillId="2" borderId="4" xfId="0" applyNumberFormat="1" applyFont="1" applyFill="1" applyBorder="1" applyProtection="1"/>
    <xf numFmtId="0" fontId="1" fillId="2" borderId="5" xfId="0" applyNumberFormat="1" applyFont="1" applyFill="1" applyBorder="1" applyProtection="1"/>
    <xf numFmtId="0" fontId="1" fillId="2" borderId="5" xfId="0" applyNumberFormat="1" applyFont="1" applyFill="1" applyBorder="1" applyAlignment="1" applyProtection="1">
      <alignment horizontal="center"/>
    </xf>
    <xf numFmtId="0" fontId="1" fillId="2" borderId="6" xfId="0" applyNumberFormat="1" applyFont="1" applyFill="1" applyBorder="1" applyProtection="1"/>
    <xf numFmtId="0" fontId="3" fillId="7" borderId="9" xfId="0" applyNumberFormat="1" applyFont="1" applyFill="1" applyBorder="1" applyAlignment="1" applyProtection="1">
      <alignment horizontal="left" vertical="center" indent="2"/>
      <protection hidden="1"/>
    </xf>
    <xf numFmtId="0" fontId="5" fillId="6" borderId="10" xfId="0" applyNumberFormat="1" applyFont="1" applyFill="1" applyBorder="1" applyProtection="1"/>
    <xf numFmtId="0" fontId="5" fillId="2" borderId="10" xfId="0" applyNumberFormat="1" applyFont="1" applyFill="1" applyBorder="1" applyProtection="1"/>
    <xf numFmtId="0" fontId="5" fillId="6" borderId="11" xfId="0" applyNumberFormat="1" applyFont="1" applyFill="1" applyBorder="1" applyProtection="1"/>
    <xf numFmtId="0" fontId="4" fillId="2" borderId="7" xfId="0" applyNumberFormat="1" applyFont="1" applyFill="1" applyBorder="1" applyAlignment="1" applyProtection="1">
      <alignment horizontal="left" vertical="center" indent="4"/>
      <protection hidden="1"/>
    </xf>
    <xf numFmtId="0" fontId="4" fillId="2" borderId="7" xfId="1" applyNumberFormat="1" applyFont="1" applyFill="1" applyBorder="1" applyAlignment="1" applyProtection="1">
      <alignment horizontal="left" vertical="center" indent="4"/>
      <protection hidden="1"/>
    </xf>
    <xf numFmtId="0" fontId="5" fillId="6" borderId="1" xfId="0" applyNumberFormat="1" applyFont="1" applyFill="1" applyBorder="1" applyAlignment="1" applyProtection="1">
      <alignment horizontal="center"/>
    </xf>
    <xf numFmtId="0" fontId="5" fillId="6" borderId="2" xfId="0" applyNumberFormat="1" applyFont="1" applyFill="1" applyBorder="1" applyProtection="1"/>
    <xf numFmtId="0" fontId="5" fillId="2" borderId="2" xfId="0" applyNumberFormat="1" applyFont="1" applyFill="1" applyBorder="1" applyProtection="1"/>
    <xf numFmtId="0" fontId="5" fillId="3" borderId="4" xfId="0" applyNumberFormat="1" applyFont="1" applyFill="1" applyBorder="1" applyAlignment="1" applyProtection="1">
      <alignment horizontal="center"/>
    </xf>
    <xf numFmtId="0" fontId="5" fillId="3" borderId="5" xfId="0" applyNumberFormat="1" applyFont="1" applyFill="1" applyBorder="1" applyProtection="1"/>
    <xf numFmtId="0" fontId="5" fillId="5" borderId="5" xfId="0" applyNumberFormat="1" applyFont="1" applyFill="1" applyBorder="1" applyProtection="1"/>
    <xf numFmtId="0" fontId="1" fillId="6" borderId="2" xfId="0" applyNumberFormat="1" applyFont="1" applyFill="1" applyBorder="1" applyProtection="1"/>
    <xf numFmtId="0" fontId="5" fillId="6" borderId="7" xfId="0" applyNumberFormat="1" applyFont="1" applyFill="1" applyBorder="1" applyAlignment="1" applyProtection="1">
      <alignment horizontal="center"/>
    </xf>
    <xf numFmtId="0" fontId="1" fillId="6" borderId="0" xfId="0" applyNumberFormat="1" applyFont="1" applyFill="1" applyBorder="1" applyProtection="1"/>
    <xf numFmtId="0" fontId="5" fillId="3" borderId="7" xfId="0" applyNumberFormat="1" applyFont="1" applyFill="1" applyBorder="1" applyAlignment="1" applyProtection="1">
      <alignment horizontal="center"/>
    </xf>
    <xf numFmtId="0" fontId="1" fillId="3" borderId="0" xfId="0" applyNumberFormat="1" applyFont="1" applyFill="1" applyBorder="1" applyProtection="1"/>
    <xf numFmtId="0" fontId="1" fillId="5" borderId="0" xfId="0" applyNumberFormat="1" applyFont="1" applyFill="1" applyBorder="1" applyProtection="1"/>
    <xf numFmtId="0" fontId="1" fillId="3" borderId="5" xfId="0" applyNumberFormat="1" applyFont="1" applyFill="1" applyBorder="1" applyProtection="1"/>
    <xf numFmtId="0" fontId="1" fillId="5" borderId="5" xfId="0" applyNumberFormat="1" applyFont="1" applyFill="1" applyBorder="1" applyProtection="1"/>
    <xf numFmtId="0" fontId="1" fillId="3" borderId="10" xfId="0" applyNumberFormat="1" applyFont="1" applyFill="1" applyBorder="1" applyProtection="1"/>
    <xf numFmtId="0" fontId="1" fillId="5" borderId="10" xfId="0" applyNumberFormat="1" applyFont="1" applyFill="1" applyBorder="1" applyProtection="1"/>
    <xf numFmtId="0" fontId="5" fillId="3" borderId="3" xfId="0" applyNumberFormat="1" applyFont="1" applyFill="1" applyBorder="1" applyProtection="1"/>
    <xf numFmtId="0" fontId="5" fillId="9" borderId="9" xfId="0" applyNumberFormat="1" applyFont="1" applyFill="1" applyBorder="1" applyAlignment="1" applyProtection="1">
      <alignment horizontal="center" vertical="center"/>
    </xf>
    <xf numFmtId="0" fontId="5" fillId="9" borderId="11" xfId="0" applyNumberFormat="1" applyFont="1" applyFill="1" applyBorder="1" applyAlignment="1" applyProtection="1">
      <alignment horizontal="center" vertical="center"/>
    </xf>
    <xf numFmtId="0" fontId="5" fillId="10" borderId="9" xfId="0" applyNumberFormat="1" applyFont="1" applyFill="1" applyBorder="1" applyAlignment="1" applyProtection="1">
      <alignment horizontal="center" vertical="center"/>
    </xf>
    <xf numFmtId="0" fontId="5" fillId="10" borderId="11" xfId="0" applyNumberFormat="1" applyFont="1" applyFill="1" applyBorder="1" applyAlignment="1" applyProtection="1">
      <alignment horizontal="center" vertical="center"/>
    </xf>
    <xf numFmtId="0" fontId="5" fillId="11" borderId="9" xfId="0" applyNumberFormat="1" applyFont="1" applyFill="1" applyBorder="1" applyAlignment="1" applyProtection="1">
      <alignment horizontal="center" vertical="center"/>
    </xf>
    <xf numFmtId="0" fontId="5" fillId="11" borderId="11" xfId="0" applyNumberFormat="1" applyFont="1" applyFill="1" applyBorder="1" applyAlignment="1" applyProtection="1">
      <alignment horizontal="center" vertical="center"/>
    </xf>
    <xf numFmtId="0" fontId="5" fillId="10" borderId="1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0" fontId="5" fillId="10" borderId="9" xfId="0" applyNumberFormat="1" applyFont="1" applyFill="1" applyBorder="1" applyAlignment="1" applyProtection="1">
      <alignment vertical="center"/>
    </xf>
    <xf numFmtId="0" fontId="1" fillId="10" borderId="10" xfId="0" applyNumberFormat="1" applyFont="1" applyFill="1" applyBorder="1" applyAlignment="1" applyProtection="1">
      <alignment vertical="center"/>
    </xf>
    <xf numFmtId="0" fontId="5" fillId="2" borderId="1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left"/>
    </xf>
    <xf numFmtId="0" fontId="1" fillId="2" borderId="2" xfId="0" applyNumberFormat="1" applyFont="1" applyFill="1" applyBorder="1" applyAlignment="1" applyProtection="1">
      <alignment horizontal="left"/>
    </xf>
    <xf numFmtId="0" fontId="1" fillId="2" borderId="7" xfId="0" applyNumberFormat="1" applyFont="1" applyFill="1" applyBorder="1" applyAlignment="1" applyProtection="1">
      <alignment horizontal="left"/>
    </xf>
    <xf numFmtId="0" fontId="1" fillId="2" borderId="0" xfId="0" applyNumberFormat="1" applyFont="1" applyFill="1" applyBorder="1" applyAlignment="1" applyProtection="1">
      <alignment horizontal="left"/>
    </xf>
    <xf numFmtId="0" fontId="5" fillId="10" borderId="4" xfId="0" applyNumberFormat="1" applyFont="1" applyFill="1" applyBorder="1" applyProtection="1"/>
    <xf numFmtId="0" fontId="5" fillId="10" borderId="5" xfId="0" applyNumberFormat="1" applyFont="1" applyFill="1" applyBorder="1" applyProtection="1"/>
    <xf numFmtId="0" fontId="5" fillId="9" borderId="4" xfId="0" applyNumberFormat="1" applyFont="1" applyFill="1" applyBorder="1" applyProtection="1"/>
    <xf numFmtId="0" fontId="5" fillId="11" borderId="4" xfId="0" applyNumberFormat="1" applyFont="1" applyFill="1" applyBorder="1" applyProtection="1"/>
    <xf numFmtId="0" fontId="5" fillId="11" borderId="6" xfId="0" applyNumberFormat="1" applyFont="1" applyFill="1" applyBorder="1" applyProtection="1"/>
    <xf numFmtId="0" fontId="5" fillId="10" borderId="9" xfId="0" applyNumberFormat="1" applyFont="1" applyFill="1" applyBorder="1" applyProtection="1"/>
    <xf numFmtId="0" fontId="1" fillId="10" borderId="10" xfId="0" applyNumberFormat="1" applyFont="1" applyFill="1" applyBorder="1" applyProtection="1"/>
    <xf numFmtId="0" fontId="1" fillId="10" borderId="11" xfId="0" applyNumberFormat="1" applyFont="1" applyFill="1" applyBorder="1" applyProtection="1"/>
    <xf numFmtId="0" fontId="4" fillId="2" borderId="8" xfId="0" applyNumberFormat="1" applyFont="1" applyFill="1" applyBorder="1" applyAlignment="1" applyProtection="1">
      <alignment horizontal="center" vertical="center"/>
      <protection hidden="1"/>
    </xf>
    <xf numFmtId="0" fontId="1" fillId="9" borderId="4" xfId="0" applyNumberFormat="1" applyFont="1" applyFill="1" applyBorder="1" applyProtection="1"/>
    <xf numFmtId="0" fontId="1" fillId="10" borderId="4" xfId="0" applyNumberFormat="1" applyFont="1" applyFill="1" applyBorder="1" applyProtection="1"/>
    <xf numFmtId="0" fontId="1" fillId="11" borderId="4" xfId="0" applyNumberFormat="1" applyFont="1" applyFill="1" applyBorder="1" applyProtection="1"/>
    <xf numFmtId="0" fontId="1" fillId="10" borderId="5" xfId="0" applyNumberFormat="1" applyFont="1" applyFill="1" applyBorder="1" applyProtection="1"/>
    <xf numFmtId="0" fontId="5" fillId="8" borderId="10" xfId="0" applyNumberFormat="1" applyFont="1" applyFill="1" applyBorder="1" applyProtection="1"/>
    <xf numFmtId="0" fontId="5" fillId="5" borderId="10" xfId="0" applyNumberFormat="1" applyFont="1" applyFill="1" applyBorder="1" applyProtection="1"/>
    <xf numFmtId="0" fontId="1" fillId="2" borderId="1" xfId="0" applyNumberFormat="1" applyFont="1" applyFill="1" applyBorder="1" applyAlignment="1" applyProtection="1">
      <alignment horizontal="center" vertical="center"/>
    </xf>
    <xf numFmtId="0" fontId="5" fillId="2" borderId="0" xfId="0" applyNumberFormat="1" applyFont="1" applyFill="1" applyBorder="1" applyProtection="1"/>
    <xf numFmtId="0" fontId="5" fillId="2" borderId="1" xfId="0" applyNumberFormat="1" applyFont="1" applyFill="1" applyBorder="1" applyAlignment="1" applyProtection="1">
      <alignment horizontal="center"/>
    </xf>
    <xf numFmtId="0" fontId="5" fillId="2" borderId="7" xfId="0" applyNumberFormat="1" applyFont="1" applyFill="1" applyBorder="1" applyAlignment="1" applyProtection="1">
      <alignment horizontal="center"/>
    </xf>
    <xf numFmtId="0" fontId="5" fillId="2" borderId="4" xfId="0" applyNumberFormat="1" applyFont="1" applyFill="1" applyBorder="1" applyAlignment="1" applyProtection="1">
      <alignment horizontal="center"/>
    </xf>
    <xf numFmtId="10" fontId="5" fillId="2" borderId="0" xfId="0" applyNumberFormat="1" applyFont="1" applyFill="1" applyBorder="1" applyProtection="1"/>
    <xf numFmtId="2" fontId="1" fillId="2" borderId="3" xfId="0" applyNumberFormat="1" applyFont="1" applyFill="1" applyBorder="1" applyAlignment="1" applyProtection="1">
      <alignment horizontal="center"/>
    </xf>
    <xf numFmtId="2" fontId="1" fillId="2" borderId="8" xfId="0" applyNumberFormat="1" applyFont="1" applyFill="1" applyBorder="1" applyAlignment="1" applyProtection="1">
      <alignment horizontal="center"/>
    </xf>
    <xf numFmtId="2" fontId="1" fillId="2" borderId="6" xfId="0" applyNumberFormat="1" applyFont="1" applyFill="1" applyBorder="1" applyProtection="1"/>
    <xf numFmtId="44" fontId="5" fillId="2" borderId="3" xfId="0" applyNumberFormat="1" applyFont="1" applyFill="1" applyBorder="1" applyAlignment="1" applyProtection="1">
      <alignment horizontal="center" vertical="center"/>
    </xf>
    <xf numFmtId="44" fontId="1" fillId="2" borderId="8" xfId="0" applyNumberFormat="1" applyFont="1" applyFill="1" applyBorder="1" applyProtection="1"/>
    <xf numFmtId="44" fontId="1" fillId="2" borderId="8" xfId="0" applyNumberFormat="1" applyFont="1" applyFill="1" applyBorder="1" applyAlignment="1" applyProtection="1">
      <alignment vertical="center"/>
    </xf>
    <xf numFmtId="44" fontId="5" fillId="9" borderId="6" xfId="0" applyNumberFormat="1" applyFont="1" applyFill="1" applyBorder="1" applyProtection="1"/>
    <xf numFmtId="44" fontId="5" fillId="10" borderId="6" xfId="0" applyNumberFormat="1" applyFont="1" applyFill="1" applyBorder="1" applyProtection="1"/>
    <xf numFmtId="44" fontId="5" fillId="11" borderId="6" xfId="0" applyNumberFormat="1" applyFont="1" applyFill="1" applyBorder="1" applyProtection="1"/>
    <xf numFmtId="44" fontId="1" fillId="9" borderId="6" xfId="0" applyNumberFormat="1" applyFont="1" applyFill="1" applyBorder="1" applyProtection="1"/>
    <xf numFmtId="44" fontId="1" fillId="10" borderId="6" xfId="0" applyNumberFormat="1" applyFont="1" applyFill="1" applyBorder="1" applyProtection="1"/>
    <xf numFmtId="44" fontId="1" fillId="11" borderId="6" xfId="0" applyNumberFormat="1" applyFont="1" applyFill="1" applyBorder="1" applyProtection="1"/>
    <xf numFmtId="44" fontId="5" fillId="8" borderId="10" xfId="0" applyNumberFormat="1" applyFont="1" applyFill="1" applyBorder="1" applyProtection="1"/>
    <xf numFmtId="44" fontId="5" fillId="3" borderId="10" xfId="0" applyNumberFormat="1" applyFont="1" applyFill="1" applyBorder="1" applyProtection="1"/>
    <xf numFmtId="44" fontId="5" fillId="5" borderId="10" xfId="0" applyNumberFormat="1" applyFont="1" applyFill="1" applyBorder="1" applyProtection="1"/>
    <xf numFmtId="2" fontId="1" fillId="2" borderId="3" xfId="0" applyNumberFormat="1" applyFont="1" applyFill="1" applyBorder="1" applyProtection="1"/>
    <xf numFmtId="2" fontId="1" fillId="2" borderId="8" xfId="0" applyNumberFormat="1" applyFont="1" applyFill="1" applyBorder="1" applyProtection="1"/>
    <xf numFmtId="2" fontId="5" fillId="6" borderId="3" xfId="0" applyNumberFormat="1" applyFont="1" applyFill="1" applyBorder="1" applyProtection="1"/>
    <xf numFmtId="2" fontId="5" fillId="3" borderId="6" xfId="0" applyNumberFormat="1" applyFont="1" applyFill="1" applyBorder="1" applyProtection="1"/>
    <xf numFmtId="2" fontId="1" fillId="6" borderId="3" xfId="0" applyNumberFormat="1" applyFont="1" applyFill="1" applyBorder="1" applyProtection="1"/>
    <xf numFmtId="2" fontId="1" fillId="6" borderId="8" xfId="0" applyNumberFormat="1" applyFont="1" applyFill="1" applyBorder="1" applyProtection="1"/>
    <xf numFmtId="2" fontId="1" fillId="3" borderId="8" xfId="0" applyNumberFormat="1" applyFont="1" applyFill="1" applyBorder="1" applyProtection="1"/>
    <xf numFmtId="2" fontId="1" fillId="3" borderId="6" xfId="0" applyNumberFormat="1" applyFont="1" applyFill="1" applyBorder="1" applyProtection="1"/>
    <xf numFmtId="2" fontId="1" fillId="3" borderId="11" xfId="0" applyNumberFormat="1" applyFont="1" applyFill="1" applyBorder="1" applyProtection="1"/>
    <xf numFmtId="0" fontId="1" fillId="2" borderId="0" xfId="0" applyNumberFormat="1" applyFont="1" applyFill="1" applyBorder="1" applyAlignment="1" applyProtection="1">
      <alignment horizontal="left"/>
    </xf>
    <xf numFmtId="0" fontId="1" fillId="2" borderId="2" xfId="0" applyNumberFormat="1" applyFont="1" applyFill="1" applyBorder="1" applyAlignment="1" applyProtection="1">
      <alignment horizontal="left"/>
    </xf>
    <xf numFmtId="0" fontId="1" fillId="2" borderId="0" xfId="0" applyNumberFormat="1" applyFont="1" applyFill="1" applyBorder="1" applyAlignment="1" applyProtection="1">
      <alignment horizontal="left" wrapText="1"/>
    </xf>
    <xf numFmtId="0" fontId="3" fillId="3" borderId="0" xfId="0" applyNumberFormat="1" applyFont="1" applyFill="1" applyBorder="1" applyAlignment="1" applyProtection="1">
      <alignment horizontal="left" vertical="center"/>
      <protection hidden="1"/>
    </xf>
    <xf numFmtId="164" fontId="4" fillId="4" borderId="0" xfId="0" applyNumberFormat="1" applyFont="1" applyFill="1" applyBorder="1" applyAlignment="1" applyProtection="1">
      <alignment horizontal="center" vertical="center"/>
      <protection hidden="1"/>
    </xf>
    <xf numFmtId="164" fontId="4" fillId="4" borderId="8" xfId="0" applyNumberFormat="1" applyFont="1" applyFill="1" applyBorder="1" applyAlignment="1" applyProtection="1">
      <alignment horizontal="center" vertical="center"/>
      <protection hidden="1"/>
    </xf>
    <xf numFmtId="0" fontId="3" fillId="3" borderId="7" xfId="0" applyNumberFormat="1" applyFont="1" applyFill="1" applyBorder="1" applyAlignment="1" applyProtection="1">
      <alignment horizontal="left" vertical="center"/>
      <protection hidden="1"/>
    </xf>
    <xf numFmtId="0" fontId="4" fillId="4" borderId="0" xfId="0" applyNumberFormat="1" applyFont="1" applyFill="1" applyBorder="1" applyAlignment="1" applyProtection="1">
      <alignment horizontal="left" vertical="center"/>
      <protection hidden="1"/>
    </xf>
    <xf numFmtId="0" fontId="5" fillId="3" borderId="1" xfId="0" applyNumberFormat="1" applyFont="1" applyFill="1" applyBorder="1" applyAlignment="1" applyProtection="1">
      <alignment horizontal="center"/>
    </xf>
    <xf numFmtId="0" fontId="5" fillId="3" borderId="2" xfId="0" applyNumberFormat="1" applyFont="1" applyFill="1" applyBorder="1" applyAlignment="1" applyProtection="1">
      <alignment horizontal="center"/>
    </xf>
    <xf numFmtId="0" fontId="1" fillId="3" borderId="1" xfId="0" applyNumberFormat="1" applyFont="1" applyFill="1" applyBorder="1" applyAlignment="1" applyProtection="1">
      <alignment horizontal="center"/>
    </xf>
    <xf numFmtId="0" fontId="1" fillId="3" borderId="2" xfId="0" applyNumberFormat="1" applyFont="1" applyFill="1" applyBorder="1" applyAlignment="1" applyProtection="1">
      <alignment horizontal="center"/>
    </xf>
    <xf numFmtId="0" fontId="1" fillId="3" borderId="3" xfId="0" applyNumberFormat="1" applyFont="1" applyFill="1" applyBorder="1" applyAlignment="1" applyProtection="1">
      <alignment horizontal="center"/>
    </xf>
    <xf numFmtId="164" fontId="4" fillId="4" borderId="0" xfId="0" applyNumberFormat="1" applyFont="1" applyFill="1" applyBorder="1" applyAlignment="1" applyProtection="1">
      <alignment horizontal="left" vertical="center"/>
      <protection hidden="1"/>
    </xf>
    <xf numFmtId="10" fontId="4" fillId="4" borderId="0" xfId="2" applyNumberFormat="1" applyFont="1" applyFill="1" applyBorder="1" applyAlignment="1" applyProtection="1">
      <alignment horizontal="center" vertical="center"/>
      <protection hidden="1"/>
    </xf>
    <xf numFmtId="10" fontId="4" fillId="4" borderId="8" xfId="2" applyNumberFormat="1" applyFont="1" applyFill="1" applyBorder="1" applyAlignment="1" applyProtection="1">
      <alignment horizontal="center" vertical="center"/>
      <protection hidden="1"/>
    </xf>
    <xf numFmtId="0" fontId="3" fillId="3" borderId="4" xfId="0" applyNumberFormat="1" applyFont="1" applyFill="1" applyBorder="1" applyAlignment="1" applyProtection="1">
      <alignment horizontal="left" vertical="center"/>
      <protection hidden="1"/>
    </xf>
    <xf numFmtId="0" fontId="3" fillId="3" borderId="5" xfId="0" applyNumberFormat="1" applyFont="1" applyFill="1" applyBorder="1" applyAlignment="1" applyProtection="1">
      <alignment horizontal="left" vertical="center"/>
      <protection hidden="1"/>
    </xf>
    <xf numFmtId="10" fontId="4" fillId="4" borderId="5" xfId="2" applyNumberFormat="1" applyFont="1" applyFill="1" applyBorder="1" applyAlignment="1" applyProtection="1">
      <alignment horizontal="center" vertical="center"/>
      <protection hidden="1"/>
    </xf>
    <xf numFmtId="10" fontId="4" fillId="4" borderId="6" xfId="2" applyNumberFormat="1" applyFont="1" applyFill="1" applyBorder="1" applyAlignment="1" applyProtection="1">
      <alignment horizontal="center" vertical="center"/>
      <protection hidden="1"/>
    </xf>
    <xf numFmtId="0" fontId="5" fillId="8" borderId="1" xfId="0" applyNumberFormat="1" applyFont="1" applyFill="1" applyBorder="1" applyAlignment="1" applyProtection="1">
      <alignment horizontal="center" vertical="center"/>
    </xf>
    <xf numFmtId="0" fontId="5" fillId="8" borderId="3" xfId="0" applyNumberFormat="1" applyFont="1" applyFill="1" applyBorder="1" applyAlignment="1" applyProtection="1">
      <alignment horizontal="center" vertical="center"/>
    </xf>
    <xf numFmtId="0" fontId="6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6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6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6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6" fillId="2" borderId="5" xfId="0" applyNumberFormat="1" applyFont="1" applyFill="1" applyBorder="1" applyAlignment="1" applyProtection="1">
      <alignment horizontal="center" vertical="center" wrapText="1"/>
      <protection hidden="1"/>
    </xf>
    <xf numFmtId="0" fontId="6" fillId="2" borderId="6" xfId="0" applyNumberFormat="1" applyFont="1" applyFill="1" applyBorder="1" applyAlignment="1" applyProtection="1">
      <alignment horizontal="center" vertical="center" wrapText="1"/>
      <protection hidden="1"/>
    </xf>
    <xf numFmtId="0" fontId="3" fillId="3" borderId="1" xfId="0" applyNumberFormat="1" applyFont="1" applyFill="1" applyBorder="1" applyAlignment="1" applyProtection="1">
      <alignment horizontal="left" vertical="center"/>
      <protection hidden="1"/>
    </xf>
    <xf numFmtId="0" fontId="3" fillId="3" borderId="2" xfId="0" applyNumberFormat="1" applyFont="1" applyFill="1" applyBorder="1" applyAlignment="1" applyProtection="1">
      <alignment horizontal="left" vertical="center"/>
      <protection hidden="1"/>
    </xf>
    <xf numFmtId="0" fontId="4" fillId="4" borderId="2" xfId="0" applyNumberFormat="1" applyFont="1" applyFill="1" applyBorder="1" applyAlignment="1" applyProtection="1">
      <alignment horizontal="left" vertical="center" wrapText="1"/>
      <protection hidden="1"/>
    </xf>
    <xf numFmtId="10" fontId="4" fillId="4" borderId="2" xfId="0" applyNumberFormat="1" applyFont="1" applyFill="1" applyBorder="1" applyAlignment="1" applyProtection="1">
      <alignment horizontal="center" vertical="center"/>
      <protection hidden="1"/>
    </xf>
    <xf numFmtId="10" fontId="4" fillId="4" borderId="3" xfId="0" applyNumberFormat="1" applyFont="1" applyFill="1" applyBorder="1" applyAlignment="1" applyProtection="1">
      <alignment horizontal="center" vertical="center"/>
      <protection hidden="1"/>
    </xf>
    <xf numFmtId="1" fontId="4" fillId="4" borderId="0" xfId="1" applyNumberFormat="1" applyFont="1" applyFill="1" applyBorder="1" applyAlignment="1" applyProtection="1">
      <alignment horizontal="center" vertical="center"/>
      <protection hidden="1"/>
    </xf>
    <xf numFmtId="1" fontId="4" fillId="4" borderId="8" xfId="1" applyNumberFormat="1" applyFont="1" applyFill="1" applyBorder="1" applyAlignment="1" applyProtection="1">
      <alignment horizontal="center" vertical="center"/>
      <protection hidden="1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3" fillId="3" borderId="4" xfId="0" applyNumberFormat="1" applyFont="1" applyFill="1" applyBorder="1" applyAlignment="1" applyProtection="1">
      <alignment horizontal="center" vertical="center"/>
    </xf>
    <xf numFmtId="0" fontId="3" fillId="3" borderId="2" xfId="0" applyNumberFormat="1" applyFont="1" applyFill="1" applyBorder="1" applyAlignment="1" applyProtection="1">
      <alignment horizontal="center" vertical="center"/>
    </xf>
    <xf numFmtId="0" fontId="3" fillId="3" borderId="5" xfId="0" applyNumberFormat="1" applyFont="1" applyFill="1" applyBorder="1" applyAlignment="1" applyProtection="1">
      <alignment horizontal="center" vertical="center"/>
    </xf>
    <xf numFmtId="0" fontId="3" fillId="3" borderId="2" xfId="0" applyNumberFormat="1" applyFont="1" applyFill="1" applyBorder="1" applyAlignment="1" applyProtection="1">
      <alignment horizontal="center" vertical="center" wrapText="1"/>
    </xf>
    <xf numFmtId="0" fontId="3" fillId="3" borderId="5" xfId="0" applyNumberFormat="1" applyFont="1" applyFill="1" applyBorder="1" applyAlignment="1" applyProtection="1">
      <alignment horizontal="center" vertical="center" wrapText="1"/>
    </xf>
    <xf numFmtId="0" fontId="3" fillId="3" borderId="3" xfId="0" applyNumberFormat="1" applyFont="1" applyFill="1" applyBorder="1" applyAlignment="1" applyProtection="1">
      <alignment horizontal="center" vertical="center"/>
    </xf>
    <xf numFmtId="0" fontId="3" fillId="3" borderId="6" xfId="0" applyNumberFormat="1" applyFont="1" applyFill="1" applyBorder="1" applyAlignment="1" applyProtection="1">
      <alignment horizontal="center" vertical="center"/>
    </xf>
    <xf numFmtId="0" fontId="5" fillId="2" borderId="2" xfId="0" applyNumberFormat="1" applyFont="1" applyFill="1" applyBorder="1" applyAlignment="1" applyProtection="1">
      <alignment horizontal="center" vertical="center"/>
    </xf>
    <xf numFmtId="0" fontId="5" fillId="2" borderId="3" xfId="0" applyNumberFormat="1" applyFont="1" applyFill="1" applyBorder="1" applyAlignment="1" applyProtection="1">
      <alignment horizontal="center" vertical="center"/>
    </xf>
    <xf numFmtId="0" fontId="5" fillId="3" borderId="1" xfId="0" applyNumberFormat="1" applyFont="1" applyFill="1" applyBorder="1" applyAlignment="1" applyProtection="1">
      <alignment horizontal="center" vertical="center"/>
    </xf>
    <xf numFmtId="0" fontId="5" fillId="3" borderId="2" xfId="0" applyNumberFormat="1" applyFont="1" applyFill="1" applyBorder="1" applyAlignment="1" applyProtection="1">
      <alignment horizontal="center" vertical="center"/>
    </xf>
    <xf numFmtId="0" fontId="5" fillId="3" borderId="3" xfId="0" applyNumberFormat="1" applyFont="1" applyFill="1" applyBorder="1" applyAlignment="1" applyProtection="1">
      <alignment horizontal="center" vertical="center"/>
    </xf>
    <xf numFmtId="0" fontId="5" fillId="5" borderId="1" xfId="0" applyNumberFormat="1" applyFont="1" applyFill="1" applyBorder="1" applyAlignment="1" applyProtection="1">
      <alignment horizontal="center" vertical="center"/>
    </xf>
    <xf numFmtId="0" fontId="5" fillId="5" borderId="3" xfId="0" applyNumberFormat="1" applyFont="1" applyFill="1" applyBorder="1" applyAlignment="1" applyProtection="1">
      <alignment horizontal="center" vertical="center"/>
    </xf>
    <xf numFmtId="44" fontId="1" fillId="2" borderId="0" xfId="0" applyNumberFormat="1" applyFont="1" applyFill="1" applyBorder="1" applyAlignment="1" applyProtection="1">
      <alignment horizontal="center"/>
    </xf>
    <xf numFmtId="44" fontId="1" fillId="2" borderId="8" xfId="0" applyNumberFormat="1" applyFont="1" applyFill="1" applyBorder="1" applyAlignment="1" applyProtection="1">
      <alignment horizontal="center"/>
    </xf>
    <xf numFmtId="44" fontId="5" fillId="10" borderId="5" xfId="0" applyNumberFormat="1" applyFont="1" applyFill="1" applyBorder="1" applyAlignment="1" applyProtection="1">
      <alignment horizontal="center"/>
    </xf>
    <xf numFmtId="44" fontId="5" fillId="10" borderId="6" xfId="0" applyNumberFormat="1" applyFont="1" applyFill="1" applyBorder="1" applyAlignment="1" applyProtection="1">
      <alignment horizontal="center"/>
    </xf>
    <xf numFmtId="0" fontId="1" fillId="2" borderId="2" xfId="0" applyNumberFormat="1" applyFont="1" applyFill="1" applyBorder="1" applyAlignment="1" applyProtection="1">
      <alignment horizontal="center"/>
    </xf>
    <xf numFmtId="0" fontId="1" fillId="2" borderId="3" xfId="0" applyNumberFormat="1" applyFont="1" applyFill="1" applyBorder="1" applyAlignment="1" applyProtection="1">
      <alignment horizontal="center"/>
    </xf>
    <xf numFmtId="0" fontId="3" fillId="2" borderId="5" xfId="0" applyNumberFormat="1" applyFont="1" applyFill="1" applyBorder="1" applyAlignment="1" applyProtection="1">
      <alignment horizontal="center" vertical="center"/>
      <protection hidden="1"/>
    </xf>
    <xf numFmtId="0" fontId="4" fillId="2" borderId="2" xfId="0" applyNumberFormat="1" applyFont="1" applyFill="1" applyBorder="1" applyAlignment="1" applyProtection="1">
      <alignment horizontal="center" vertical="center"/>
      <protection hidden="1"/>
    </xf>
    <xf numFmtId="44" fontId="5" fillId="2" borderId="10" xfId="0" applyNumberFormat="1" applyFont="1" applyFill="1" applyBorder="1" applyAlignment="1" applyProtection="1">
      <alignment horizontal="center"/>
    </xf>
    <xf numFmtId="44" fontId="5" fillId="2" borderId="11" xfId="0" applyNumberFormat="1" applyFont="1" applyFill="1" applyBorder="1" applyAlignment="1" applyProtection="1">
      <alignment horizontal="center"/>
    </xf>
    <xf numFmtId="0" fontId="1" fillId="2" borderId="2" xfId="0" applyNumberFormat="1" applyFont="1" applyFill="1" applyBorder="1" applyAlignment="1" applyProtection="1">
      <alignment horizontal="left" wrapText="1"/>
    </xf>
    <xf numFmtId="0" fontId="1" fillId="2" borderId="3" xfId="0" applyNumberFormat="1" applyFont="1" applyFill="1" applyBorder="1" applyAlignment="1" applyProtection="1">
      <alignment horizontal="left" wrapText="1"/>
    </xf>
    <xf numFmtId="0" fontId="4" fillId="2" borderId="0" xfId="0" applyNumberFormat="1" applyFont="1" applyFill="1" applyBorder="1" applyAlignment="1" applyProtection="1">
      <alignment horizontal="left" vertical="center" wrapText="1"/>
      <protection hidden="1"/>
    </xf>
    <xf numFmtId="0" fontId="5" fillId="10" borderId="4" xfId="0" applyNumberFormat="1" applyFont="1" applyFill="1" applyBorder="1" applyAlignment="1" applyProtection="1">
      <alignment horizontal="center"/>
    </xf>
    <xf numFmtId="0" fontId="5" fillId="10" borderId="5" xfId="0" applyNumberFormat="1" applyFont="1" applyFill="1" applyBorder="1" applyAlignment="1" applyProtection="1">
      <alignment horizontal="center"/>
    </xf>
    <xf numFmtId="0" fontId="5" fillId="10" borderId="6" xfId="0" applyNumberFormat="1" applyFont="1" applyFill="1" applyBorder="1" applyAlignment="1" applyProtection="1">
      <alignment horizontal="center"/>
    </xf>
    <xf numFmtId="44" fontId="1" fillId="10" borderId="5" xfId="0" applyNumberFormat="1" applyFont="1" applyFill="1" applyBorder="1" applyAlignment="1" applyProtection="1">
      <alignment horizontal="center"/>
    </xf>
    <xf numFmtId="44" fontId="1" fillId="10" borderId="6" xfId="0" applyNumberFormat="1" applyFont="1" applyFill="1" applyBorder="1" applyAlignment="1" applyProtection="1">
      <alignment horizontal="center"/>
    </xf>
    <xf numFmtId="10" fontId="1" fillId="2" borderId="0" xfId="0" applyNumberFormat="1" applyFont="1" applyFill="1" applyBorder="1" applyAlignment="1" applyProtection="1">
      <alignment horizontal="center" vertical="center"/>
    </xf>
    <xf numFmtId="10" fontId="1" fillId="2" borderId="0" xfId="0" applyNumberFormat="1" applyFont="1" applyFill="1" applyBorder="1" applyAlignment="1" applyProtection="1">
      <alignment horizontal="center"/>
    </xf>
  </cellXfs>
  <cellStyles count="3">
    <cellStyle name="Millares" xfId="1"/>
    <cellStyle name="Normal" xfId="0" builtinId="0"/>
    <cellStyle name="Porcentaj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358588</xdr:colOff>
      <xdr:row>0</xdr:row>
      <xdr:rowOff>11206</xdr:rowOff>
    </xdr:from>
    <xdr:to>
      <xdr:col>2</xdr:col>
      <xdr:colOff>427650</xdr:colOff>
      <xdr:row>1</xdr:row>
      <xdr:rowOff>319581</xdr:rowOff>
    </xdr:to>
    <xdr:pic>
      <xdr:nvPicPr>
        <xdr:cNvPr id="2" name="3 Imagen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588" y="11206"/>
          <a:ext cx="831062" cy="745404"/>
        </a:xfrm>
        <a:prstGeom prst="rect">
          <a:avLst/>
        </a:prstGeom>
      </xdr:spPr>
    </xdr:pic>
    <xdr:clientData/>
  </xdr:twoCellAnchor>
  <xdr:twoCellAnchor editAs="oneCell">
    <xdr:from>
      <xdr:col>15</xdr:col>
      <xdr:colOff>515471</xdr:colOff>
      <xdr:row>0</xdr:row>
      <xdr:rowOff>56029</xdr:rowOff>
    </xdr:from>
    <xdr:to>
      <xdr:col>16</xdr:col>
      <xdr:colOff>318294</xdr:colOff>
      <xdr:row>1</xdr:row>
      <xdr:rowOff>395889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6677" y="56029"/>
          <a:ext cx="564823" cy="776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17"/>
  <sheetViews>
    <sheetView tabSelected="1" topLeftCell="A106" zoomScale="85" zoomScaleNormal="85" workbookViewId="0">
      <selection activeCell="K111" sqref="K111"/>
    </sheetView>
  </sheetViews>
  <sheetFormatPr baseColWidth="10" defaultRowHeight="12.75" x14ac:dyDescent="0.2"/>
  <cols>
    <col min="1" max="4" width="11.42578125" style="1" customWidth="1"/>
    <col min="5" max="5" width="16.5703125" style="1" customWidth="1"/>
    <col min="6" max="9" width="11.42578125" style="1" customWidth="1"/>
    <col min="10" max="10" width="16.85546875" style="1" customWidth="1"/>
    <col min="11" max="12" width="11.42578125" style="1" customWidth="1"/>
    <col min="13" max="13" width="11.5703125" style="1" bestFit="1" customWidth="1"/>
    <col min="14" max="17" width="11.42578125" style="1" customWidth="1"/>
    <col min="18" max="18" width="6.42578125" style="1" customWidth="1"/>
    <col min="19" max="19" width="11.42578125" style="1" customWidth="1"/>
    <col min="20" max="16384" width="11.42578125" style="1"/>
  </cols>
  <sheetData>
    <row r="1" spans="2:18" s="2" customFormat="1" ht="35.1" customHeight="1" x14ac:dyDescent="0.25">
      <c r="B1" s="142" t="s">
        <v>93</v>
      </c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4"/>
    </row>
    <row r="2" spans="2:18" s="2" customFormat="1" ht="35.1" customHeight="1" x14ac:dyDescent="0.25">
      <c r="B2" s="145" t="s">
        <v>94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7"/>
    </row>
    <row r="3" spans="2:18" s="2" customFormat="1" ht="20.100000000000001" customHeight="1" x14ac:dyDescent="0.25">
      <c r="B3" s="3"/>
      <c r="C3" s="3"/>
      <c r="D3" s="4"/>
      <c r="E3" s="4"/>
      <c r="F3" s="4"/>
      <c r="G3" s="4"/>
      <c r="H3" s="5"/>
      <c r="I3" s="4"/>
      <c r="J3" s="5"/>
      <c r="K3" s="4"/>
      <c r="L3" s="5"/>
      <c r="M3" s="4"/>
      <c r="N3" s="5"/>
      <c r="O3" s="4"/>
      <c r="P3" s="5"/>
      <c r="Q3" s="3"/>
      <c r="R3" s="3"/>
    </row>
    <row r="4" spans="2:18" s="2" customFormat="1" ht="20.100000000000001" customHeight="1" x14ac:dyDescent="0.25">
      <c r="B4" s="148" t="s">
        <v>0</v>
      </c>
      <c r="C4" s="149"/>
      <c r="D4" s="150"/>
      <c r="E4" s="150"/>
      <c r="F4" s="150"/>
      <c r="G4" s="150"/>
      <c r="H4" s="150"/>
      <c r="I4" s="150"/>
      <c r="J4" s="150"/>
      <c r="K4" s="150"/>
      <c r="L4" s="150"/>
      <c r="M4" s="149" t="s">
        <v>1</v>
      </c>
      <c r="N4" s="149"/>
      <c r="O4" s="151"/>
      <c r="P4" s="151"/>
      <c r="Q4" s="151"/>
      <c r="R4" s="152"/>
    </row>
    <row r="5" spans="2:18" s="2" customFormat="1" ht="20.100000000000001" customHeight="1" x14ac:dyDescent="0.25">
      <c r="B5" s="126" t="s">
        <v>2</v>
      </c>
      <c r="C5" s="123"/>
      <c r="D5" s="127"/>
      <c r="E5" s="127"/>
      <c r="F5" s="127"/>
      <c r="G5" s="127"/>
      <c r="H5" s="127"/>
      <c r="I5" s="127"/>
      <c r="J5" s="127"/>
      <c r="K5" s="127"/>
      <c r="L5" s="127"/>
      <c r="M5" s="123" t="s">
        <v>3</v>
      </c>
      <c r="N5" s="123"/>
      <c r="O5" s="153"/>
      <c r="P5" s="153"/>
      <c r="Q5" s="153"/>
      <c r="R5" s="154"/>
    </row>
    <row r="6" spans="2:18" s="2" customFormat="1" ht="20.100000000000001" customHeight="1" x14ac:dyDescent="0.25">
      <c r="B6" s="126" t="s">
        <v>4</v>
      </c>
      <c r="C6" s="123"/>
      <c r="D6" s="127"/>
      <c r="E6" s="127"/>
      <c r="F6" s="127"/>
      <c r="G6" s="127"/>
      <c r="H6" s="127"/>
      <c r="I6" s="127"/>
      <c r="J6" s="127"/>
      <c r="K6" s="127"/>
      <c r="L6" s="127"/>
      <c r="M6" s="123" t="s">
        <v>5</v>
      </c>
      <c r="N6" s="123"/>
      <c r="O6" s="124"/>
      <c r="P6" s="124"/>
      <c r="Q6" s="124"/>
      <c r="R6" s="125"/>
    </row>
    <row r="7" spans="2:18" s="2" customFormat="1" ht="20.100000000000001" customHeight="1" x14ac:dyDescent="0.25">
      <c r="B7" s="126" t="s">
        <v>6</v>
      </c>
      <c r="C7" s="123"/>
      <c r="D7" s="127"/>
      <c r="E7" s="127"/>
      <c r="F7" s="127"/>
      <c r="G7" s="127"/>
      <c r="H7" s="127"/>
      <c r="I7" s="127"/>
      <c r="J7" s="127"/>
      <c r="K7" s="127"/>
      <c r="L7" s="127"/>
      <c r="M7" s="123" t="s">
        <v>7</v>
      </c>
      <c r="N7" s="123"/>
      <c r="O7" s="124"/>
      <c r="P7" s="124"/>
      <c r="Q7" s="124"/>
      <c r="R7" s="125"/>
    </row>
    <row r="8" spans="2:18" s="2" customFormat="1" ht="20.100000000000001" customHeight="1" x14ac:dyDescent="0.25">
      <c r="B8" s="126" t="s">
        <v>8</v>
      </c>
      <c r="C8" s="123"/>
      <c r="D8" s="133"/>
      <c r="E8" s="133"/>
      <c r="F8" s="133"/>
      <c r="G8" s="133"/>
      <c r="H8" s="133"/>
      <c r="I8" s="133"/>
      <c r="J8" s="133"/>
      <c r="K8" s="133"/>
      <c r="L8" s="133"/>
      <c r="M8" s="123" t="s">
        <v>9</v>
      </c>
      <c r="N8" s="123"/>
      <c r="O8" s="134"/>
      <c r="P8" s="134"/>
      <c r="Q8" s="134"/>
      <c r="R8" s="135"/>
    </row>
    <row r="9" spans="2:18" s="2" customFormat="1" ht="20.100000000000001" customHeight="1" x14ac:dyDescent="0.25">
      <c r="B9" s="136" t="s">
        <v>10</v>
      </c>
      <c r="C9" s="137"/>
      <c r="D9" s="6"/>
      <c r="E9" s="7"/>
      <c r="F9" s="7"/>
      <c r="G9" s="7"/>
      <c r="H9" s="8"/>
      <c r="I9" s="7"/>
      <c r="J9" s="8"/>
      <c r="K9" s="7"/>
      <c r="L9" s="8"/>
      <c r="M9" s="137"/>
      <c r="N9" s="137"/>
      <c r="O9" s="138"/>
      <c r="P9" s="138"/>
      <c r="Q9" s="138"/>
      <c r="R9" s="139"/>
    </row>
    <row r="10" spans="2:18" s="2" customFormat="1" ht="20.100000000000001" customHeight="1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2:18" s="2" customFormat="1" ht="20.100000000000001" customHeight="1" x14ac:dyDescent="0.25"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2"/>
    </row>
    <row r="12" spans="2:18" s="2" customFormat="1" ht="20.100000000000001" customHeight="1" x14ac:dyDescent="0.25">
      <c r="B12" s="13"/>
      <c r="C12" s="14" t="s">
        <v>11</v>
      </c>
      <c r="D12" s="15" t="s">
        <v>12</v>
      </c>
      <c r="E12" s="15"/>
      <c r="F12" s="15"/>
      <c r="G12" s="15"/>
      <c r="H12" s="15" t="s">
        <v>13</v>
      </c>
      <c r="I12" s="15"/>
      <c r="J12" s="15"/>
      <c r="K12" s="16" t="s">
        <v>14</v>
      </c>
      <c r="L12" s="9"/>
      <c r="M12" s="130" t="s">
        <v>15</v>
      </c>
      <c r="N12" s="131"/>
      <c r="O12" s="131"/>
      <c r="P12" s="131"/>
      <c r="Q12" s="132"/>
      <c r="R12" s="17"/>
    </row>
    <row r="13" spans="2:18" s="2" customFormat="1" ht="20.100000000000001" customHeight="1" x14ac:dyDescent="0.25">
      <c r="B13" s="13"/>
      <c r="C13" s="92">
        <v>1</v>
      </c>
      <c r="D13" s="11"/>
      <c r="E13" s="11"/>
      <c r="F13" s="11"/>
      <c r="G13" s="11"/>
      <c r="H13" s="11"/>
      <c r="I13" s="11"/>
      <c r="J13" s="11"/>
      <c r="K13" s="12"/>
      <c r="L13" s="9"/>
      <c r="M13" s="18" t="s">
        <v>16</v>
      </c>
      <c r="N13" s="19" t="s">
        <v>17</v>
      </c>
      <c r="O13" s="20" t="s">
        <v>18</v>
      </c>
      <c r="P13" s="19" t="s">
        <v>19</v>
      </c>
      <c r="Q13" s="21" t="s">
        <v>20</v>
      </c>
      <c r="R13" s="17"/>
    </row>
    <row r="14" spans="2:18" s="2" customFormat="1" ht="20.100000000000001" customHeight="1" x14ac:dyDescent="0.25">
      <c r="B14" s="13"/>
      <c r="C14" s="93">
        <v>2</v>
      </c>
      <c r="D14" s="9"/>
      <c r="E14" s="9"/>
      <c r="F14" s="9"/>
      <c r="G14" s="9"/>
      <c r="H14" s="9"/>
      <c r="I14" s="9"/>
      <c r="J14" s="9"/>
      <c r="K14" s="17"/>
      <c r="L14" s="9"/>
      <c r="M14" s="23" t="s">
        <v>21</v>
      </c>
      <c r="N14" s="24">
        <f>SUM(N15:N21)</f>
        <v>0</v>
      </c>
      <c r="O14" s="25">
        <f>SUM(O15:O21)</f>
        <v>0</v>
      </c>
      <c r="P14" s="24">
        <f>+O14+N14</f>
        <v>0</v>
      </c>
      <c r="Q14" s="26">
        <f>+SUM(Q15:Q21)</f>
        <v>0</v>
      </c>
      <c r="R14" s="17"/>
    </row>
    <row r="15" spans="2:18" s="2" customFormat="1" ht="20.100000000000001" customHeight="1" x14ac:dyDescent="0.25">
      <c r="B15" s="13"/>
      <c r="C15" s="93">
        <v>3</v>
      </c>
      <c r="D15" s="9"/>
      <c r="E15" s="9"/>
      <c r="F15" s="9"/>
      <c r="G15" s="9"/>
      <c r="H15" s="9"/>
      <c r="I15" s="9"/>
      <c r="J15" s="9"/>
      <c r="K15" s="17"/>
      <c r="L15" s="9"/>
      <c r="M15" s="27" t="s">
        <v>22</v>
      </c>
      <c r="N15" s="28"/>
      <c r="O15" s="28"/>
      <c r="P15" s="29">
        <f>+O15+N15</f>
        <v>0</v>
      </c>
      <c r="Q15" s="96">
        <f>+P15/$P$38</f>
        <v>0</v>
      </c>
      <c r="R15" s="17"/>
    </row>
    <row r="16" spans="2:18" s="2" customFormat="1" ht="20.100000000000001" customHeight="1" x14ac:dyDescent="0.25">
      <c r="B16" s="13"/>
      <c r="C16" s="93">
        <v>4</v>
      </c>
      <c r="D16" s="9"/>
      <c r="E16" s="9"/>
      <c r="F16" s="9"/>
      <c r="G16" s="9"/>
      <c r="H16" s="9"/>
      <c r="I16" s="9"/>
      <c r="J16" s="9"/>
      <c r="K16" s="17"/>
      <c r="L16" s="9"/>
      <c r="M16" s="30" t="s">
        <v>23</v>
      </c>
      <c r="N16" s="31"/>
      <c r="O16" s="31"/>
      <c r="P16" s="32">
        <f t="shared" ref="P16:P20" si="0">+O16+N16</f>
        <v>0</v>
      </c>
      <c r="Q16" s="97">
        <f>+P16/$P$38</f>
        <v>0</v>
      </c>
      <c r="R16" s="17"/>
    </row>
    <row r="17" spans="2:18" s="2" customFormat="1" ht="20.100000000000001" customHeight="1" x14ac:dyDescent="0.25">
      <c r="B17" s="13"/>
      <c r="C17" s="93">
        <v>5</v>
      </c>
      <c r="D17" s="9"/>
      <c r="E17" s="9"/>
      <c r="F17" s="9"/>
      <c r="G17" s="9"/>
      <c r="H17" s="9"/>
      <c r="I17" s="9"/>
      <c r="J17" s="9"/>
      <c r="K17" s="17"/>
      <c r="L17" s="9"/>
      <c r="M17" s="30" t="s">
        <v>24</v>
      </c>
      <c r="N17" s="31"/>
      <c r="O17" s="31"/>
      <c r="P17" s="32">
        <f t="shared" si="0"/>
        <v>0</v>
      </c>
      <c r="Q17" s="97">
        <f t="shared" ref="Q17:Q19" si="1">+P17/$P$38</f>
        <v>0</v>
      </c>
      <c r="R17" s="17"/>
    </row>
    <row r="18" spans="2:18" s="2" customFormat="1" ht="20.100000000000001" customHeight="1" x14ac:dyDescent="0.25">
      <c r="B18" s="13"/>
      <c r="C18" s="93">
        <v>6</v>
      </c>
      <c r="D18" s="9"/>
      <c r="E18" s="9"/>
      <c r="F18" s="9"/>
      <c r="G18" s="9"/>
      <c r="H18" s="9"/>
      <c r="I18" s="9"/>
      <c r="J18" s="9"/>
      <c r="K18" s="17"/>
      <c r="L18" s="9"/>
      <c r="M18" s="30" t="s">
        <v>25</v>
      </c>
      <c r="N18" s="31"/>
      <c r="O18" s="31"/>
      <c r="P18" s="32">
        <f t="shared" si="0"/>
        <v>0</v>
      </c>
      <c r="Q18" s="97">
        <f>+P18/$P$38</f>
        <v>0</v>
      </c>
      <c r="R18" s="17"/>
    </row>
    <row r="19" spans="2:18" s="2" customFormat="1" ht="20.100000000000001" customHeight="1" x14ac:dyDescent="0.25">
      <c r="B19" s="13"/>
      <c r="C19" s="93">
        <v>7</v>
      </c>
      <c r="D19" s="9"/>
      <c r="E19" s="9"/>
      <c r="F19" s="9"/>
      <c r="G19" s="9"/>
      <c r="H19" s="9"/>
      <c r="I19" s="9"/>
      <c r="J19" s="9"/>
      <c r="K19" s="17"/>
      <c r="L19" s="9"/>
      <c r="M19" s="30" t="s">
        <v>26</v>
      </c>
      <c r="N19" s="31"/>
      <c r="O19" s="31"/>
      <c r="P19" s="32">
        <f t="shared" si="0"/>
        <v>0</v>
      </c>
      <c r="Q19" s="97">
        <f t="shared" si="1"/>
        <v>0</v>
      </c>
      <c r="R19" s="17"/>
    </row>
    <row r="20" spans="2:18" s="2" customFormat="1" ht="20.100000000000001" customHeight="1" x14ac:dyDescent="0.25">
      <c r="B20" s="13"/>
      <c r="C20" s="93">
        <v>8</v>
      </c>
      <c r="D20" s="9"/>
      <c r="E20" s="9"/>
      <c r="F20" s="9"/>
      <c r="G20" s="9"/>
      <c r="H20" s="9"/>
      <c r="I20" s="9"/>
      <c r="J20" s="9"/>
      <c r="K20" s="17"/>
      <c r="L20" s="9"/>
      <c r="M20" s="30" t="s">
        <v>27</v>
      </c>
      <c r="N20" s="31"/>
      <c r="O20" s="31"/>
      <c r="P20" s="32">
        <f t="shared" si="0"/>
        <v>0</v>
      </c>
      <c r="Q20" s="97">
        <f>+P20/$P$38</f>
        <v>0</v>
      </c>
      <c r="R20" s="17"/>
    </row>
    <row r="21" spans="2:18" s="2" customFormat="1" ht="20.100000000000001" customHeight="1" x14ac:dyDescent="0.25">
      <c r="B21" s="13"/>
      <c r="C21" s="93">
        <v>9</v>
      </c>
      <c r="D21" s="9"/>
      <c r="E21" s="9"/>
      <c r="F21" s="9"/>
      <c r="G21" s="9"/>
      <c r="H21" s="9"/>
      <c r="I21" s="9"/>
      <c r="J21" s="9"/>
      <c r="K21" s="17"/>
      <c r="L21" s="9"/>
      <c r="M21" s="33"/>
      <c r="N21" s="34"/>
      <c r="O21" s="34"/>
      <c r="P21" s="35">
        <f>+O21+N21</f>
        <v>0</v>
      </c>
      <c r="Q21" s="98"/>
      <c r="R21" s="17"/>
    </row>
    <row r="22" spans="2:18" s="2" customFormat="1" ht="20.100000000000001" customHeight="1" x14ac:dyDescent="0.25">
      <c r="B22" s="13"/>
      <c r="C22" s="93">
        <v>10</v>
      </c>
      <c r="D22" s="9"/>
      <c r="E22" s="9"/>
      <c r="F22" s="9"/>
      <c r="G22" s="9"/>
      <c r="H22" s="9"/>
      <c r="I22" s="9"/>
      <c r="J22" s="9"/>
      <c r="K22" s="17"/>
      <c r="L22" s="9"/>
      <c r="M22" s="37" t="s">
        <v>28</v>
      </c>
      <c r="N22" s="38">
        <f>SUM(N23:N29)</f>
        <v>0</v>
      </c>
      <c r="O22" s="39">
        <f>SUM(O23:O29)</f>
        <v>0</v>
      </c>
      <c r="P22" s="38">
        <f>+O22+N22</f>
        <v>0</v>
      </c>
      <c r="Q22" s="40">
        <f>+SUM(Q23:Q29)</f>
        <v>0</v>
      </c>
      <c r="R22" s="17"/>
    </row>
    <row r="23" spans="2:18" s="2" customFormat="1" ht="20.100000000000001" customHeight="1" x14ac:dyDescent="0.25">
      <c r="B23" s="13"/>
      <c r="C23" s="93">
        <v>11</v>
      </c>
      <c r="D23" s="9"/>
      <c r="E23" s="9"/>
      <c r="F23" s="9"/>
      <c r="G23" s="9"/>
      <c r="H23" s="9"/>
      <c r="I23" s="9"/>
      <c r="J23" s="9"/>
      <c r="K23" s="17"/>
      <c r="L23" s="9"/>
      <c r="M23" s="41" t="s">
        <v>22</v>
      </c>
      <c r="N23" s="11"/>
      <c r="O23" s="11"/>
      <c r="P23" s="11">
        <f>+O23+N23</f>
        <v>0</v>
      </c>
      <c r="Q23" s="111">
        <f t="shared" ref="Q23:Q28" si="2">+P23/$P$38</f>
        <v>0</v>
      </c>
      <c r="R23" s="17"/>
    </row>
    <row r="24" spans="2:18" s="2" customFormat="1" ht="20.100000000000001" customHeight="1" x14ac:dyDescent="0.25">
      <c r="B24" s="13"/>
      <c r="C24" s="93">
        <v>12</v>
      </c>
      <c r="D24" s="9"/>
      <c r="E24" s="9"/>
      <c r="F24" s="9"/>
      <c r="G24" s="9"/>
      <c r="H24" s="9"/>
      <c r="I24" s="9"/>
      <c r="J24" s="9"/>
      <c r="K24" s="17"/>
      <c r="L24" s="9"/>
      <c r="M24" s="41" t="s">
        <v>23</v>
      </c>
      <c r="N24" s="9"/>
      <c r="O24" s="9"/>
      <c r="P24" s="9">
        <f t="shared" ref="P24:P28" si="3">+O24+N24</f>
        <v>0</v>
      </c>
      <c r="Q24" s="112">
        <f t="shared" si="2"/>
        <v>0</v>
      </c>
      <c r="R24" s="17"/>
    </row>
    <row r="25" spans="2:18" s="2" customFormat="1" ht="20.100000000000001" customHeight="1" x14ac:dyDescent="0.25">
      <c r="B25" s="13"/>
      <c r="C25" s="93">
        <v>13</v>
      </c>
      <c r="D25" s="9"/>
      <c r="E25" s="9"/>
      <c r="F25" s="9"/>
      <c r="G25" s="9"/>
      <c r="H25" s="9"/>
      <c r="I25" s="9"/>
      <c r="J25" s="9"/>
      <c r="K25" s="17"/>
      <c r="L25" s="9"/>
      <c r="M25" s="41" t="s">
        <v>24</v>
      </c>
      <c r="N25" s="9"/>
      <c r="O25" s="9"/>
      <c r="P25" s="9">
        <f t="shared" si="3"/>
        <v>0</v>
      </c>
      <c r="Q25" s="112">
        <f t="shared" si="2"/>
        <v>0</v>
      </c>
      <c r="R25" s="17"/>
    </row>
    <row r="26" spans="2:18" s="2" customFormat="1" ht="20.100000000000001" customHeight="1" x14ac:dyDescent="0.25">
      <c r="B26" s="13"/>
      <c r="C26" s="93">
        <v>14</v>
      </c>
      <c r="D26" s="9"/>
      <c r="E26" s="9"/>
      <c r="F26" s="9"/>
      <c r="G26" s="9"/>
      <c r="H26" s="9"/>
      <c r="I26" s="9"/>
      <c r="J26" s="9"/>
      <c r="K26" s="17"/>
      <c r="L26" s="9"/>
      <c r="M26" s="42" t="s">
        <v>25</v>
      </c>
      <c r="N26" s="9"/>
      <c r="O26" s="9"/>
      <c r="P26" s="9">
        <f t="shared" si="3"/>
        <v>0</v>
      </c>
      <c r="Q26" s="112">
        <f t="shared" si="2"/>
        <v>0</v>
      </c>
      <c r="R26" s="17"/>
    </row>
    <row r="27" spans="2:18" s="2" customFormat="1" ht="20.100000000000001" customHeight="1" x14ac:dyDescent="0.25">
      <c r="B27" s="13"/>
      <c r="C27" s="93">
        <v>15</v>
      </c>
      <c r="D27" s="9"/>
      <c r="E27" s="9"/>
      <c r="F27" s="9"/>
      <c r="G27" s="9"/>
      <c r="H27" s="9"/>
      <c r="I27" s="9"/>
      <c r="J27" s="9"/>
      <c r="K27" s="17"/>
      <c r="L27" s="9"/>
      <c r="M27" s="42" t="s">
        <v>26</v>
      </c>
      <c r="N27" s="9"/>
      <c r="O27" s="9"/>
      <c r="P27" s="9">
        <f t="shared" si="3"/>
        <v>0</v>
      </c>
      <c r="Q27" s="112">
        <f t="shared" si="2"/>
        <v>0</v>
      </c>
      <c r="R27" s="17"/>
    </row>
    <row r="28" spans="2:18" s="2" customFormat="1" ht="20.100000000000001" customHeight="1" x14ac:dyDescent="0.25">
      <c r="B28" s="13"/>
      <c r="C28" s="93">
        <v>16</v>
      </c>
      <c r="D28" s="9"/>
      <c r="E28" s="9"/>
      <c r="F28" s="9"/>
      <c r="G28" s="9"/>
      <c r="H28" s="9"/>
      <c r="I28" s="9"/>
      <c r="J28" s="9"/>
      <c r="K28" s="17"/>
      <c r="L28" s="9"/>
      <c r="M28" s="41" t="s">
        <v>27</v>
      </c>
      <c r="N28" s="9"/>
      <c r="O28" s="9"/>
      <c r="P28" s="9">
        <f t="shared" si="3"/>
        <v>0</v>
      </c>
      <c r="Q28" s="112">
        <f t="shared" si="2"/>
        <v>0</v>
      </c>
      <c r="R28" s="17"/>
    </row>
    <row r="29" spans="2:18" s="2" customFormat="1" ht="20.100000000000001" customHeight="1" x14ac:dyDescent="0.25">
      <c r="B29" s="13"/>
      <c r="C29" s="93">
        <v>17</v>
      </c>
      <c r="D29" s="9"/>
      <c r="E29" s="9"/>
      <c r="F29" s="9"/>
      <c r="G29" s="9"/>
      <c r="H29" s="9"/>
      <c r="I29" s="9"/>
      <c r="J29" s="9"/>
      <c r="K29" s="17"/>
      <c r="L29" s="9"/>
      <c r="M29" s="41"/>
      <c r="N29" s="34"/>
      <c r="O29" s="34"/>
      <c r="P29" s="34"/>
      <c r="Q29" s="98"/>
      <c r="R29" s="17"/>
    </row>
    <row r="30" spans="2:18" s="2" customFormat="1" ht="20.100000000000001" customHeight="1" x14ac:dyDescent="0.25">
      <c r="B30" s="13"/>
      <c r="C30" s="93">
        <v>18</v>
      </c>
      <c r="D30" s="9"/>
      <c r="E30" s="9"/>
      <c r="F30" s="9"/>
      <c r="G30" s="9"/>
      <c r="H30" s="9"/>
      <c r="I30" s="9"/>
      <c r="J30" s="9"/>
      <c r="K30" s="17"/>
      <c r="L30" s="9"/>
      <c r="M30" s="43" t="s">
        <v>29</v>
      </c>
      <c r="N30" s="44"/>
      <c r="O30" s="45"/>
      <c r="P30" s="44">
        <f>+N30+O30</f>
        <v>0</v>
      </c>
      <c r="Q30" s="113">
        <f>+P30/P38</f>
        <v>0</v>
      </c>
      <c r="R30" s="17"/>
    </row>
    <row r="31" spans="2:18" s="2" customFormat="1" ht="20.100000000000001" customHeight="1" x14ac:dyDescent="0.25">
      <c r="B31" s="13"/>
      <c r="C31" s="93">
        <v>19</v>
      </c>
      <c r="D31" s="9"/>
      <c r="E31" s="9"/>
      <c r="F31" s="9"/>
      <c r="G31" s="9"/>
      <c r="H31" s="9"/>
      <c r="I31" s="9"/>
      <c r="J31" s="9"/>
      <c r="K31" s="17"/>
      <c r="L31" s="9"/>
      <c r="M31" s="46" t="s">
        <v>30</v>
      </c>
      <c r="N31" s="47">
        <f>+N30+N22+N14</f>
        <v>0</v>
      </c>
      <c r="O31" s="48">
        <f>+O30+O22+O14</f>
        <v>0</v>
      </c>
      <c r="P31" s="47">
        <f>+O31+N31</f>
        <v>0</v>
      </c>
      <c r="Q31" s="114">
        <f>+Q30+Q22+Q14</f>
        <v>0</v>
      </c>
      <c r="R31" s="17" t="s">
        <v>31</v>
      </c>
    </row>
    <row r="32" spans="2:18" s="2" customFormat="1" ht="20.100000000000001" customHeight="1" x14ac:dyDescent="0.25">
      <c r="B32" s="13"/>
      <c r="C32" s="93">
        <v>20</v>
      </c>
      <c r="D32" s="9"/>
      <c r="E32" s="9"/>
      <c r="F32" s="9"/>
      <c r="G32" s="9"/>
      <c r="H32" s="9"/>
      <c r="I32" s="9"/>
      <c r="J32" s="9"/>
      <c r="K32" s="17"/>
      <c r="L32" s="9"/>
      <c r="M32" s="9"/>
      <c r="N32" s="9"/>
      <c r="O32" s="9">
        <f>ROUND(O31-L86,2)</f>
        <v>0</v>
      </c>
      <c r="P32" s="9">
        <f>ROUND(P31-N86,0)</f>
        <v>0</v>
      </c>
      <c r="Q32" s="9"/>
      <c r="R32" s="17"/>
    </row>
    <row r="33" spans="2:18" s="2" customFormat="1" ht="20.100000000000001" customHeight="1" x14ac:dyDescent="0.25">
      <c r="B33" s="13"/>
      <c r="C33" s="93">
        <v>21</v>
      </c>
      <c r="D33" s="9"/>
      <c r="E33" s="9"/>
      <c r="F33" s="9"/>
      <c r="G33" s="9"/>
      <c r="H33" s="9"/>
      <c r="I33" s="9"/>
      <c r="J33" s="9"/>
      <c r="K33" s="17"/>
      <c r="L33" s="9"/>
      <c r="M33" s="43" t="s">
        <v>32</v>
      </c>
      <c r="N33" s="49"/>
      <c r="O33" s="11"/>
      <c r="P33" s="49">
        <f>+N33+O33+0.01</f>
        <v>0.01</v>
      </c>
      <c r="Q33" s="115">
        <f>+P33/$P$38</f>
        <v>1</v>
      </c>
      <c r="R33" s="17"/>
    </row>
    <row r="34" spans="2:18" s="2" customFormat="1" ht="20.100000000000001" customHeight="1" x14ac:dyDescent="0.25">
      <c r="B34" s="13"/>
      <c r="C34" s="93">
        <v>22</v>
      </c>
      <c r="D34" s="9"/>
      <c r="E34" s="9"/>
      <c r="F34" s="9"/>
      <c r="G34" s="9"/>
      <c r="H34" s="9"/>
      <c r="I34" s="9"/>
      <c r="J34" s="9"/>
      <c r="K34" s="17"/>
      <c r="L34" s="9"/>
      <c r="M34" s="50" t="s">
        <v>33</v>
      </c>
      <c r="N34" s="51"/>
      <c r="O34" s="9"/>
      <c r="P34" s="51">
        <f>+N34+O34</f>
        <v>0</v>
      </c>
      <c r="Q34" s="116">
        <f>+P34/$P$38</f>
        <v>0</v>
      </c>
      <c r="R34" s="17"/>
    </row>
    <row r="35" spans="2:18" s="2" customFormat="1" ht="20.100000000000001" customHeight="1" x14ac:dyDescent="0.25">
      <c r="B35" s="13"/>
      <c r="C35" s="93">
        <v>23</v>
      </c>
      <c r="D35" s="9"/>
      <c r="E35" s="9"/>
      <c r="F35" s="9"/>
      <c r="G35" s="9"/>
      <c r="H35" s="9"/>
      <c r="I35" s="9"/>
      <c r="J35" s="9"/>
      <c r="K35" s="17"/>
      <c r="L35" s="9"/>
      <c r="M35" s="52" t="s">
        <v>34</v>
      </c>
      <c r="N35" s="53">
        <f>+N34+N33</f>
        <v>0</v>
      </c>
      <c r="O35" s="54">
        <f>+O34+O33</f>
        <v>0</v>
      </c>
      <c r="P35" s="53">
        <f>+P34+P33-0.01</f>
        <v>0</v>
      </c>
      <c r="Q35" s="117">
        <f>+Q34+Q33</f>
        <v>1</v>
      </c>
      <c r="R35" s="17" t="s">
        <v>35</v>
      </c>
    </row>
    <row r="36" spans="2:18" s="2" customFormat="1" ht="20.100000000000001" customHeight="1" x14ac:dyDescent="0.25">
      <c r="B36" s="13"/>
      <c r="C36" s="93">
        <v>24</v>
      </c>
      <c r="D36" s="9"/>
      <c r="E36" s="9"/>
      <c r="F36" s="9"/>
      <c r="G36" s="9"/>
      <c r="H36" s="9"/>
      <c r="I36" s="9"/>
      <c r="J36" s="9"/>
      <c r="K36" s="17"/>
      <c r="L36" s="9"/>
      <c r="M36" s="46" t="s">
        <v>36</v>
      </c>
      <c r="N36" s="55" t="e">
        <f>+N35/(N31+N35)</f>
        <v>#DIV/0!</v>
      </c>
      <c r="O36" s="56" t="e">
        <f>+O35/(O31+O35)</f>
        <v>#DIV/0!</v>
      </c>
      <c r="P36" s="55" t="e">
        <f>+P35/(P31+P35)</f>
        <v>#DIV/0!</v>
      </c>
      <c r="Q36" s="118" t="e">
        <f>+Q35/Q31</f>
        <v>#DIV/0!</v>
      </c>
      <c r="R36" s="17"/>
    </row>
    <row r="37" spans="2:18" s="2" customFormat="1" ht="20.100000000000001" customHeight="1" x14ac:dyDescent="0.25">
      <c r="B37" s="13"/>
      <c r="C37" s="93">
        <v>25</v>
      </c>
      <c r="D37" s="9"/>
      <c r="E37" s="9"/>
      <c r="F37" s="9"/>
      <c r="G37" s="9"/>
      <c r="H37" s="9"/>
      <c r="I37" s="9"/>
      <c r="J37" s="9"/>
      <c r="K37" s="17"/>
      <c r="L37" s="9"/>
      <c r="M37" s="9"/>
      <c r="N37" s="9"/>
      <c r="O37" s="9">
        <f ca="1">ROUND(O35-L93-L104,2)</f>
        <v>0</v>
      </c>
      <c r="P37" s="9">
        <f ca="1">ROUND(P35-N93-N104,2)</f>
        <v>0</v>
      </c>
      <c r="Q37" s="9"/>
      <c r="R37" s="17"/>
    </row>
    <row r="38" spans="2:18" s="2" customFormat="1" ht="20.100000000000001" customHeight="1" x14ac:dyDescent="0.25">
      <c r="B38" s="13"/>
      <c r="C38" s="93">
        <v>26</v>
      </c>
      <c r="D38" s="9"/>
      <c r="E38" s="9"/>
      <c r="F38" s="9"/>
      <c r="G38" s="9"/>
      <c r="H38" s="9"/>
      <c r="I38" s="9"/>
      <c r="J38" s="9"/>
      <c r="K38" s="17"/>
      <c r="L38" s="9"/>
      <c r="M38" s="14" t="s">
        <v>19</v>
      </c>
      <c r="N38" s="57">
        <f>+N35+N31</f>
        <v>0</v>
      </c>
      <c r="O38" s="58">
        <f>+O35+O31</f>
        <v>0</v>
      </c>
      <c r="P38" s="57">
        <f>+P35+P31+0.01</f>
        <v>0.01</v>
      </c>
      <c r="Q38" s="119">
        <f>+Q35+Q31</f>
        <v>1</v>
      </c>
      <c r="R38" s="17" t="s">
        <v>37</v>
      </c>
    </row>
    <row r="39" spans="2:18" s="2" customFormat="1" ht="20.100000000000001" customHeight="1" x14ac:dyDescent="0.25">
      <c r="B39" s="13"/>
      <c r="C39" s="93">
        <v>27</v>
      </c>
      <c r="D39" s="9"/>
      <c r="E39" s="9"/>
      <c r="F39" s="9"/>
      <c r="G39" s="9"/>
      <c r="H39" s="9"/>
      <c r="I39" s="9"/>
      <c r="J39" s="9"/>
      <c r="K39" s="17"/>
      <c r="L39" s="9"/>
      <c r="M39" s="9"/>
      <c r="N39" s="9">
        <f ca="1">+ROUND(N38-J106,2)</f>
        <v>0</v>
      </c>
      <c r="O39" s="9">
        <f ca="1">+ROUND(+O38-L106,2)</f>
        <v>0</v>
      </c>
      <c r="P39" s="9">
        <f ca="1">+ROUND(P38-N106,2)</f>
        <v>0.01</v>
      </c>
      <c r="Q39" s="9"/>
      <c r="R39" s="17"/>
    </row>
    <row r="40" spans="2:18" s="2" customFormat="1" ht="20.100000000000001" customHeight="1" x14ac:dyDescent="0.25">
      <c r="B40" s="13"/>
      <c r="C40" s="93">
        <v>28</v>
      </c>
      <c r="D40" s="9"/>
      <c r="E40" s="9"/>
      <c r="F40" s="9"/>
      <c r="G40" s="9"/>
      <c r="H40" s="9"/>
      <c r="I40" s="9"/>
      <c r="J40" s="9"/>
      <c r="K40" s="17"/>
      <c r="L40" s="9"/>
      <c r="M40" s="9"/>
      <c r="N40" s="9"/>
      <c r="O40" s="9"/>
      <c r="P40" s="9"/>
      <c r="Q40" s="9"/>
      <c r="R40" s="17"/>
    </row>
    <row r="41" spans="2:18" s="2" customFormat="1" ht="20.100000000000001" customHeight="1" x14ac:dyDescent="0.25">
      <c r="B41" s="13"/>
      <c r="C41" s="93">
        <v>29</v>
      </c>
      <c r="D41" s="9"/>
      <c r="E41" s="9"/>
      <c r="F41" s="9"/>
      <c r="G41" s="9"/>
      <c r="H41" s="9"/>
      <c r="I41" s="9"/>
      <c r="J41" s="9"/>
      <c r="K41" s="17"/>
      <c r="L41" s="9"/>
      <c r="M41" s="9"/>
      <c r="N41" s="9"/>
      <c r="O41" s="9"/>
      <c r="P41" s="9"/>
      <c r="Q41" s="9"/>
      <c r="R41" s="17"/>
    </row>
    <row r="42" spans="2:18" s="2" customFormat="1" ht="20.100000000000001" customHeight="1" x14ac:dyDescent="0.25">
      <c r="B42" s="13"/>
      <c r="C42" s="93">
        <v>30</v>
      </c>
      <c r="D42" s="9"/>
      <c r="E42" s="9"/>
      <c r="F42" s="9"/>
      <c r="G42" s="9"/>
      <c r="H42" s="9"/>
      <c r="I42" s="9"/>
      <c r="J42" s="9"/>
      <c r="K42" s="17"/>
      <c r="L42" s="9"/>
      <c r="M42" s="9"/>
      <c r="N42" s="9"/>
      <c r="O42" s="9"/>
      <c r="P42" s="9"/>
      <c r="Q42" s="9"/>
      <c r="R42" s="17"/>
    </row>
    <row r="43" spans="2:18" s="2" customFormat="1" ht="20.100000000000001" customHeight="1" x14ac:dyDescent="0.25">
      <c r="B43" s="13"/>
      <c r="C43" s="93">
        <v>31</v>
      </c>
      <c r="D43" s="9"/>
      <c r="E43" s="9"/>
      <c r="F43" s="9"/>
      <c r="G43" s="9"/>
      <c r="H43" s="9"/>
      <c r="I43" s="9"/>
      <c r="J43" s="9"/>
      <c r="K43" s="17"/>
      <c r="L43" s="9"/>
      <c r="M43" s="9"/>
      <c r="N43" s="9"/>
      <c r="O43" s="9"/>
      <c r="P43" s="9"/>
      <c r="Q43" s="9"/>
      <c r="R43" s="17"/>
    </row>
    <row r="44" spans="2:18" s="2" customFormat="1" ht="20.100000000000001" customHeight="1" x14ac:dyDescent="0.25">
      <c r="B44" s="13"/>
      <c r="C44" s="93">
        <v>32</v>
      </c>
      <c r="D44" s="9"/>
      <c r="E44" s="9"/>
      <c r="F44" s="9"/>
      <c r="G44" s="9"/>
      <c r="H44" s="9"/>
      <c r="I44" s="9"/>
      <c r="J44" s="9"/>
      <c r="K44" s="17"/>
      <c r="L44" s="9"/>
      <c r="M44" s="9"/>
      <c r="N44" s="9"/>
      <c r="O44" s="9"/>
      <c r="P44" s="9"/>
      <c r="Q44" s="9"/>
      <c r="R44" s="17"/>
    </row>
    <row r="45" spans="2:18" s="2" customFormat="1" ht="20.100000000000001" customHeight="1" x14ac:dyDescent="0.25">
      <c r="B45" s="13"/>
      <c r="C45" s="93">
        <v>33</v>
      </c>
      <c r="D45" s="9"/>
      <c r="E45" s="9"/>
      <c r="F45" s="9"/>
      <c r="G45" s="9"/>
      <c r="H45" s="9"/>
      <c r="I45" s="9"/>
      <c r="J45" s="9"/>
      <c r="K45" s="17"/>
      <c r="L45" s="9"/>
      <c r="M45" s="9"/>
      <c r="N45" s="9"/>
      <c r="O45" s="9"/>
      <c r="P45" s="9"/>
      <c r="Q45" s="9"/>
      <c r="R45" s="17"/>
    </row>
    <row r="46" spans="2:18" s="2" customFormat="1" ht="20.100000000000001" customHeight="1" x14ac:dyDescent="0.25">
      <c r="B46" s="13"/>
      <c r="C46" s="93">
        <v>34</v>
      </c>
      <c r="D46" s="9"/>
      <c r="E46" s="9"/>
      <c r="F46" s="9"/>
      <c r="G46" s="9"/>
      <c r="H46" s="9"/>
      <c r="I46" s="9"/>
      <c r="J46" s="9"/>
      <c r="K46" s="17"/>
      <c r="L46" s="9"/>
      <c r="M46" s="9"/>
      <c r="N46" s="9"/>
      <c r="O46" s="9"/>
      <c r="P46" s="9"/>
      <c r="Q46" s="9"/>
      <c r="R46" s="17"/>
    </row>
    <row r="47" spans="2:18" s="2" customFormat="1" ht="20.100000000000001" customHeight="1" x14ac:dyDescent="0.25">
      <c r="B47" s="13"/>
      <c r="C47" s="93">
        <v>35</v>
      </c>
      <c r="D47" s="9"/>
      <c r="E47" s="9"/>
      <c r="F47" s="9"/>
      <c r="G47" s="9"/>
      <c r="H47" s="9"/>
      <c r="I47" s="9"/>
      <c r="J47" s="9"/>
      <c r="K47" s="17"/>
      <c r="L47" s="9"/>
      <c r="M47" s="9"/>
      <c r="N47" s="9"/>
      <c r="O47" s="9"/>
      <c r="P47" s="9"/>
      <c r="Q47" s="9"/>
      <c r="R47" s="17"/>
    </row>
    <row r="48" spans="2:18" s="2" customFormat="1" ht="20.100000000000001" customHeight="1" x14ac:dyDescent="0.25">
      <c r="B48" s="13"/>
      <c r="C48" s="93">
        <v>36</v>
      </c>
      <c r="D48" s="9"/>
      <c r="E48" s="9"/>
      <c r="F48" s="9"/>
      <c r="G48" s="9"/>
      <c r="H48" s="9"/>
      <c r="I48" s="9"/>
      <c r="J48" s="9"/>
      <c r="K48" s="17"/>
      <c r="L48" s="9"/>
      <c r="M48" s="9"/>
      <c r="N48" s="9"/>
      <c r="O48" s="9"/>
      <c r="P48" s="9"/>
      <c r="Q48" s="9"/>
      <c r="R48" s="17"/>
    </row>
    <row r="49" spans="2:18" s="2" customFormat="1" ht="20.100000000000001" customHeight="1" x14ac:dyDescent="0.25">
      <c r="B49" s="13"/>
      <c r="C49" s="94">
        <v>37</v>
      </c>
      <c r="D49" s="34"/>
      <c r="E49" s="34"/>
      <c r="F49" s="34"/>
      <c r="G49" s="34"/>
      <c r="H49" s="34"/>
      <c r="I49" s="34"/>
      <c r="J49" s="34"/>
      <c r="K49" s="36"/>
      <c r="L49" s="9"/>
      <c r="M49" s="9"/>
      <c r="N49" s="9"/>
      <c r="O49" s="9"/>
      <c r="P49" s="9"/>
      <c r="Q49" s="9"/>
      <c r="R49" s="17"/>
    </row>
    <row r="50" spans="2:18" s="2" customFormat="1" ht="20.100000000000001" customHeight="1" x14ac:dyDescent="0.25"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6"/>
    </row>
    <row r="51" spans="2:18" s="2" customFormat="1" ht="20.100000000000001" customHeight="1" x14ac:dyDescent="0.25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</row>
    <row r="52" spans="2:18" s="2" customFormat="1" ht="20.100000000000001" customHeight="1" x14ac:dyDescent="0.25">
      <c r="B52" s="10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2"/>
    </row>
    <row r="53" spans="2:18" s="2" customFormat="1" ht="20.100000000000001" customHeight="1" x14ac:dyDescent="0.25">
      <c r="B53" s="13"/>
      <c r="C53" s="128" t="s">
        <v>38</v>
      </c>
      <c r="D53" s="129"/>
      <c r="E53" s="129"/>
      <c r="F53" s="129" t="s">
        <v>13</v>
      </c>
      <c r="G53" s="129"/>
      <c r="H53" s="129"/>
      <c r="I53" s="59" t="s">
        <v>14</v>
      </c>
      <c r="J53" s="9"/>
      <c r="K53" s="128" t="s">
        <v>39</v>
      </c>
      <c r="L53" s="129"/>
      <c r="M53" s="129"/>
      <c r="N53" s="129" t="s">
        <v>13</v>
      </c>
      <c r="O53" s="129"/>
      <c r="P53" s="129"/>
      <c r="Q53" s="21" t="s">
        <v>14</v>
      </c>
      <c r="R53" s="17"/>
    </row>
    <row r="54" spans="2:18" s="2" customFormat="1" ht="20.100000000000001" customHeight="1" x14ac:dyDescent="0.25">
      <c r="B54" s="22">
        <v>1</v>
      </c>
      <c r="C54" s="13"/>
      <c r="D54" s="9"/>
      <c r="E54" s="9"/>
      <c r="F54" s="9"/>
      <c r="G54" s="9"/>
      <c r="H54" s="9"/>
      <c r="I54" s="17"/>
      <c r="J54" s="9"/>
      <c r="K54" s="13"/>
      <c r="L54" s="9"/>
      <c r="M54" s="9"/>
      <c r="N54" s="9"/>
      <c r="O54" s="9"/>
      <c r="P54" s="9"/>
      <c r="Q54" s="17"/>
      <c r="R54" s="17"/>
    </row>
    <row r="55" spans="2:18" s="2" customFormat="1" ht="20.100000000000001" customHeight="1" x14ac:dyDescent="0.25">
      <c r="B55" s="22">
        <v>2</v>
      </c>
      <c r="C55" s="13"/>
      <c r="D55" s="9"/>
      <c r="E55" s="9"/>
      <c r="F55" s="9"/>
      <c r="G55" s="9"/>
      <c r="H55" s="9"/>
      <c r="I55" s="17"/>
      <c r="J55" s="9"/>
      <c r="K55" s="13"/>
      <c r="L55" s="9"/>
      <c r="M55" s="9"/>
      <c r="N55" s="9"/>
      <c r="O55" s="9"/>
      <c r="P55" s="9"/>
      <c r="Q55" s="17"/>
      <c r="R55" s="17"/>
    </row>
    <row r="56" spans="2:18" s="2" customFormat="1" ht="20.100000000000001" customHeight="1" x14ac:dyDescent="0.25">
      <c r="B56" s="22">
        <v>3</v>
      </c>
      <c r="C56" s="13"/>
      <c r="D56" s="9"/>
      <c r="E56" s="9"/>
      <c r="F56" s="9"/>
      <c r="G56" s="9"/>
      <c r="H56" s="9"/>
      <c r="I56" s="17"/>
      <c r="J56" s="9"/>
      <c r="K56" s="13"/>
      <c r="L56" s="9"/>
      <c r="M56" s="9"/>
      <c r="N56" s="9"/>
      <c r="O56" s="9"/>
      <c r="P56" s="9"/>
      <c r="Q56" s="17"/>
      <c r="R56" s="17"/>
    </row>
    <row r="57" spans="2:18" s="2" customFormat="1" ht="20.100000000000001" customHeight="1" x14ac:dyDescent="0.25">
      <c r="B57" s="22">
        <v>4</v>
      </c>
      <c r="C57" s="13"/>
      <c r="D57" s="9"/>
      <c r="E57" s="9"/>
      <c r="F57" s="9"/>
      <c r="G57" s="9"/>
      <c r="H57" s="9"/>
      <c r="I57" s="17"/>
      <c r="J57" s="9"/>
      <c r="K57" s="13"/>
      <c r="L57" s="9"/>
      <c r="M57" s="9"/>
      <c r="N57" s="9"/>
      <c r="O57" s="9"/>
      <c r="P57" s="9"/>
      <c r="Q57" s="17"/>
      <c r="R57" s="17"/>
    </row>
    <row r="58" spans="2:18" s="2" customFormat="1" ht="20.100000000000001" customHeight="1" x14ac:dyDescent="0.25">
      <c r="B58" s="22">
        <v>5</v>
      </c>
      <c r="C58" s="13"/>
      <c r="D58" s="9"/>
      <c r="E58" s="9"/>
      <c r="F58" s="9"/>
      <c r="G58" s="9"/>
      <c r="H58" s="9"/>
      <c r="I58" s="17"/>
      <c r="J58" s="9"/>
      <c r="K58" s="13"/>
      <c r="L58" s="9"/>
      <c r="M58" s="9"/>
      <c r="N58" s="9"/>
      <c r="O58" s="9"/>
      <c r="P58" s="9"/>
      <c r="Q58" s="17"/>
      <c r="R58" s="17"/>
    </row>
    <row r="59" spans="2:18" s="2" customFormat="1" ht="20.100000000000001" customHeight="1" x14ac:dyDescent="0.25">
      <c r="B59" s="22">
        <v>6</v>
      </c>
      <c r="C59" s="13"/>
      <c r="D59" s="9"/>
      <c r="E59" s="9"/>
      <c r="F59" s="9"/>
      <c r="G59" s="9"/>
      <c r="H59" s="9"/>
      <c r="I59" s="17"/>
      <c r="J59" s="9"/>
      <c r="K59" s="13"/>
      <c r="L59" s="9"/>
      <c r="M59" s="9"/>
      <c r="N59" s="9"/>
      <c r="O59" s="9"/>
      <c r="P59" s="9"/>
      <c r="Q59" s="17"/>
      <c r="R59" s="17"/>
    </row>
    <row r="60" spans="2:18" s="2" customFormat="1" ht="20.100000000000001" customHeight="1" x14ac:dyDescent="0.25">
      <c r="B60" s="22">
        <v>7</v>
      </c>
      <c r="C60" s="13"/>
      <c r="D60" s="9"/>
      <c r="E60" s="9"/>
      <c r="F60" s="9"/>
      <c r="G60" s="9"/>
      <c r="H60" s="9"/>
      <c r="I60" s="17"/>
      <c r="J60" s="9"/>
      <c r="K60" s="13"/>
      <c r="L60" s="9"/>
      <c r="M60" s="9"/>
      <c r="N60" s="9"/>
      <c r="O60" s="9"/>
      <c r="P60" s="9"/>
      <c r="Q60" s="17"/>
      <c r="R60" s="17"/>
    </row>
    <row r="61" spans="2:18" s="2" customFormat="1" ht="20.100000000000001" customHeight="1" x14ac:dyDescent="0.25">
      <c r="B61" s="22">
        <v>8</v>
      </c>
      <c r="C61" s="13"/>
      <c r="D61" s="9"/>
      <c r="E61" s="9"/>
      <c r="F61" s="9"/>
      <c r="G61" s="9"/>
      <c r="H61" s="9"/>
      <c r="I61" s="17"/>
      <c r="J61" s="9"/>
      <c r="K61" s="13"/>
      <c r="L61" s="9"/>
      <c r="M61" s="9"/>
      <c r="N61" s="9"/>
      <c r="O61" s="9"/>
      <c r="P61" s="9"/>
      <c r="Q61" s="17"/>
      <c r="R61" s="17"/>
    </row>
    <row r="62" spans="2:18" s="2" customFormat="1" ht="20.100000000000001" customHeight="1" x14ac:dyDescent="0.25">
      <c r="B62" s="22">
        <v>9</v>
      </c>
      <c r="C62" s="13"/>
      <c r="D62" s="9"/>
      <c r="E62" s="9"/>
      <c r="F62" s="9"/>
      <c r="G62" s="9"/>
      <c r="H62" s="9"/>
      <c r="I62" s="17"/>
      <c r="J62" s="9"/>
      <c r="K62" s="13"/>
      <c r="L62" s="9"/>
      <c r="M62" s="9"/>
      <c r="N62" s="9"/>
      <c r="O62" s="9"/>
      <c r="P62" s="9"/>
      <c r="Q62" s="17"/>
      <c r="R62" s="17"/>
    </row>
    <row r="63" spans="2:18" s="2" customFormat="1" ht="20.100000000000001" customHeight="1" x14ac:dyDescent="0.25">
      <c r="B63" s="22">
        <v>10</v>
      </c>
      <c r="C63" s="13"/>
      <c r="D63" s="9"/>
      <c r="E63" s="9"/>
      <c r="F63" s="9"/>
      <c r="G63" s="9"/>
      <c r="H63" s="9"/>
      <c r="I63" s="17"/>
      <c r="J63" s="9"/>
      <c r="K63" s="13"/>
      <c r="L63" s="9"/>
      <c r="M63" s="9"/>
      <c r="N63" s="9"/>
      <c r="O63" s="9"/>
      <c r="P63" s="9"/>
      <c r="Q63" s="17"/>
      <c r="R63" s="17"/>
    </row>
    <row r="64" spans="2:18" s="2" customFormat="1" ht="20.100000000000001" customHeight="1" x14ac:dyDescent="0.25">
      <c r="B64" s="22">
        <v>11</v>
      </c>
      <c r="C64" s="13"/>
      <c r="D64" s="9"/>
      <c r="E64" s="9"/>
      <c r="F64" s="9"/>
      <c r="G64" s="9"/>
      <c r="H64" s="9"/>
      <c r="I64" s="17"/>
      <c r="J64" s="9"/>
      <c r="K64" s="13"/>
      <c r="L64" s="9"/>
      <c r="M64" s="9"/>
      <c r="N64" s="9"/>
      <c r="O64" s="9"/>
      <c r="P64" s="9"/>
      <c r="Q64" s="17"/>
      <c r="R64" s="17"/>
    </row>
    <row r="65" spans="2:18" s="2" customFormat="1" ht="20.100000000000001" customHeight="1" x14ac:dyDescent="0.25">
      <c r="B65" s="22">
        <v>12</v>
      </c>
      <c r="C65" s="13"/>
      <c r="D65" s="9"/>
      <c r="E65" s="9"/>
      <c r="F65" s="9"/>
      <c r="G65" s="9"/>
      <c r="H65" s="9"/>
      <c r="I65" s="17"/>
      <c r="J65" s="9"/>
      <c r="K65" s="13"/>
      <c r="L65" s="9"/>
      <c r="M65" s="9"/>
      <c r="N65" s="9"/>
      <c r="O65" s="9"/>
      <c r="P65" s="9"/>
      <c r="Q65" s="17"/>
      <c r="R65" s="17"/>
    </row>
    <row r="66" spans="2:18" s="2" customFormat="1" ht="20.100000000000001" customHeight="1" x14ac:dyDescent="0.25">
      <c r="B66" s="22">
        <v>13</v>
      </c>
      <c r="C66" s="33"/>
      <c r="D66" s="34"/>
      <c r="E66" s="34"/>
      <c r="F66" s="34"/>
      <c r="G66" s="34"/>
      <c r="H66" s="34"/>
      <c r="I66" s="36"/>
      <c r="J66" s="9"/>
      <c r="K66" s="33"/>
      <c r="L66" s="34"/>
      <c r="M66" s="34"/>
      <c r="N66" s="34"/>
      <c r="O66" s="34"/>
      <c r="P66" s="34"/>
      <c r="Q66" s="36"/>
      <c r="R66" s="17"/>
    </row>
    <row r="67" spans="2:18" s="2" customFormat="1" ht="20.100000000000001" customHeight="1" x14ac:dyDescent="0.25">
      <c r="B67" s="33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6"/>
    </row>
    <row r="68" spans="2:18" s="2" customFormat="1" ht="20.100000000000001" customHeight="1" x14ac:dyDescent="0.25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 spans="2:18" s="2" customFormat="1" ht="20.100000000000001" customHeight="1" x14ac:dyDescent="0.25">
      <c r="B69" s="155" t="s">
        <v>40</v>
      </c>
      <c r="C69" s="157" t="s">
        <v>41</v>
      </c>
      <c r="D69" s="157"/>
      <c r="E69" s="157"/>
      <c r="F69" s="159" t="s">
        <v>42</v>
      </c>
      <c r="G69" s="161" t="s">
        <v>43</v>
      </c>
      <c r="H69" s="140" t="s">
        <v>44</v>
      </c>
      <c r="I69" s="141"/>
      <c r="J69" s="165" t="s">
        <v>17</v>
      </c>
      <c r="K69" s="167"/>
      <c r="L69" s="168" t="s">
        <v>45</v>
      </c>
      <c r="M69" s="169"/>
      <c r="N69" s="165" t="s">
        <v>46</v>
      </c>
      <c r="O69" s="167"/>
      <c r="P69" s="165" t="s">
        <v>47</v>
      </c>
      <c r="Q69" s="166"/>
      <c r="R69" s="167"/>
    </row>
    <row r="70" spans="2:18" s="2" customFormat="1" ht="20.100000000000001" customHeight="1" x14ac:dyDescent="0.25">
      <c r="B70" s="156"/>
      <c r="C70" s="158"/>
      <c r="D70" s="158"/>
      <c r="E70" s="158"/>
      <c r="F70" s="160"/>
      <c r="G70" s="162"/>
      <c r="H70" s="60" t="s">
        <v>48</v>
      </c>
      <c r="I70" s="61" t="s">
        <v>49</v>
      </c>
      <c r="J70" s="62" t="s">
        <v>48</v>
      </c>
      <c r="K70" s="63" t="s">
        <v>49</v>
      </c>
      <c r="L70" s="64" t="s">
        <v>48</v>
      </c>
      <c r="M70" s="65" t="s">
        <v>49</v>
      </c>
      <c r="N70" s="62" t="s">
        <v>48</v>
      </c>
      <c r="O70" s="66" t="s">
        <v>49</v>
      </c>
      <c r="P70" s="62" t="s">
        <v>48</v>
      </c>
      <c r="Q70" s="66" t="s">
        <v>49</v>
      </c>
      <c r="R70" s="63"/>
    </row>
    <row r="71" spans="2:18" s="67" customFormat="1" ht="20.100000000000001" customHeight="1" x14ac:dyDescent="0.25">
      <c r="B71" s="68" t="s">
        <v>50</v>
      </c>
      <c r="C71" s="69"/>
      <c r="D71" s="69"/>
      <c r="E71" s="69"/>
      <c r="F71" s="69"/>
      <c r="G71" s="69"/>
      <c r="H71" s="70"/>
      <c r="I71" s="99"/>
      <c r="J71" s="70"/>
      <c r="K71" s="99"/>
      <c r="L71" s="70"/>
      <c r="M71" s="99"/>
      <c r="N71" s="70"/>
      <c r="O71" s="99"/>
      <c r="P71" s="70"/>
      <c r="Q71" s="163"/>
      <c r="R71" s="164"/>
    </row>
    <row r="72" spans="2:18" s="2" customFormat="1" ht="20.100000000000001" customHeight="1" x14ac:dyDescent="0.25">
      <c r="B72" s="71" t="s">
        <v>51</v>
      </c>
      <c r="C72" s="121" t="s">
        <v>52</v>
      </c>
      <c r="D72" s="121"/>
      <c r="E72" s="121"/>
      <c r="F72" s="72">
        <v>70.930000000000007</v>
      </c>
      <c r="G72" s="29" t="s">
        <v>14</v>
      </c>
      <c r="H72" s="13"/>
      <c r="I72" s="100">
        <f>ROUND(H72*$F72,2)</f>
        <v>0</v>
      </c>
      <c r="J72" s="13"/>
      <c r="K72" s="100">
        <f>J72*$F72</f>
        <v>0</v>
      </c>
      <c r="L72" s="13">
        <v>0</v>
      </c>
      <c r="M72" s="100">
        <f>L72*$F72</f>
        <v>0</v>
      </c>
      <c r="N72" s="13">
        <f t="shared" ref="N72:N85" si="4">+L72+J72</f>
        <v>0</v>
      </c>
      <c r="O72" s="100">
        <f>ROUND(N72*$F72,2)</f>
        <v>0</v>
      </c>
      <c r="P72" s="13">
        <f>+H72-N72</f>
        <v>0</v>
      </c>
      <c r="Q72" s="170">
        <f>ROUND(P72*$F72,2)</f>
        <v>0</v>
      </c>
      <c r="R72" s="171"/>
    </row>
    <row r="73" spans="2:18" s="2" customFormat="1" ht="20.100000000000001" customHeight="1" x14ac:dyDescent="0.25">
      <c r="B73" s="73" t="s">
        <v>53</v>
      </c>
      <c r="C73" s="120" t="s">
        <v>54</v>
      </c>
      <c r="D73" s="120"/>
      <c r="E73" s="120"/>
      <c r="F73" s="74">
        <v>49.49</v>
      </c>
      <c r="G73" s="32" t="s">
        <v>14</v>
      </c>
      <c r="H73" s="13"/>
      <c r="I73" s="100">
        <f t="shared" ref="I73:I85" si="5">ROUND(H73*$F73,2)</f>
        <v>0</v>
      </c>
      <c r="J73" s="13"/>
      <c r="K73" s="100">
        <f t="shared" ref="K73:K85" si="6">J73*$F73</f>
        <v>0</v>
      </c>
      <c r="L73" s="13">
        <v>0</v>
      </c>
      <c r="M73" s="100">
        <f t="shared" ref="M73:M85" si="7">L73*$F73</f>
        <v>0</v>
      </c>
      <c r="N73" s="13">
        <f t="shared" si="4"/>
        <v>0</v>
      </c>
      <c r="O73" s="100">
        <f t="shared" ref="O73:O85" si="8">ROUND(N73*$F73,2)</f>
        <v>0</v>
      </c>
      <c r="P73" s="13">
        <f t="shared" ref="P73:P85" si="9">+H73-N73</f>
        <v>0</v>
      </c>
      <c r="Q73" s="170">
        <f t="shared" ref="Q73:Q84" si="10">ROUND(P73*$F73,2)</f>
        <v>0</v>
      </c>
      <c r="R73" s="171"/>
    </row>
    <row r="74" spans="2:18" s="2" customFormat="1" ht="20.100000000000001" customHeight="1" x14ac:dyDescent="0.25">
      <c r="B74" s="73" t="s">
        <v>55</v>
      </c>
      <c r="C74" s="120" t="s">
        <v>56</v>
      </c>
      <c r="D74" s="120"/>
      <c r="E74" s="120"/>
      <c r="F74" s="74">
        <v>39.36</v>
      </c>
      <c r="G74" s="32" t="s">
        <v>14</v>
      </c>
      <c r="H74" s="13"/>
      <c r="I74" s="100">
        <f t="shared" si="5"/>
        <v>0</v>
      </c>
      <c r="J74" s="13"/>
      <c r="K74" s="100">
        <f t="shared" si="6"/>
        <v>0</v>
      </c>
      <c r="L74" s="13">
        <v>0</v>
      </c>
      <c r="M74" s="100">
        <f t="shared" si="7"/>
        <v>0</v>
      </c>
      <c r="N74" s="13">
        <f t="shared" si="4"/>
        <v>0</v>
      </c>
      <c r="O74" s="100">
        <f t="shared" si="8"/>
        <v>0</v>
      </c>
      <c r="P74" s="13">
        <f t="shared" si="9"/>
        <v>0</v>
      </c>
      <c r="Q74" s="170">
        <f t="shared" si="10"/>
        <v>0</v>
      </c>
      <c r="R74" s="171"/>
    </row>
    <row r="75" spans="2:18" s="2" customFormat="1" ht="20.100000000000001" customHeight="1" x14ac:dyDescent="0.25">
      <c r="B75" s="73" t="s">
        <v>57</v>
      </c>
      <c r="C75" s="120" t="s">
        <v>58</v>
      </c>
      <c r="D75" s="120"/>
      <c r="E75" s="120"/>
      <c r="F75" s="74">
        <v>37.25</v>
      </c>
      <c r="G75" s="32" t="s">
        <v>14</v>
      </c>
      <c r="H75" s="13"/>
      <c r="I75" s="101">
        <f t="shared" si="5"/>
        <v>0</v>
      </c>
      <c r="J75" s="13"/>
      <c r="K75" s="100">
        <f t="shared" si="6"/>
        <v>0</v>
      </c>
      <c r="L75" s="13">
        <v>0</v>
      </c>
      <c r="M75" s="100">
        <f t="shared" si="7"/>
        <v>0</v>
      </c>
      <c r="N75" s="13">
        <f t="shared" si="4"/>
        <v>0</v>
      </c>
      <c r="O75" s="100">
        <f t="shared" si="8"/>
        <v>0</v>
      </c>
      <c r="P75" s="13">
        <f t="shared" si="9"/>
        <v>0</v>
      </c>
      <c r="Q75" s="170">
        <f t="shared" si="10"/>
        <v>0</v>
      </c>
      <c r="R75" s="171"/>
    </row>
    <row r="76" spans="2:18" s="2" customFormat="1" ht="20.100000000000001" customHeight="1" x14ac:dyDescent="0.25">
      <c r="B76" s="73" t="s">
        <v>59</v>
      </c>
      <c r="C76" s="120" t="s">
        <v>60</v>
      </c>
      <c r="D76" s="120"/>
      <c r="E76" s="120"/>
      <c r="F76" s="74">
        <v>31.12</v>
      </c>
      <c r="G76" s="32" t="s">
        <v>14</v>
      </c>
      <c r="H76" s="13"/>
      <c r="I76" s="100">
        <f t="shared" si="5"/>
        <v>0</v>
      </c>
      <c r="J76" s="13"/>
      <c r="K76" s="100">
        <f t="shared" si="6"/>
        <v>0</v>
      </c>
      <c r="L76" s="13">
        <v>0</v>
      </c>
      <c r="M76" s="100">
        <f t="shared" si="7"/>
        <v>0</v>
      </c>
      <c r="N76" s="13">
        <f t="shared" si="4"/>
        <v>0</v>
      </c>
      <c r="O76" s="100">
        <f t="shared" si="8"/>
        <v>0</v>
      </c>
      <c r="P76" s="13">
        <f t="shared" si="9"/>
        <v>0</v>
      </c>
      <c r="Q76" s="170">
        <f t="shared" si="10"/>
        <v>0</v>
      </c>
      <c r="R76" s="171"/>
    </row>
    <row r="77" spans="2:18" s="2" customFormat="1" ht="20.100000000000001" customHeight="1" x14ac:dyDescent="0.25">
      <c r="B77" s="73" t="s">
        <v>61</v>
      </c>
      <c r="C77" s="120" t="s">
        <v>62</v>
      </c>
      <c r="D77" s="120"/>
      <c r="E77" s="120"/>
      <c r="F77" s="74">
        <v>30.12</v>
      </c>
      <c r="G77" s="32" t="s">
        <v>14</v>
      </c>
      <c r="H77" s="13"/>
      <c r="I77" s="100">
        <f t="shared" si="5"/>
        <v>0</v>
      </c>
      <c r="J77" s="13"/>
      <c r="K77" s="100">
        <f t="shared" si="6"/>
        <v>0</v>
      </c>
      <c r="L77" s="13">
        <v>0</v>
      </c>
      <c r="M77" s="100">
        <f t="shared" si="7"/>
        <v>0</v>
      </c>
      <c r="N77" s="13">
        <f t="shared" si="4"/>
        <v>0</v>
      </c>
      <c r="O77" s="100">
        <f t="shared" si="8"/>
        <v>0</v>
      </c>
      <c r="P77" s="13">
        <f t="shared" si="9"/>
        <v>0</v>
      </c>
      <c r="Q77" s="170">
        <f t="shared" si="10"/>
        <v>0</v>
      </c>
      <c r="R77" s="171"/>
    </row>
    <row r="78" spans="2:18" s="2" customFormat="1" ht="20.100000000000001" customHeight="1" x14ac:dyDescent="0.25">
      <c r="B78" s="73" t="s">
        <v>63</v>
      </c>
      <c r="C78" s="120" t="s">
        <v>64</v>
      </c>
      <c r="D78" s="120"/>
      <c r="E78" s="120"/>
      <c r="F78" s="74">
        <v>25.35</v>
      </c>
      <c r="G78" s="32" t="s">
        <v>14</v>
      </c>
      <c r="H78" s="13"/>
      <c r="I78" s="100">
        <f t="shared" si="5"/>
        <v>0</v>
      </c>
      <c r="J78" s="13"/>
      <c r="K78" s="100">
        <f t="shared" si="6"/>
        <v>0</v>
      </c>
      <c r="L78" s="13">
        <v>0</v>
      </c>
      <c r="M78" s="100">
        <f t="shared" si="7"/>
        <v>0</v>
      </c>
      <c r="N78" s="13">
        <f t="shared" si="4"/>
        <v>0</v>
      </c>
      <c r="O78" s="100">
        <f t="shared" si="8"/>
        <v>0</v>
      </c>
      <c r="P78" s="13">
        <f t="shared" si="9"/>
        <v>0</v>
      </c>
      <c r="Q78" s="170">
        <f t="shared" si="10"/>
        <v>0</v>
      </c>
      <c r="R78" s="171"/>
    </row>
    <row r="79" spans="2:18" s="2" customFormat="1" ht="20.100000000000001" customHeight="1" x14ac:dyDescent="0.25">
      <c r="B79" s="73" t="s">
        <v>65</v>
      </c>
      <c r="C79" s="120" t="s">
        <v>66</v>
      </c>
      <c r="D79" s="120"/>
      <c r="E79" s="120"/>
      <c r="F79" s="74">
        <v>66.95</v>
      </c>
      <c r="G79" s="32" t="s">
        <v>14</v>
      </c>
      <c r="H79" s="13"/>
      <c r="I79" s="100">
        <f t="shared" si="5"/>
        <v>0</v>
      </c>
      <c r="J79" s="13"/>
      <c r="K79" s="100">
        <f t="shared" si="6"/>
        <v>0</v>
      </c>
      <c r="L79" s="13">
        <v>0</v>
      </c>
      <c r="M79" s="100">
        <f t="shared" si="7"/>
        <v>0</v>
      </c>
      <c r="N79" s="13">
        <f t="shared" si="4"/>
        <v>0</v>
      </c>
      <c r="O79" s="100">
        <f t="shared" si="8"/>
        <v>0</v>
      </c>
      <c r="P79" s="13">
        <f t="shared" si="9"/>
        <v>0</v>
      </c>
      <c r="Q79" s="170">
        <f t="shared" si="10"/>
        <v>0</v>
      </c>
      <c r="R79" s="171"/>
    </row>
    <row r="80" spans="2:18" s="2" customFormat="1" ht="20.100000000000001" customHeight="1" x14ac:dyDescent="0.25">
      <c r="B80" s="73" t="s">
        <v>67</v>
      </c>
      <c r="C80" s="120" t="s">
        <v>68</v>
      </c>
      <c r="D80" s="120"/>
      <c r="E80" s="120"/>
      <c r="F80" s="74">
        <v>48</v>
      </c>
      <c r="G80" s="32" t="s">
        <v>14</v>
      </c>
      <c r="H80" s="13"/>
      <c r="I80" s="100">
        <f t="shared" si="5"/>
        <v>0</v>
      </c>
      <c r="J80" s="13"/>
      <c r="K80" s="100">
        <f t="shared" si="6"/>
        <v>0</v>
      </c>
      <c r="L80" s="13">
        <v>0</v>
      </c>
      <c r="M80" s="100">
        <f t="shared" si="7"/>
        <v>0</v>
      </c>
      <c r="N80" s="13">
        <f t="shared" si="4"/>
        <v>0</v>
      </c>
      <c r="O80" s="100">
        <f t="shared" si="8"/>
        <v>0</v>
      </c>
      <c r="P80" s="13">
        <f t="shared" si="9"/>
        <v>0</v>
      </c>
      <c r="Q80" s="170">
        <f t="shared" si="10"/>
        <v>0</v>
      </c>
      <c r="R80" s="171"/>
    </row>
    <row r="81" spans="2:18" s="2" customFormat="1" ht="20.100000000000001" customHeight="1" x14ac:dyDescent="0.25">
      <c r="B81" s="73" t="s">
        <v>69</v>
      </c>
      <c r="C81" s="120" t="s">
        <v>70</v>
      </c>
      <c r="D81" s="120"/>
      <c r="E81" s="120"/>
      <c r="F81" s="74">
        <v>45.02</v>
      </c>
      <c r="G81" s="32" t="s">
        <v>14</v>
      </c>
      <c r="H81" s="13"/>
      <c r="I81" s="100">
        <f t="shared" si="5"/>
        <v>0</v>
      </c>
      <c r="J81" s="13"/>
      <c r="K81" s="100">
        <f t="shared" si="6"/>
        <v>0</v>
      </c>
      <c r="L81" s="13">
        <v>0</v>
      </c>
      <c r="M81" s="100">
        <f t="shared" si="7"/>
        <v>0</v>
      </c>
      <c r="N81" s="13">
        <f t="shared" si="4"/>
        <v>0</v>
      </c>
      <c r="O81" s="100">
        <f t="shared" si="8"/>
        <v>0</v>
      </c>
      <c r="P81" s="13">
        <f t="shared" si="9"/>
        <v>0</v>
      </c>
      <c r="Q81" s="170">
        <f t="shared" si="10"/>
        <v>0</v>
      </c>
      <c r="R81" s="171"/>
    </row>
    <row r="82" spans="2:18" s="2" customFormat="1" ht="20.100000000000001" customHeight="1" x14ac:dyDescent="0.25">
      <c r="B82" s="73" t="s">
        <v>71</v>
      </c>
      <c r="C82" s="120" t="s">
        <v>72</v>
      </c>
      <c r="D82" s="120"/>
      <c r="E82" s="120"/>
      <c r="F82" s="74">
        <v>43.04</v>
      </c>
      <c r="G82" s="32" t="s">
        <v>14</v>
      </c>
      <c r="H82" s="13"/>
      <c r="I82" s="100">
        <f t="shared" si="5"/>
        <v>0</v>
      </c>
      <c r="J82" s="13"/>
      <c r="K82" s="100">
        <f t="shared" si="6"/>
        <v>0</v>
      </c>
      <c r="L82" s="13">
        <v>0</v>
      </c>
      <c r="M82" s="100">
        <f t="shared" si="7"/>
        <v>0</v>
      </c>
      <c r="N82" s="13">
        <f t="shared" si="4"/>
        <v>0</v>
      </c>
      <c r="O82" s="100">
        <f t="shared" si="8"/>
        <v>0</v>
      </c>
      <c r="P82" s="13">
        <f t="shared" si="9"/>
        <v>0</v>
      </c>
      <c r="Q82" s="170">
        <f t="shared" si="10"/>
        <v>0</v>
      </c>
      <c r="R82" s="171"/>
    </row>
    <row r="83" spans="2:18" s="2" customFormat="1" ht="20.100000000000001" customHeight="1" x14ac:dyDescent="0.25">
      <c r="B83" s="73" t="s">
        <v>73</v>
      </c>
      <c r="C83" s="120" t="s">
        <v>74</v>
      </c>
      <c r="D83" s="120"/>
      <c r="E83" s="120"/>
      <c r="F83" s="74">
        <v>34.590000000000003</v>
      </c>
      <c r="G83" s="32" t="s">
        <v>14</v>
      </c>
      <c r="H83" s="13"/>
      <c r="I83" s="100">
        <f t="shared" si="5"/>
        <v>0</v>
      </c>
      <c r="J83" s="13"/>
      <c r="K83" s="100">
        <f t="shared" si="6"/>
        <v>0</v>
      </c>
      <c r="L83" s="13">
        <v>0</v>
      </c>
      <c r="M83" s="100">
        <f t="shared" si="7"/>
        <v>0</v>
      </c>
      <c r="N83" s="13">
        <f t="shared" si="4"/>
        <v>0</v>
      </c>
      <c r="O83" s="100">
        <f t="shared" si="8"/>
        <v>0</v>
      </c>
      <c r="P83" s="13">
        <f t="shared" si="9"/>
        <v>0</v>
      </c>
      <c r="Q83" s="170">
        <f t="shared" si="10"/>
        <v>0</v>
      </c>
      <c r="R83" s="171"/>
    </row>
    <row r="84" spans="2:18" s="2" customFormat="1" ht="20.100000000000001" customHeight="1" x14ac:dyDescent="0.25">
      <c r="B84" s="73" t="s">
        <v>75</v>
      </c>
      <c r="C84" s="120" t="s">
        <v>76</v>
      </c>
      <c r="D84" s="120"/>
      <c r="E84" s="120"/>
      <c r="F84" s="74">
        <v>33.93</v>
      </c>
      <c r="G84" s="32" t="s">
        <v>14</v>
      </c>
      <c r="H84" s="13"/>
      <c r="I84" s="100">
        <f t="shared" si="5"/>
        <v>0</v>
      </c>
      <c r="J84" s="13"/>
      <c r="K84" s="100">
        <f t="shared" si="6"/>
        <v>0</v>
      </c>
      <c r="L84" s="13">
        <v>0</v>
      </c>
      <c r="M84" s="100">
        <f t="shared" si="7"/>
        <v>0</v>
      </c>
      <c r="N84" s="13">
        <f t="shared" si="4"/>
        <v>0</v>
      </c>
      <c r="O84" s="100">
        <f t="shared" si="8"/>
        <v>0</v>
      </c>
      <c r="P84" s="13">
        <f t="shared" si="9"/>
        <v>0</v>
      </c>
      <c r="Q84" s="170">
        <f t="shared" si="10"/>
        <v>0</v>
      </c>
      <c r="R84" s="171"/>
    </row>
    <row r="85" spans="2:18" s="2" customFormat="1" ht="20.100000000000001" customHeight="1" x14ac:dyDescent="0.25">
      <c r="B85" s="73" t="s">
        <v>77</v>
      </c>
      <c r="C85" s="120" t="s">
        <v>78</v>
      </c>
      <c r="D85" s="120"/>
      <c r="E85" s="120"/>
      <c r="F85" s="74">
        <v>29.35</v>
      </c>
      <c r="G85" s="32" t="s">
        <v>14</v>
      </c>
      <c r="H85" s="13"/>
      <c r="I85" s="100">
        <f t="shared" si="5"/>
        <v>0</v>
      </c>
      <c r="J85" s="13"/>
      <c r="K85" s="100">
        <f t="shared" si="6"/>
        <v>0</v>
      </c>
      <c r="L85" s="13">
        <v>0</v>
      </c>
      <c r="M85" s="100">
        <f t="shared" si="7"/>
        <v>0</v>
      </c>
      <c r="N85" s="13">
        <f t="shared" si="4"/>
        <v>0</v>
      </c>
      <c r="O85" s="100">
        <f t="shared" si="8"/>
        <v>0</v>
      </c>
      <c r="P85" s="13">
        <f t="shared" si="9"/>
        <v>0</v>
      </c>
      <c r="Q85" s="170">
        <f>ROUND(P85*$F85,2)</f>
        <v>0</v>
      </c>
      <c r="R85" s="171"/>
    </row>
    <row r="86" spans="2:18" s="2" customFormat="1" ht="20.100000000000001" customHeight="1" x14ac:dyDescent="0.25">
      <c r="B86" s="75" t="s">
        <v>79</v>
      </c>
      <c r="C86" s="76"/>
      <c r="D86" s="76"/>
      <c r="E86" s="76"/>
      <c r="F86" s="76"/>
      <c r="G86" s="76"/>
      <c r="H86" s="77">
        <f>ROUND(SUM(H72:H85),2)</f>
        <v>0</v>
      </c>
      <c r="I86" s="102">
        <f>SUM(I72:I85)</f>
        <v>0</v>
      </c>
      <c r="J86" s="75">
        <f>ROUND(SUM(J72:J85),2)</f>
        <v>0</v>
      </c>
      <c r="K86" s="103">
        <f>SUM(K72:K85)</f>
        <v>0</v>
      </c>
      <c r="L86" s="78">
        <f>ROUND(SUM(L72:L85),2)</f>
        <v>0</v>
      </c>
      <c r="M86" s="104">
        <f>SUM(M72:M85)</f>
        <v>0</v>
      </c>
      <c r="N86" s="75">
        <f>ROUND(SUM(N72:N85),2)</f>
        <v>0</v>
      </c>
      <c r="O86" s="103">
        <f>SUM(O72:O85)</f>
        <v>0</v>
      </c>
      <c r="P86" s="75">
        <f>ROUND(SUM(P72:P85),2)</f>
        <v>0</v>
      </c>
      <c r="Q86" s="172">
        <f>SUM(Q72:R85)</f>
        <v>0</v>
      </c>
      <c r="R86" s="173"/>
    </row>
    <row r="87" spans="2:18" s="2" customFormat="1" ht="20.100000000000001" customHeight="1" x14ac:dyDescent="0.25"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</row>
    <row r="88" spans="2:18" s="2" customFormat="1" ht="20.100000000000001" customHeight="1" x14ac:dyDescent="0.25">
      <c r="B88" s="80" t="s">
        <v>80</v>
      </c>
      <c r="C88" s="81"/>
      <c r="D88" s="81"/>
      <c r="E88" s="81"/>
      <c r="F88" s="81"/>
      <c r="G88" s="82"/>
      <c r="H88" s="10"/>
      <c r="I88" s="12"/>
      <c r="J88" s="10"/>
      <c r="K88" s="12"/>
      <c r="L88" s="10"/>
      <c r="M88" s="12"/>
      <c r="N88" s="10"/>
      <c r="O88" s="12"/>
      <c r="P88" s="11"/>
      <c r="Q88" s="174"/>
      <c r="R88" s="175"/>
    </row>
    <row r="89" spans="2:18" s="2" customFormat="1" ht="20.100000000000001" customHeight="1" x14ac:dyDescent="0.25">
      <c r="B89" s="10" t="s">
        <v>95</v>
      </c>
      <c r="C89" s="121" t="s">
        <v>96</v>
      </c>
      <c r="D89" s="121"/>
      <c r="E89" s="121"/>
      <c r="F89" s="11">
        <v>100.09</v>
      </c>
      <c r="G89" s="83" t="s">
        <v>14</v>
      </c>
      <c r="H89" s="13">
        <v>0</v>
      </c>
      <c r="I89" s="100">
        <f>ROUND(H89*$F89,2)</f>
        <v>0</v>
      </c>
      <c r="J89" s="13"/>
      <c r="K89" s="100">
        <f>J89*$F89</f>
        <v>0</v>
      </c>
      <c r="L89" s="13"/>
      <c r="M89" s="100">
        <f>L89*$F89</f>
        <v>0</v>
      </c>
      <c r="N89" s="13">
        <f>+L89+J89</f>
        <v>0</v>
      </c>
      <c r="O89" s="100">
        <f>ROUND(N89*$F89,2)</f>
        <v>0</v>
      </c>
      <c r="P89" s="9">
        <f>+H89-N89</f>
        <v>0</v>
      </c>
      <c r="Q89" s="170">
        <f>ROUND(P89*$F89,2)</f>
        <v>0</v>
      </c>
      <c r="R89" s="171"/>
    </row>
    <row r="90" spans="2:18" s="2" customFormat="1" ht="20.100000000000001" customHeight="1" x14ac:dyDescent="0.25">
      <c r="B90" s="13" t="s">
        <v>97</v>
      </c>
      <c r="C90" s="120" t="s">
        <v>98</v>
      </c>
      <c r="D90" s="120"/>
      <c r="E90" s="120"/>
      <c r="F90" s="9">
        <v>39.36</v>
      </c>
      <c r="G90" s="83" t="s">
        <v>14</v>
      </c>
      <c r="H90" s="13">
        <v>0</v>
      </c>
      <c r="I90" s="100">
        <f t="shared" ref="I90:I91" si="11">ROUND(H90*$F90,2)</f>
        <v>0</v>
      </c>
      <c r="J90" s="13"/>
      <c r="K90" s="100">
        <f>J90*$F90</f>
        <v>0</v>
      </c>
      <c r="L90" s="13"/>
      <c r="M90" s="100">
        <f t="shared" ref="M90:M92" si="12">L90*$F90</f>
        <v>0</v>
      </c>
      <c r="N90" s="13">
        <f>+L90+J90</f>
        <v>0</v>
      </c>
      <c r="O90" s="100">
        <f t="shared" ref="O90:O92" si="13">ROUND(N90*$F90,2)</f>
        <v>0</v>
      </c>
      <c r="P90" s="9">
        <f>+H90-N90</f>
        <v>0</v>
      </c>
      <c r="Q90" s="170">
        <f>ROUND(P90*$F90,2)</f>
        <v>0</v>
      </c>
      <c r="R90" s="171"/>
    </row>
    <row r="91" spans="2:18" s="2" customFormat="1" ht="20.100000000000001" customHeight="1" x14ac:dyDescent="0.25">
      <c r="B91" s="13" t="s">
        <v>101</v>
      </c>
      <c r="C91" s="120" t="s">
        <v>102</v>
      </c>
      <c r="D91" s="120"/>
      <c r="E91" s="120"/>
      <c r="F91" s="9">
        <v>31.12</v>
      </c>
      <c r="G91" s="83" t="s">
        <v>14</v>
      </c>
      <c r="H91" s="13"/>
      <c r="I91" s="100">
        <f t="shared" si="11"/>
        <v>0</v>
      </c>
      <c r="J91" s="13"/>
      <c r="K91" s="100">
        <f>J91*$F91</f>
        <v>0</v>
      </c>
      <c r="L91" s="13"/>
      <c r="M91" s="100">
        <f t="shared" si="12"/>
        <v>0</v>
      </c>
      <c r="N91" s="13">
        <f>+L91+J91</f>
        <v>0</v>
      </c>
      <c r="O91" s="100">
        <f t="shared" si="13"/>
        <v>0</v>
      </c>
      <c r="P91" s="9">
        <f>+H91-N91</f>
        <v>0</v>
      </c>
      <c r="Q91" s="170">
        <f>ROUND(P91*$F91,2)</f>
        <v>0</v>
      </c>
      <c r="R91" s="171"/>
    </row>
    <row r="92" spans="2:18" s="2" customFormat="1" ht="20.100000000000001" customHeight="1" x14ac:dyDescent="0.25">
      <c r="B92" s="13" t="s">
        <v>103</v>
      </c>
      <c r="C92" s="120" t="s">
        <v>104</v>
      </c>
      <c r="D92" s="120"/>
      <c r="E92" s="120"/>
      <c r="F92" s="9">
        <v>18.7</v>
      </c>
      <c r="G92" s="83" t="s">
        <v>14</v>
      </c>
      <c r="H92" s="13"/>
      <c r="I92" s="100">
        <f>ROUND(H92*$F92,2)</f>
        <v>0</v>
      </c>
      <c r="J92" s="13"/>
      <c r="K92" s="100">
        <f>J92*$F92</f>
        <v>0</v>
      </c>
      <c r="L92" s="13"/>
      <c r="M92" s="100">
        <f t="shared" si="12"/>
        <v>0</v>
      </c>
      <c r="N92" s="13">
        <f>+L92+J92</f>
        <v>0</v>
      </c>
      <c r="O92" s="100">
        <f t="shared" si="13"/>
        <v>0</v>
      </c>
      <c r="P92" s="9">
        <f>+H92-N92</f>
        <v>0</v>
      </c>
      <c r="Q92" s="170">
        <f>ROUND(P92*$F92,2)</f>
        <v>0</v>
      </c>
      <c r="R92" s="171"/>
    </row>
    <row r="93" spans="2:18" s="2" customFormat="1" ht="20.100000000000001" customHeight="1" x14ac:dyDescent="0.25">
      <c r="B93" s="183" t="s">
        <v>81</v>
      </c>
      <c r="C93" s="184"/>
      <c r="D93" s="184"/>
      <c r="E93" s="184"/>
      <c r="F93" s="184"/>
      <c r="G93" s="185"/>
      <c r="H93" s="84">
        <f>ROUND(SUM(H89:H92),2)</f>
        <v>0</v>
      </c>
      <c r="I93" s="105">
        <f>SUM(I89:I92)</f>
        <v>0</v>
      </c>
      <c r="J93" s="85">
        <f>ROUND(SUM(J89:J92),2)</f>
        <v>0</v>
      </c>
      <c r="K93" s="106">
        <f>SUM(K89:K92)</f>
        <v>0</v>
      </c>
      <c r="L93" s="86">
        <f>ROUND(SUM(L89:L92),2)</f>
        <v>0</v>
      </c>
      <c r="M93" s="107">
        <f>SUM(M89:M92)</f>
        <v>0</v>
      </c>
      <c r="N93" s="85">
        <f>ROUND(SUM(N89:N92),2)</f>
        <v>0</v>
      </c>
      <c r="O93" s="106">
        <f>SUM(O89:O92)</f>
        <v>0</v>
      </c>
      <c r="P93" s="87">
        <f>ROUND(SUM(P89:P92),2)</f>
        <v>0</v>
      </c>
      <c r="Q93" s="186">
        <f>SUM(Q89:R92)</f>
        <v>0</v>
      </c>
      <c r="R93" s="187"/>
    </row>
    <row r="94" spans="2:18" s="2" customFormat="1" ht="20.100000000000001" customHeight="1" x14ac:dyDescent="0.25"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pans="2:18" s="2" customFormat="1" ht="20.100000000000001" customHeight="1" x14ac:dyDescent="0.25">
      <c r="B95" s="80" t="s">
        <v>82</v>
      </c>
      <c r="C95" s="81"/>
      <c r="D95" s="81"/>
      <c r="E95" s="81"/>
      <c r="F95" s="81"/>
      <c r="G95" s="82"/>
      <c r="H95" s="10"/>
      <c r="I95" s="12"/>
      <c r="J95" s="10"/>
      <c r="K95" s="12"/>
      <c r="L95" s="10"/>
      <c r="M95" s="12"/>
      <c r="N95" s="10"/>
      <c r="O95" s="12"/>
      <c r="P95" s="11"/>
      <c r="Q95" s="174"/>
      <c r="R95" s="175"/>
    </row>
    <row r="96" spans="2:18" s="2" customFormat="1" ht="20.100000000000001" customHeight="1" x14ac:dyDescent="0.25">
      <c r="B96" s="10" t="s">
        <v>99</v>
      </c>
      <c r="C96" s="121" t="s">
        <v>100</v>
      </c>
      <c r="D96" s="121"/>
      <c r="E96" s="121"/>
      <c r="F96" s="11">
        <v>87.36</v>
      </c>
      <c r="G96" s="12" t="s">
        <v>14</v>
      </c>
      <c r="H96" s="13">
        <v>0</v>
      </c>
      <c r="I96" s="100">
        <f>ROUND(H96*$F96,2)</f>
        <v>0</v>
      </c>
      <c r="J96" s="13"/>
      <c r="K96" s="100">
        <f t="shared" ref="K96:K103" si="14">J96*$F96</f>
        <v>0</v>
      </c>
      <c r="L96" s="13"/>
      <c r="M96" s="17">
        <f t="shared" ref="M96:M103" si="15">L96*$F96</f>
        <v>0</v>
      </c>
      <c r="N96" s="13">
        <f t="shared" ref="N96:N99" si="16">+L96+J96</f>
        <v>0</v>
      </c>
      <c r="O96" s="100">
        <f>ROUND(N96*$F96,2)</f>
        <v>0</v>
      </c>
      <c r="P96" s="9">
        <f t="shared" ref="P96:P103" si="17">+H96-N96</f>
        <v>0</v>
      </c>
      <c r="Q96" s="170">
        <f t="shared" ref="Q96:Q103" si="18">ROUND(P96*$F96,2)</f>
        <v>0</v>
      </c>
      <c r="R96" s="171"/>
    </row>
    <row r="97" spans="2:18" s="2" customFormat="1" ht="20.100000000000001" customHeight="1" x14ac:dyDescent="0.25">
      <c r="B97" s="13" t="s">
        <v>105</v>
      </c>
      <c r="C97" s="120" t="s">
        <v>106</v>
      </c>
      <c r="D97" s="120"/>
      <c r="E97" s="120"/>
      <c r="F97" s="9">
        <v>45.02</v>
      </c>
      <c r="G97" s="17" t="s">
        <v>14</v>
      </c>
      <c r="H97" s="13">
        <v>0</v>
      </c>
      <c r="I97" s="100">
        <f t="shared" ref="I97:I103" si="19">ROUND(H97*$F97,2)</f>
        <v>0</v>
      </c>
      <c r="J97" s="13"/>
      <c r="K97" s="100">
        <f t="shared" si="14"/>
        <v>0</v>
      </c>
      <c r="L97" s="13"/>
      <c r="M97" s="17">
        <f t="shared" si="15"/>
        <v>0</v>
      </c>
      <c r="N97" s="13">
        <f t="shared" si="16"/>
        <v>0</v>
      </c>
      <c r="O97" s="100">
        <f t="shared" ref="O97:O102" si="20">ROUND(N97*$F97,2)</f>
        <v>0</v>
      </c>
      <c r="P97" s="9">
        <f t="shared" si="17"/>
        <v>0</v>
      </c>
      <c r="Q97" s="170">
        <f t="shared" si="18"/>
        <v>0</v>
      </c>
      <c r="R97" s="171"/>
    </row>
    <row r="98" spans="2:18" s="2" customFormat="1" ht="20.100000000000001" customHeight="1" x14ac:dyDescent="0.25">
      <c r="B98" s="13" t="s">
        <v>107</v>
      </c>
      <c r="C98" s="120" t="s">
        <v>108</v>
      </c>
      <c r="D98" s="120"/>
      <c r="E98" s="120"/>
      <c r="F98" s="9">
        <v>34.590000000000003</v>
      </c>
      <c r="G98" s="17" t="s">
        <v>14</v>
      </c>
      <c r="H98" s="13">
        <v>0</v>
      </c>
      <c r="I98" s="100">
        <f t="shared" si="19"/>
        <v>0</v>
      </c>
      <c r="J98" s="13"/>
      <c r="K98" s="100">
        <f t="shared" si="14"/>
        <v>0</v>
      </c>
      <c r="L98" s="13"/>
      <c r="M98" s="17">
        <f t="shared" si="15"/>
        <v>0</v>
      </c>
      <c r="N98" s="13">
        <f t="shared" si="16"/>
        <v>0</v>
      </c>
      <c r="O98" s="100">
        <f t="shared" si="20"/>
        <v>0</v>
      </c>
      <c r="P98" s="9">
        <f t="shared" si="17"/>
        <v>0</v>
      </c>
      <c r="Q98" s="170">
        <f t="shared" si="18"/>
        <v>0</v>
      </c>
      <c r="R98" s="171"/>
    </row>
    <row r="99" spans="2:18" s="2" customFormat="1" ht="20.100000000000001" customHeight="1" x14ac:dyDescent="0.25">
      <c r="B99" s="13" t="s">
        <v>109</v>
      </c>
      <c r="C99" s="120" t="s">
        <v>110</v>
      </c>
      <c r="D99" s="120"/>
      <c r="E99" s="120"/>
      <c r="F99" s="9">
        <v>24.98</v>
      </c>
      <c r="G99" s="17" t="s">
        <v>14</v>
      </c>
      <c r="H99" s="13">
        <v>0</v>
      </c>
      <c r="I99" s="100">
        <f t="shared" si="19"/>
        <v>0</v>
      </c>
      <c r="J99" s="13"/>
      <c r="K99" s="100">
        <f t="shared" si="14"/>
        <v>0</v>
      </c>
      <c r="L99" s="13"/>
      <c r="M99" s="17">
        <f t="shared" si="15"/>
        <v>0</v>
      </c>
      <c r="N99" s="13">
        <f t="shared" si="16"/>
        <v>0</v>
      </c>
      <c r="O99" s="100">
        <f t="shared" si="20"/>
        <v>0</v>
      </c>
      <c r="P99" s="9">
        <f t="shared" si="17"/>
        <v>0</v>
      </c>
      <c r="Q99" s="170">
        <f t="shared" si="18"/>
        <v>0</v>
      </c>
      <c r="R99" s="171"/>
    </row>
    <row r="100" spans="2:18" s="2" customFormat="1" ht="20.100000000000001" customHeight="1" x14ac:dyDescent="0.25">
      <c r="B100" s="13" t="s">
        <v>111</v>
      </c>
      <c r="C100" s="120" t="s">
        <v>112</v>
      </c>
      <c r="D100" s="120"/>
      <c r="E100" s="120"/>
      <c r="F100" s="9">
        <v>146</v>
      </c>
      <c r="G100" s="17" t="s">
        <v>14</v>
      </c>
      <c r="H100" s="13">
        <v>0</v>
      </c>
      <c r="I100" s="100">
        <f t="shared" si="19"/>
        <v>0</v>
      </c>
      <c r="J100" s="13"/>
      <c r="K100" s="100">
        <f t="shared" si="14"/>
        <v>0</v>
      </c>
      <c r="L100" s="13"/>
      <c r="M100" s="17">
        <f t="shared" si="15"/>
        <v>0</v>
      </c>
      <c r="N100" s="13">
        <f>+L100+J100</f>
        <v>0</v>
      </c>
      <c r="O100" s="100">
        <f t="shared" si="20"/>
        <v>0</v>
      </c>
      <c r="P100" s="9">
        <f t="shared" si="17"/>
        <v>0</v>
      </c>
      <c r="Q100" s="170">
        <f t="shared" si="18"/>
        <v>0</v>
      </c>
      <c r="R100" s="171"/>
    </row>
    <row r="101" spans="2:18" s="2" customFormat="1" ht="30.75" customHeight="1" x14ac:dyDescent="0.25">
      <c r="B101" s="13" t="s">
        <v>113</v>
      </c>
      <c r="C101" s="122" t="s">
        <v>114</v>
      </c>
      <c r="D101" s="122"/>
      <c r="E101" s="122"/>
      <c r="F101" s="9">
        <v>12.88</v>
      </c>
      <c r="G101" s="17" t="s">
        <v>14</v>
      </c>
      <c r="H101" s="13">
        <v>0</v>
      </c>
      <c r="I101" s="100">
        <f t="shared" si="19"/>
        <v>0</v>
      </c>
      <c r="J101" s="13"/>
      <c r="K101" s="100">
        <f t="shared" si="14"/>
        <v>0</v>
      </c>
      <c r="L101" s="13"/>
      <c r="M101" s="17">
        <f t="shared" si="15"/>
        <v>0</v>
      </c>
      <c r="N101" s="13">
        <f>+L101+J101</f>
        <v>0</v>
      </c>
      <c r="O101" s="100">
        <f t="shared" si="20"/>
        <v>0</v>
      </c>
      <c r="P101" s="9">
        <f t="shared" si="17"/>
        <v>0</v>
      </c>
      <c r="Q101" s="170">
        <f t="shared" si="18"/>
        <v>0</v>
      </c>
      <c r="R101" s="171"/>
    </row>
    <row r="102" spans="2:18" s="2" customFormat="1" ht="20.100000000000001" customHeight="1" x14ac:dyDescent="0.25">
      <c r="B102" s="13" t="s">
        <v>115</v>
      </c>
      <c r="C102" s="120" t="s">
        <v>116</v>
      </c>
      <c r="D102" s="120"/>
      <c r="E102" s="120"/>
      <c r="F102" s="9">
        <v>25.76</v>
      </c>
      <c r="G102" s="17" t="s">
        <v>14</v>
      </c>
      <c r="H102" s="13">
        <v>0</v>
      </c>
      <c r="I102" s="100">
        <f t="shared" si="19"/>
        <v>0</v>
      </c>
      <c r="J102" s="13"/>
      <c r="K102" s="100">
        <f t="shared" si="14"/>
        <v>0</v>
      </c>
      <c r="L102" s="13"/>
      <c r="M102" s="17">
        <f t="shared" si="15"/>
        <v>0</v>
      </c>
      <c r="N102" s="13">
        <f>+L102+J102</f>
        <v>0</v>
      </c>
      <c r="O102" s="100">
        <f t="shared" si="20"/>
        <v>0</v>
      </c>
      <c r="P102" s="9">
        <f t="shared" si="17"/>
        <v>0</v>
      </c>
      <c r="Q102" s="170">
        <f t="shared" si="18"/>
        <v>0</v>
      </c>
      <c r="R102" s="171"/>
    </row>
    <row r="103" spans="2:18" s="2" customFormat="1" ht="20.100000000000001" customHeight="1" x14ac:dyDescent="0.25">
      <c r="B103" s="13" t="s">
        <v>117</v>
      </c>
      <c r="C103" s="120" t="s">
        <v>118</v>
      </c>
      <c r="D103" s="120"/>
      <c r="E103" s="120"/>
      <c r="F103" s="9">
        <v>10.31</v>
      </c>
      <c r="G103" s="17" t="s">
        <v>14</v>
      </c>
      <c r="H103" s="13">
        <v>0</v>
      </c>
      <c r="I103" s="100">
        <f t="shared" si="19"/>
        <v>0</v>
      </c>
      <c r="J103" s="13"/>
      <c r="K103" s="100">
        <f t="shared" si="14"/>
        <v>0</v>
      </c>
      <c r="L103" s="13"/>
      <c r="M103" s="17">
        <f t="shared" si="15"/>
        <v>0</v>
      </c>
      <c r="N103" s="13">
        <f>+L103+J103</f>
        <v>0</v>
      </c>
      <c r="O103" s="100">
        <f>ROUND(N103*$F103,2)</f>
        <v>0</v>
      </c>
      <c r="P103" s="9">
        <f t="shared" si="17"/>
        <v>0</v>
      </c>
      <c r="Q103" s="170">
        <f t="shared" si="18"/>
        <v>0</v>
      </c>
      <c r="R103" s="171"/>
    </row>
    <row r="104" spans="2:18" s="2" customFormat="1" ht="20.100000000000001" customHeight="1" x14ac:dyDescent="0.25">
      <c r="B104" s="183" t="s">
        <v>83</v>
      </c>
      <c r="C104" s="184"/>
      <c r="D104" s="184"/>
      <c r="E104" s="184"/>
      <c r="F104" s="184"/>
      <c r="G104" s="185"/>
      <c r="H104" s="77">
        <f ca="1">ROUND(SUMIF(G96:H103,"HH",H96:H103),2)</f>
        <v>0</v>
      </c>
      <c r="I104" s="102">
        <f>SUM(I96:I103)</f>
        <v>0</v>
      </c>
      <c r="J104" s="75">
        <f ca="1">ROUND(SUMIF(G96:J103,"HH",J96:J103),2)</f>
        <v>0</v>
      </c>
      <c r="K104" s="103">
        <f>SUM(K96:K103)</f>
        <v>0</v>
      </c>
      <c r="L104" s="78">
        <f ca="1">ROUND(SUMIF(G96:L103,"HH",L96:L103),2)</f>
        <v>0</v>
      </c>
      <c r="M104" s="79">
        <f>SUM(M96:M103)</f>
        <v>0</v>
      </c>
      <c r="N104" s="75">
        <f ca="1">ROUND(SUMIF(G96:N103,"HH",N96:N103),2)</f>
        <v>0</v>
      </c>
      <c r="O104" s="103">
        <f>SUM(O96:O103)</f>
        <v>0</v>
      </c>
      <c r="P104" s="76">
        <f ca="1">ROUND(SUMIF(G96:P103,"HH",P96:P103),2)</f>
        <v>0</v>
      </c>
      <c r="Q104" s="172">
        <f>SUM(Q96:R103)</f>
        <v>0</v>
      </c>
      <c r="R104" s="173"/>
    </row>
    <row r="105" spans="2:18" s="2" customFormat="1" ht="20.100000000000001" customHeight="1" x14ac:dyDescent="0.25"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</row>
    <row r="106" spans="2:18" s="2" customFormat="1" ht="20.100000000000001" customHeight="1" x14ac:dyDescent="0.25">
      <c r="B106" s="14" t="s">
        <v>19</v>
      </c>
      <c r="C106" s="15"/>
      <c r="D106" s="15"/>
      <c r="E106" s="15"/>
      <c r="F106" s="15"/>
      <c r="G106" s="15"/>
      <c r="H106" s="88">
        <f t="shared" ref="H106:Q106" ca="1" si="21">+H104+H93+H86</f>
        <v>0</v>
      </c>
      <c r="I106" s="108">
        <f t="shared" si="21"/>
        <v>0</v>
      </c>
      <c r="J106" s="15">
        <f t="shared" ca="1" si="21"/>
        <v>0</v>
      </c>
      <c r="K106" s="109">
        <f t="shared" si="21"/>
        <v>0</v>
      </c>
      <c r="L106" s="89">
        <f t="shared" ca="1" si="21"/>
        <v>0</v>
      </c>
      <c r="M106" s="110">
        <f t="shared" si="21"/>
        <v>0</v>
      </c>
      <c r="N106" s="15">
        <f t="shared" ca="1" si="21"/>
        <v>0</v>
      </c>
      <c r="O106" s="109">
        <f t="shared" si="21"/>
        <v>0</v>
      </c>
      <c r="P106" s="39">
        <f t="shared" ca="1" si="21"/>
        <v>0</v>
      </c>
      <c r="Q106" s="178">
        <f t="shared" si="21"/>
        <v>0</v>
      </c>
      <c r="R106" s="179"/>
    </row>
    <row r="109" spans="2:18" s="2" customFormat="1" ht="28.5" customHeight="1" x14ac:dyDescent="0.25">
      <c r="B109" s="90" t="s">
        <v>84</v>
      </c>
      <c r="C109" s="180" t="s">
        <v>85</v>
      </c>
      <c r="D109" s="180"/>
      <c r="E109" s="180"/>
      <c r="F109" s="180"/>
      <c r="G109" s="180"/>
      <c r="H109" s="180"/>
      <c r="I109" s="180"/>
      <c r="J109" s="180"/>
      <c r="K109" s="180"/>
      <c r="L109" s="180"/>
      <c r="M109" s="180"/>
      <c r="N109" s="180"/>
      <c r="O109" s="180"/>
      <c r="P109" s="180"/>
      <c r="Q109" s="180"/>
      <c r="R109" s="181"/>
    </row>
    <row r="110" spans="2:18" s="2" customFormat="1" ht="15" customHeight="1" x14ac:dyDescent="0.25">
      <c r="B110" s="13"/>
      <c r="C110" s="182" t="s">
        <v>86</v>
      </c>
      <c r="D110" s="182"/>
      <c r="E110" s="182"/>
      <c r="F110" s="95">
        <f>+O4</f>
        <v>0</v>
      </c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17"/>
    </row>
    <row r="111" spans="2:18" s="2" customFormat="1" ht="15" customHeight="1" x14ac:dyDescent="0.25">
      <c r="B111" s="13"/>
      <c r="C111" s="120" t="s">
        <v>87</v>
      </c>
      <c r="D111" s="120"/>
      <c r="E111" s="120"/>
      <c r="F111" s="120"/>
      <c r="G111" s="120"/>
      <c r="H111" s="31" t="s">
        <v>88</v>
      </c>
      <c r="I111" s="188">
        <v>1</v>
      </c>
      <c r="J111" s="91" t="s">
        <v>89</v>
      </c>
      <c r="K111" s="189">
        <v>1</v>
      </c>
      <c r="L111" s="91" t="s">
        <v>90</v>
      </c>
      <c r="M111" s="189">
        <f>+$O$8</f>
        <v>0</v>
      </c>
      <c r="N111" s="9"/>
      <c r="O111" s="9"/>
      <c r="P111" s="9"/>
      <c r="Q111" s="9"/>
      <c r="R111" s="17"/>
    </row>
    <row r="112" spans="2:18" s="2" customFormat="1" ht="15" customHeight="1" x14ac:dyDescent="0.25">
      <c r="B112" s="13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17"/>
    </row>
    <row r="113" spans="2:18" s="2" customFormat="1" ht="15" customHeight="1" x14ac:dyDescent="0.25">
      <c r="B113" s="13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17"/>
    </row>
    <row r="114" spans="2:18" s="2" customFormat="1" ht="15" customHeight="1" x14ac:dyDescent="0.25">
      <c r="B114" s="13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17"/>
    </row>
    <row r="115" spans="2:18" s="2" customFormat="1" ht="15" customHeight="1" x14ac:dyDescent="0.25">
      <c r="B115" s="13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17"/>
    </row>
    <row r="116" spans="2:18" s="2" customFormat="1" ht="15" customHeight="1" x14ac:dyDescent="0.25">
      <c r="B116" s="13"/>
      <c r="C116" s="9"/>
      <c r="D116" s="9"/>
      <c r="E116" s="174"/>
      <c r="F116" s="174"/>
      <c r="G116" s="174"/>
      <c r="H116" s="9"/>
      <c r="I116" s="9"/>
      <c r="J116" s="9"/>
      <c r="K116" s="9"/>
      <c r="L116" s="177"/>
      <c r="M116" s="177"/>
      <c r="N116" s="177"/>
      <c r="O116" s="9"/>
      <c r="P116" s="9"/>
      <c r="Q116" s="9"/>
      <c r="R116" s="17"/>
    </row>
    <row r="117" spans="2:18" s="2" customFormat="1" ht="15" customHeight="1" x14ac:dyDescent="0.25">
      <c r="B117" s="33"/>
      <c r="C117" s="34"/>
      <c r="D117" s="34"/>
      <c r="E117" s="176" t="s">
        <v>91</v>
      </c>
      <c r="F117" s="176"/>
      <c r="G117" s="176"/>
      <c r="H117" s="34"/>
      <c r="I117" s="34"/>
      <c r="J117" s="34"/>
      <c r="K117" s="34"/>
      <c r="L117" s="176" t="s">
        <v>92</v>
      </c>
      <c r="M117" s="176"/>
      <c r="N117" s="176"/>
      <c r="O117" s="34"/>
      <c r="P117" s="34"/>
      <c r="Q117" s="34"/>
      <c r="R117" s="36"/>
    </row>
  </sheetData>
  <mergeCells count="107">
    <mergeCell ref="E117:G117"/>
    <mergeCell ref="L116:N116"/>
    <mergeCell ref="L117:N117"/>
    <mergeCell ref="Q106:R106"/>
    <mergeCell ref="C109:R109"/>
    <mergeCell ref="C110:E110"/>
    <mergeCell ref="C111:G111"/>
    <mergeCell ref="E116:G116"/>
    <mergeCell ref="Q91:R91"/>
    <mergeCell ref="Q92:R92"/>
    <mergeCell ref="B93:G93"/>
    <mergeCell ref="B104:G104"/>
    <mergeCell ref="Q104:R104"/>
    <mergeCell ref="Q95:R95"/>
    <mergeCell ref="Q96:R96"/>
    <mergeCell ref="Q97:R97"/>
    <mergeCell ref="Q98:R98"/>
    <mergeCell ref="Q99:R99"/>
    <mergeCell ref="Q100:R100"/>
    <mergeCell ref="Q101:R101"/>
    <mergeCell ref="Q102:R102"/>
    <mergeCell ref="Q103:R103"/>
    <mergeCell ref="Q93:R93"/>
    <mergeCell ref="C98:E98"/>
    <mergeCell ref="Q81:R81"/>
    <mergeCell ref="Q82:R82"/>
    <mergeCell ref="Q83:R83"/>
    <mergeCell ref="Q84:R84"/>
    <mergeCell ref="Q85:R85"/>
    <mergeCell ref="Q86:R86"/>
    <mergeCell ref="Q88:R88"/>
    <mergeCell ref="Q89:R89"/>
    <mergeCell ref="Q90:R90"/>
    <mergeCell ref="Q72:R72"/>
    <mergeCell ref="Q73:R73"/>
    <mergeCell ref="Q74:R74"/>
    <mergeCell ref="Q75:R75"/>
    <mergeCell ref="Q76:R76"/>
    <mergeCell ref="Q77:R77"/>
    <mergeCell ref="Q78:R78"/>
    <mergeCell ref="Q79:R79"/>
    <mergeCell ref="Q80:R80"/>
    <mergeCell ref="B69:B70"/>
    <mergeCell ref="C69:E70"/>
    <mergeCell ref="F69:F70"/>
    <mergeCell ref="G69:G70"/>
    <mergeCell ref="Q71:R71"/>
    <mergeCell ref="P69:R69"/>
    <mergeCell ref="N69:O69"/>
    <mergeCell ref="L69:M69"/>
    <mergeCell ref="J69:K69"/>
    <mergeCell ref="B1:R1"/>
    <mergeCell ref="B2:R2"/>
    <mergeCell ref="B4:C4"/>
    <mergeCell ref="D4:L4"/>
    <mergeCell ref="M4:N4"/>
    <mergeCell ref="O4:R4"/>
    <mergeCell ref="B5:C5"/>
    <mergeCell ref="D5:L5"/>
    <mergeCell ref="M5:N5"/>
    <mergeCell ref="O5:R5"/>
    <mergeCell ref="M6:N6"/>
    <mergeCell ref="O6:R6"/>
    <mergeCell ref="B7:C7"/>
    <mergeCell ref="D7:L7"/>
    <mergeCell ref="M7:N7"/>
    <mergeCell ref="O7:R7"/>
    <mergeCell ref="C77:E77"/>
    <mergeCell ref="C78:E78"/>
    <mergeCell ref="C79:E79"/>
    <mergeCell ref="C53:E53"/>
    <mergeCell ref="F53:H53"/>
    <mergeCell ref="K53:M53"/>
    <mergeCell ref="N53:P53"/>
    <mergeCell ref="B6:C6"/>
    <mergeCell ref="D6:L6"/>
    <mergeCell ref="M12:Q12"/>
    <mergeCell ref="B8:C8"/>
    <mergeCell ref="D8:L8"/>
    <mergeCell ref="M8:N8"/>
    <mergeCell ref="O8:R8"/>
    <mergeCell ref="B9:C9"/>
    <mergeCell ref="M9:N9"/>
    <mergeCell ref="O9:R9"/>
    <mergeCell ref="H69:I69"/>
    <mergeCell ref="C80:E80"/>
    <mergeCell ref="C81:E81"/>
    <mergeCell ref="C72:E72"/>
    <mergeCell ref="C73:E73"/>
    <mergeCell ref="C74:E74"/>
    <mergeCell ref="C75:E75"/>
    <mergeCell ref="C76:E76"/>
    <mergeCell ref="C101:E101"/>
    <mergeCell ref="C102:E102"/>
    <mergeCell ref="C99:E99"/>
    <mergeCell ref="C100:E100"/>
    <mergeCell ref="C103:E103"/>
    <mergeCell ref="C90:E90"/>
    <mergeCell ref="C91:E91"/>
    <mergeCell ref="C92:E92"/>
    <mergeCell ref="C96:E96"/>
    <mergeCell ref="C97:E97"/>
    <mergeCell ref="C82:E82"/>
    <mergeCell ref="C83:E83"/>
    <mergeCell ref="C84:E84"/>
    <mergeCell ref="C85:E85"/>
    <mergeCell ref="C89:E89"/>
  </mergeCells>
  <pageMargins left="0.7" right="0.7" top="0.75" bottom="0.75" header="0.3" footer="0.3"/>
  <pageSetup paperSize="9" orientation="portrait" r:id="rId1"/>
  <ignoredErrors>
    <ignoredError sqref="P8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Efrain</dc:creator>
  <cp:lastModifiedBy>Efrain</cp:lastModifiedBy>
  <dcterms:created xsi:type="dcterms:W3CDTF">2021-12-03T21:53:24Z</dcterms:created>
  <dcterms:modified xsi:type="dcterms:W3CDTF">2022-01-28T16:28:53Z</dcterms:modified>
</cp:coreProperties>
</file>