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SIS 2\Documents\"/>
    </mc:Choice>
  </mc:AlternateContent>
  <xr:revisionPtr revIDLastSave="0" documentId="13_ncr:1_{92FCB0C2-B9B9-4373-87ED-570D3DC201F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H26" i="1"/>
  <c r="J26" i="1"/>
  <c r="J2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F24" i="1"/>
  <c r="F26" i="1" s="1"/>
  <c r="G24" i="1"/>
  <c r="H24" i="1"/>
  <c r="E24" i="1"/>
  <c r="M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3" i="1" l="1"/>
  <c r="E26" i="1"/>
  <c r="G17" i="1" s="1"/>
  <c r="H17" i="1" s="1"/>
  <c r="G6" i="1" l="1"/>
  <c r="H6" i="1" s="1"/>
  <c r="G12" i="1"/>
  <c r="H12" i="1" s="1"/>
  <c r="G18" i="1"/>
  <c r="H18" i="1" s="1"/>
  <c r="G4" i="1"/>
  <c r="G15" i="1"/>
  <c r="H15" i="1" s="1"/>
  <c r="G16" i="1"/>
  <c r="H16" i="1" s="1"/>
  <c r="G9" i="1"/>
  <c r="H9" i="1" s="1"/>
  <c r="G21" i="1"/>
  <c r="H21" i="1" s="1"/>
  <c r="G10" i="1"/>
  <c r="H10" i="1" s="1"/>
  <c r="G22" i="1"/>
  <c r="H22" i="1" s="1"/>
  <c r="G14" i="1"/>
  <c r="H14" i="1" s="1"/>
  <c r="G23" i="1"/>
  <c r="G20" i="1"/>
  <c r="H20" i="1" s="1"/>
  <c r="G7" i="1"/>
  <c r="H7" i="1" s="1"/>
  <c r="G13" i="1"/>
  <c r="H13" i="1" s="1"/>
  <c r="G5" i="1"/>
  <c r="H5" i="1" s="1"/>
  <c r="G19" i="1"/>
  <c r="H19" i="1" s="1"/>
  <c r="G11" i="1"/>
  <c r="H11" i="1" s="1"/>
  <c r="G8" i="1"/>
  <c r="H8" i="1" s="1"/>
  <c r="I24" i="1"/>
  <c r="E28" i="1" l="1"/>
  <c r="H23" i="1"/>
  <c r="H4" i="1"/>
  <c r="G26" i="1"/>
  <c r="I26" i="1"/>
  <c r="E31" i="1"/>
  <c r="E35" i="1" l="1"/>
  <c r="E36" i="1" s="1"/>
  <c r="E34" i="1"/>
</calcChain>
</file>

<file path=xl/sharedStrings.xml><?xml version="1.0" encoding="utf-8"?>
<sst xmlns="http://schemas.openxmlformats.org/spreadsheetml/2006/main" count="30" uniqueCount="19">
  <si>
    <t>s</t>
  </si>
  <si>
    <t>promedios</t>
  </si>
  <si>
    <t>Ea</t>
  </si>
  <si>
    <t>Distancia de reacción</t>
  </si>
  <si>
    <t>𝑠 = 𝑠̅ ± ∆𝑠</t>
  </si>
  <si>
    <t>Er</t>
  </si>
  <si>
    <t>Ep</t>
  </si>
  <si>
    <t>%</t>
  </si>
  <si>
    <t>Tiempo de Reacción</t>
  </si>
  <si>
    <t>𝑡̅= Raiz(2𝑠̅ /g)+</t>
  </si>
  <si>
    <t>Suma</t>
  </si>
  <si>
    <t>t(</t>
  </si>
  <si>
    <t>t-tprom</t>
  </si>
  <si>
    <t>s-sprom</t>
  </si>
  <si>
    <t>Error absoluto (s)</t>
  </si>
  <si>
    <t>Error relativo(s)</t>
  </si>
  <si>
    <t>(t-tprom)/tprom</t>
  </si>
  <si>
    <t>(s-sprom)/sprom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</si>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</sst>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6"/>
  <sheetViews>
    <sheetView tabSelected="1" workbookViewId="0">
      <selection activeCell="E35" sqref="E35"/>
    </sheetView>
  </sheetViews>
  <sheetFormatPr baseColWidth="10" defaultRowHeight="15" x14ac:dyDescent="0.25"/>
  <cols>
    <col min="4" max="4" width="13.42578125" style="6" customWidth="1"/>
    <col min="5" max="5" width="12.7109375" bestFit="1" customWidth="1"/>
    <col min="7" max="7" width="18.42578125" bestFit="1" customWidth="1"/>
    <col min="8" max="8" width="19.5703125" customWidth="1"/>
    <col min="9" max="9" width="22.5703125" bestFit="1" customWidth="1"/>
    <col min="10" max="10" width="12" bestFit="1" customWidth="1"/>
  </cols>
  <sheetData>
    <row r="2" spans="4:13" x14ac:dyDescent="0.25">
      <c r="G2" s="2" t="s">
        <v>14</v>
      </c>
      <c r="H2" s="2" t="s">
        <v>15</v>
      </c>
      <c r="I2" s="2" t="s">
        <v>14</v>
      </c>
      <c r="J2" s="2" t="s">
        <v>15</v>
      </c>
    </row>
    <row r="3" spans="4:13" x14ac:dyDescent="0.25">
      <c r="D3" s="5"/>
      <c r="E3" s="3" t="s">
        <v>11</v>
      </c>
      <c r="F3" s="9" t="s">
        <v>0</v>
      </c>
      <c r="G3" s="3" t="s">
        <v>12</v>
      </c>
      <c r="H3" s="11" t="s">
        <v>16</v>
      </c>
      <c r="I3" s="3" t="s">
        <v>13</v>
      </c>
      <c r="J3" s="11" t="s">
        <v>17</v>
      </c>
    </row>
    <row r="4" spans="4:13" x14ac:dyDescent="0.25">
      <c r="D4" s="5">
        <v>1</v>
      </c>
      <c r="E4" s="2">
        <f>SQRT((2*F4)/980)</f>
        <v>0.12936264483053453</v>
      </c>
      <c r="F4" s="10">
        <v>8.1999999999999993</v>
      </c>
      <c r="G4" s="4">
        <f>E4-$E$26</f>
        <v>1.5316636634212788E-3</v>
      </c>
      <c r="H4" s="2">
        <f>G4/$E$26</f>
        <v>1.1981944043900728E-2</v>
      </c>
      <c r="I4" s="2">
        <f>F4-$F$26</f>
        <v>0.11500000000000199</v>
      </c>
      <c r="J4" s="2">
        <f>I4/$F$26</f>
        <v>1.4223871366728761E-2</v>
      </c>
    </row>
    <row r="5" spans="4:13" x14ac:dyDescent="0.25">
      <c r="D5" s="5">
        <v>2</v>
      </c>
      <c r="E5" s="2">
        <f t="shared" ref="E5:E23" si="0">+SQRT((2*F5)/980)</f>
        <v>0.11866605518454393</v>
      </c>
      <c r="F5" s="10">
        <v>6.9</v>
      </c>
      <c r="G5" s="4">
        <f>E5-$E$26</f>
        <v>-9.1649259825693219E-3</v>
      </c>
      <c r="H5" s="2">
        <f t="shared" ref="H5:H23" si="1">G5/$E$26</f>
        <v>-7.1695655457639243E-2</v>
      </c>
      <c r="I5" s="2">
        <f t="shared" ref="I5:I23" si="2">F5-$F$26</f>
        <v>-1.1849999999999969</v>
      </c>
      <c r="J5" s="2">
        <f t="shared" ref="J5:J23" si="3">I5/$F$26</f>
        <v>-0.14656771799628909</v>
      </c>
    </row>
    <row r="6" spans="4:13" x14ac:dyDescent="0.25">
      <c r="D6" s="5">
        <v>3</v>
      </c>
      <c r="E6" s="2">
        <f t="shared" si="0"/>
        <v>0.11780301787479031</v>
      </c>
      <c r="F6" s="10">
        <v>6.8</v>
      </c>
      <c r="G6" s="4">
        <f>E6-$E$26</f>
        <v>-1.0027963292322944E-2</v>
      </c>
      <c r="H6" s="2">
        <f t="shared" si="1"/>
        <v>-7.8447049383227399E-2</v>
      </c>
      <c r="I6" s="2">
        <f t="shared" si="2"/>
        <v>-1.2849999999999975</v>
      </c>
      <c r="J6" s="2">
        <f t="shared" si="3"/>
        <v>-0.1589363017934444</v>
      </c>
    </row>
    <row r="7" spans="4:13" x14ac:dyDescent="0.25">
      <c r="D7" s="5">
        <v>4</v>
      </c>
      <c r="E7" s="2">
        <f t="shared" si="0"/>
        <v>0.14069796859708719</v>
      </c>
      <c r="F7" s="10">
        <v>9.6999999999999993</v>
      </c>
      <c r="G7" s="4">
        <f>E7-$E$26</f>
        <v>1.2866987429973942E-2</v>
      </c>
      <c r="H7" s="2">
        <f t="shared" si="1"/>
        <v>0.10065625181389282</v>
      </c>
      <c r="I7" s="2">
        <f t="shared" si="2"/>
        <v>1.615000000000002</v>
      </c>
      <c r="J7" s="2">
        <f t="shared" si="3"/>
        <v>0.19975262832405721</v>
      </c>
    </row>
    <row r="8" spans="4:13" x14ac:dyDescent="0.25">
      <c r="D8" s="5">
        <v>5</v>
      </c>
      <c r="E8" s="2">
        <f t="shared" si="0"/>
        <v>0.10497813183356478</v>
      </c>
      <c r="F8" s="10">
        <v>5.4</v>
      </c>
      <c r="G8" s="4">
        <f>E8-$E$26</f>
        <v>-2.2852849333548475E-2</v>
      </c>
      <c r="H8" s="2">
        <f t="shared" si="1"/>
        <v>-0.17877394920150835</v>
      </c>
      <c r="I8" s="2">
        <f t="shared" si="2"/>
        <v>-2.6849999999999969</v>
      </c>
      <c r="J8" s="2">
        <f t="shared" si="3"/>
        <v>-0.33209647495361755</v>
      </c>
    </row>
    <row r="9" spans="4:13" x14ac:dyDescent="0.25">
      <c r="D9" s="5">
        <v>6</v>
      </c>
      <c r="E9" s="2">
        <f t="shared" si="0"/>
        <v>0.1414213562373095</v>
      </c>
      <c r="F9" s="10">
        <v>9.8000000000000007</v>
      </c>
      <c r="G9" s="4">
        <f>E9-$E$26</f>
        <v>1.3590375070196253E-2</v>
      </c>
      <c r="H9" s="2">
        <f t="shared" si="1"/>
        <v>0.10631519015276568</v>
      </c>
      <c r="I9" s="2">
        <f t="shared" si="2"/>
        <v>1.7150000000000034</v>
      </c>
      <c r="J9" s="2">
        <f t="shared" si="3"/>
        <v>0.21212121212121263</v>
      </c>
    </row>
    <row r="10" spans="4:13" x14ac:dyDescent="0.25">
      <c r="D10" s="5">
        <v>7</v>
      </c>
      <c r="E10" s="2">
        <f t="shared" si="0"/>
        <v>0.15118578920369088</v>
      </c>
      <c r="F10" s="10">
        <v>11.2</v>
      </c>
      <c r="G10" s="4">
        <f>E10-$E$26</f>
        <v>2.3354808036577634E-2</v>
      </c>
      <c r="H10" s="2">
        <f t="shared" si="1"/>
        <v>0.18270068666723233</v>
      </c>
      <c r="I10" s="2">
        <f t="shared" si="2"/>
        <v>3.115000000000002</v>
      </c>
      <c r="J10" s="2">
        <f t="shared" si="3"/>
        <v>0.38528138528138567</v>
      </c>
      <c r="M10">
        <f>F430</f>
        <v>0</v>
      </c>
    </row>
    <row r="11" spans="4:13" x14ac:dyDescent="0.25">
      <c r="D11" s="5">
        <v>8</v>
      </c>
      <c r="E11" s="2">
        <f t="shared" si="0"/>
        <v>0.14356965173029843</v>
      </c>
      <c r="F11" s="10">
        <v>10.1</v>
      </c>
      <c r="G11" s="4">
        <f>E11-$E$26</f>
        <v>1.5738670563185175E-2</v>
      </c>
      <c r="H11" s="2">
        <f t="shared" si="1"/>
        <v>0.12312094000600711</v>
      </c>
      <c r="I11" s="2">
        <f t="shared" si="2"/>
        <v>2.0150000000000023</v>
      </c>
      <c r="J11" s="2">
        <f t="shared" si="3"/>
        <v>0.24922696351267817</v>
      </c>
    </row>
    <row r="12" spans="4:13" x14ac:dyDescent="0.25">
      <c r="D12" s="5">
        <v>9</v>
      </c>
      <c r="E12" s="2">
        <f t="shared" si="0"/>
        <v>0.11157499537009506</v>
      </c>
      <c r="F12" s="10">
        <v>6.1</v>
      </c>
      <c r="G12" s="4">
        <f>E12-$E$26</f>
        <v>-1.6255985797018188E-2</v>
      </c>
      <c r="H12" s="2">
        <f t="shared" si="1"/>
        <v>-0.12716780899746644</v>
      </c>
      <c r="I12" s="2">
        <f t="shared" si="2"/>
        <v>-1.9849999999999977</v>
      </c>
      <c r="J12" s="2">
        <f t="shared" si="3"/>
        <v>-0.24551638837353101</v>
      </c>
    </row>
    <row r="13" spans="4:13" x14ac:dyDescent="0.25">
      <c r="D13" s="5">
        <v>10</v>
      </c>
      <c r="E13" s="2">
        <f t="shared" si="0"/>
        <v>0.11157499537009506</v>
      </c>
      <c r="F13" s="10">
        <v>6.1</v>
      </c>
      <c r="G13" s="4">
        <f>E13-$E$26</f>
        <v>-1.6255985797018188E-2</v>
      </c>
      <c r="H13" s="2">
        <f t="shared" si="1"/>
        <v>-0.12716780899746644</v>
      </c>
      <c r="I13" s="2">
        <f t="shared" si="2"/>
        <v>-1.9849999999999977</v>
      </c>
      <c r="J13" s="2">
        <f t="shared" si="3"/>
        <v>-0.24551638837353101</v>
      </c>
    </row>
    <row r="14" spans="4:13" x14ac:dyDescent="0.25">
      <c r="D14" s="5">
        <v>11</v>
      </c>
      <c r="E14" s="2">
        <f t="shared" si="0"/>
        <v>0.1124858267715973</v>
      </c>
      <c r="F14" s="10">
        <v>6.2</v>
      </c>
      <c r="G14" s="4">
        <f>E14-$E$26</f>
        <v>-1.5345154395515953E-2</v>
      </c>
      <c r="H14" s="2">
        <f t="shared" si="1"/>
        <v>-0.12004253002998745</v>
      </c>
      <c r="I14" s="2">
        <f t="shared" si="2"/>
        <v>-1.8849999999999971</v>
      </c>
      <c r="J14" s="2">
        <f t="shared" si="3"/>
        <v>-0.23314780457637574</v>
      </c>
    </row>
    <row r="15" spans="4:13" x14ac:dyDescent="0.25">
      <c r="D15" s="5">
        <v>12</v>
      </c>
      <c r="E15" s="2">
        <f t="shared" si="0"/>
        <v>0.12453996981544781</v>
      </c>
      <c r="F15" s="10">
        <v>7.6</v>
      </c>
      <c r="G15" s="4">
        <f>E15-$E$26</f>
        <v>-3.2910113516654432E-3</v>
      </c>
      <c r="H15" s="2">
        <f t="shared" si="1"/>
        <v>-2.57450214464294E-2</v>
      </c>
      <c r="I15" s="2">
        <f t="shared" si="2"/>
        <v>-0.48499999999999766</v>
      </c>
      <c r="J15" s="2">
        <f t="shared" si="3"/>
        <v>-5.9987631416202572E-2</v>
      </c>
    </row>
    <row r="16" spans="4:13" x14ac:dyDescent="0.25">
      <c r="D16" s="5">
        <v>13</v>
      </c>
      <c r="E16" s="2">
        <f t="shared" si="0"/>
        <v>0.14427864197660112</v>
      </c>
      <c r="F16" s="10">
        <v>10.199999999999999</v>
      </c>
      <c r="G16" s="4">
        <f>E16-$E$26</f>
        <v>1.6447660809487868E-2</v>
      </c>
      <c r="H16" s="2">
        <f t="shared" si="1"/>
        <v>0.12866724998367857</v>
      </c>
      <c r="I16" s="2">
        <f t="shared" si="2"/>
        <v>2.115000000000002</v>
      </c>
      <c r="J16" s="2">
        <f t="shared" si="3"/>
        <v>0.26159554730983337</v>
      </c>
    </row>
    <row r="17" spans="2:10" x14ac:dyDescent="0.25">
      <c r="D17" s="5">
        <v>14</v>
      </c>
      <c r="E17" s="2">
        <f t="shared" si="0"/>
        <v>0.13170777796132696</v>
      </c>
      <c r="F17" s="10">
        <v>8.5</v>
      </c>
      <c r="G17" s="4">
        <f>E17-$E$26</f>
        <v>3.8767967942137105E-3</v>
      </c>
      <c r="H17" s="2">
        <f t="shared" si="1"/>
        <v>3.0327521222305098E-2</v>
      </c>
      <c r="I17" s="2">
        <f t="shared" si="2"/>
        <v>0.4150000000000027</v>
      </c>
      <c r="J17" s="2">
        <f t="shared" si="3"/>
        <v>5.132962275819454E-2</v>
      </c>
    </row>
    <row r="18" spans="2:10" x14ac:dyDescent="0.25">
      <c r="D18" s="5">
        <v>15</v>
      </c>
      <c r="E18" s="2">
        <f t="shared" si="0"/>
        <v>0.12697420596165127</v>
      </c>
      <c r="F18" s="10">
        <v>7.9</v>
      </c>
      <c r="G18" s="4">
        <f>E18-$E$26</f>
        <v>-8.5677520546198482E-4</v>
      </c>
      <c r="H18" s="2">
        <f t="shared" si="1"/>
        <v>-6.7024065499577436E-3</v>
      </c>
      <c r="I18" s="2">
        <f t="shared" si="2"/>
        <v>-0.18499999999999694</v>
      </c>
      <c r="J18" s="2">
        <f t="shared" si="3"/>
        <v>-2.2881880024736796E-2</v>
      </c>
    </row>
    <row r="19" spans="2:10" x14ac:dyDescent="0.25">
      <c r="D19" s="5">
        <v>16</v>
      </c>
      <c r="E19" s="2">
        <f t="shared" si="0"/>
        <v>0.11780301787479031</v>
      </c>
      <c r="F19" s="10">
        <v>6.8</v>
      </c>
      <c r="G19" s="4">
        <f>E19-$E$26</f>
        <v>-1.0027963292322944E-2</v>
      </c>
      <c r="H19" s="2">
        <f t="shared" si="1"/>
        <v>-7.8447049383227399E-2</v>
      </c>
      <c r="I19" s="2">
        <f t="shared" si="2"/>
        <v>-1.2849999999999975</v>
      </c>
      <c r="J19" s="2">
        <f t="shared" si="3"/>
        <v>-0.1589363017934444</v>
      </c>
    </row>
    <row r="20" spans="2:10" x14ac:dyDescent="0.25">
      <c r="D20" s="5">
        <v>17</v>
      </c>
      <c r="E20" s="2">
        <f t="shared" si="0"/>
        <v>0.13477115902938006</v>
      </c>
      <c r="F20" s="10">
        <v>8.9</v>
      </c>
      <c r="G20" s="4">
        <f>E20-$E$26</f>
        <v>6.9401778622668053E-3</v>
      </c>
      <c r="H20" s="2">
        <f t="shared" si="1"/>
        <v>5.4291829718446122E-2</v>
      </c>
      <c r="I20" s="2">
        <f t="shared" si="2"/>
        <v>0.81500000000000306</v>
      </c>
      <c r="J20" s="2">
        <f t="shared" si="3"/>
        <v>0.1008039579468155</v>
      </c>
    </row>
    <row r="21" spans="2:10" x14ac:dyDescent="0.25">
      <c r="D21" s="5">
        <v>18</v>
      </c>
      <c r="E21" s="2">
        <f t="shared" si="0"/>
        <v>0.13850513878332368</v>
      </c>
      <c r="F21" s="10">
        <v>9.4</v>
      </c>
      <c r="G21" s="4">
        <f>E21-$E$26</f>
        <v>1.0674157616210433E-2</v>
      </c>
      <c r="H21" s="2">
        <f t="shared" si="1"/>
        <v>8.3502117552051974E-2</v>
      </c>
      <c r="I21" s="2">
        <f t="shared" si="2"/>
        <v>1.3150000000000031</v>
      </c>
      <c r="J21" s="2">
        <f t="shared" si="3"/>
        <v>0.16264687693259164</v>
      </c>
    </row>
    <row r="22" spans="2:10" x14ac:dyDescent="0.25">
      <c r="D22" s="5">
        <v>19</v>
      </c>
      <c r="E22" s="2">
        <f t="shared" si="0"/>
        <v>0.12936264483053453</v>
      </c>
      <c r="F22" s="10">
        <v>8.1999999999999993</v>
      </c>
      <c r="G22" s="4">
        <f>E22-$E$26</f>
        <v>1.5316636634212788E-3</v>
      </c>
      <c r="H22" s="2">
        <f t="shared" si="1"/>
        <v>1.1981944043900728E-2</v>
      </c>
      <c r="I22" s="2">
        <f t="shared" si="2"/>
        <v>0.11500000000000199</v>
      </c>
      <c r="J22" s="2">
        <f t="shared" si="3"/>
        <v>1.4223871366728761E-2</v>
      </c>
    </row>
    <row r="23" spans="2:10" x14ac:dyDescent="0.25">
      <c r="D23" s="5">
        <v>20</v>
      </c>
      <c r="E23" s="2">
        <f t="shared" si="0"/>
        <v>0.12535663410560174</v>
      </c>
      <c r="F23" s="10">
        <v>7.7</v>
      </c>
      <c r="G23" s="4">
        <f>E23-$E$26</f>
        <v>-2.474347061511506E-3</v>
      </c>
      <c r="H23" s="2">
        <f t="shared" si="1"/>
        <v>-1.9356395757275741E-2</v>
      </c>
      <c r="I23" s="2">
        <f t="shared" si="2"/>
        <v>-0.38499999999999712</v>
      </c>
      <c r="J23" s="2">
        <f t="shared" si="3"/>
        <v>-4.7619047619047276E-2</v>
      </c>
    </row>
    <row r="24" spans="2:10" x14ac:dyDescent="0.25">
      <c r="D24" s="5" t="s">
        <v>10</v>
      </c>
      <c r="E24" s="2">
        <f>SUM(E4:E23)</f>
        <v>2.5566196233422649</v>
      </c>
      <c r="F24" s="10">
        <f>SUM(F4:F23)</f>
        <v>161.69999999999996</v>
      </c>
      <c r="G24" s="2">
        <f t="shared" ref="F24:G24" si="4">SUM(G4:G23)</f>
        <v>-5.6898930012039273E-16</v>
      </c>
      <c r="H24" s="2">
        <f>SUM(H4:H23)</f>
        <v>-4.451300439356487E-15</v>
      </c>
      <c r="I24" s="2">
        <f>SUM(I4:I23)</f>
        <v>5.1514348342607263E-14</v>
      </c>
      <c r="J24" s="2">
        <f>SUM(J4:J23)</f>
        <v>6.3629657098829284E-15</v>
      </c>
    </row>
    <row r="25" spans="2:10" x14ac:dyDescent="0.25">
      <c r="H25" s="12"/>
    </row>
    <row r="26" spans="2:10" x14ac:dyDescent="0.25">
      <c r="D26" s="5" t="s">
        <v>1</v>
      </c>
      <c r="E26" s="2">
        <f>E24/20</f>
        <v>0.12783098116711325</v>
      </c>
      <c r="F26" s="2">
        <f t="shared" ref="F26:H26" si="5">F24/20</f>
        <v>8.0849999999999973</v>
      </c>
      <c r="G26" s="2">
        <f t="shared" si="5"/>
        <v>-2.8449465006019634E-17</v>
      </c>
      <c r="H26" s="2">
        <f t="shared" si="5"/>
        <v>-2.2256502196782437E-16</v>
      </c>
      <c r="I26" s="2">
        <f>I24/20</f>
        <v>2.5757174171303631E-15</v>
      </c>
      <c r="J26" s="2">
        <f>J24/20</f>
        <v>3.1814828549414643E-16</v>
      </c>
    </row>
    <row r="28" spans="2:10" ht="15.75" x14ac:dyDescent="0.25">
      <c r="B28" t="s">
        <v>3</v>
      </c>
      <c r="D28" s="7" t="s">
        <v>4</v>
      </c>
      <c r="E28" s="1">
        <f>F26+G28</f>
        <v>8.0849999999999973</v>
      </c>
      <c r="F28" t="s">
        <v>18</v>
      </c>
      <c r="G28" s="8"/>
    </row>
    <row r="29" spans="2:10" x14ac:dyDescent="0.25">
      <c r="D29" s="6" t="s">
        <v>2</v>
      </c>
      <c r="E29" s="1">
        <f>G26</f>
        <v>-2.8449465006019634E-17</v>
      </c>
      <c r="F29" t="s">
        <v>18</v>
      </c>
    </row>
    <row r="30" spans="2:10" x14ac:dyDescent="0.25">
      <c r="D30" s="6" t="s">
        <v>5</v>
      </c>
      <c r="E30">
        <f>H26</f>
        <v>-2.2256502196782437E-16</v>
      </c>
      <c r="F30" t="s">
        <v>18</v>
      </c>
    </row>
    <row r="31" spans="2:10" x14ac:dyDescent="0.25">
      <c r="D31" s="6" t="s">
        <v>6</v>
      </c>
      <c r="E31">
        <f>E30*100</f>
        <v>-2.2256502196782438E-14</v>
      </c>
      <c r="F31" t="s">
        <v>7</v>
      </c>
    </row>
    <row r="33" spans="2:6" x14ac:dyDescent="0.25">
      <c r="B33" t="s">
        <v>8</v>
      </c>
      <c r="D33" s="6" t="s">
        <v>9</v>
      </c>
      <c r="E33">
        <f>SQRT((2*F26)/980)</f>
        <v>0.12845232578665128</v>
      </c>
      <c r="F33" t="s">
        <v>0</v>
      </c>
    </row>
    <row r="34" spans="2:6" x14ac:dyDescent="0.25">
      <c r="D34" s="6" t="s">
        <v>2</v>
      </c>
      <c r="E34">
        <f>G24</f>
        <v>-5.6898930012039273E-16</v>
      </c>
      <c r="F34" t="s">
        <v>0</v>
      </c>
    </row>
    <row r="35" spans="2:6" x14ac:dyDescent="0.25">
      <c r="D35" s="6" t="s">
        <v>5</v>
      </c>
      <c r="E35">
        <f>G26</f>
        <v>-2.8449465006019634E-17</v>
      </c>
      <c r="F35" t="s">
        <v>0</v>
      </c>
    </row>
    <row r="36" spans="2:6" x14ac:dyDescent="0.25">
      <c r="D36" s="6" t="s">
        <v>6</v>
      </c>
      <c r="E36">
        <f>E35*100</f>
        <v>-2.8449465006019632E-15</v>
      </c>
      <c r="F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FOSIS 2</dc:creator>
  <cp:lastModifiedBy>FOSIS 2</cp:lastModifiedBy>
  <dcterms:created xsi:type="dcterms:W3CDTF">2023-07-23T15:30:17Z</dcterms:created>
  <dcterms:modified xsi:type="dcterms:W3CDTF">2023-07-23T21:27:14Z</dcterms:modified>
</cp:coreProperties>
</file>