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/Desktop/"/>
    </mc:Choice>
  </mc:AlternateContent>
  <xr:revisionPtr revIDLastSave="0" documentId="13_ncr:1_{980566A6-D8EE-CB4D-B617-EA675EF5C04A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Sample" sheetId="1" r:id="rId1"/>
    <sheet name="F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" l="1"/>
  <c r="J57" i="2" s="1"/>
  <c r="C9" i="2"/>
  <c r="C6" i="2"/>
  <c r="C8" i="1"/>
  <c r="C7" i="2"/>
  <c r="C8" i="2" s="1"/>
  <c r="C53" i="2"/>
  <c r="C50" i="2"/>
  <c r="D49" i="2"/>
  <c r="C77" i="1"/>
  <c r="C76" i="1"/>
  <c r="C53" i="1"/>
  <c r="F52" i="1"/>
  <c r="J57" i="1" s="1"/>
  <c r="C50" i="1"/>
  <c r="D49" i="1"/>
  <c r="G42" i="1"/>
  <c r="G43" i="1" s="1"/>
  <c r="H41" i="1"/>
  <c r="G38" i="1"/>
  <c r="G39" i="1" s="1"/>
  <c r="G37" i="1"/>
  <c r="H36" i="1"/>
  <c r="G36" i="1"/>
  <c r="H35" i="1"/>
  <c r="H31" i="1"/>
  <c r="H30" i="1"/>
  <c r="L16" i="1"/>
  <c r="C9" i="1"/>
  <c r="C7" i="1"/>
  <c r="C5" i="1"/>
  <c r="C6" i="1" s="1"/>
  <c r="C4" i="1"/>
  <c r="C10" i="1" s="1"/>
  <c r="C11" i="1" s="1"/>
  <c r="C11" i="2" l="1"/>
  <c r="H43" i="1"/>
  <c r="G44" i="1"/>
  <c r="H44" i="1" s="1"/>
  <c r="H38" i="1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6BA40CFB-2819-AD41-A64C-FE57A7E72E79}">
      <text>
        <r>
          <rPr>
            <b/>
            <sz val="10"/>
            <color rgb="FF000000"/>
            <rFont val="Tahoma"/>
            <family val="2"/>
          </rPr>
          <t>Microsoft Office User: aji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Work with update data</t>
        </r>
      </text>
    </comment>
    <comment ref="H33" authorId="0" shapeId="0" xr:uid="{7B996C15-9596-3C43-B9CF-57FEAEF007BC}">
      <text>
        <r>
          <rPr>
            <b/>
            <sz val="10"/>
            <color rgb="FF000000"/>
            <rFont val="Tahoma"/>
            <family val="2"/>
          </rPr>
          <t>Microsoft Office User: aji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update yet</t>
        </r>
      </text>
    </comment>
  </commentList>
</comments>
</file>

<file path=xl/sharedStrings.xml><?xml version="1.0" encoding="utf-8"?>
<sst xmlns="http://schemas.openxmlformats.org/spreadsheetml/2006/main" count="142" uniqueCount="115">
  <si>
    <t>Project Name</t>
  </si>
  <si>
    <t>Rintis Payment Methode</t>
  </si>
  <si>
    <t>Unit Part</t>
  </si>
  <si>
    <t>WEB Product Development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</si>
  <si>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</si>
  <si>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</si>
  <si>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</si>
  <si>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</si>
  <si>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</si>
  <si>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</si>
  <si>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</si>
  <si>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</si>
  <si>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</si>
  <si>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</si>
  <si>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</si>
  <si>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</si>
  <si>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</si>
  <si>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</si>
  <si>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</si>
  <si>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</si>
  <si>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</si>
  <si>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Mocking UI Chekout</t>
  </si>
  <si>
    <t>- UI/UX Topup Amount Logic</t>
  </si>
  <si>
    <t>- UI/UX Package / Regristration Logic</t>
  </si>
  <si>
    <t>- UI/UX VOD Rent</t>
  </si>
  <si>
    <t>- Payment page (  part Indomaret )</t>
  </si>
  <si>
    <t>08/02/0201</t>
  </si>
  <si>
    <t>-3 day mid take leave ( 8, 9, 10 )</t>
  </si>
  <si>
    <t>- Payment page (  part Rintis )</t>
  </si>
  <si>
    <t>- Payment page (  part Doku )</t>
  </si>
  <si>
    <t>- Payment page (  part Bank Transfer )</t>
  </si>
  <si>
    <t>- Payment page (  part Creadit Card )</t>
  </si>
  <si>
    <t>- Succes Page doku</t>
  </si>
  <si>
    <t>+16 mid late</t>
  </si>
  <si>
    <t>- Invoice Indomaret</t>
  </si>
  <si>
    <t>- Invoice Tranfer Bank</t>
  </si>
  <si>
    <t>- Failed page no data transactin id</t>
  </si>
  <si>
    <t>- Fail page Doku Response</t>
  </si>
  <si>
    <t>- Email template payment</t>
  </si>
  <si>
    <t>Integrate UI with API</t>
  </si>
  <si>
    <t>- Get API Checking Promo</t>
  </si>
  <si>
    <t xml:space="preserve">Improvement </t>
  </si>
  <si>
    <t>- implented UI to Api Promo</t>
  </si>
  <si>
    <t>- Integrating API Push Checkout DOKU</t>
  </si>
  <si>
    <t>SSL certificate cannot post url</t>
  </si>
  <si>
    <t>- Validation Form post</t>
  </si>
  <si>
    <t>- Get API Generate Rintis Code</t>
  </si>
  <si>
    <t>delay 2 hari, test &amp; debug</t>
  </si>
  <si>
    <t>- Get Voucher logic &amp; API</t>
  </si>
  <si>
    <t>- Show Invoice code</t>
  </si>
  <si>
    <t>- Parsing Doku request</t>
  </si>
  <si>
    <t>- Parsing Promo Doku Card Credit</t>
  </si>
  <si>
    <t>- logic payment counting duration package</t>
  </si>
  <si>
    <t>- logic promo event all transaction</t>
  </si>
  <si>
    <t xml:space="preserve">- logic set cart payment </t>
  </si>
  <si>
    <t>- logic for response after suces payment</t>
  </si>
  <si>
    <t>- logic for all condition if failed transaction</t>
  </si>
  <si>
    <t>Testing and debug</t>
  </si>
  <si>
    <t>- Test Topup with Rintis</t>
  </si>
  <si>
    <t>- Test Pakage with Rintis</t>
  </si>
  <si>
    <t>- Testing buying topup, package &amp; topup doku</t>
  </si>
  <si>
    <t>- Testing Payment include promo doku</t>
  </si>
  <si>
    <t>- Revisi wording Before UAT</t>
  </si>
  <si>
    <t>- Test Buy VOD with Rintis</t>
  </si>
  <si>
    <t>extra finish 24 (include API Ready)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</si>
  <si>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</si>
  <si>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</si>
  <si>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</si>
  <si>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</si>
  <si>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</si>
  <si>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</si>
  <si>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</si>
  <si>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</si>
  <si>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</si>
  <si>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</si>
  <si>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</si>
  <si>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</si>
  <si>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</si>
  <si>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</si>
  <si>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</si>
  <si>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</si>
  <si>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</si>
  <si>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</si>
  <si>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</si>
  <si>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</si>
  <si>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</si>
  <si>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</si>
  <si>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</si>
  <si>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</si>
  <si>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Donny Maulana,S.Kom.,M.M.S.I</t>
  </si>
  <si>
    <t>PopcornTIme</t>
  </si>
  <si>
    <t>Android Tv App Development</t>
  </si>
  <si>
    <t>Muhammad eko aji saputro</t>
  </si>
  <si>
    <t>Item</t>
  </si>
  <si>
    <t>Apps Build</t>
  </si>
  <si>
    <t>DAY</t>
  </si>
  <si>
    <t>Using Activities and Activity Life Cycles</t>
  </si>
  <si>
    <t>Building Flexible Interfaces using Fragments</t>
  </si>
  <si>
    <t>Debugging using Android Studio Debugger</t>
  </si>
  <si>
    <t>Handling App Configurations</t>
  </si>
  <si>
    <t>Using Intents and Intent Filters</t>
  </si>
  <si>
    <t>Understand Context</t>
  </si>
  <si>
    <t>Learn about Multithreading</t>
  </si>
  <si>
    <t>Data Privacy</t>
  </si>
  <si>
    <t>Securing Network Data</t>
  </si>
  <si>
    <t>Dependency Injection</t>
  </si>
  <si>
    <t>Content Providers</t>
  </si>
  <si>
    <t>Glide, Retrofit, Crashlytics, GSON</t>
  </si>
  <si>
    <t>Room, Navigation, Work Manager, LiveData, Data Binding</t>
  </si>
  <si>
    <t>RxJava, RxKotlin</t>
  </si>
  <si>
    <t>Memory Management Overview</t>
  </si>
  <si>
    <t>Diving deeper into context-oriented programming in Kotlin</t>
  </si>
  <si>
    <t>=COUNT(J27:J42)</t>
  </si>
  <si>
    <t>=((C4/C9)/AVERAGE(F27:F42)*100)</t>
  </si>
  <si>
    <t>=AVERAGE(D27:D42)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</si>
</sst>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rgb="FFFFFF00"/>
      </patternFill>
    </fill>
    <fill>
      <patternFill patternType="solid">
        <fgColor theme="0" tint="-0.499984740745262"/>
        <bgColor rgb="FFFFF2CC"/>
      </patternFill>
    </fill>
    <fill>
      <patternFill patternType="solid">
        <fgColor theme="0" tint="-0.499984740745262"/>
        <bgColor rgb="FFFFD966"/>
      </patternFill>
    </fill>
    <fill>
      <patternFill patternType="solid">
        <fgColor theme="0" tint="-0.499984740745262"/>
        <bgColor rgb="FFFFE5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B6D7A8"/>
      </patternFill>
    </fill>
    <fill>
      <patternFill patternType="solid">
        <fgColor theme="0" tint="-0.499984740745262"/>
        <bgColor rgb="FF93C47D"/>
      </patternFill>
    </fill>
    <fill>
      <patternFill patternType="solid">
        <fgColor theme="0" tint="-0.499984740745262"/>
        <bgColor rgb="FFFF0000"/>
      </patternFill>
    </fill>
    <fill>
      <patternFill patternType="solid">
        <fgColor theme="7" tint="0.59999389629810485"/>
        <bgColor rgb="FF6AA84F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B6D7A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FE2F3"/>
      </patternFill>
    </fill>
    <fill>
      <patternFill patternType="solid">
        <fgColor rgb="FFFF0000"/>
        <bgColor rgb="FFB6D7A8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164" fontId="2" fillId="7" borderId="0" xfId="0" applyNumberFormat="1" applyFont="1" applyFill="1"/>
    <xf numFmtId="0" fontId="2" fillId="8" borderId="0" xfId="0" applyFont="1" applyFill="1"/>
    <xf numFmtId="0" fontId="4" fillId="8" borderId="0" xfId="0" applyFont="1" applyFill="1" applyAlignment="1">
      <alignment horizontal="left"/>
    </xf>
    <xf numFmtId="4" fontId="2" fillId="8" borderId="0" xfId="0" applyNumberFormat="1" applyFont="1" applyFill="1"/>
    <xf numFmtId="164" fontId="2" fillId="0" borderId="0" xfId="0" applyNumberFormat="1" applyFont="1"/>
    <xf numFmtId="164" fontId="2" fillId="8" borderId="0" xfId="0" applyNumberFormat="1" applyFont="1" applyFill="1"/>
    <xf numFmtId="0" fontId="2" fillId="2" borderId="0" xfId="0" quotePrefix="1" applyFont="1" applyFill="1"/>
    <xf numFmtId="0" fontId="5" fillId="2" borderId="0" xfId="0" applyFont="1" applyFill="1"/>
    <xf numFmtId="0" fontId="2" fillId="9" borderId="0" xfId="0" applyFont="1" applyFill="1"/>
    <xf numFmtId="0" fontId="2" fillId="10" borderId="0" xfId="0" applyFont="1" applyFill="1"/>
    <xf numFmtId="4" fontId="2" fillId="10" borderId="0" xfId="0" applyNumberFormat="1" applyFont="1" applyFill="1"/>
    <xf numFmtId="0" fontId="5" fillId="10" borderId="0" xfId="0" applyFont="1" applyFill="1"/>
    <xf numFmtId="0" fontId="5" fillId="10" borderId="0" xfId="0" applyFont="1" applyFill="1" applyAlignment="1">
      <alignment horizontal="right"/>
    </xf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12" borderId="0" xfId="0" applyNumberFormat="1" applyFont="1" applyFill="1"/>
    <xf numFmtId="14" fontId="2" fillId="12" borderId="0" xfId="0" applyNumberFormat="1" applyFont="1" applyFill="1"/>
    <xf numFmtId="0" fontId="2" fillId="13" borderId="0" xfId="0" applyFont="1" applyFill="1"/>
    <xf numFmtId="4" fontId="2" fillId="13" borderId="0" xfId="0" applyNumberFormat="1" applyFont="1" applyFill="1"/>
    <xf numFmtId="0" fontId="5" fillId="13" borderId="0" xfId="0" applyFont="1" applyFill="1"/>
    <xf numFmtId="0" fontId="5" fillId="13" borderId="0" xfId="0" applyFont="1" applyFill="1" applyAlignment="1">
      <alignment horizontal="right"/>
    </xf>
    <xf numFmtId="164" fontId="2" fillId="13" borderId="0" xfId="0" applyNumberFormat="1" applyFont="1" applyFill="1"/>
    <xf numFmtId="0" fontId="6" fillId="14" borderId="0" xfId="0" applyFont="1" applyFill="1"/>
    <xf numFmtId="4" fontId="2" fillId="15" borderId="0" xfId="0" applyNumberFormat="1" applyFont="1" applyFill="1"/>
    <xf numFmtId="0" fontId="5" fillId="15" borderId="0" xfId="0" applyFont="1" applyFill="1"/>
    <xf numFmtId="0" fontId="5" fillId="15" borderId="0" xfId="0" applyFont="1" applyFill="1" applyAlignment="1">
      <alignment horizontal="right"/>
    </xf>
    <xf numFmtId="164" fontId="2" fillId="15" borderId="0" xfId="0" applyNumberFormat="1" applyFont="1" applyFill="1"/>
    <xf numFmtId="164" fontId="2" fillId="16" borderId="0" xfId="0" applyNumberFormat="1" applyFont="1" applyFill="1"/>
    <xf numFmtId="0" fontId="2" fillId="15" borderId="0" xfId="0" applyFont="1" applyFill="1"/>
    <xf numFmtId="0" fontId="7" fillId="12" borderId="0" xfId="0" applyFont="1" applyFill="1"/>
    <xf numFmtId="4" fontId="7" fillId="12" borderId="0" xfId="0" applyNumberFormat="1" applyFont="1" applyFill="1"/>
    <xf numFmtId="0" fontId="5" fillId="12" borderId="0" xfId="0" applyFont="1" applyFill="1"/>
    <xf numFmtId="0" fontId="8" fillId="12" borderId="0" xfId="0" applyFont="1" applyFill="1" applyAlignment="1">
      <alignment horizontal="right"/>
    </xf>
    <xf numFmtId="0" fontId="2" fillId="17" borderId="0" xfId="0" applyFont="1" applyFill="1"/>
    <xf numFmtId="0" fontId="1" fillId="17" borderId="0" xfId="0" applyFont="1" applyFill="1"/>
    <xf numFmtId="3" fontId="9" fillId="17" borderId="0" xfId="0" applyNumberFormat="1" applyFont="1" applyFill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17" borderId="7" xfId="0" applyFont="1" applyFill="1" applyBorder="1"/>
    <xf numFmtId="0" fontId="2" fillId="17" borderId="8" xfId="0" applyFont="1" applyFill="1" applyBorder="1"/>
    <xf numFmtId="0" fontId="2" fillId="17" borderId="6" xfId="0" applyFont="1" applyFill="1" applyBorder="1"/>
    <xf numFmtId="0" fontId="1" fillId="17" borderId="8" xfId="0" applyFont="1" applyFill="1" applyBorder="1"/>
    <xf numFmtId="9" fontId="2" fillId="17" borderId="8" xfId="0" applyNumberFormat="1" applyFont="1" applyFill="1" applyBorder="1"/>
    <xf numFmtId="0" fontId="2" fillId="17" borderId="8" xfId="0" applyFont="1" applyFill="1" applyBorder="1" applyAlignment="1">
      <alignment horizontal="left"/>
    </xf>
    <xf numFmtId="0" fontId="10" fillId="17" borderId="8" xfId="0" applyFont="1" applyFill="1" applyBorder="1"/>
    <xf numFmtId="0" fontId="11" fillId="17" borderId="0" xfId="0" applyFont="1" applyFill="1" applyAlignment="1">
      <alignment horizontal="left"/>
    </xf>
    <xf numFmtId="3" fontId="0" fillId="0" borderId="0" xfId="0" applyNumberFormat="1"/>
    <xf numFmtId="0" fontId="2" fillId="0" borderId="0" xfId="0" applyFont="1"/>
    <xf numFmtId="0" fontId="0" fillId="0" borderId="0" xfId="0"/>
    <xf numFmtId="0" fontId="0" fillId="0" borderId="9" xfId="0" applyBorder="1"/>
    <xf numFmtId="0" fontId="1" fillId="0" borderId="9" xfId="0" applyFont="1" applyBorder="1"/>
    <xf numFmtId="0" fontId="12" fillId="0" borderId="9" xfId="0" applyFont="1" applyBorder="1"/>
    <xf numFmtId="0" fontId="3" fillId="2" borderId="9" xfId="0" applyFont="1" applyFill="1" applyBorder="1"/>
    <xf numFmtId="0" fontId="3" fillId="0" borderId="9" xfId="0" applyFont="1" applyBorder="1"/>
    <xf numFmtId="0" fontId="1" fillId="3" borderId="9" xfId="0" applyFont="1" applyFill="1" applyBorder="1"/>
    <xf numFmtId="0" fontId="2" fillId="3" borderId="9" xfId="0" applyFont="1" applyFill="1" applyBorder="1"/>
    <xf numFmtId="0" fontId="2" fillId="4" borderId="9" xfId="0" applyFont="1" applyFill="1" applyBorder="1"/>
    <xf numFmtId="0" fontId="2" fillId="5" borderId="9" xfId="0" applyFont="1" applyFill="1" applyBorder="1"/>
    <xf numFmtId="0" fontId="2" fillId="0" borderId="9" xfId="0" applyFont="1" applyBorder="1"/>
    <xf numFmtId="0" fontId="1" fillId="2" borderId="9" xfId="0" applyFont="1" applyFill="1" applyBorder="1"/>
    <xf numFmtId="49" fontId="1" fillId="2" borderId="9" xfId="0" applyNumberFormat="1" applyFont="1" applyFill="1" applyBorder="1"/>
    <xf numFmtId="0" fontId="2" fillId="18" borderId="9" xfId="0" applyFont="1" applyFill="1" applyBorder="1"/>
    <xf numFmtId="0" fontId="2" fillId="19" borderId="9" xfId="0" applyFont="1" applyFill="1" applyBorder="1"/>
    <xf numFmtId="4" fontId="2" fillId="19" borderId="9" xfId="0" applyNumberFormat="1" applyFont="1" applyFill="1" applyBorder="1"/>
    <xf numFmtId="164" fontId="2" fillId="19" borderId="9" xfId="0" applyNumberFormat="1" applyFont="1" applyFill="1" applyBorder="1"/>
    <xf numFmtId="164" fontId="2" fillId="20" borderId="9" xfId="0" applyNumberFormat="1" applyFont="1" applyFill="1" applyBorder="1"/>
    <xf numFmtId="0" fontId="2" fillId="21" borderId="9" xfId="0" applyFont="1" applyFill="1" applyBorder="1"/>
    <xf numFmtId="0" fontId="4" fillId="21" borderId="9" xfId="0" applyFont="1" applyFill="1" applyBorder="1" applyAlignment="1">
      <alignment horizontal="left"/>
    </xf>
    <xf numFmtId="4" fontId="2" fillId="21" borderId="9" xfId="0" applyNumberFormat="1" applyFont="1" applyFill="1" applyBorder="1"/>
    <xf numFmtId="164" fontId="2" fillId="22" borderId="9" xfId="0" applyNumberFormat="1" applyFont="1" applyFill="1" applyBorder="1"/>
    <xf numFmtId="164" fontId="2" fillId="21" borderId="9" xfId="0" applyNumberFormat="1" applyFont="1" applyFill="1" applyBorder="1"/>
    <xf numFmtId="0" fontId="2" fillId="19" borderId="9" xfId="0" quotePrefix="1" applyFont="1" applyFill="1" applyBorder="1"/>
    <xf numFmtId="0" fontId="5" fillId="19" borderId="9" xfId="0" applyFont="1" applyFill="1" applyBorder="1"/>
    <xf numFmtId="0" fontId="2" fillId="9" borderId="9" xfId="0" applyFont="1" applyFill="1" applyBorder="1"/>
    <xf numFmtId="0" fontId="2" fillId="10" borderId="9" xfId="0" applyFont="1" applyFill="1" applyBorder="1"/>
    <xf numFmtId="4" fontId="2" fillId="10" borderId="9" xfId="0" applyNumberFormat="1" applyFont="1" applyFill="1" applyBorder="1"/>
    <xf numFmtId="0" fontId="5" fillId="10" borderId="9" xfId="0" applyFont="1" applyFill="1" applyBorder="1"/>
    <xf numFmtId="0" fontId="5" fillId="10" borderId="9" xfId="0" applyFont="1" applyFill="1" applyBorder="1" applyAlignment="1">
      <alignment horizontal="right"/>
    </xf>
    <xf numFmtId="164" fontId="2" fillId="10" borderId="9" xfId="0" applyNumberFormat="1" applyFont="1" applyFill="1" applyBorder="1"/>
    <xf numFmtId="0" fontId="2" fillId="2" borderId="9" xfId="0" applyFont="1" applyFill="1" applyBorder="1"/>
    <xf numFmtId="0" fontId="2" fillId="6" borderId="9" xfId="0" applyFont="1" applyFill="1" applyBorder="1"/>
    <xf numFmtId="0" fontId="2" fillId="8" borderId="9" xfId="0" applyFont="1" applyFill="1" applyBorder="1"/>
    <xf numFmtId="0" fontId="2" fillId="13" borderId="9" xfId="0" applyFont="1" applyFill="1" applyBorder="1"/>
    <xf numFmtId="4" fontId="2" fillId="13" borderId="9" xfId="0" applyNumberFormat="1" applyFont="1" applyFill="1" applyBorder="1"/>
    <xf numFmtId="0" fontId="5" fillId="13" borderId="9" xfId="0" applyFont="1" applyFill="1" applyBorder="1"/>
    <xf numFmtId="0" fontId="5" fillId="13" borderId="9" xfId="0" applyFont="1" applyFill="1" applyBorder="1" applyAlignment="1">
      <alignment horizontal="right"/>
    </xf>
    <xf numFmtId="0" fontId="2" fillId="17" borderId="9" xfId="0" applyFont="1" applyFill="1" applyBorder="1"/>
    <xf numFmtId="0" fontId="1" fillId="17" borderId="9" xfId="0" applyFont="1" applyFill="1" applyBorder="1"/>
    <xf numFmtId="3" fontId="9" fillId="17" borderId="9" xfId="0" applyNumberFormat="1" applyFont="1" applyFill="1" applyBorder="1" applyAlignment="1">
      <alignment horizontal="right"/>
    </xf>
    <xf numFmtId="9" fontId="2" fillId="17" borderId="9" xfId="0" applyNumberFormat="1" applyFont="1" applyFill="1" applyBorder="1"/>
    <xf numFmtId="0" fontId="2" fillId="17" borderId="9" xfId="0" applyFont="1" applyFill="1" applyBorder="1" applyAlignment="1">
      <alignment horizontal="left"/>
    </xf>
    <xf numFmtId="0" fontId="10" fillId="17" borderId="9" xfId="0" applyFont="1" applyFill="1" applyBorder="1"/>
    <xf numFmtId="0" fontId="11" fillId="17" borderId="9" xfId="0" applyFont="1" applyFill="1" applyBorder="1" applyAlignment="1">
      <alignment horizontal="left"/>
    </xf>
    <xf numFmtId="3" fontId="0" fillId="0" borderId="9" xfId="0" applyNumberFormat="1" applyBorder="1"/>
    <xf numFmtId="0" fontId="2" fillId="0" borderId="9" xfId="0" applyFont="1" applyBorder="1"/>
    <xf numFmtId="0" fontId="0" fillId="0" borderId="9" xfId="0" applyBorder="1"/>
    <xf numFmtId="4" fontId="2" fillId="23" borderId="9" xfId="0" applyNumberFormat="1" applyFont="1" applyFill="1" applyBorder="1"/>
    <xf numFmtId="0" fontId="5" fillId="23" borderId="9" xfId="0" applyFont="1" applyFill="1" applyBorder="1"/>
    <xf numFmtId="0" fontId="5" fillId="23" borderId="9" xfId="0" applyFont="1" applyFill="1" applyBorder="1" applyAlignment="1">
      <alignment horizontal="right"/>
    </xf>
    <xf numFmtId="164" fontId="2" fillId="23" borderId="9" xfId="0" applyNumberFormat="1" applyFont="1" applyFill="1" applyBorder="1"/>
    <xf numFmtId="164" fontId="2" fillId="24" borderId="9" xfId="0" applyNumberFormat="1" applyFont="1" applyFill="1" applyBorder="1"/>
    <xf numFmtId="0" fontId="2" fillId="23" borderId="9" xfId="0" applyFont="1" applyFill="1" applyBorder="1"/>
    <xf numFmtId="0" fontId="7" fillId="25" borderId="9" xfId="0" applyFont="1" applyFill="1" applyBorder="1"/>
    <xf numFmtId="4" fontId="7" fillId="25" borderId="9" xfId="0" applyNumberFormat="1" applyFont="1" applyFill="1" applyBorder="1"/>
    <xf numFmtId="0" fontId="5" fillId="25" borderId="9" xfId="0" applyFont="1" applyFill="1" applyBorder="1"/>
    <xf numFmtId="0" fontId="8" fillId="25" borderId="9" xfId="0" applyFont="1" applyFill="1" applyBorder="1" applyAlignment="1">
      <alignment horizontal="right"/>
    </xf>
    <xf numFmtId="0" fontId="6" fillId="26" borderId="9" xfId="0" applyFont="1" applyFill="1" applyBorder="1"/>
    <xf numFmtId="0" fontId="2" fillId="27" borderId="9" xfId="0" applyFont="1" applyFill="1" applyBorder="1"/>
    <xf numFmtId="0" fontId="2" fillId="28" borderId="9" xfId="0" applyFont="1" applyFill="1" applyBorder="1"/>
    <xf numFmtId="0" fontId="5" fillId="29" borderId="9" xfId="0" applyFont="1" applyFill="1" applyBorder="1"/>
    <xf numFmtId="0" fontId="5" fillId="29" borderId="9" xfId="0" applyFont="1" applyFill="1" applyBorder="1" applyAlignment="1">
      <alignment horizontal="right"/>
    </xf>
    <xf numFmtId="0" fontId="2" fillId="30" borderId="9" xfId="0" applyFont="1" applyFill="1" applyBorder="1"/>
    <xf numFmtId="49" fontId="4" fillId="31" borderId="9" xfId="0" applyNumberFormat="1" applyFont="1" applyFill="1" applyBorder="1"/>
    <xf numFmtId="49" fontId="4" fillId="32" borderId="9" xfId="0" applyNumberFormat="1" applyFont="1" applyFill="1" applyBorder="1"/>
    <xf numFmtId="49" fontId="0" fillId="32" borderId="9" xfId="0" applyNumberFormat="1" applyFill="1" applyBorder="1"/>
    <xf numFmtId="49" fontId="2" fillId="32" borderId="9" xfId="0" applyNumberFormat="1" applyFont="1" applyFill="1" applyBorder="1"/>
    <xf numFmtId="49" fontId="1" fillId="32" borderId="9" xfId="0" applyNumberFormat="1" applyFont="1" applyFill="1" applyBorder="1"/>
    <xf numFmtId="164" fontId="2" fillId="33" borderId="9" xfId="0" applyNumberFormat="1" applyFont="1" applyFill="1" applyBorder="1"/>
    <xf numFmtId="164" fontId="2" fillId="34" borderId="9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5D6-4740-8DA1-9FAD26FF2A4E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5D6-4740-8DA1-9FAD26FF2A4E}"/>
              </c:ext>
            </c:extLst>
          </c:dPt>
          <c:cat>
            <c:strRef>
              <c:f>Sample!$B$5:$B$6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Sample!$C$5:$C$6</c:f>
              <c:numCache>
                <c:formatCode>@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6-4740-8DA1-9FAD26F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D0C-4BB3-A83E-8159504E6A7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D0C-4BB3-A83E-8159504E6A7D}"/>
              </c:ext>
            </c:extLst>
          </c:dPt>
          <c:cat>
            <c:strRef>
              <c:f>Sample!$B$7:$B$8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Sample!$C$7:$C$8</c:f>
              <c:numCache>
                <c:formatCode>@</c:formatCode>
                <c:ptCount val="2"/>
                <c:pt idx="0">
                  <c:v>82.35294117647058</c:v>
                </c:pt>
                <c:pt idx="1">
                  <c:v>17.64705882352942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C-4BB3-A83E-8159504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DBFC-4A1A-A2B4-0B357121B1C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DBFC-4A1A-A2B4-0B357121B1C5}"/>
              </c:ext>
            </c:extLst>
          </c:dPt>
          <c:cat>
            <c:strRef>
              <c:f>Sample!$B$10:$B$11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Sample!$C$10:$C$11</c:f>
              <c:numCache>
                <c:formatCode>@</c:formatCode>
                <c:ptCount val="2"/>
                <c:pt idx="0">
                  <c:v>47.183673469387763</c:v>
                </c:pt>
                <c:pt idx="1">
                  <c:v>52.816326530612237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A1A-A2B4-0B357121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A17-634A-A7C3-88C33C6744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A17-634A-A7C3-88C33C67447E}"/>
              </c:ext>
            </c:extLst>
          </c:dPt>
          <c:dLbls>
            <c:dLbl>
              <c:idx val="0"/>
              <c:layout>
                <c:manualLayout>
                  <c:x val="1.1799410029498454E-2"/>
                  <c:y val="0.146730462519936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7-634A-A7C3-88C33C6744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FIx!$B$5:$B$6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FIx!$C$5:$C$6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7-634A-A7C3-88C33C67447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Meet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D39-E24F-97CA-EC3A539FE8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D39-E24F-97CA-EC3A539FE866}"/>
              </c:ext>
            </c:extLst>
          </c:dPt>
          <c:dLbls>
            <c:dLbl>
              <c:idx val="0"/>
              <c:layout>
                <c:manualLayout>
                  <c:x val="5.1130776794493606E-2"/>
                  <c:y val="5.103668261562998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39-E24F-97CA-EC3A539FE866}"/>
                </c:ext>
              </c:extLst>
            </c:dLbl>
            <c:dLbl>
              <c:idx val="1"/>
              <c:layout>
                <c:manualLayout>
                  <c:x val="-5.5063913470993153E-2"/>
                  <c:y val="-3.827751196172248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39-E24F-97CA-EC3A539FE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FIx!$B$7:$B$8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FIx!$C$7:$C$8</c:f>
              <c:numCache>
                <c:formatCode>@</c:formatCode>
                <c:ptCount val="2"/>
                <c:pt idx="0">
                  <c:v>71.428571428571431</c:v>
                </c:pt>
                <c:pt idx="1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9-E24F-97CA-EC3A539FE8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FB4-F24E-ACBD-A94E22FF7F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FB4-F24E-ACBD-A94E22FF7F5E}"/>
              </c:ext>
            </c:extLst>
          </c:dPt>
          <c:cat>
            <c:strRef>
              <c:f>FIx!$B$10:$B$11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FIx!$C$10:$C$11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4-F24E-ACBD-A94E22FF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384251D1-8E7E-6142-8A38-E03B7936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C3601F98-C813-4A40-A415-DA6A2A9D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E7CF2C5C-6E0E-D746-B02F-A75DE438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7"/>
  <sheetViews>
    <sheetView topLeftCell="A12" zoomScale="88" workbookViewId="0">
      <selection activeCell="C8" sqref="C8"/>
    </sheetView>
  </sheetViews>
  <sheetFormatPr baseColWidth="10" defaultColWidth="15.1640625" defaultRowHeight="15" customHeight="1"/>
  <cols>
    <col min="1" max="1" width="7.33203125" customWidth="1"/>
    <col min="2" max="2" width="28.6640625" customWidth="1"/>
    <col min="3" max="3" width="42" customWidth="1"/>
    <col min="4" max="4" width="25.33203125" customWidth="1"/>
    <col min="5" max="5" width="20" customWidth="1"/>
    <col min="6" max="6" width="22.83203125" customWidth="1"/>
    <col min="7" max="7" width="12.6640625" customWidth="1"/>
    <col min="8" max="8" width="14.33203125" customWidth="1"/>
    <col min="9" max="9" width="34.6640625" customWidth="1"/>
    <col min="10" max="10" width="28.5" customWidth="1"/>
    <col min="11" max="11" width="21.33203125" customWidth="1"/>
    <col min="12" max="26" width="12.6640625" customWidth="1"/>
  </cols>
  <sheetData>
    <row r="1" spans="1:12" ht="15.75" customHeight="1">
      <c r="B1" s="1" t="s">
        <v>0</v>
      </c>
      <c r="C1" s="2" t="s">
        <v>1</v>
      </c>
    </row>
    <row r="2" spans="1:12" ht="15.75" customHeight="1">
      <c r="B2" s="1" t="s">
        <v>2</v>
      </c>
      <c r="C2" s="2" t="s">
        <v>3</v>
      </c>
    </row>
    <row r="3" spans="1:12" ht="15.75" customHeight="1">
      <c r="B3" s="1" t="s">
        <v>4</v>
      </c>
      <c r="C3" s="2" t="s">
        <v>89</v>
      </c>
    </row>
    <row r="4" spans="1:12" ht="15.75" customHeight="1">
      <c r="B4" s="3" t="s">
        <v>5</v>
      </c>
      <c r="C4" s="4">
        <f>COUNT(J13:J46)</f>
        <v>34</v>
      </c>
    </row>
    <row r="5" spans="1:12" ht="15.75" customHeight="1">
      <c r="B5" s="5" t="s">
        <v>6</v>
      </c>
      <c r="C5" s="6">
        <f>AVERAGE(D13:D46)</f>
        <v>100</v>
      </c>
    </row>
    <row r="6" spans="1:12" ht="15.75" customHeight="1">
      <c r="B6" s="5" t="s">
        <v>7</v>
      </c>
      <c r="C6" s="6">
        <f>100-C5</f>
        <v>0</v>
      </c>
    </row>
    <row r="7" spans="1:12" ht="15.75" customHeight="1">
      <c r="A7" s="1"/>
      <c r="B7" s="5" t="s">
        <v>8</v>
      </c>
      <c r="C7" s="6">
        <f>(SUM(J13:J46)/COUNT(J13:J46))*100</f>
        <v>82.35294117647058</v>
      </c>
      <c r="E7" s="7"/>
      <c r="F7" s="7"/>
      <c r="G7" s="8"/>
      <c r="H7" s="7"/>
      <c r="I7" s="7"/>
      <c r="J7" s="9"/>
      <c r="K7" s="10"/>
    </row>
    <row r="8" spans="1:12" ht="15.75" customHeight="1">
      <c r="A8" s="1"/>
      <c r="B8" s="1" t="s">
        <v>9</v>
      </c>
      <c r="C8" s="11">
        <f>100-C7</f>
        <v>17.64705882352942</v>
      </c>
      <c r="D8" s="1"/>
      <c r="E8" s="1"/>
      <c r="F8" s="1"/>
      <c r="G8" s="2"/>
      <c r="H8" s="1"/>
      <c r="I8" s="1"/>
      <c r="J8" s="2"/>
      <c r="K8" s="2"/>
    </row>
    <row r="9" spans="1:12" ht="15.75" customHeight="1">
      <c r="A9" s="1"/>
      <c r="B9" s="12" t="s">
        <v>10</v>
      </c>
      <c r="C9" s="13">
        <f>SUM(F13:F46)/8</f>
        <v>17.5</v>
      </c>
      <c r="D9" s="1"/>
      <c r="E9" s="1"/>
      <c r="F9" s="1"/>
      <c r="G9" s="2"/>
      <c r="H9" s="1"/>
      <c r="I9" s="1"/>
      <c r="J9" s="2"/>
      <c r="K9" s="2"/>
    </row>
    <row r="10" spans="1:12" ht="15.75" customHeight="1">
      <c r="A10" s="1"/>
      <c r="B10" s="1" t="s">
        <v>11</v>
      </c>
      <c r="C10" s="14">
        <f>((C4/C9)/AVERAGE(F13:F46)*100)</f>
        <v>47.183673469387763</v>
      </c>
      <c r="D10" s="1"/>
      <c r="E10" s="1"/>
      <c r="F10" s="1"/>
      <c r="G10" s="2"/>
      <c r="H10" s="1"/>
      <c r="I10" s="1"/>
      <c r="J10" s="2"/>
      <c r="K10" s="2"/>
    </row>
    <row r="11" spans="1:12" ht="15.75" customHeight="1">
      <c r="A11" s="1"/>
      <c r="B11" s="1" t="s">
        <v>12</v>
      </c>
      <c r="C11" s="14">
        <f>100-C10</f>
        <v>52.816326530612237</v>
      </c>
      <c r="D11" s="1"/>
      <c r="E11" s="1"/>
      <c r="F11" s="1"/>
      <c r="G11" s="2"/>
      <c r="H11" s="1"/>
      <c r="I11" s="1"/>
      <c r="J11" s="2"/>
      <c r="K11" s="2"/>
    </row>
    <row r="12" spans="1:12" ht="15.75" customHeight="1">
      <c r="A12" s="15"/>
      <c r="B12" s="16" t="s">
        <v>13</v>
      </c>
      <c r="C12" s="17" t="s">
        <v>14</v>
      </c>
      <c r="D12" s="17" t="s">
        <v>15</v>
      </c>
      <c r="E12" s="17" t="s">
        <v>16</v>
      </c>
      <c r="F12" s="18" t="s">
        <v>17</v>
      </c>
      <c r="G12" s="17" t="s">
        <v>18</v>
      </c>
      <c r="H12" s="17" t="s">
        <v>19</v>
      </c>
      <c r="I12" s="19" t="s">
        <v>20</v>
      </c>
      <c r="J12" s="20" t="s">
        <v>8</v>
      </c>
    </row>
    <row r="13" spans="1:12" ht="15.75" customHeight="1">
      <c r="A13" s="2"/>
      <c r="B13" s="21" t="s">
        <v>21</v>
      </c>
      <c r="C13" s="22" t="s">
        <v>22</v>
      </c>
      <c r="D13" s="23">
        <v>100</v>
      </c>
      <c r="E13" s="22"/>
      <c r="F13" s="22">
        <v>4</v>
      </c>
      <c r="G13" s="24">
        <v>42772</v>
      </c>
      <c r="H13" s="25">
        <v>42773</v>
      </c>
      <c r="I13" s="22"/>
      <c r="J13" s="21">
        <v>1</v>
      </c>
    </row>
    <row r="14" spans="1:12" ht="15.75" customHeight="1">
      <c r="A14" s="2"/>
      <c r="B14" s="26"/>
      <c r="C14" s="22" t="s">
        <v>23</v>
      </c>
      <c r="D14" s="23">
        <v>100</v>
      </c>
      <c r="E14" s="22"/>
      <c r="F14" s="22">
        <v>4</v>
      </c>
      <c r="G14" s="24">
        <v>42772</v>
      </c>
      <c r="H14" s="25">
        <v>42773</v>
      </c>
      <c r="I14" s="22"/>
      <c r="J14" s="21">
        <v>1</v>
      </c>
    </row>
    <row r="15" spans="1:12" ht="15.75" customHeight="1">
      <c r="A15" s="2"/>
      <c r="B15" s="26"/>
      <c r="C15" s="22" t="s">
        <v>24</v>
      </c>
      <c r="D15" s="23">
        <v>100</v>
      </c>
      <c r="E15" s="22"/>
      <c r="F15" s="22">
        <v>8</v>
      </c>
      <c r="G15" s="24">
        <v>42803</v>
      </c>
      <c r="H15" s="25">
        <v>42804</v>
      </c>
      <c r="I15" s="22"/>
      <c r="J15" s="21">
        <v>1</v>
      </c>
    </row>
    <row r="16" spans="1:12" ht="15.75" customHeight="1">
      <c r="A16" s="2"/>
      <c r="B16" s="26"/>
      <c r="C16" s="27" t="s">
        <v>25</v>
      </c>
      <c r="D16" s="28">
        <v>100</v>
      </c>
      <c r="E16" s="26"/>
      <c r="F16" s="26">
        <v>8</v>
      </c>
      <c r="G16" s="24">
        <v>42773</v>
      </c>
      <c r="H16" s="29" t="s">
        <v>26</v>
      </c>
      <c r="I16" s="22" t="s">
        <v>27</v>
      </c>
      <c r="J16" s="21">
        <v>0</v>
      </c>
      <c r="K16" s="2">
        <v>32</v>
      </c>
      <c r="L16">
        <f>F16/8</f>
        <v>1</v>
      </c>
    </row>
    <row r="17" spans="1:10" ht="15.75" customHeight="1">
      <c r="A17" s="2"/>
      <c r="B17" s="26"/>
      <c r="C17" s="27" t="s">
        <v>28</v>
      </c>
      <c r="D17" s="28">
        <v>100</v>
      </c>
      <c r="E17" s="26"/>
      <c r="F17" s="26">
        <v>8</v>
      </c>
      <c r="G17" s="24">
        <v>42779</v>
      </c>
      <c r="H17" s="25">
        <v>42780</v>
      </c>
      <c r="I17" s="22"/>
      <c r="J17" s="21">
        <v>1</v>
      </c>
    </row>
    <row r="18" spans="1:10" ht="15.75" customHeight="1">
      <c r="A18" s="2"/>
      <c r="B18" s="26"/>
      <c r="C18" s="27" t="s">
        <v>29</v>
      </c>
      <c r="D18" s="28">
        <v>100</v>
      </c>
      <c r="E18" s="26"/>
      <c r="F18" s="26">
        <v>8</v>
      </c>
      <c r="G18" s="24">
        <v>42780</v>
      </c>
      <c r="H18" s="25">
        <v>42781</v>
      </c>
      <c r="I18" s="22"/>
      <c r="J18" s="21">
        <v>1</v>
      </c>
    </row>
    <row r="19" spans="1:10" ht="15.75" customHeight="1">
      <c r="A19" s="2"/>
      <c r="B19" s="26"/>
      <c r="C19" s="27" t="s">
        <v>30</v>
      </c>
      <c r="D19" s="28">
        <v>100</v>
      </c>
      <c r="E19" s="26"/>
      <c r="F19" s="26">
        <v>4</v>
      </c>
      <c r="G19" s="24">
        <v>42781</v>
      </c>
      <c r="H19" s="25">
        <v>42781</v>
      </c>
      <c r="I19" s="22"/>
      <c r="J19" s="21">
        <v>1</v>
      </c>
    </row>
    <row r="20" spans="1:10" ht="15.75" customHeight="1">
      <c r="A20" s="2"/>
      <c r="B20" s="26"/>
      <c r="C20" s="27" t="s">
        <v>31</v>
      </c>
      <c r="D20" s="28">
        <v>100</v>
      </c>
      <c r="E20" s="26"/>
      <c r="F20" s="26">
        <v>4</v>
      </c>
      <c r="G20" s="24">
        <v>42781</v>
      </c>
      <c r="H20" s="30">
        <v>42782</v>
      </c>
      <c r="I20" s="22"/>
      <c r="J20" s="21">
        <v>1</v>
      </c>
    </row>
    <row r="21" spans="1:10" ht="15.75" customHeight="1">
      <c r="A21" s="2"/>
      <c r="B21" s="26"/>
      <c r="C21" s="22" t="s">
        <v>32</v>
      </c>
      <c r="D21" s="23">
        <v>100</v>
      </c>
      <c r="E21" s="22"/>
      <c r="F21" s="22">
        <v>4</v>
      </c>
      <c r="G21" s="24">
        <v>42789</v>
      </c>
      <c r="H21" s="25">
        <v>42790</v>
      </c>
      <c r="I21" s="31" t="s">
        <v>33</v>
      </c>
      <c r="J21" s="21">
        <v>1</v>
      </c>
    </row>
    <row r="22" spans="1:10" ht="15.75" customHeight="1">
      <c r="A22" s="2"/>
      <c r="B22" s="26"/>
      <c r="C22" s="22" t="s">
        <v>34</v>
      </c>
      <c r="D22" s="23">
        <v>100</v>
      </c>
      <c r="E22" s="22"/>
      <c r="F22" s="22">
        <v>4</v>
      </c>
      <c r="G22" s="24">
        <v>42790</v>
      </c>
      <c r="H22" s="25">
        <v>42790</v>
      </c>
      <c r="I22" s="22"/>
      <c r="J22" s="21">
        <v>1</v>
      </c>
    </row>
    <row r="23" spans="1:10" ht="15.75" customHeight="1">
      <c r="A23" s="2"/>
      <c r="B23" s="26"/>
      <c r="C23" s="22" t="s">
        <v>35</v>
      </c>
      <c r="D23" s="23">
        <v>100</v>
      </c>
      <c r="E23" s="22"/>
      <c r="F23" s="22">
        <v>4</v>
      </c>
      <c r="G23" s="24">
        <v>42787</v>
      </c>
      <c r="H23" s="25">
        <v>42787</v>
      </c>
      <c r="I23" s="22"/>
      <c r="J23" s="21">
        <v>1</v>
      </c>
    </row>
    <row r="24" spans="1:10" ht="15.75" customHeight="1">
      <c r="A24" s="2"/>
      <c r="B24" s="26"/>
      <c r="C24" s="22" t="s">
        <v>36</v>
      </c>
      <c r="D24" s="23">
        <v>100</v>
      </c>
      <c r="E24" s="22"/>
      <c r="F24" s="22">
        <v>4</v>
      </c>
      <c r="G24" s="24">
        <v>42793</v>
      </c>
      <c r="H24" s="25">
        <v>42793</v>
      </c>
      <c r="I24" s="22"/>
      <c r="J24" s="21">
        <v>1</v>
      </c>
    </row>
    <row r="25" spans="1:10" ht="15.75" customHeight="1">
      <c r="A25" s="2"/>
      <c r="B25" s="26"/>
      <c r="C25" s="22" t="s">
        <v>37</v>
      </c>
      <c r="D25" s="23">
        <v>100</v>
      </c>
      <c r="E25" s="22"/>
      <c r="F25" s="22">
        <v>4</v>
      </c>
      <c r="G25" s="24">
        <v>42790</v>
      </c>
      <c r="H25" s="25">
        <v>42791</v>
      </c>
      <c r="I25" s="22"/>
      <c r="J25" s="21">
        <v>1</v>
      </c>
    </row>
    <row r="26" spans="1:10" ht="15.75" customHeight="1">
      <c r="A26" s="2"/>
      <c r="B26" s="26"/>
      <c r="C26" s="22" t="s">
        <v>38</v>
      </c>
      <c r="D26" s="23">
        <v>100</v>
      </c>
      <c r="E26" s="32"/>
      <c r="F26" s="32">
        <v>4</v>
      </c>
      <c r="G26" s="24">
        <v>42786</v>
      </c>
      <c r="H26" s="24">
        <v>42786</v>
      </c>
      <c r="I26" s="22"/>
      <c r="J26" s="21">
        <v>1</v>
      </c>
    </row>
    <row r="27" spans="1:10" ht="15.75" customHeight="1">
      <c r="A27" s="2"/>
      <c r="B27" s="33" t="s">
        <v>39</v>
      </c>
      <c r="C27" s="34" t="s">
        <v>40</v>
      </c>
      <c r="D27" s="35">
        <v>100</v>
      </c>
      <c r="E27" s="36" t="s">
        <v>41</v>
      </c>
      <c r="F27" s="37">
        <v>4</v>
      </c>
      <c r="G27" s="38">
        <v>42793</v>
      </c>
      <c r="H27" s="39">
        <v>42794</v>
      </c>
      <c r="I27" s="22"/>
      <c r="J27" s="21">
        <v>1</v>
      </c>
    </row>
    <row r="28" spans="1:10" ht="15.75" customHeight="1">
      <c r="A28" s="2"/>
      <c r="B28" s="22"/>
      <c r="C28" s="34" t="s">
        <v>42</v>
      </c>
      <c r="D28" s="35">
        <v>100</v>
      </c>
      <c r="E28" s="36"/>
      <c r="F28" s="37">
        <v>4</v>
      </c>
      <c r="G28" s="40">
        <v>42795</v>
      </c>
      <c r="H28" s="41">
        <v>42795</v>
      </c>
      <c r="I28" s="22"/>
      <c r="J28" s="21">
        <v>1</v>
      </c>
    </row>
    <row r="29" spans="1:10" ht="15.75" customHeight="1">
      <c r="A29" s="2"/>
      <c r="B29" s="22"/>
      <c r="C29" s="34" t="s">
        <v>43</v>
      </c>
      <c r="D29" s="35">
        <v>100</v>
      </c>
      <c r="E29" s="36" t="s">
        <v>44</v>
      </c>
      <c r="F29" s="37">
        <v>4</v>
      </c>
      <c r="G29" s="38">
        <v>42794</v>
      </c>
      <c r="H29" s="39">
        <v>42794</v>
      </c>
      <c r="I29" s="22"/>
      <c r="J29" s="21">
        <v>1</v>
      </c>
    </row>
    <row r="30" spans="1:10" ht="15.75" customHeight="1">
      <c r="A30" s="2"/>
      <c r="B30" s="22"/>
      <c r="C30" s="34" t="s">
        <v>45</v>
      </c>
      <c r="D30" s="35">
        <v>100</v>
      </c>
      <c r="E30" s="36"/>
      <c r="F30" s="37">
        <v>4</v>
      </c>
      <c r="G30" s="42">
        <v>42795</v>
      </c>
      <c r="H30" s="43">
        <f t="shared" ref="H30:H31" si="0">G30</f>
        <v>42795</v>
      </c>
      <c r="I30" s="22"/>
      <c r="J30" s="21">
        <v>0</v>
      </c>
    </row>
    <row r="31" spans="1:10" ht="15.75" customHeight="1">
      <c r="A31" s="2"/>
      <c r="B31" s="22"/>
      <c r="C31" s="34" t="s">
        <v>46</v>
      </c>
      <c r="D31" s="35">
        <v>100</v>
      </c>
      <c r="E31" s="36"/>
      <c r="F31" s="37">
        <v>4</v>
      </c>
      <c r="G31" s="42">
        <v>42800</v>
      </c>
      <c r="H31" s="42">
        <f t="shared" si="0"/>
        <v>42800</v>
      </c>
      <c r="I31" s="22" t="s">
        <v>47</v>
      </c>
      <c r="J31" s="21">
        <v>0</v>
      </c>
    </row>
    <row r="32" spans="1:10" ht="15.75" customHeight="1">
      <c r="A32" s="2"/>
      <c r="B32" s="26"/>
      <c r="C32" s="34" t="s">
        <v>48</v>
      </c>
      <c r="D32" s="35">
        <v>100</v>
      </c>
      <c r="E32" s="36"/>
      <c r="F32" s="37">
        <v>4</v>
      </c>
      <c r="G32" s="38">
        <v>42796</v>
      </c>
      <c r="H32" s="39">
        <v>42796</v>
      </c>
      <c r="I32" s="22"/>
      <c r="J32" s="21">
        <v>1</v>
      </c>
    </row>
    <row r="33" spans="1:11" ht="15.75" customHeight="1">
      <c r="A33" s="2"/>
      <c r="B33" s="26"/>
      <c r="C33" s="34" t="s">
        <v>49</v>
      </c>
      <c r="D33" s="35">
        <v>100</v>
      </c>
      <c r="E33" s="36"/>
      <c r="F33" s="37">
        <v>8</v>
      </c>
      <c r="G33" s="38">
        <v>42797</v>
      </c>
      <c r="H33" s="39">
        <v>42798</v>
      </c>
      <c r="I33" s="22"/>
      <c r="J33" s="21">
        <v>1</v>
      </c>
    </row>
    <row r="34" spans="1:11" ht="15.75" customHeight="1">
      <c r="A34" s="2"/>
      <c r="B34" s="26"/>
      <c r="C34" s="34" t="s">
        <v>50</v>
      </c>
      <c r="D34" s="35">
        <v>100</v>
      </c>
      <c r="E34" s="36"/>
      <c r="F34" s="37">
        <v>8</v>
      </c>
      <c r="G34" s="42">
        <v>42788</v>
      </c>
      <c r="H34" s="42">
        <v>42789</v>
      </c>
      <c r="I34" s="22" t="s">
        <v>47</v>
      </c>
      <c r="J34" s="21">
        <v>0</v>
      </c>
    </row>
    <row r="35" spans="1:11" ht="15.75" customHeight="1">
      <c r="A35" s="2"/>
      <c r="B35" s="26"/>
      <c r="C35" s="44" t="s">
        <v>51</v>
      </c>
      <c r="D35" s="45">
        <v>100</v>
      </c>
      <c r="E35" s="46"/>
      <c r="F35" s="47">
        <v>2</v>
      </c>
      <c r="G35" s="48">
        <v>42800</v>
      </c>
      <c r="H35" s="39">
        <f t="shared" ref="H35:H36" si="1">G35</f>
        <v>42800</v>
      </c>
      <c r="I35" s="22"/>
      <c r="J35" s="21">
        <v>1</v>
      </c>
    </row>
    <row r="36" spans="1:11" ht="15.75" customHeight="1">
      <c r="A36" s="2"/>
      <c r="B36" s="26"/>
      <c r="C36" s="44" t="s">
        <v>52</v>
      </c>
      <c r="D36" s="45">
        <v>100</v>
      </c>
      <c r="E36" s="46"/>
      <c r="F36" s="47">
        <v>2</v>
      </c>
      <c r="G36" s="48">
        <f t="shared" ref="G36:G37" si="2">G35</f>
        <v>42800</v>
      </c>
      <c r="H36" s="39">
        <f t="shared" si="1"/>
        <v>42800</v>
      </c>
      <c r="I36" s="22"/>
      <c r="J36" s="21">
        <v>1</v>
      </c>
    </row>
    <row r="37" spans="1:11" ht="15.75" customHeight="1">
      <c r="A37" s="2"/>
      <c r="B37" s="26"/>
      <c r="C37" s="44" t="s">
        <v>53</v>
      </c>
      <c r="D37" s="45">
        <v>100</v>
      </c>
      <c r="E37" s="46"/>
      <c r="F37" s="47">
        <v>4</v>
      </c>
      <c r="G37" s="48">
        <f t="shared" si="2"/>
        <v>42800</v>
      </c>
      <c r="H37" s="39">
        <v>42801</v>
      </c>
      <c r="I37" s="22"/>
      <c r="J37" s="21">
        <v>1</v>
      </c>
    </row>
    <row r="38" spans="1:11" ht="15.75" customHeight="1">
      <c r="A38" s="2"/>
      <c r="B38" s="26"/>
      <c r="C38" s="44" t="s">
        <v>54</v>
      </c>
      <c r="D38" s="45">
        <v>100</v>
      </c>
      <c r="E38" s="46"/>
      <c r="F38" s="47">
        <v>4</v>
      </c>
      <c r="G38" s="48">
        <f>H37</f>
        <v>42801</v>
      </c>
      <c r="H38" s="39">
        <f>G38</f>
        <v>42801</v>
      </c>
      <c r="I38" s="22"/>
      <c r="J38" s="21">
        <v>1</v>
      </c>
    </row>
    <row r="39" spans="1:11" ht="15.75" customHeight="1">
      <c r="A39" s="2"/>
      <c r="B39" s="26"/>
      <c r="C39" s="44" t="s">
        <v>55</v>
      </c>
      <c r="D39" s="45">
        <v>100</v>
      </c>
      <c r="E39" s="46"/>
      <c r="F39" s="47">
        <v>2</v>
      </c>
      <c r="G39" s="48">
        <f>G38</f>
        <v>42801</v>
      </c>
      <c r="H39" s="39">
        <v>42802</v>
      </c>
      <c r="I39" s="22"/>
      <c r="J39" s="21">
        <v>1</v>
      </c>
    </row>
    <row r="40" spans="1:11" ht="15.75" customHeight="1">
      <c r="A40" s="2"/>
      <c r="B40" s="26"/>
      <c r="C40" s="44" t="s">
        <v>56</v>
      </c>
      <c r="D40" s="45">
        <v>100</v>
      </c>
      <c r="E40" s="46"/>
      <c r="F40" s="47">
        <v>2</v>
      </c>
      <c r="G40" s="48">
        <v>42783</v>
      </c>
      <c r="H40" s="39">
        <v>42789</v>
      </c>
      <c r="I40" s="22"/>
      <c r="J40" s="21">
        <v>1</v>
      </c>
      <c r="K40" s="2">
        <v>32</v>
      </c>
    </row>
    <row r="41" spans="1:11" ht="15.75" customHeight="1">
      <c r="A41" s="2"/>
      <c r="B41" s="49" t="s">
        <v>57</v>
      </c>
      <c r="C41" s="21" t="s">
        <v>58</v>
      </c>
      <c r="D41" s="50">
        <v>100</v>
      </c>
      <c r="E41" s="51"/>
      <c r="F41" s="52">
        <v>2</v>
      </c>
      <c r="G41" s="53">
        <v>42814</v>
      </c>
      <c r="H41" s="54">
        <f t="shared" ref="H41:H44" si="3">G41</f>
        <v>42814</v>
      </c>
      <c r="I41" s="22"/>
      <c r="J41" s="21">
        <v>1</v>
      </c>
    </row>
    <row r="42" spans="1:11" ht="15.75" customHeight="1">
      <c r="A42" s="2"/>
      <c r="B42" s="26"/>
      <c r="C42" s="21" t="s">
        <v>59</v>
      </c>
      <c r="D42" s="50">
        <v>100</v>
      </c>
      <c r="E42" s="51"/>
      <c r="F42" s="52">
        <v>2</v>
      </c>
      <c r="G42" s="53">
        <f t="shared" ref="G42:G44" si="4">G41</f>
        <v>42814</v>
      </c>
      <c r="H42" s="54">
        <f t="shared" si="3"/>
        <v>42814</v>
      </c>
      <c r="I42" s="22"/>
      <c r="J42" s="21">
        <v>1</v>
      </c>
    </row>
    <row r="43" spans="1:11" ht="15.75" customHeight="1">
      <c r="A43" s="2"/>
      <c r="B43" s="26"/>
      <c r="C43" s="55" t="s">
        <v>60</v>
      </c>
      <c r="D43" s="50">
        <v>100</v>
      </c>
      <c r="E43" s="51"/>
      <c r="F43" s="52">
        <v>2</v>
      </c>
      <c r="G43" s="53">
        <f t="shared" si="4"/>
        <v>42814</v>
      </c>
      <c r="H43" s="54">
        <f t="shared" si="3"/>
        <v>42814</v>
      </c>
      <c r="I43" s="22"/>
      <c r="J43" s="21">
        <v>1</v>
      </c>
      <c r="K43" s="2">
        <v>32</v>
      </c>
    </row>
    <row r="44" spans="1:11" ht="15.75" customHeight="1">
      <c r="A44" s="2"/>
      <c r="B44" s="26"/>
      <c r="C44" s="55" t="s">
        <v>61</v>
      </c>
      <c r="D44" s="50">
        <v>100</v>
      </c>
      <c r="E44" s="51"/>
      <c r="F44" s="52">
        <v>2</v>
      </c>
      <c r="G44" s="53">
        <f t="shared" si="4"/>
        <v>42814</v>
      </c>
      <c r="H44" s="54">
        <f t="shared" si="3"/>
        <v>42814</v>
      </c>
      <c r="I44" s="22"/>
      <c r="J44" s="21">
        <v>0</v>
      </c>
    </row>
    <row r="45" spans="1:11" ht="15.75" customHeight="1">
      <c r="A45" s="2"/>
      <c r="B45" s="26"/>
      <c r="C45" s="55" t="s">
        <v>62</v>
      </c>
      <c r="D45" s="50">
        <v>100</v>
      </c>
      <c r="E45" s="51"/>
      <c r="F45" s="52">
        <v>2</v>
      </c>
      <c r="G45" s="21"/>
      <c r="H45" s="21"/>
      <c r="I45" s="22"/>
      <c r="J45" s="21">
        <v>0</v>
      </c>
    </row>
    <row r="46" spans="1:11" ht="15.75" customHeight="1">
      <c r="A46" s="2"/>
      <c r="B46" s="26"/>
      <c r="C46" s="21" t="s">
        <v>63</v>
      </c>
      <c r="D46" s="50">
        <v>100</v>
      </c>
      <c r="E46" s="51"/>
      <c r="F46" s="52">
        <v>2</v>
      </c>
      <c r="G46" s="53">
        <v>42815</v>
      </c>
      <c r="H46" s="54">
        <v>42815</v>
      </c>
      <c r="I46" s="22" t="s">
        <v>64</v>
      </c>
      <c r="J46" s="21">
        <v>1</v>
      </c>
    </row>
    <row r="47" spans="1:11" ht="15.75" customHeight="1">
      <c r="A47" s="2"/>
      <c r="B47" s="26"/>
      <c r="C47" s="56"/>
      <c r="D47" s="57"/>
      <c r="E47" s="58"/>
      <c r="F47" s="59"/>
      <c r="G47" s="56"/>
      <c r="H47" s="56"/>
      <c r="I47" s="22"/>
      <c r="J47" s="21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10" ht="15.75" customHeight="1">
      <c r="A49" s="2"/>
      <c r="B49" s="2"/>
      <c r="C49" s="2"/>
      <c r="D49" s="2">
        <f>AVERAGEA(D31:D32,D41:D46,D18,D13:D15)</f>
        <v>100</v>
      </c>
      <c r="E49" s="2"/>
      <c r="F49" s="2"/>
      <c r="G49" s="2"/>
      <c r="H49" s="2"/>
      <c r="I49" s="2"/>
    </row>
    <row r="50" spans="1:10" ht="15.75" customHeight="1">
      <c r="A50" s="2"/>
      <c r="B50" s="2"/>
      <c r="C50" s="2">
        <f>32/4</f>
        <v>8</v>
      </c>
      <c r="D50" s="2"/>
      <c r="E50" s="2"/>
      <c r="F50" s="2"/>
      <c r="G50" s="2"/>
      <c r="H50" s="2"/>
      <c r="I50" s="2"/>
    </row>
    <row r="51" spans="1:10" ht="15.75" customHeight="1">
      <c r="A51" s="2"/>
      <c r="C51" s="2"/>
      <c r="D51" s="2"/>
      <c r="E51" s="2"/>
      <c r="F51" s="2"/>
      <c r="G51" s="2"/>
      <c r="H51" s="2"/>
      <c r="I51" s="2"/>
    </row>
    <row r="52" spans="1:10" ht="15.75" customHeight="1">
      <c r="A52" s="60"/>
      <c r="B52" s="61"/>
      <c r="C52" s="2">
        <v>2338800</v>
      </c>
      <c r="D52" s="62">
        <v>2338800</v>
      </c>
      <c r="E52" s="63" t="s">
        <v>65</v>
      </c>
      <c r="F52" s="64">
        <f>(SUM(F13:F47))/8</f>
        <v>17.5</v>
      </c>
      <c r="G52" s="64" t="s">
        <v>66</v>
      </c>
    </row>
    <row r="53" spans="1:10" ht="15.75" customHeight="1">
      <c r="A53" s="60"/>
      <c r="B53" s="61"/>
      <c r="C53" s="2">
        <f>(C52*5)/100</f>
        <v>116940</v>
      </c>
      <c r="D53" s="2"/>
      <c r="E53" s="65"/>
      <c r="F53" s="66"/>
      <c r="G53" s="66"/>
      <c r="H53" s="66"/>
    </row>
    <row r="54" spans="1:10" ht="15.75" customHeight="1">
      <c r="A54" s="60"/>
      <c r="B54" s="61"/>
      <c r="C54" s="2"/>
      <c r="E54" s="65"/>
      <c r="F54" s="66"/>
      <c r="G54" s="66"/>
      <c r="H54" s="66"/>
    </row>
    <row r="55" spans="1:10" ht="15.75" customHeight="1">
      <c r="A55" s="67"/>
      <c r="B55" s="67"/>
      <c r="D55" s="67"/>
      <c r="E55" s="66"/>
      <c r="F55" s="66"/>
      <c r="G55" s="66"/>
      <c r="H55" s="66"/>
    </row>
    <row r="56" spans="1:10" ht="15.75" customHeight="1">
      <c r="A56" s="66"/>
      <c r="B56" s="68"/>
      <c r="C56" s="66"/>
      <c r="D56" s="66"/>
      <c r="E56" s="66"/>
      <c r="F56" s="66"/>
      <c r="G56" s="66"/>
      <c r="H56" s="66"/>
    </row>
    <row r="57" spans="1:10" ht="15.75" customHeight="1">
      <c r="A57" s="66"/>
      <c r="B57" s="66"/>
      <c r="C57" s="66"/>
      <c r="D57" s="66" t="s">
        <v>67</v>
      </c>
      <c r="E57" s="68" t="s">
        <v>68</v>
      </c>
      <c r="F57" s="66" t="s">
        <v>69</v>
      </c>
      <c r="G57" s="68"/>
      <c r="H57" s="68"/>
      <c r="I57" s="2" t="s">
        <v>70</v>
      </c>
      <c r="J57">
        <f>(F52+7)-21</f>
        <v>3.5</v>
      </c>
    </row>
    <row r="58" spans="1:10" ht="18.75" customHeight="1">
      <c r="A58" s="66"/>
      <c r="B58" s="66"/>
      <c r="C58" s="66"/>
      <c r="D58" s="66"/>
      <c r="E58" s="66"/>
      <c r="F58" s="66"/>
      <c r="G58" s="66"/>
      <c r="H58" s="66"/>
      <c r="I58" s="2" t="s">
        <v>71</v>
      </c>
    </row>
    <row r="59" spans="1:10" ht="15.75" customHeight="1">
      <c r="A59" s="66"/>
      <c r="B59" s="66"/>
      <c r="C59" s="66"/>
      <c r="D59" s="68"/>
      <c r="E59" s="66"/>
      <c r="F59" s="66"/>
      <c r="G59" s="66"/>
      <c r="H59" s="66"/>
    </row>
    <row r="60" spans="1:10" ht="22.5" customHeight="1">
      <c r="A60" s="66"/>
      <c r="B60" s="66"/>
      <c r="C60" s="68"/>
      <c r="D60" s="69"/>
      <c r="E60" s="66"/>
      <c r="F60" s="66"/>
      <c r="G60" s="66"/>
      <c r="H60" s="66"/>
    </row>
    <row r="61" spans="1:10" ht="15.75" customHeight="1">
      <c r="A61" s="66"/>
      <c r="B61" s="66"/>
      <c r="C61" s="66"/>
      <c r="D61" s="69"/>
      <c r="E61" s="70"/>
      <c r="F61" s="66"/>
      <c r="G61" s="66"/>
      <c r="H61" s="66"/>
    </row>
    <row r="62" spans="1:10" ht="15.75" customHeight="1">
      <c r="A62" s="66"/>
      <c r="B62" s="66"/>
      <c r="C62" s="66"/>
      <c r="D62" s="69"/>
      <c r="E62" s="66"/>
      <c r="F62" s="66"/>
      <c r="G62" s="66"/>
      <c r="H62" s="66"/>
    </row>
    <row r="63" spans="1:10" ht="15.75" customHeight="1">
      <c r="A63" s="66"/>
      <c r="B63" s="66"/>
      <c r="C63" s="66"/>
      <c r="D63" s="69"/>
      <c r="E63" s="66"/>
      <c r="F63" s="66"/>
      <c r="G63" s="66"/>
      <c r="H63" s="66"/>
    </row>
    <row r="64" spans="1:10" ht="15.75" customHeight="1">
      <c r="A64" s="66"/>
      <c r="B64" s="66"/>
      <c r="C64" s="66"/>
      <c r="D64" s="69"/>
      <c r="E64" s="66"/>
      <c r="F64" s="66"/>
      <c r="G64" s="66"/>
      <c r="H64" s="66"/>
    </row>
    <row r="65" spans="1:14" ht="15.75" customHeight="1">
      <c r="A65" s="66"/>
      <c r="B65" s="66"/>
      <c r="C65" s="66"/>
      <c r="D65" s="69"/>
      <c r="E65" s="66"/>
      <c r="F65" s="66"/>
      <c r="G65" s="66"/>
      <c r="H65" s="66"/>
    </row>
    <row r="66" spans="1:14" ht="15.75" customHeight="1">
      <c r="A66" s="66"/>
      <c r="B66" s="66"/>
      <c r="C66" s="66"/>
      <c r="D66" s="66"/>
      <c r="E66" s="66"/>
      <c r="F66" s="66"/>
      <c r="G66" s="66"/>
      <c r="H66" s="71"/>
    </row>
    <row r="67" spans="1:14" ht="15.75" customHeight="1">
      <c r="C67" s="66"/>
      <c r="D67" s="66"/>
      <c r="E67" s="66"/>
      <c r="F67" s="66"/>
      <c r="G67" s="66"/>
      <c r="H67" s="66"/>
    </row>
    <row r="68" spans="1:14" ht="15.75" customHeight="1">
      <c r="C68" s="66"/>
      <c r="D68" s="66"/>
    </row>
    <row r="69" spans="1:14" ht="15.75" customHeight="1">
      <c r="C69" s="66"/>
      <c r="D69" s="66"/>
    </row>
    <row r="70" spans="1:14" ht="15.75" customHeight="1">
      <c r="C70" s="66"/>
    </row>
    <row r="71" spans="1:14" ht="15.75" customHeight="1">
      <c r="J71" s="72"/>
    </row>
    <row r="72" spans="1:14" ht="15.75" customHeight="1"/>
    <row r="73" spans="1:14" ht="15.75" customHeight="1"/>
    <row r="74" spans="1:14" ht="15.75" customHeight="1">
      <c r="C74" s="62">
        <v>2338800</v>
      </c>
    </row>
    <row r="75" spans="1:14" ht="15.75" customHeight="1">
      <c r="C75" s="62">
        <v>49900</v>
      </c>
    </row>
    <row r="76" spans="1:14" ht="15.75" customHeight="1">
      <c r="B76" t="s">
        <v>72</v>
      </c>
      <c r="C76">
        <f>(C74*5)/100</f>
        <v>116940</v>
      </c>
    </row>
    <row r="77" spans="1:14" ht="15.75" customHeight="1">
      <c r="C77" s="73">
        <f>C74+C75-C76</f>
        <v>2271760</v>
      </c>
      <c r="H77" s="74" t="s">
        <v>73</v>
      </c>
      <c r="I77" s="75"/>
      <c r="J77" s="74" t="s">
        <v>74</v>
      </c>
      <c r="K77" s="75"/>
      <c r="L77" s="2" t="s">
        <v>75</v>
      </c>
      <c r="M77" s="2" t="s">
        <v>76</v>
      </c>
    </row>
    <row r="78" spans="1:14" ht="15.75" customHeight="1">
      <c r="H78" s="2">
        <v>1</v>
      </c>
      <c r="I78" s="2" t="s">
        <v>77</v>
      </c>
      <c r="J78" s="2">
        <v>1</v>
      </c>
      <c r="K78" s="72" t="s">
        <v>78</v>
      </c>
      <c r="L78" s="2" t="s">
        <v>79</v>
      </c>
      <c r="M78" s="74">
        <v>1</v>
      </c>
      <c r="N78" s="75"/>
    </row>
    <row r="79" spans="1:14" ht="15.75" customHeight="1">
      <c r="H79" s="2">
        <v>1</v>
      </c>
      <c r="I79" s="2" t="s">
        <v>80</v>
      </c>
      <c r="L79" s="2" t="s">
        <v>81</v>
      </c>
      <c r="M79" s="75"/>
      <c r="N79" s="75"/>
    </row>
    <row r="80" spans="1:14" ht="15.75" customHeight="1">
      <c r="H80" s="2">
        <v>1</v>
      </c>
      <c r="I80" s="2" t="s">
        <v>82</v>
      </c>
      <c r="J80" s="2">
        <v>1</v>
      </c>
      <c r="K80" s="2" t="s">
        <v>83</v>
      </c>
      <c r="L80" s="2" t="s">
        <v>84</v>
      </c>
    </row>
    <row r="81" spans="8:14" ht="15.75" customHeight="1">
      <c r="H81" s="2">
        <v>1</v>
      </c>
      <c r="I81" s="2" t="s">
        <v>85</v>
      </c>
      <c r="K81" s="75"/>
      <c r="L81" s="2" t="s">
        <v>86</v>
      </c>
      <c r="M81" s="2" t="s">
        <v>87</v>
      </c>
    </row>
    <row r="82" spans="8:14" ht="15.75" customHeight="1">
      <c r="H82" s="2">
        <v>1</v>
      </c>
      <c r="I82" s="2" t="s">
        <v>88</v>
      </c>
      <c r="K82" s="75"/>
      <c r="M82" s="74">
        <v>1</v>
      </c>
      <c r="N82" s="75"/>
    </row>
    <row r="83" spans="8:14" ht="15.75" customHeight="1">
      <c r="M83" s="75"/>
      <c r="N83" s="75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5">
    <mergeCell ref="H77:I77"/>
    <mergeCell ref="J77:K77"/>
    <mergeCell ref="M78:N79"/>
    <mergeCell ref="M82:N83"/>
    <mergeCell ref="K81:K82"/>
  </mergeCells>
  <conditionalFormatting sqref="H30">
    <cfRule type="notContainsBlanks" dxfId="1" priority="1">
      <formula>LEN(TRIM(H30))&gt;0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0901-233C-3D4D-AD51-AA6D9A5E211C}">
  <sheetPr>
    <outlinePr summaryBelow="0" summaryRight="0"/>
  </sheetPr>
  <dimension ref="A1:N1027"/>
  <sheetViews>
    <sheetView showGridLines="0" tabSelected="1" topLeftCell="A12" zoomScale="44" zoomScaleNormal="100" workbookViewId="0">
      <selection activeCell="J25" sqref="J25"/>
    </sheetView>
  </sheetViews>
  <sheetFormatPr baseColWidth="10" defaultColWidth="15.1640625" defaultRowHeight="15" customHeight="1"/>
  <cols>
    <col min="1" max="1" width="4" style="76" customWidth="1"/>
    <col min="2" max="2" width="28.6640625" style="76" customWidth="1"/>
    <col min="3" max="3" width="49.1640625" style="76" bestFit="1" customWidth="1"/>
    <col min="4" max="4" width="25.33203125" style="76" customWidth="1"/>
    <col min="5" max="5" width="20" style="76" customWidth="1"/>
    <col min="6" max="6" width="22.83203125" style="76" customWidth="1"/>
    <col min="7" max="7" width="12.6640625" style="76" customWidth="1"/>
    <col min="8" max="8" width="14.33203125" style="76" customWidth="1"/>
    <col min="9" max="9" width="34.6640625" style="76" customWidth="1"/>
    <col min="10" max="10" width="28.5" style="76" customWidth="1"/>
    <col min="11" max="11" width="21.33203125" style="76" customWidth="1"/>
    <col min="12" max="26" width="12.6640625" style="76" customWidth="1"/>
    <col min="27" max="16384" width="15.1640625" style="76"/>
  </cols>
  <sheetData>
    <row r="1" spans="1:11" ht="15.75" customHeight="1">
      <c r="B1" s="77" t="s">
        <v>0</v>
      </c>
      <c r="C1" s="78" t="s">
        <v>90</v>
      </c>
    </row>
    <row r="2" spans="1:11" ht="15.75" customHeight="1">
      <c r="B2" s="77" t="s">
        <v>2</v>
      </c>
      <c r="C2" s="78" t="s">
        <v>91</v>
      </c>
    </row>
    <row r="3" spans="1:11" ht="15.75" customHeight="1">
      <c r="B3" s="77" t="s">
        <v>4</v>
      </c>
      <c r="C3" s="78" t="s">
        <v>92</v>
      </c>
    </row>
    <row r="4" spans="1:11" ht="15.75" customHeight="1">
      <c r="B4" s="79" t="s">
        <v>5</v>
      </c>
      <c r="C4" s="139" t="s">
        <v>112</v>
      </c>
    </row>
    <row r="5" spans="1:11" ht="15.75" customHeight="1">
      <c r="B5" s="80" t="s">
        <v>6</v>
      </c>
      <c r="C5" s="140" t="s">
        <v>114</v>
      </c>
    </row>
    <row r="6" spans="1:11" ht="15.75" customHeight="1">
      <c r="B6" s="80" t="s">
        <v>7</v>
      </c>
      <c r="C6" s="141" t="e">
        <f>100-C5</f>
        <v>#VALUE!</v>
      </c>
    </row>
    <row r="7" spans="1:11" ht="15.75" customHeight="1">
      <c r="A7" s="77"/>
      <c r="B7" s="80" t="s">
        <v>8</v>
      </c>
      <c r="C7" s="141">
        <f>(SUM(J13:J46)/COUNT(J13:J46))*100</f>
        <v>71.428571428571431</v>
      </c>
      <c r="E7" s="81"/>
      <c r="F7" s="81"/>
      <c r="G7" s="82"/>
      <c r="H7" s="81"/>
      <c r="I7" s="81"/>
      <c r="J7" s="83"/>
      <c r="K7" s="84"/>
    </row>
    <row r="8" spans="1:11" ht="15.75" customHeight="1">
      <c r="A8" s="77"/>
      <c r="B8" s="77" t="s">
        <v>9</v>
      </c>
      <c r="C8" s="142">
        <f>100-C7</f>
        <v>28.571428571428569</v>
      </c>
      <c r="D8" s="77"/>
      <c r="E8" s="77"/>
      <c r="F8" s="77"/>
      <c r="G8" s="85"/>
      <c r="H8" s="77"/>
      <c r="I8" s="77"/>
      <c r="J8" s="85"/>
      <c r="K8" s="85"/>
    </row>
    <row r="9" spans="1:11" ht="15.75" customHeight="1">
      <c r="A9" s="77"/>
      <c r="B9" s="86" t="s">
        <v>10</v>
      </c>
      <c r="C9" s="87">
        <f>SUM(F13:F46)/8</f>
        <v>6.125</v>
      </c>
      <c r="D9" s="77"/>
      <c r="E9" s="77"/>
      <c r="F9" s="77"/>
      <c r="G9" s="85"/>
      <c r="H9" s="77"/>
      <c r="I9" s="77"/>
      <c r="J9" s="85"/>
      <c r="K9" s="85"/>
    </row>
    <row r="10" spans="1:11" ht="15.75" customHeight="1">
      <c r="A10" s="77"/>
      <c r="B10" s="77" t="s">
        <v>11</v>
      </c>
      <c r="C10" s="143" t="s">
        <v>113</v>
      </c>
      <c r="D10" s="77"/>
      <c r="E10" s="77"/>
      <c r="F10" s="77"/>
      <c r="G10" s="85"/>
      <c r="H10" s="77"/>
      <c r="I10" s="77"/>
      <c r="J10" s="85"/>
      <c r="K10" s="85"/>
    </row>
    <row r="11" spans="1:11" ht="15.75" customHeight="1">
      <c r="A11" s="77"/>
      <c r="B11" s="77" t="s">
        <v>12</v>
      </c>
      <c r="C11" s="143" t="e">
        <f>100-C10</f>
        <v>#VALUE!</v>
      </c>
      <c r="D11" s="77"/>
      <c r="E11" s="77"/>
      <c r="F11" s="77"/>
      <c r="G11" s="85"/>
      <c r="H11" s="77"/>
      <c r="I11" s="77"/>
      <c r="J11" s="85"/>
      <c r="K11" s="85"/>
    </row>
    <row r="12" spans="1:11" ht="15.75" customHeight="1">
      <c r="A12" s="77"/>
      <c r="B12" s="81" t="s">
        <v>93</v>
      </c>
      <c r="C12" s="81" t="s">
        <v>14</v>
      </c>
      <c r="D12" s="81" t="s">
        <v>15</v>
      </c>
      <c r="E12" s="81" t="s">
        <v>16</v>
      </c>
      <c r="F12" s="82" t="s">
        <v>95</v>
      </c>
      <c r="G12" s="81" t="s">
        <v>18</v>
      </c>
      <c r="H12" s="81" t="s">
        <v>19</v>
      </c>
      <c r="I12" s="83" t="s">
        <v>20</v>
      </c>
      <c r="J12" s="84" t="s">
        <v>8</v>
      </c>
    </row>
    <row r="13" spans="1:11" ht="15.75" customHeight="1">
      <c r="A13" s="85"/>
      <c r="B13" s="88"/>
      <c r="C13" s="89"/>
      <c r="D13" s="90"/>
      <c r="E13" s="89"/>
      <c r="F13" s="89"/>
      <c r="G13" s="91"/>
      <c r="H13" s="92"/>
      <c r="I13" s="89"/>
      <c r="J13" s="88"/>
    </row>
    <row r="14" spans="1:11" ht="15.75" customHeight="1">
      <c r="A14" s="85"/>
      <c r="B14" s="93"/>
      <c r="C14" s="89"/>
      <c r="D14" s="90"/>
      <c r="E14" s="89"/>
      <c r="F14" s="89"/>
      <c r="G14" s="91"/>
      <c r="H14" s="92"/>
      <c r="I14" s="89"/>
      <c r="J14" s="88"/>
    </row>
    <row r="15" spans="1:11" ht="15.75" customHeight="1">
      <c r="A15" s="85"/>
      <c r="B15" s="93"/>
      <c r="C15" s="89"/>
      <c r="D15" s="90"/>
      <c r="E15" s="89"/>
      <c r="F15" s="89"/>
      <c r="G15" s="91"/>
      <c r="H15" s="92"/>
      <c r="I15" s="89"/>
      <c r="J15" s="88"/>
    </row>
    <row r="16" spans="1:11" ht="15.75" customHeight="1">
      <c r="A16" s="85"/>
      <c r="B16" s="93"/>
      <c r="C16" s="94"/>
      <c r="D16" s="95"/>
      <c r="E16" s="93"/>
      <c r="F16" s="93"/>
      <c r="G16" s="91"/>
      <c r="H16" s="96"/>
      <c r="I16" s="89"/>
      <c r="J16" s="88"/>
      <c r="K16" s="85"/>
    </row>
    <row r="17" spans="1:10" ht="15.75" customHeight="1">
      <c r="A17" s="85"/>
      <c r="B17" s="93"/>
      <c r="C17" s="94"/>
      <c r="D17" s="95"/>
      <c r="E17" s="93"/>
      <c r="F17" s="93"/>
      <c r="G17" s="91"/>
      <c r="H17" s="92"/>
      <c r="I17" s="89"/>
      <c r="J17" s="88"/>
    </row>
    <row r="18" spans="1:10" ht="15.75" customHeight="1">
      <c r="A18" s="85"/>
      <c r="B18" s="93"/>
      <c r="C18" s="94"/>
      <c r="D18" s="95"/>
      <c r="E18" s="93"/>
      <c r="F18" s="93"/>
      <c r="G18" s="91"/>
      <c r="H18" s="92"/>
      <c r="I18" s="89"/>
      <c r="J18" s="88"/>
    </row>
    <row r="19" spans="1:10" ht="15.75" customHeight="1">
      <c r="A19" s="85"/>
      <c r="B19" s="93"/>
      <c r="C19" s="94"/>
      <c r="D19" s="95"/>
      <c r="E19" s="93"/>
      <c r="F19" s="93"/>
      <c r="G19" s="91"/>
      <c r="H19" s="92"/>
      <c r="I19" s="89"/>
      <c r="J19" s="88"/>
    </row>
    <row r="20" spans="1:10" ht="15.75" customHeight="1">
      <c r="A20" s="85"/>
      <c r="B20" s="93"/>
      <c r="C20" s="94"/>
      <c r="D20" s="95"/>
      <c r="E20" s="93"/>
      <c r="F20" s="93"/>
      <c r="G20" s="91"/>
      <c r="H20" s="97"/>
      <c r="I20" s="89"/>
      <c r="J20" s="88"/>
    </row>
    <row r="21" spans="1:10" ht="15.75" customHeight="1">
      <c r="A21" s="85"/>
      <c r="B21" s="93"/>
      <c r="C21" s="89"/>
      <c r="D21" s="90"/>
      <c r="E21" s="89"/>
      <c r="F21" s="89"/>
      <c r="G21" s="91"/>
      <c r="H21" s="92"/>
      <c r="I21" s="98"/>
      <c r="J21" s="88"/>
    </row>
    <row r="22" spans="1:10" ht="15.75" customHeight="1">
      <c r="A22" s="85"/>
      <c r="B22" s="93"/>
      <c r="C22" s="89"/>
      <c r="D22" s="90"/>
      <c r="E22" s="89"/>
      <c r="F22" s="89"/>
      <c r="G22" s="91"/>
      <c r="H22" s="92"/>
      <c r="I22" s="89"/>
      <c r="J22" s="88"/>
    </row>
    <row r="23" spans="1:10" ht="15.75" customHeight="1">
      <c r="A23" s="85"/>
      <c r="B23" s="93"/>
      <c r="C23" s="89"/>
      <c r="D23" s="90"/>
      <c r="E23" s="89"/>
      <c r="F23" s="89"/>
      <c r="G23" s="91"/>
      <c r="H23" s="92"/>
      <c r="I23" s="89"/>
      <c r="J23" s="88"/>
    </row>
    <row r="24" spans="1:10" ht="15.75" customHeight="1">
      <c r="A24" s="85"/>
      <c r="B24" s="93"/>
      <c r="C24" s="89"/>
      <c r="D24" s="90"/>
      <c r="E24" s="89"/>
      <c r="F24" s="89"/>
      <c r="G24" s="91"/>
      <c r="H24" s="92"/>
      <c r="I24" s="89"/>
      <c r="J24" s="88"/>
    </row>
    <row r="25" spans="1:10" ht="15.75" customHeight="1">
      <c r="A25" s="85"/>
      <c r="B25" s="93"/>
      <c r="C25" s="89"/>
      <c r="D25" s="90"/>
      <c r="E25" s="89"/>
      <c r="F25" s="89"/>
      <c r="G25" s="91"/>
      <c r="H25" s="92"/>
      <c r="I25" s="89"/>
      <c r="J25" s="88"/>
    </row>
    <row r="26" spans="1:10" ht="15.75" customHeight="1">
      <c r="A26" s="85"/>
      <c r="B26" s="93"/>
      <c r="C26" s="89"/>
      <c r="D26" s="90"/>
      <c r="E26" s="99"/>
      <c r="F26" s="99"/>
      <c r="G26" s="91"/>
      <c r="H26" s="91"/>
      <c r="I26" s="89"/>
      <c r="J26" s="88"/>
    </row>
    <row r="27" spans="1:10" ht="15.75" customHeight="1">
      <c r="A27" s="85"/>
      <c r="B27" s="100" t="s">
        <v>94</v>
      </c>
      <c r="C27" s="101" t="s">
        <v>96</v>
      </c>
      <c r="D27" s="102">
        <v>100</v>
      </c>
      <c r="E27" s="103"/>
      <c r="F27" s="104">
        <v>5</v>
      </c>
      <c r="G27" s="105">
        <v>45019</v>
      </c>
      <c r="H27" s="105">
        <v>45024</v>
      </c>
      <c r="I27" s="106"/>
      <c r="J27" s="107">
        <v>1</v>
      </c>
    </row>
    <row r="28" spans="1:10" ht="15.75" customHeight="1">
      <c r="A28" s="85"/>
      <c r="B28" s="106"/>
      <c r="C28" s="101" t="s">
        <v>97</v>
      </c>
      <c r="D28" s="102">
        <v>100</v>
      </c>
      <c r="E28" s="103"/>
      <c r="F28" s="104">
        <v>3</v>
      </c>
      <c r="G28" s="105">
        <v>45025</v>
      </c>
      <c r="H28" s="105">
        <v>45028</v>
      </c>
      <c r="I28" s="106"/>
      <c r="J28" s="107">
        <v>1</v>
      </c>
    </row>
    <row r="29" spans="1:10" ht="15.75" customHeight="1">
      <c r="A29" s="85"/>
      <c r="B29" s="106"/>
      <c r="C29" s="101" t="s">
        <v>98</v>
      </c>
      <c r="D29" s="102">
        <v>100</v>
      </c>
      <c r="E29" s="103"/>
      <c r="F29" s="104">
        <v>4</v>
      </c>
      <c r="G29" s="105">
        <v>45029</v>
      </c>
      <c r="H29" s="105">
        <v>45033</v>
      </c>
      <c r="I29" s="106"/>
      <c r="J29" s="107">
        <v>1</v>
      </c>
    </row>
    <row r="30" spans="1:10" ht="15.75" customHeight="1">
      <c r="A30" s="85"/>
      <c r="B30" s="106"/>
      <c r="C30" s="101" t="s">
        <v>99</v>
      </c>
      <c r="D30" s="102">
        <v>100</v>
      </c>
      <c r="E30" s="103" t="s">
        <v>41</v>
      </c>
      <c r="F30" s="104">
        <v>3</v>
      </c>
      <c r="G30" s="105">
        <v>45034</v>
      </c>
      <c r="H30" s="105">
        <v>45037</v>
      </c>
      <c r="I30" s="106"/>
      <c r="J30" s="107">
        <v>0</v>
      </c>
    </row>
    <row r="31" spans="1:10" ht="15.75" customHeight="1">
      <c r="A31" s="85"/>
      <c r="B31" s="106"/>
      <c r="C31" s="101" t="s">
        <v>100</v>
      </c>
      <c r="D31" s="102">
        <v>50</v>
      </c>
      <c r="E31" s="103"/>
      <c r="F31" s="104">
        <v>3</v>
      </c>
      <c r="G31" s="105">
        <v>45038</v>
      </c>
      <c r="H31" s="144">
        <v>45041</v>
      </c>
      <c r="I31" s="106" t="s">
        <v>47</v>
      </c>
      <c r="J31" s="107">
        <v>0</v>
      </c>
    </row>
    <row r="32" spans="1:10" ht="15.75" customHeight="1">
      <c r="A32" s="85"/>
      <c r="B32" s="108"/>
      <c r="C32" s="101" t="s">
        <v>101</v>
      </c>
      <c r="D32" s="102">
        <v>100</v>
      </c>
      <c r="E32" s="103"/>
      <c r="F32" s="104">
        <v>3</v>
      </c>
      <c r="G32" s="105">
        <v>45042</v>
      </c>
      <c r="H32" s="105">
        <v>45045</v>
      </c>
      <c r="I32" s="106"/>
      <c r="J32" s="107">
        <v>1</v>
      </c>
    </row>
    <row r="33" spans="1:11" ht="15.75" customHeight="1">
      <c r="A33" s="85"/>
      <c r="B33" s="108"/>
      <c r="C33" s="101" t="s">
        <v>102</v>
      </c>
      <c r="D33" s="102">
        <v>100</v>
      </c>
      <c r="E33" s="103"/>
      <c r="F33" s="104">
        <v>4</v>
      </c>
      <c r="G33" s="144">
        <v>45025</v>
      </c>
      <c r="H33" s="144">
        <v>45030</v>
      </c>
      <c r="I33" s="106"/>
      <c r="J33" s="107">
        <v>1</v>
      </c>
    </row>
    <row r="34" spans="1:11" ht="15.75" customHeight="1">
      <c r="A34" s="85"/>
      <c r="B34" s="108"/>
      <c r="C34" s="101" t="s">
        <v>103</v>
      </c>
      <c r="D34" s="102">
        <v>50</v>
      </c>
      <c r="E34" s="103" t="s">
        <v>41</v>
      </c>
      <c r="F34" s="104">
        <v>3</v>
      </c>
      <c r="G34" s="144">
        <v>45026</v>
      </c>
      <c r="H34" s="144">
        <v>45031</v>
      </c>
      <c r="I34" s="106" t="s">
        <v>47</v>
      </c>
      <c r="J34" s="107">
        <v>0</v>
      </c>
    </row>
    <row r="35" spans="1:11" ht="15.75" customHeight="1">
      <c r="A35" s="85"/>
      <c r="B35" s="108"/>
      <c r="C35" s="109" t="s">
        <v>104</v>
      </c>
      <c r="D35" s="110">
        <v>100</v>
      </c>
      <c r="E35" s="111"/>
      <c r="F35" s="112">
        <v>2</v>
      </c>
      <c r="G35" s="144">
        <v>45027</v>
      </c>
      <c r="H35" s="144">
        <v>45032</v>
      </c>
      <c r="I35" s="106"/>
      <c r="J35" s="107">
        <v>1</v>
      </c>
    </row>
    <row r="36" spans="1:11" ht="15.75" customHeight="1">
      <c r="A36" s="85"/>
      <c r="B36" s="108"/>
      <c r="C36" s="109" t="s">
        <v>105</v>
      </c>
      <c r="D36" s="110">
        <v>0</v>
      </c>
      <c r="E36" s="111"/>
      <c r="F36" s="112">
        <v>2</v>
      </c>
      <c r="G36" s="144">
        <v>45028</v>
      </c>
      <c r="H36" s="144">
        <v>45033</v>
      </c>
      <c r="I36" s="106"/>
      <c r="J36" s="107">
        <v>1</v>
      </c>
    </row>
    <row r="37" spans="1:11" ht="15.75" customHeight="1">
      <c r="A37" s="85"/>
      <c r="B37" s="108"/>
      <c r="C37" s="109" t="s">
        <v>106</v>
      </c>
      <c r="D37" s="110">
        <v>0</v>
      </c>
      <c r="E37" s="111"/>
      <c r="F37" s="112">
        <v>4</v>
      </c>
      <c r="G37" s="144">
        <v>45029</v>
      </c>
      <c r="H37" s="144">
        <v>45034</v>
      </c>
      <c r="I37" s="106"/>
      <c r="J37" s="107">
        <v>0</v>
      </c>
    </row>
    <row r="38" spans="1:11" ht="15.75" customHeight="1">
      <c r="A38" s="85"/>
      <c r="B38" s="108"/>
      <c r="C38" s="109" t="s">
        <v>107</v>
      </c>
      <c r="D38" s="110">
        <v>0</v>
      </c>
      <c r="E38" s="111"/>
      <c r="F38" s="112">
        <v>4</v>
      </c>
      <c r="G38" s="144">
        <v>45030</v>
      </c>
      <c r="H38" s="144">
        <v>45035</v>
      </c>
      <c r="I38" s="106"/>
      <c r="J38" s="107">
        <v>1</v>
      </c>
    </row>
    <row r="39" spans="1:11" ht="15.75" customHeight="1">
      <c r="A39" s="85"/>
      <c r="B39" s="108"/>
      <c r="C39" s="109" t="s">
        <v>108</v>
      </c>
      <c r="D39" s="110">
        <v>0</v>
      </c>
      <c r="E39" s="111"/>
      <c r="F39" s="112">
        <v>2</v>
      </c>
      <c r="G39" s="144">
        <v>45031</v>
      </c>
      <c r="H39" s="144">
        <v>45036</v>
      </c>
      <c r="I39" s="106"/>
      <c r="J39" s="107">
        <v>1</v>
      </c>
    </row>
    <row r="40" spans="1:11" ht="15.75" customHeight="1">
      <c r="A40" s="85"/>
      <c r="B40" s="108"/>
      <c r="C40" s="109" t="s">
        <v>109</v>
      </c>
      <c r="D40" s="110">
        <v>0</v>
      </c>
      <c r="E40" s="111"/>
      <c r="F40" s="112">
        <v>2</v>
      </c>
      <c r="G40" s="144">
        <v>45032</v>
      </c>
      <c r="H40" s="144">
        <v>45037</v>
      </c>
      <c r="I40" s="106"/>
      <c r="J40" s="107">
        <v>1</v>
      </c>
      <c r="K40" s="85"/>
    </row>
    <row r="41" spans="1:11" ht="15.75" customHeight="1">
      <c r="A41" s="85"/>
      <c r="B41" s="133"/>
      <c r="C41" s="135" t="s">
        <v>110</v>
      </c>
      <c r="D41" s="110">
        <v>0</v>
      </c>
      <c r="E41" s="136"/>
      <c r="F41" s="137">
        <v>2</v>
      </c>
      <c r="G41" s="145"/>
      <c r="H41" s="144">
        <v>45038</v>
      </c>
      <c r="I41" s="138"/>
      <c r="J41" s="107"/>
    </row>
    <row r="42" spans="1:11" ht="15.75" customHeight="1">
      <c r="A42" s="85"/>
      <c r="B42" s="134"/>
      <c r="C42" s="135" t="s">
        <v>111</v>
      </c>
      <c r="D42" s="110">
        <v>0</v>
      </c>
      <c r="E42" s="136"/>
      <c r="F42" s="137">
        <v>3</v>
      </c>
      <c r="G42" s="145"/>
      <c r="H42" s="144">
        <v>45039</v>
      </c>
      <c r="I42" s="138"/>
      <c r="J42" s="107"/>
    </row>
    <row r="43" spans="1:11" ht="15.75" customHeight="1">
      <c r="A43" s="85"/>
      <c r="B43" s="93"/>
      <c r="C43" s="128"/>
      <c r="D43" s="123"/>
      <c r="E43" s="124"/>
      <c r="F43" s="125"/>
      <c r="G43" s="126"/>
      <c r="H43" s="127"/>
      <c r="I43" s="89"/>
      <c r="J43" s="88"/>
      <c r="K43" s="85"/>
    </row>
    <row r="44" spans="1:11" ht="15.75" customHeight="1">
      <c r="A44" s="85"/>
      <c r="B44" s="93"/>
      <c r="C44" s="128"/>
      <c r="D44" s="123"/>
      <c r="E44" s="124"/>
      <c r="F44" s="125"/>
      <c r="G44" s="126"/>
      <c r="H44" s="127"/>
      <c r="I44" s="89"/>
      <c r="J44" s="88"/>
    </row>
    <row r="45" spans="1:11" ht="15.75" customHeight="1">
      <c r="A45" s="85"/>
      <c r="B45" s="93"/>
      <c r="C45" s="128"/>
      <c r="D45" s="123"/>
      <c r="E45" s="124"/>
      <c r="F45" s="125"/>
      <c r="G45" s="88"/>
      <c r="H45" s="88"/>
      <c r="I45" s="89"/>
      <c r="J45" s="88"/>
    </row>
    <row r="46" spans="1:11" ht="15.75" customHeight="1">
      <c r="A46" s="85"/>
      <c r="B46" s="93"/>
      <c r="C46" s="88"/>
      <c r="D46" s="123"/>
      <c r="E46" s="124"/>
      <c r="F46" s="125"/>
      <c r="G46" s="126"/>
      <c r="H46" s="127"/>
      <c r="I46" s="89"/>
      <c r="J46" s="88"/>
    </row>
    <row r="47" spans="1:11" ht="15.75" customHeight="1">
      <c r="A47" s="85"/>
      <c r="B47" s="93"/>
      <c r="C47" s="129"/>
      <c r="D47" s="130"/>
      <c r="E47" s="131"/>
      <c r="F47" s="132"/>
      <c r="G47" s="129"/>
      <c r="H47" s="129"/>
      <c r="I47" s="89"/>
      <c r="J47" s="88"/>
    </row>
    <row r="48" spans="1:11" ht="15.75" customHeight="1">
      <c r="A48" s="85"/>
      <c r="B48" s="85"/>
      <c r="C48" s="85"/>
      <c r="D48" s="85"/>
      <c r="E48" s="85"/>
      <c r="F48" s="85"/>
      <c r="G48" s="85"/>
      <c r="H48" s="85"/>
      <c r="I48" s="85"/>
    </row>
    <row r="49" spans="1:10" ht="15.75" customHeight="1">
      <c r="A49" s="85"/>
      <c r="B49" s="85"/>
      <c r="C49" s="85"/>
      <c r="D49" s="85">
        <f>AVERAGEA(D31:D32,D41:D46,D18,D13:D15)</f>
        <v>37.5</v>
      </c>
      <c r="E49" s="85"/>
      <c r="F49" s="85"/>
      <c r="G49" s="85"/>
      <c r="H49" s="85"/>
      <c r="I49" s="85"/>
    </row>
    <row r="50" spans="1:10" ht="15.75" customHeight="1">
      <c r="A50" s="85"/>
      <c r="B50" s="85"/>
      <c r="C50" s="85">
        <f>32/4</f>
        <v>8</v>
      </c>
      <c r="D50" s="85"/>
      <c r="E50" s="85"/>
      <c r="F50" s="85"/>
      <c r="G50" s="85"/>
      <c r="H50" s="85"/>
      <c r="I50" s="85"/>
    </row>
    <row r="51" spans="1:10" ht="15.75" customHeight="1">
      <c r="A51" s="85"/>
      <c r="C51" s="85"/>
      <c r="D51" s="85"/>
      <c r="E51" s="85"/>
      <c r="F51" s="85"/>
      <c r="G51" s="85"/>
      <c r="H51" s="85"/>
      <c r="I51" s="85"/>
    </row>
    <row r="52" spans="1:10" ht="15.75" customHeight="1">
      <c r="A52" s="113"/>
      <c r="B52" s="114"/>
      <c r="C52" s="85"/>
      <c r="D52" s="115"/>
      <c r="E52" s="107" t="s">
        <v>65</v>
      </c>
      <c r="F52" s="107">
        <f>SUM(F27:F42)</f>
        <v>49</v>
      </c>
      <c r="G52" s="107" t="s">
        <v>66</v>
      </c>
    </row>
    <row r="53" spans="1:10" ht="15.75" customHeight="1">
      <c r="A53" s="113"/>
      <c r="B53" s="114"/>
      <c r="C53" s="85">
        <f>(C52*5)/100</f>
        <v>0</v>
      </c>
      <c r="D53" s="85"/>
      <c r="E53" s="113"/>
      <c r="F53" s="113"/>
      <c r="G53" s="113"/>
      <c r="H53" s="113"/>
    </row>
    <row r="54" spans="1:10" ht="15.75" customHeight="1">
      <c r="A54" s="113"/>
      <c r="B54" s="114"/>
      <c r="C54" s="85"/>
      <c r="E54" s="113"/>
      <c r="F54" s="113"/>
      <c r="G54" s="113"/>
      <c r="H54" s="113"/>
    </row>
    <row r="55" spans="1:10" ht="15.75" customHeight="1">
      <c r="A55" s="113"/>
      <c r="B55" s="113"/>
      <c r="D55" s="113"/>
      <c r="E55" s="113"/>
      <c r="F55" s="113"/>
      <c r="G55" s="113"/>
      <c r="H55" s="113"/>
    </row>
    <row r="56" spans="1:10" ht="15.75" customHeight="1">
      <c r="A56" s="113"/>
      <c r="B56" s="114"/>
      <c r="C56" s="113"/>
      <c r="D56" s="113"/>
      <c r="E56" s="113"/>
      <c r="F56" s="113"/>
      <c r="G56" s="113"/>
      <c r="H56" s="113"/>
    </row>
    <row r="57" spans="1:10" ht="15.75" customHeight="1">
      <c r="A57" s="113"/>
      <c r="B57" s="113"/>
      <c r="C57" s="113"/>
      <c r="D57" s="113"/>
      <c r="E57" s="114"/>
      <c r="F57" s="113"/>
      <c r="G57" s="114"/>
      <c r="H57" s="114"/>
      <c r="I57" s="85" t="s">
        <v>70</v>
      </c>
      <c r="J57" s="76">
        <f>(F52+7)-21</f>
        <v>35</v>
      </c>
    </row>
    <row r="58" spans="1:10" ht="18.75" customHeight="1">
      <c r="A58" s="113"/>
      <c r="B58" s="113"/>
      <c r="C58" s="113"/>
      <c r="D58" s="113"/>
      <c r="E58" s="113"/>
      <c r="F58" s="113"/>
      <c r="G58" s="113"/>
      <c r="H58" s="113"/>
      <c r="I58" s="85"/>
    </row>
    <row r="59" spans="1:10" ht="15.75" customHeight="1">
      <c r="A59" s="113"/>
      <c r="B59" s="113"/>
      <c r="C59" s="113"/>
      <c r="D59" s="114"/>
      <c r="E59" s="113"/>
      <c r="F59" s="113"/>
      <c r="G59" s="113"/>
      <c r="H59" s="113"/>
    </row>
    <row r="60" spans="1:10" ht="22.5" customHeight="1">
      <c r="A60" s="113"/>
      <c r="B60" s="113"/>
      <c r="C60" s="114"/>
      <c r="D60" s="116"/>
      <c r="E60" s="113"/>
      <c r="F60" s="113"/>
      <c r="G60" s="113"/>
      <c r="H60" s="113"/>
    </row>
    <row r="61" spans="1:10" ht="15.75" customHeight="1">
      <c r="A61" s="113"/>
      <c r="B61" s="113"/>
      <c r="C61" s="113"/>
      <c r="D61" s="116"/>
      <c r="E61" s="117"/>
      <c r="F61" s="113"/>
      <c r="G61" s="113"/>
      <c r="H61" s="113"/>
    </row>
    <row r="62" spans="1:10" ht="15.75" customHeight="1">
      <c r="A62" s="113"/>
      <c r="B62" s="113"/>
      <c r="C62" s="113"/>
      <c r="D62" s="116"/>
      <c r="E62" s="113"/>
      <c r="F62" s="113"/>
      <c r="G62" s="113"/>
      <c r="H62" s="113"/>
    </row>
    <row r="63" spans="1:10" ht="15.75" customHeight="1">
      <c r="A63" s="113"/>
      <c r="B63" s="113"/>
      <c r="C63" s="113"/>
      <c r="D63" s="116"/>
      <c r="E63" s="113"/>
      <c r="F63" s="113"/>
      <c r="G63" s="113"/>
      <c r="H63" s="113"/>
    </row>
    <row r="64" spans="1:10" ht="15.75" customHeight="1">
      <c r="A64" s="113"/>
      <c r="B64" s="113"/>
      <c r="C64" s="113"/>
      <c r="D64" s="116"/>
      <c r="E64" s="113"/>
      <c r="F64" s="113"/>
      <c r="G64" s="113"/>
      <c r="H64" s="113"/>
    </row>
    <row r="65" spans="1:14" ht="15.75" customHeight="1">
      <c r="A65" s="113"/>
      <c r="B65" s="113"/>
      <c r="C65" s="113"/>
      <c r="D65" s="116"/>
      <c r="E65" s="113"/>
      <c r="F65" s="113"/>
      <c r="G65" s="113"/>
      <c r="H65" s="113"/>
    </row>
    <row r="66" spans="1:14" ht="15.75" customHeight="1">
      <c r="A66" s="113"/>
      <c r="B66" s="113"/>
      <c r="C66" s="113"/>
      <c r="D66" s="113"/>
      <c r="E66" s="113"/>
      <c r="F66" s="113"/>
      <c r="G66" s="113"/>
      <c r="H66" s="118"/>
    </row>
    <row r="67" spans="1:14" ht="15.75" customHeight="1">
      <c r="C67" s="113"/>
      <c r="D67" s="113"/>
      <c r="E67" s="113"/>
      <c r="F67" s="113"/>
      <c r="G67" s="113"/>
      <c r="H67" s="113"/>
    </row>
    <row r="68" spans="1:14" ht="15.75" customHeight="1">
      <c r="C68" s="113"/>
      <c r="D68" s="113"/>
    </row>
    <row r="69" spans="1:14" ht="15.75" customHeight="1">
      <c r="C69" s="113"/>
      <c r="D69" s="113"/>
    </row>
    <row r="70" spans="1:14" ht="15.75" customHeight="1">
      <c r="C70" s="113"/>
    </row>
    <row r="71" spans="1:14" ht="15.75" customHeight="1">
      <c r="J71" s="119"/>
    </row>
    <row r="72" spans="1:14" ht="15.75" customHeight="1"/>
    <row r="73" spans="1:14" ht="15.75" customHeight="1"/>
    <row r="74" spans="1:14" ht="15.75" customHeight="1">
      <c r="C74" s="115"/>
    </row>
    <row r="75" spans="1:14" ht="15.75" customHeight="1">
      <c r="C75" s="115"/>
    </row>
    <row r="76" spans="1:14" ht="15.75" customHeight="1"/>
    <row r="77" spans="1:14" ht="15.75" customHeight="1">
      <c r="C77" s="120"/>
      <c r="H77" s="121"/>
      <c r="I77" s="122"/>
      <c r="J77" s="121"/>
      <c r="K77" s="122"/>
      <c r="L77" s="85"/>
      <c r="M77" s="85"/>
    </row>
    <row r="78" spans="1:14" ht="15.75" customHeight="1">
      <c r="H78" s="85"/>
      <c r="I78" s="85"/>
      <c r="J78" s="85"/>
      <c r="K78" s="119"/>
      <c r="L78" s="85"/>
      <c r="M78" s="121"/>
      <c r="N78" s="122"/>
    </row>
    <row r="79" spans="1:14" ht="15.75" customHeight="1">
      <c r="H79" s="85"/>
      <c r="I79" s="85"/>
      <c r="L79" s="85"/>
      <c r="M79" s="122"/>
      <c r="N79" s="122"/>
    </row>
    <row r="80" spans="1:14" ht="15.75" customHeight="1">
      <c r="H80" s="85"/>
      <c r="I80" s="85"/>
      <c r="J80" s="85"/>
      <c r="K80" s="85"/>
      <c r="L80" s="85"/>
    </row>
    <row r="81" spans="8:14" ht="15.75" customHeight="1">
      <c r="H81" s="85"/>
      <c r="I81" s="85"/>
      <c r="K81" s="122"/>
      <c r="L81" s="85"/>
      <c r="M81" s="85"/>
    </row>
    <row r="82" spans="8:14" ht="15.75" customHeight="1">
      <c r="H82" s="85"/>
      <c r="I82" s="85"/>
      <c r="K82" s="122"/>
      <c r="M82" s="121"/>
      <c r="N82" s="122"/>
    </row>
    <row r="83" spans="8:14" ht="15.75" customHeight="1">
      <c r="M83" s="122"/>
      <c r="N83" s="122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s="76" customFormat="1" ht="15.75" customHeight="1"/>
    <row r="98" s="76" customFormat="1" ht="15.75" customHeight="1"/>
    <row r="99" s="76" customFormat="1" ht="15.75" customHeight="1"/>
    <row r="100" s="76" customFormat="1" ht="15.75" customHeight="1"/>
    <row r="101" s="76" customFormat="1" ht="15.75" customHeight="1"/>
    <row r="102" s="76" customFormat="1" ht="15.75" customHeight="1"/>
    <row r="103" s="76" customFormat="1" ht="15.75" customHeight="1"/>
    <row r="104" s="76" customFormat="1" ht="15.75" customHeight="1"/>
    <row r="105" s="76" customFormat="1" ht="15.75" customHeight="1"/>
    <row r="106" s="76" customFormat="1" ht="15.75" customHeight="1"/>
    <row r="107" s="76" customFormat="1" ht="15.75" customHeight="1"/>
    <row r="108" s="76" customFormat="1" ht="15.75" customHeight="1"/>
    <row r="109" s="76" customFormat="1" ht="15.75" customHeight="1"/>
    <row r="110" s="76" customFormat="1" ht="15.75" customHeight="1"/>
    <row r="111" s="76" customFormat="1" ht="15.75" customHeight="1"/>
    <row r="112" s="76" customFormat="1" ht="15.75" customHeight="1"/>
    <row r="113" s="76" customFormat="1" ht="15.75" customHeight="1"/>
    <row r="114" s="76" customFormat="1" ht="15.75" customHeight="1"/>
    <row r="115" s="76" customFormat="1" ht="15.75" customHeight="1"/>
    <row r="116" s="76" customFormat="1" ht="15.75" customHeight="1"/>
    <row r="117" s="76" customFormat="1" ht="15.75" customHeight="1"/>
    <row r="118" s="76" customFormat="1" ht="15.75" customHeight="1"/>
    <row r="119" s="76" customFormat="1" ht="15.75" customHeight="1"/>
    <row r="120" s="76" customFormat="1" ht="15.75" customHeight="1"/>
    <row r="121" s="76" customFormat="1" ht="15.75" customHeight="1"/>
    <row r="122" s="76" customFormat="1" ht="15.75" customHeight="1"/>
    <row r="123" s="76" customFormat="1" ht="15.75" customHeight="1"/>
    <row r="124" s="76" customFormat="1" ht="15.75" customHeight="1"/>
    <row r="125" s="76" customFormat="1" ht="15.75" customHeight="1"/>
    <row r="126" s="76" customFormat="1" ht="15.75" customHeight="1"/>
    <row r="127" s="76" customFormat="1" ht="15.75" customHeight="1"/>
    <row r="128" s="76" customFormat="1" ht="15.75" customHeight="1"/>
    <row r="129" s="76" customFormat="1" ht="15.75" customHeight="1"/>
    <row r="130" s="76" customFormat="1" ht="15.75" customHeight="1"/>
    <row r="131" s="76" customFormat="1" ht="15.75" customHeight="1"/>
    <row r="132" s="76" customFormat="1" ht="15.75" customHeight="1"/>
    <row r="133" s="76" customFormat="1" ht="15.75" customHeight="1"/>
    <row r="134" s="76" customFormat="1" ht="15.75" customHeight="1"/>
    <row r="135" s="76" customFormat="1" ht="15.75" customHeight="1"/>
    <row r="136" s="76" customFormat="1" ht="15.75" customHeight="1"/>
    <row r="137" s="76" customFormat="1" ht="15.75" customHeight="1"/>
    <row r="138" s="76" customFormat="1" ht="15.75" customHeight="1"/>
    <row r="139" s="76" customFormat="1" ht="15.75" customHeight="1"/>
    <row r="140" s="76" customFormat="1" ht="15.75" customHeight="1"/>
    <row r="141" s="76" customFormat="1" ht="15.75" customHeight="1"/>
    <row r="142" s="76" customFormat="1" ht="15.75" customHeight="1"/>
    <row r="143" s="76" customFormat="1" ht="15.75" customHeight="1"/>
    <row r="144" s="76" customFormat="1" ht="15.75" customHeight="1"/>
    <row r="145" s="76" customFormat="1" ht="15.75" customHeight="1"/>
    <row r="146" s="76" customFormat="1" ht="15.75" customHeight="1"/>
    <row r="147" s="76" customFormat="1" ht="15.75" customHeight="1"/>
    <row r="148" s="76" customFormat="1" ht="15.75" customHeight="1"/>
    <row r="149" s="76" customFormat="1" ht="15.75" customHeight="1"/>
    <row r="150" s="76" customFormat="1" ht="15.75" customHeight="1"/>
    <row r="151" s="76" customFormat="1" ht="15.75" customHeight="1"/>
    <row r="152" s="76" customFormat="1" ht="15.75" customHeight="1"/>
    <row r="153" s="76" customFormat="1" ht="15.75" customHeight="1"/>
    <row r="154" s="76" customFormat="1" ht="15.75" customHeight="1"/>
    <row r="155" s="76" customFormat="1" ht="15.75" customHeight="1"/>
    <row r="156" s="76" customFormat="1" ht="15.75" customHeight="1"/>
    <row r="157" s="76" customFormat="1" ht="15.75" customHeight="1"/>
    <row r="158" s="76" customFormat="1" ht="15.75" customHeight="1"/>
    <row r="159" s="76" customFormat="1" ht="15.75" customHeight="1"/>
    <row r="160" s="76" customFormat="1" ht="15.75" customHeight="1"/>
    <row r="161" s="76" customFormat="1" ht="15.75" customHeight="1"/>
    <row r="162" s="76" customFormat="1" ht="15.75" customHeight="1"/>
    <row r="163" s="76" customFormat="1" ht="15.75" customHeight="1"/>
    <row r="164" s="76" customFormat="1" ht="15.75" customHeight="1"/>
    <row r="165" s="76" customFormat="1" ht="15.75" customHeight="1"/>
    <row r="166" s="76" customFormat="1" ht="15.75" customHeight="1"/>
    <row r="167" s="76" customFormat="1" ht="15.75" customHeight="1"/>
    <row r="168" s="76" customFormat="1" ht="15.75" customHeight="1"/>
    <row r="169" s="76" customFormat="1" ht="15.75" customHeight="1"/>
    <row r="170" s="76" customFormat="1" ht="15.75" customHeight="1"/>
    <row r="171" s="76" customFormat="1" ht="15.75" customHeight="1"/>
    <row r="172" s="76" customFormat="1" ht="15.75" customHeight="1"/>
    <row r="173" s="76" customFormat="1" ht="15.75" customHeight="1"/>
    <row r="174" s="76" customFormat="1" ht="15.75" customHeight="1"/>
    <row r="175" s="76" customFormat="1" ht="15.75" customHeight="1"/>
    <row r="176" s="76" customFormat="1" ht="15.75" customHeight="1"/>
    <row r="177" s="76" customFormat="1" ht="15.75" customHeight="1"/>
    <row r="178" s="76" customFormat="1" ht="15.75" customHeight="1"/>
    <row r="179" s="76" customFormat="1" ht="15.75" customHeight="1"/>
    <row r="180" s="76" customFormat="1" ht="15.75" customHeight="1"/>
    <row r="181" s="76" customFormat="1" ht="15.75" customHeight="1"/>
    <row r="182" s="76" customFormat="1" ht="15.75" customHeight="1"/>
    <row r="183" s="76" customFormat="1" ht="15.75" customHeight="1"/>
    <row r="184" s="76" customFormat="1" ht="15.75" customHeight="1"/>
    <row r="185" s="76" customFormat="1" ht="15.75" customHeight="1"/>
    <row r="186" s="76" customFormat="1" ht="15.75" customHeight="1"/>
    <row r="187" s="76" customFormat="1" ht="15.75" customHeight="1"/>
    <row r="188" s="76" customFormat="1" ht="15.75" customHeight="1"/>
    <row r="189" s="76" customFormat="1" ht="15.75" customHeight="1"/>
    <row r="190" s="76" customFormat="1" ht="15.75" customHeight="1"/>
    <row r="191" s="76" customFormat="1" ht="15.75" customHeight="1"/>
    <row r="192" s="76" customFormat="1" ht="15.75" customHeight="1"/>
    <row r="193" s="76" customFormat="1" ht="15.75" customHeight="1"/>
    <row r="194" s="76" customFormat="1" ht="15.75" customHeight="1"/>
    <row r="195" s="76" customFormat="1" ht="15.75" customHeight="1"/>
    <row r="196" s="76" customFormat="1" ht="15.75" customHeight="1"/>
    <row r="197" s="76" customFormat="1" ht="15.75" customHeight="1"/>
    <row r="198" s="76" customFormat="1" ht="15.75" customHeight="1"/>
    <row r="199" s="76" customFormat="1" ht="15.75" customHeight="1"/>
    <row r="200" s="76" customFormat="1" ht="15.75" customHeight="1"/>
    <row r="201" s="76" customFormat="1" ht="15.75" customHeight="1"/>
    <row r="202" s="76" customFormat="1" ht="15.75" customHeight="1"/>
    <row r="203" s="76" customFormat="1" ht="15.75" customHeight="1"/>
    <row r="204" s="76" customFormat="1" ht="15.75" customHeight="1"/>
    <row r="205" s="76" customFormat="1" ht="15.75" customHeight="1"/>
    <row r="206" s="76" customFormat="1" ht="15.75" customHeight="1"/>
    <row r="207" s="76" customFormat="1" ht="15.75" customHeight="1"/>
    <row r="208" s="76" customFormat="1" ht="15.75" customHeight="1"/>
    <row r="209" s="76" customFormat="1" ht="15.75" customHeight="1"/>
    <row r="210" s="76" customFormat="1" ht="15.75" customHeight="1"/>
    <row r="211" s="76" customFormat="1" ht="15.75" customHeight="1"/>
    <row r="212" s="76" customFormat="1" ht="15.75" customHeight="1"/>
    <row r="213" s="76" customFormat="1" ht="15.75" customHeight="1"/>
    <row r="214" s="76" customFormat="1" ht="15.75" customHeight="1"/>
    <row r="215" s="76" customFormat="1" ht="15.75" customHeight="1"/>
    <row r="216" s="76" customFormat="1" ht="15.75" customHeight="1"/>
    <row r="217" s="76" customFormat="1" ht="15.75" customHeight="1"/>
    <row r="218" s="76" customFormat="1" ht="15.75" customHeight="1"/>
    <row r="219" s="76" customFormat="1" ht="15.75" customHeight="1"/>
    <row r="220" s="76" customFormat="1" ht="15.75" customHeight="1"/>
    <row r="221" s="76" customFormat="1" ht="15.75" customHeight="1"/>
    <row r="222" s="76" customFormat="1" ht="15.75" customHeight="1"/>
    <row r="223" s="76" customFormat="1" ht="15.75" customHeight="1"/>
    <row r="224" s="76" customFormat="1" ht="15.75" customHeight="1"/>
    <row r="225" s="76" customFormat="1" ht="15.75" customHeight="1"/>
    <row r="226" s="76" customFormat="1" ht="15.75" customHeight="1"/>
    <row r="227" s="76" customFormat="1" ht="15.75" customHeight="1"/>
    <row r="228" s="76" customFormat="1" ht="15.75" customHeight="1"/>
    <row r="229" s="76" customFormat="1" ht="15.75" customHeight="1"/>
    <row r="230" s="76" customFormat="1" ht="15.75" customHeight="1"/>
    <row r="231" s="76" customFormat="1" ht="15.75" customHeight="1"/>
    <row r="232" s="76" customFormat="1" ht="15.75" customHeight="1"/>
    <row r="233" s="76" customFormat="1" ht="15.75" customHeight="1"/>
    <row r="234" s="76" customFormat="1" ht="15.75" customHeight="1"/>
    <row r="235" s="76" customFormat="1" ht="15.75" customHeight="1"/>
    <row r="236" s="76" customFormat="1" ht="15.75" customHeight="1"/>
    <row r="237" s="76" customFormat="1" ht="15.75" customHeight="1"/>
    <row r="238" s="76" customFormat="1" ht="15.75" customHeight="1"/>
    <row r="239" s="76" customFormat="1" ht="15.75" customHeight="1"/>
    <row r="240" s="76" customFormat="1" ht="15.75" customHeight="1"/>
    <row r="241" s="76" customFormat="1" ht="15.75" customHeight="1"/>
    <row r="242" s="76" customFormat="1" ht="15.75" customHeight="1"/>
    <row r="243" s="76" customFormat="1" ht="15.75" customHeight="1"/>
    <row r="244" s="76" customFormat="1" ht="15.75" customHeight="1"/>
    <row r="245" s="76" customFormat="1" ht="15.75" customHeight="1"/>
    <row r="246" s="76" customFormat="1" ht="15.75" customHeight="1"/>
    <row r="247" s="76" customFormat="1" ht="15.75" customHeight="1"/>
    <row r="248" s="76" customFormat="1" ht="15.75" customHeight="1"/>
    <row r="249" s="76" customFormat="1" ht="15.75" customHeight="1"/>
    <row r="250" s="76" customFormat="1" ht="15.75" customHeight="1"/>
    <row r="251" s="76" customFormat="1" ht="15.75" customHeight="1"/>
    <row r="252" s="76" customFormat="1" ht="15.75" customHeight="1"/>
    <row r="253" s="76" customFormat="1" ht="15.75" customHeight="1"/>
    <row r="254" s="76" customFormat="1" ht="15.75" customHeight="1"/>
    <row r="255" s="76" customFormat="1" ht="15.75" customHeight="1"/>
    <row r="256" s="76" customFormat="1" ht="15.75" customHeight="1"/>
    <row r="257" s="76" customFormat="1" ht="15.75" customHeight="1"/>
    <row r="258" s="76" customFormat="1" ht="15.75" customHeight="1"/>
    <row r="259" s="76" customFormat="1" ht="15.75" customHeight="1"/>
    <row r="260" s="76" customFormat="1" ht="15.75" customHeight="1"/>
    <row r="261" s="76" customFormat="1" ht="15.75" customHeight="1"/>
    <row r="262" s="76" customFormat="1" ht="15.75" customHeight="1"/>
    <row r="263" s="76" customFormat="1" ht="15.75" customHeight="1"/>
    <row r="264" s="76" customFormat="1" ht="15.75" customHeight="1"/>
    <row r="265" s="76" customFormat="1" ht="15.75" customHeight="1"/>
    <row r="266" s="76" customFormat="1" ht="15.75" customHeight="1"/>
    <row r="267" s="76" customFormat="1" ht="15.75" customHeight="1"/>
    <row r="268" s="76" customFormat="1" ht="15.75" customHeight="1"/>
    <row r="269" s="76" customFormat="1" ht="15.75" customHeight="1"/>
    <row r="270" s="76" customFormat="1" ht="15.75" customHeight="1"/>
    <row r="271" s="76" customFormat="1" ht="15.75" customHeight="1"/>
    <row r="272" s="76" customFormat="1" ht="15.75" customHeight="1"/>
    <row r="273" s="76" customFormat="1" ht="15.75" customHeight="1"/>
    <row r="274" s="76" customFormat="1" ht="15.75" customHeight="1"/>
    <row r="275" s="76" customFormat="1" ht="15.75" customHeight="1"/>
    <row r="276" s="76" customFormat="1" ht="15.75" customHeight="1"/>
    <row r="277" s="76" customFormat="1" ht="15.75" customHeight="1"/>
    <row r="278" s="76" customFormat="1" ht="15.75" customHeight="1"/>
    <row r="279" s="76" customFormat="1" ht="15.75" customHeight="1"/>
    <row r="280" s="76" customFormat="1" ht="15.75" customHeight="1"/>
    <row r="281" s="76" customFormat="1" ht="15.75" customHeight="1"/>
    <row r="282" s="76" customFormat="1" ht="15.75" customHeight="1"/>
    <row r="283" s="76" customFormat="1" ht="15.75" customHeight="1"/>
    <row r="284" s="76" customFormat="1" ht="15.75" customHeight="1"/>
    <row r="285" s="76" customFormat="1" ht="15.75" customHeight="1"/>
    <row r="286" s="76" customFormat="1" ht="15.75" customHeight="1"/>
    <row r="287" s="76" customFormat="1" ht="15.75" customHeight="1"/>
    <row r="288" s="76" customFormat="1" ht="15.75" customHeight="1"/>
    <row r="289" s="76" customFormat="1" ht="15.75" customHeight="1"/>
    <row r="290" s="76" customFormat="1" ht="15.75" customHeight="1"/>
    <row r="291" s="76" customFormat="1" ht="15.75" customHeight="1"/>
    <row r="292" s="76" customFormat="1" ht="15.75" customHeight="1"/>
    <row r="293" s="76" customFormat="1" ht="15.75" customHeight="1"/>
    <row r="294" s="76" customFormat="1" ht="15.75" customHeight="1"/>
    <row r="295" s="76" customFormat="1" ht="15.75" customHeight="1"/>
    <row r="296" s="76" customFormat="1" ht="15.75" customHeight="1"/>
    <row r="297" s="76" customFormat="1" ht="15.75" customHeight="1"/>
    <row r="298" s="76" customFormat="1" ht="15.75" customHeight="1"/>
    <row r="299" s="76" customFormat="1" ht="15.75" customHeight="1"/>
    <row r="300" s="76" customFormat="1" ht="15.75" customHeight="1"/>
    <row r="301" s="76" customFormat="1" ht="15.75" customHeight="1"/>
    <row r="302" s="76" customFormat="1" ht="15.75" customHeight="1"/>
    <row r="303" s="76" customFormat="1" ht="15.75" customHeight="1"/>
    <row r="304" s="76" customFormat="1" ht="15.75" customHeight="1"/>
    <row r="305" s="76" customFormat="1" ht="15.75" customHeight="1"/>
    <row r="306" s="76" customFormat="1" ht="15.75" customHeight="1"/>
    <row r="307" s="76" customFormat="1" ht="15.75" customHeight="1"/>
    <row r="308" s="76" customFormat="1" ht="15.75" customHeight="1"/>
    <row r="309" s="76" customFormat="1" ht="15.75" customHeight="1"/>
    <row r="310" s="76" customFormat="1" ht="15.75" customHeight="1"/>
    <row r="311" s="76" customFormat="1" ht="15.75" customHeight="1"/>
    <row r="312" s="76" customFormat="1" ht="15.75" customHeight="1"/>
    <row r="313" s="76" customFormat="1" ht="15.75" customHeight="1"/>
    <row r="314" s="76" customFormat="1" ht="15.75" customHeight="1"/>
    <row r="315" s="76" customFormat="1" ht="15.75" customHeight="1"/>
    <row r="316" s="76" customFormat="1" ht="15.75" customHeight="1"/>
    <row r="317" s="76" customFormat="1" ht="15.75" customHeight="1"/>
    <row r="318" s="76" customFormat="1" ht="15.75" customHeight="1"/>
    <row r="319" s="76" customFormat="1" ht="15.75" customHeight="1"/>
    <row r="320" s="76" customFormat="1" ht="15.75" customHeight="1"/>
    <row r="321" s="76" customFormat="1" ht="15.75" customHeight="1"/>
    <row r="322" s="76" customFormat="1" ht="15.75" customHeight="1"/>
    <row r="323" s="76" customFormat="1" ht="15.75" customHeight="1"/>
    <row r="324" s="76" customFormat="1" ht="15.75" customHeight="1"/>
    <row r="325" s="76" customFormat="1" ht="15.75" customHeight="1"/>
    <row r="326" s="76" customFormat="1" ht="15.75" customHeight="1"/>
    <row r="327" s="76" customFormat="1" ht="15.75" customHeight="1"/>
    <row r="328" s="76" customFormat="1" ht="15.75" customHeight="1"/>
    <row r="329" s="76" customFormat="1" ht="15.75" customHeight="1"/>
    <row r="330" s="76" customFormat="1" ht="15.75" customHeight="1"/>
    <row r="331" s="76" customFormat="1" ht="15.75" customHeight="1"/>
    <row r="332" s="76" customFormat="1" ht="15.75" customHeight="1"/>
    <row r="333" s="76" customFormat="1" ht="15.75" customHeight="1"/>
    <row r="334" s="76" customFormat="1" ht="15.75" customHeight="1"/>
    <row r="335" s="76" customFormat="1" ht="15.75" customHeight="1"/>
    <row r="336" s="76" customFormat="1" ht="15.75" customHeight="1"/>
    <row r="337" s="76" customFormat="1" ht="15.75" customHeight="1"/>
    <row r="338" s="76" customFormat="1" ht="15.75" customHeight="1"/>
    <row r="339" s="76" customFormat="1" ht="15.75" customHeight="1"/>
    <row r="340" s="76" customFormat="1" ht="15.75" customHeight="1"/>
    <row r="341" s="76" customFormat="1" ht="15.75" customHeight="1"/>
    <row r="342" s="76" customFormat="1" ht="15.75" customHeight="1"/>
    <row r="343" s="76" customFormat="1" ht="15.75" customHeight="1"/>
    <row r="344" s="76" customFormat="1" ht="15.75" customHeight="1"/>
    <row r="345" s="76" customFormat="1" ht="15.75" customHeight="1"/>
    <row r="346" s="76" customFormat="1" ht="15.75" customHeight="1"/>
    <row r="347" s="76" customFormat="1" ht="15.75" customHeight="1"/>
    <row r="348" s="76" customFormat="1" ht="15.75" customHeight="1"/>
    <row r="349" s="76" customFormat="1" ht="15.75" customHeight="1"/>
    <row r="350" s="76" customFormat="1" ht="15.75" customHeight="1"/>
    <row r="351" s="76" customFormat="1" ht="15.75" customHeight="1"/>
    <row r="352" s="76" customFormat="1" ht="15.75" customHeight="1"/>
    <row r="353" s="76" customFormat="1" ht="15.75" customHeight="1"/>
    <row r="354" s="76" customFormat="1" ht="15.75" customHeight="1"/>
    <row r="355" s="76" customFormat="1" ht="15.75" customHeight="1"/>
    <row r="356" s="76" customFormat="1" ht="15.75" customHeight="1"/>
    <row r="357" s="76" customFormat="1" ht="15.75" customHeight="1"/>
    <row r="358" s="76" customFormat="1" ht="15.75" customHeight="1"/>
    <row r="359" s="76" customFormat="1" ht="15.75" customHeight="1"/>
    <row r="360" s="76" customFormat="1" ht="15.75" customHeight="1"/>
    <row r="361" s="76" customFormat="1" ht="15.75" customHeight="1"/>
    <row r="362" s="76" customFormat="1" ht="15.75" customHeight="1"/>
    <row r="363" s="76" customFormat="1" ht="15.75" customHeight="1"/>
    <row r="364" s="76" customFormat="1" ht="15.75" customHeight="1"/>
    <row r="365" s="76" customFormat="1" ht="15.75" customHeight="1"/>
    <row r="366" s="76" customFormat="1" ht="15.75" customHeight="1"/>
    <row r="367" s="76" customFormat="1" ht="15.75" customHeight="1"/>
    <row r="368" s="76" customFormat="1" ht="15.75" customHeight="1"/>
    <row r="369" s="76" customFormat="1" ht="15.75" customHeight="1"/>
    <row r="370" s="76" customFormat="1" ht="15.75" customHeight="1"/>
    <row r="371" s="76" customFormat="1" ht="15.75" customHeight="1"/>
    <row r="372" s="76" customFormat="1" ht="15.75" customHeight="1"/>
    <row r="373" s="76" customFormat="1" ht="15.75" customHeight="1"/>
    <row r="374" s="76" customFormat="1" ht="15.75" customHeight="1"/>
    <row r="375" s="76" customFormat="1" ht="15.75" customHeight="1"/>
    <row r="376" s="76" customFormat="1" ht="15.75" customHeight="1"/>
    <row r="377" s="76" customFormat="1" ht="15.75" customHeight="1"/>
    <row r="378" s="76" customFormat="1" ht="15.75" customHeight="1"/>
    <row r="379" s="76" customFormat="1" ht="15.75" customHeight="1"/>
    <row r="380" s="76" customFormat="1" ht="15.75" customHeight="1"/>
    <row r="381" s="76" customFormat="1" ht="15.75" customHeight="1"/>
    <row r="382" s="76" customFormat="1" ht="15.75" customHeight="1"/>
    <row r="383" s="76" customFormat="1" ht="15.75" customHeight="1"/>
    <row r="384" s="76" customFormat="1" ht="15.75" customHeight="1"/>
    <row r="385" s="76" customFormat="1" ht="15.75" customHeight="1"/>
    <row r="386" s="76" customFormat="1" ht="15.75" customHeight="1"/>
    <row r="387" s="76" customFormat="1" ht="15.75" customHeight="1"/>
    <row r="388" s="76" customFormat="1" ht="15.75" customHeight="1"/>
    <row r="389" s="76" customFormat="1" ht="15.75" customHeight="1"/>
    <row r="390" s="76" customFormat="1" ht="15.75" customHeight="1"/>
    <row r="391" s="76" customFormat="1" ht="15.75" customHeight="1"/>
    <row r="392" s="76" customFormat="1" ht="15.75" customHeight="1"/>
    <row r="393" s="76" customFormat="1" ht="15.75" customHeight="1"/>
    <row r="394" s="76" customFormat="1" ht="15.75" customHeight="1"/>
    <row r="395" s="76" customFormat="1" ht="15.75" customHeight="1"/>
    <row r="396" s="76" customFormat="1" ht="15.75" customHeight="1"/>
    <row r="397" s="76" customFormat="1" ht="15.75" customHeight="1"/>
    <row r="398" s="76" customFormat="1" ht="15.75" customHeight="1"/>
    <row r="399" s="76" customFormat="1" ht="15.75" customHeight="1"/>
    <row r="400" s="76" customFormat="1" ht="15.75" customHeight="1"/>
    <row r="401" s="76" customFormat="1" ht="15.75" customHeight="1"/>
    <row r="402" s="76" customFormat="1" ht="15.75" customHeight="1"/>
    <row r="403" s="76" customFormat="1" ht="15.75" customHeight="1"/>
    <row r="404" s="76" customFormat="1" ht="15.75" customHeight="1"/>
    <row r="405" s="76" customFormat="1" ht="15.75" customHeight="1"/>
    <row r="406" s="76" customFormat="1" ht="15.75" customHeight="1"/>
    <row r="407" s="76" customFormat="1" ht="15.75" customHeight="1"/>
    <row r="408" s="76" customFormat="1" ht="15.75" customHeight="1"/>
    <row r="409" s="76" customFormat="1" ht="15.75" customHeight="1"/>
    <row r="410" s="76" customFormat="1" ht="15.75" customHeight="1"/>
    <row r="411" s="76" customFormat="1" ht="15.75" customHeight="1"/>
    <row r="412" s="76" customFormat="1" ht="15.75" customHeight="1"/>
    <row r="413" s="76" customFormat="1" ht="15.75" customHeight="1"/>
    <row r="414" s="76" customFormat="1" ht="15.75" customHeight="1"/>
    <row r="415" s="76" customFormat="1" ht="15.75" customHeight="1"/>
    <row r="416" s="76" customFormat="1" ht="15.75" customHeight="1"/>
    <row r="417" s="76" customFormat="1" ht="15.75" customHeight="1"/>
    <row r="418" s="76" customFormat="1" ht="15.75" customHeight="1"/>
    <row r="419" s="76" customFormat="1" ht="15.75" customHeight="1"/>
    <row r="420" s="76" customFormat="1" ht="15.75" customHeight="1"/>
    <row r="421" s="76" customFormat="1" ht="15.75" customHeight="1"/>
    <row r="422" s="76" customFormat="1" ht="15.75" customHeight="1"/>
    <row r="423" s="76" customFormat="1" ht="15.75" customHeight="1"/>
    <row r="424" s="76" customFormat="1" ht="15.75" customHeight="1"/>
    <row r="425" s="76" customFormat="1" ht="15.75" customHeight="1"/>
    <row r="426" s="76" customFormat="1" ht="15.75" customHeight="1"/>
    <row r="427" s="76" customFormat="1" ht="15.75" customHeight="1"/>
    <row r="428" s="76" customFormat="1" ht="15.75" customHeight="1"/>
    <row r="429" s="76" customFormat="1" ht="15.75" customHeight="1"/>
    <row r="430" s="76" customFormat="1" ht="15.75" customHeight="1"/>
    <row r="431" s="76" customFormat="1" ht="15.75" customHeight="1"/>
    <row r="432" s="76" customFormat="1" ht="15.75" customHeight="1"/>
    <row r="433" s="76" customFormat="1" ht="15.75" customHeight="1"/>
    <row r="434" s="76" customFormat="1" ht="15.75" customHeight="1"/>
    <row r="435" s="76" customFormat="1" ht="15.75" customHeight="1"/>
    <row r="436" s="76" customFormat="1" ht="15.75" customHeight="1"/>
    <row r="437" s="76" customFormat="1" ht="15.75" customHeight="1"/>
    <row r="438" s="76" customFormat="1" ht="15.75" customHeight="1"/>
    <row r="439" s="76" customFormat="1" ht="15.75" customHeight="1"/>
    <row r="440" s="76" customFormat="1" ht="15.75" customHeight="1"/>
    <row r="441" s="76" customFormat="1" ht="15.75" customHeight="1"/>
    <row r="442" s="76" customFormat="1" ht="15.75" customHeight="1"/>
    <row r="443" s="76" customFormat="1" ht="15.75" customHeight="1"/>
    <row r="444" s="76" customFormat="1" ht="15.75" customHeight="1"/>
    <row r="445" s="76" customFormat="1" ht="15.75" customHeight="1"/>
    <row r="446" s="76" customFormat="1" ht="15.75" customHeight="1"/>
    <row r="447" s="76" customFormat="1" ht="15.75" customHeight="1"/>
    <row r="448" s="76" customFormat="1" ht="15.75" customHeight="1"/>
    <row r="449" s="76" customFormat="1" ht="15.75" customHeight="1"/>
    <row r="450" s="76" customFormat="1" ht="15.75" customHeight="1"/>
    <row r="451" s="76" customFormat="1" ht="15.75" customHeight="1"/>
    <row r="452" s="76" customFormat="1" ht="15.75" customHeight="1"/>
    <row r="453" s="76" customFormat="1" ht="15.75" customHeight="1"/>
    <row r="454" s="76" customFormat="1" ht="15.75" customHeight="1"/>
    <row r="455" s="76" customFormat="1" ht="15.75" customHeight="1"/>
    <row r="456" s="76" customFormat="1" ht="15.75" customHeight="1"/>
    <row r="457" s="76" customFormat="1" ht="15.75" customHeight="1"/>
    <row r="458" s="76" customFormat="1" ht="15.75" customHeight="1"/>
    <row r="459" s="76" customFormat="1" ht="15.75" customHeight="1"/>
    <row r="460" s="76" customFormat="1" ht="15.75" customHeight="1"/>
    <row r="461" s="76" customFormat="1" ht="15.75" customHeight="1"/>
    <row r="462" s="76" customFormat="1" ht="15.75" customHeight="1"/>
    <row r="463" s="76" customFormat="1" ht="15.75" customHeight="1"/>
    <row r="464" s="76" customFormat="1" ht="15.75" customHeight="1"/>
    <row r="465" s="76" customFormat="1" ht="15.75" customHeight="1"/>
    <row r="466" s="76" customFormat="1" ht="15.75" customHeight="1"/>
    <row r="467" s="76" customFormat="1" ht="15.75" customHeight="1"/>
    <row r="468" s="76" customFormat="1" ht="15.75" customHeight="1"/>
    <row r="469" s="76" customFormat="1" ht="15.75" customHeight="1"/>
    <row r="470" s="76" customFormat="1" ht="15.75" customHeight="1"/>
    <row r="471" s="76" customFormat="1" ht="15.75" customHeight="1"/>
    <row r="472" s="76" customFormat="1" ht="15.75" customHeight="1"/>
    <row r="473" s="76" customFormat="1" ht="15.75" customHeight="1"/>
    <row r="474" s="76" customFormat="1" ht="15.75" customHeight="1"/>
    <row r="475" s="76" customFormat="1" ht="15.75" customHeight="1"/>
    <row r="476" s="76" customFormat="1" ht="15.75" customHeight="1"/>
    <row r="477" s="76" customFormat="1" ht="15.75" customHeight="1"/>
    <row r="478" s="76" customFormat="1" ht="15.75" customHeight="1"/>
    <row r="479" s="76" customFormat="1" ht="15.75" customHeight="1"/>
    <row r="480" s="76" customFormat="1" ht="15.75" customHeight="1"/>
    <row r="481" s="76" customFormat="1" ht="15.75" customHeight="1"/>
    <row r="482" s="76" customFormat="1" ht="15.75" customHeight="1"/>
    <row r="483" s="76" customFormat="1" ht="15.75" customHeight="1"/>
    <row r="484" s="76" customFormat="1" ht="15.75" customHeight="1"/>
    <row r="485" s="76" customFormat="1" ht="15.75" customHeight="1"/>
    <row r="486" s="76" customFormat="1" ht="15.75" customHeight="1"/>
    <row r="487" s="76" customFormat="1" ht="15.75" customHeight="1"/>
    <row r="488" s="76" customFormat="1" ht="15.75" customHeight="1"/>
    <row r="489" s="76" customFormat="1" ht="15.75" customHeight="1"/>
    <row r="490" s="76" customFormat="1" ht="15.75" customHeight="1"/>
    <row r="491" s="76" customFormat="1" ht="15.75" customHeight="1"/>
    <row r="492" s="76" customFormat="1" ht="15.75" customHeight="1"/>
    <row r="493" s="76" customFormat="1" ht="15.75" customHeight="1"/>
    <row r="494" s="76" customFormat="1" ht="15.75" customHeight="1"/>
    <row r="495" s="76" customFormat="1" ht="15.75" customHeight="1"/>
    <row r="496" s="76" customFormat="1" ht="15.75" customHeight="1"/>
    <row r="497" s="76" customFormat="1" ht="15.75" customHeight="1"/>
    <row r="498" s="76" customFormat="1" ht="15.75" customHeight="1"/>
    <row r="499" s="76" customFormat="1" ht="15.75" customHeight="1"/>
    <row r="500" s="76" customFormat="1" ht="15.75" customHeight="1"/>
    <row r="501" s="76" customFormat="1" ht="15.75" customHeight="1"/>
    <row r="502" s="76" customFormat="1" ht="15.75" customHeight="1"/>
    <row r="503" s="76" customFormat="1" ht="15.75" customHeight="1"/>
    <row r="504" s="76" customFormat="1" ht="15.75" customHeight="1"/>
    <row r="505" s="76" customFormat="1" ht="15.75" customHeight="1"/>
    <row r="506" s="76" customFormat="1" ht="15.75" customHeight="1"/>
    <row r="507" s="76" customFormat="1" ht="15.75" customHeight="1"/>
    <row r="508" s="76" customFormat="1" ht="15.75" customHeight="1"/>
    <row r="509" s="76" customFormat="1" ht="15.75" customHeight="1"/>
    <row r="510" s="76" customFormat="1" ht="15.75" customHeight="1"/>
    <row r="511" s="76" customFormat="1" ht="15.75" customHeight="1"/>
    <row r="512" s="76" customFormat="1" ht="15.75" customHeight="1"/>
    <row r="513" s="76" customFormat="1" ht="15.75" customHeight="1"/>
    <row r="514" s="76" customFormat="1" ht="15.75" customHeight="1"/>
    <row r="515" s="76" customFormat="1" ht="15.75" customHeight="1"/>
    <row r="516" s="76" customFormat="1" ht="15.75" customHeight="1"/>
    <row r="517" s="76" customFormat="1" ht="15.75" customHeight="1"/>
    <row r="518" s="76" customFormat="1" ht="15.75" customHeight="1"/>
    <row r="519" s="76" customFormat="1" ht="15.75" customHeight="1"/>
    <row r="520" s="76" customFormat="1" ht="15.75" customHeight="1"/>
    <row r="521" s="76" customFormat="1" ht="15.75" customHeight="1"/>
    <row r="522" s="76" customFormat="1" ht="15.75" customHeight="1"/>
    <row r="523" s="76" customFormat="1" ht="15.75" customHeight="1"/>
    <row r="524" s="76" customFormat="1" ht="15.75" customHeight="1"/>
    <row r="525" s="76" customFormat="1" ht="15.75" customHeight="1"/>
    <row r="526" s="76" customFormat="1" ht="15.75" customHeight="1"/>
    <row r="527" s="76" customFormat="1" ht="15.75" customHeight="1"/>
    <row r="528" s="76" customFormat="1" ht="15.75" customHeight="1"/>
    <row r="529" s="76" customFormat="1" ht="15.75" customHeight="1"/>
    <row r="530" s="76" customFormat="1" ht="15.75" customHeight="1"/>
    <row r="531" s="76" customFormat="1" ht="15.75" customHeight="1"/>
    <row r="532" s="76" customFormat="1" ht="15.75" customHeight="1"/>
    <row r="533" s="76" customFormat="1" ht="15.75" customHeight="1"/>
    <row r="534" s="76" customFormat="1" ht="15.75" customHeight="1"/>
    <row r="535" s="76" customFormat="1" ht="15.75" customHeight="1"/>
    <row r="536" s="76" customFormat="1" ht="15.75" customHeight="1"/>
    <row r="537" s="76" customFormat="1" ht="15.75" customHeight="1"/>
    <row r="538" s="76" customFormat="1" ht="15.75" customHeight="1"/>
    <row r="539" s="76" customFormat="1" ht="15.75" customHeight="1"/>
    <row r="540" s="76" customFormat="1" ht="15.75" customHeight="1"/>
    <row r="541" s="76" customFormat="1" ht="15.75" customHeight="1"/>
    <row r="542" s="76" customFormat="1" ht="15.75" customHeight="1"/>
    <row r="543" s="76" customFormat="1" ht="15.75" customHeight="1"/>
    <row r="544" s="76" customFormat="1" ht="15.75" customHeight="1"/>
    <row r="545" s="76" customFormat="1" ht="15.75" customHeight="1"/>
    <row r="546" s="76" customFormat="1" ht="15.75" customHeight="1"/>
    <row r="547" s="76" customFormat="1" ht="15.75" customHeight="1"/>
    <row r="548" s="76" customFormat="1" ht="15.75" customHeight="1"/>
    <row r="549" s="76" customFormat="1" ht="15.75" customHeight="1"/>
    <row r="550" s="76" customFormat="1" ht="15.75" customHeight="1"/>
    <row r="551" s="76" customFormat="1" ht="15.75" customHeight="1"/>
    <row r="552" s="76" customFormat="1" ht="15.75" customHeight="1"/>
    <row r="553" s="76" customFormat="1" ht="15.75" customHeight="1"/>
    <row r="554" s="76" customFormat="1" ht="15.75" customHeight="1"/>
    <row r="555" s="76" customFormat="1" ht="15.75" customHeight="1"/>
    <row r="556" s="76" customFormat="1" ht="15.75" customHeight="1"/>
    <row r="557" s="76" customFormat="1" ht="15.75" customHeight="1"/>
    <row r="558" s="76" customFormat="1" ht="15.75" customHeight="1"/>
    <row r="559" s="76" customFormat="1" ht="15.75" customHeight="1"/>
    <row r="560" s="76" customFormat="1" ht="15.75" customHeight="1"/>
    <row r="561" s="76" customFormat="1" ht="15.75" customHeight="1"/>
    <row r="562" s="76" customFormat="1" ht="15.75" customHeight="1"/>
    <row r="563" s="76" customFormat="1" ht="15.75" customHeight="1"/>
    <row r="564" s="76" customFormat="1" ht="15.75" customHeight="1"/>
    <row r="565" s="76" customFormat="1" ht="15.75" customHeight="1"/>
    <row r="566" s="76" customFormat="1" ht="15.75" customHeight="1"/>
    <row r="567" s="76" customFormat="1" ht="15.75" customHeight="1"/>
    <row r="568" s="76" customFormat="1" ht="15.75" customHeight="1"/>
    <row r="569" s="76" customFormat="1" ht="15.75" customHeight="1"/>
    <row r="570" s="76" customFormat="1" ht="15.75" customHeight="1"/>
    <row r="571" s="76" customFormat="1" ht="15.75" customHeight="1"/>
    <row r="572" s="76" customFormat="1" ht="15.75" customHeight="1"/>
    <row r="573" s="76" customFormat="1" ht="15.75" customHeight="1"/>
    <row r="574" s="76" customFormat="1" ht="15.75" customHeight="1"/>
    <row r="575" s="76" customFormat="1" ht="15.75" customHeight="1"/>
    <row r="576" s="76" customFormat="1" ht="15.75" customHeight="1"/>
    <row r="577" s="76" customFormat="1" ht="15.75" customHeight="1"/>
    <row r="578" s="76" customFormat="1" ht="15.75" customHeight="1"/>
    <row r="579" s="76" customFormat="1" ht="15.75" customHeight="1"/>
    <row r="580" s="76" customFormat="1" ht="15.75" customHeight="1"/>
    <row r="581" s="76" customFormat="1" ht="15.75" customHeight="1"/>
    <row r="582" s="76" customFormat="1" ht="15.75" customHeight="1"/>
    <row r="583" s="76" customFormat="1" ht="15.75" customHeight="1"/>
    <row r="584" s="76" customFormat="1" ht="15.75" customHeight="1"/>
    <row r="585" s="76" customFormat="1" ht="15.75" customHeight="1"/>
    <row r="586" s="76" customFormat="1" ht="15.75" customHeight="1"/>
    <row r="587" s="76" customFormat="1" ht="15.75" customHeight="1"/>
    <row r="588" s="76" customFormat="1" ht="15.75" customHeight="1"/>
    <row r="589" s="76" customFormat="1" ht="15.75" customHeight="1"/>
    <row r="590" s="76" customFormat="1" ht="15.75" customHeight="1"/>
    <row r="591" s="76" customFormat="1" ht="15.75" customHeight="1"/>
    <row r="592" s="76" customFormat="1" ht="15.75" customHeight="1"/>
    <row r="593" s="76" customFormat="1" ht="15.75" customHeight="1"/>
    <row r="594" s="76" customFormat="1" ht="15.75" customHeight="1"/>
    <row r="595" s="76" customFormat="1" ht="15.75" customHeight="1"/>
    <row r="596" s="76" customFormat="1" ht="15.75" customHeight="1"/>
    <row r="597" s="76" customFormat="1" ht="15.75" customHeight="1"/>
    <row r="598" s="76" customFormat="1" ht="15.75" customHeight="1"/>
    <row r="599" s="76" customFormat="1" ht="15.75" customHeight="1"/>
    <row r="600" s="76" customFormat="1" ht="15.75" customHeight="1"/>
    <row r="601" s="76" customFormat="1" ht="15.75" customHeight="1"/>
    <row r="602" s="76" customFormat="1" ht="15.75" customHeight="1"/>
    <row r="603" s="76" customFormat="1" ht="15.75" customHeight="1"/>
    <row r="604" s="76" customFormat="1" ht="15.75" customHeight="1"/>
    <row r="605" s="76" customFormat="1" ht="15.75" customHeight="1"/>
    <row r="606" s="76" customFormat="1" ht="15.75" customHeight="1"/>
    <row r="607" s="76" customFormat="1" ht="15.75" customHeight="1"/>
    <row r="608" s="76" customFormat="1" ht="15.75" customHeight="1"/>
    <row r="609" s="76" customFormat="1" ht="15.75" customHeight="1"/>
    <row r="610" s="76" customFormat="1" ht="15.75" customHeight="1"/>
    <row r="611" s="76" customFormat="1" ht="15.75" customHeight="1"/>
    <row r="612" s="76" customFormat="1" ht="15.75" customHeight="1"/>
    <row r="613" s="76" customFormat="1" ht="15.75" customHeight="1"/>
    <row r="614" s="76" customFormat="1" ht="15.75" customHeight="1"/>
    <row r="615" s="76" customFormat="1" ht="15.75" customHeight="1"/>
    <row r="616" s="76" customFormat="1" ht="15.75" customHeight="1"/>
    <row r="617" s="76" customFormat="1" ht="15.75" customHeight="1"/>
    <row r="618" s="76" customFormat="1" ht="15.75" customHeight="1"/>
    <row r="619" s="76" customFormat="1" ht="15.75" customHeight="1"/>
    <row r="620" s="76" customFormat="1" ht="15.75" customHeight="1"/>
    <row r="621" s="76" customFormat="1" ht="15.75" customHeight="1"/>
    <row r="622" s="76" customFormat="1" ht="15.75" customHeight="1"/>
    <row r="623" s="76" customFormat="1" ht="15.75" customHeight="1"/>
    <row r="624" s="76" customFormat="1" ht="15.75" customHeight="1"/>
    <row r="625" s="76" customFormat="1" ht="15.75" customHeight="1"/>
    <row r="626" s="76" customFormat="1" ht="15.75" customHeight="1"/>
    <row r="627" s="76" customFormat="1" ht="15.75" customHeight="1"/>
    <row r="628" s="76" customFormat="1" ht="15.75" customHeight="1"/>
    <row r="629" s="76" customFormat="1" ht="15.75" customHeight="1"/>
    <row r="630" s="76" customFormat="1" ht="15.75" customHeight="1"/>
    <row r="631" s="76" customFormat="1" ht="15.75" customHeight="1"/>
    <row r="632" s="76" customFormat="1" ht="15.75" customHeight="1"/>
    <row r="633" s="76" customFormat="1" ht="15.75" customHeight="1"/>
    <row r="634" s="76" customFormat="1" ht="15.75" customHeight="1"/>
    <row r="635" s="76" customFormat="1" ht="15.75" customHeight="1"/>
    <row r="636" s="76" customFormat="1" ht="15.75" customHeight="1"/>
    <row r="637" s="76" customFormat="1" ht="15.75" customHeight="1"/>
    <row r="638" s="76" customFormat="1" ht="15.75" customHeight="1"/>
    <row r="639" s="76" customFormat="1" ht="15.75" customHeight="1"/>
    <row r="640" s="76" customFormat="1" ht="15.75" customHeight="1"/>
    <row r="641" s="76" customFormat="1" ht="15.75" customHeight="1"/>
    <row r="642" s="76" customFormat="1" ht="15.75" customHeight="1"/>
    <row r="643" s="76" customFormat="1" ht="15.75" customHeight="1"/>
    <row r="644" s="76" customFormat="1" ht="15.75" customHeight="1"/>
    <row r="645" s="76" customFormat="1" ht="15.75" customHeight="1"/>
    <row r="646" s="76" customFormat="1" ht="15.75" customHeight="1"/>
    <row r="647" s="76" customFormat="1" ht="15.75" customHeight="1"/>
    <row r="648" s="76" customFormat="1" ht="15.75" customHeight="1"/>
    <row r="649" s="76" customFormat="1" ht="15.75" customHeight="1"/>
    <row r="650" s="76" customFormat="1" ht="15.75" customHeight="1"/>
    <row r="651" s="76" customFormat="1" ht="15.75" customHeight="1"/>
    <row r="652" s="76" customFormat="1" ht="15.75" customHeight="1"/>
    <row r="653" s="76" customFormat="1" ht="15.75" customHeight="1"/>
    <row r="654" s="76" customFormat="1" ht="15.75" customHeight="1"/>
    <row r="655" s="76" customFormat="1" ht="15.75" customHeight="1"/>
    <row r="656" s="76" customFormat="1" ht="15.75" customHeight="1"/>
    <row r="657" s="76" customFormat="1" ht="15.75" customHeight="1"/>
    <row r="658" s="76" customFormat="1" ht="15.75" customHeight="1"/>
    <row r="659" s="76" customFormat="1" ht="15.75" customHeight="1"/>
    <row r="660" s="76" customFormat="1" ht="15.75" customHeight="1"/>
    <row r="661" s="76" customFormat="1" ht="15.75" customHeight="1"/>
    <row r="662" s="76" customFormat="1" ht="15.75" customHeight="1"/>
    <row r="663" s="76" customFormat="1" ht="15.75" customHeight="1"/>
    <row r="664" s="76" customFormat="1" ht="15.75" customHeight="1"/>
    <row r="665" s="76" customFormat="1" ht="15.75" customHeight="1"/>
    <row r="666" s="76" customFormat="1" ht="15.75" customHeight="1"/>
    <row r="667" s="76" customFormat="1" ht="15.75" customHeight="1"/>
    <row r="668" s="76" customFormat="1" ht="15.75" customHeight="1"/>
    <row r="669" s="76" customFormat="1" ht="15.75" customHeight="1"/>
    <row r="670" s="76" customFormat="1" ht="15.75" customHeight="1"/>
    <row r="671" s="76" customFormat="1" ht="15.75" customHeight="1"/>
    <row r="672" s="76" customFormat="1" ht="15.75" customHeight="1"/>
    <row r="673" s="76" customFormat="1" ht="15.75" customHeight="1"/>
    <row r="674" s="76" customFormat="1" ht="15.75" customHeight="1"/>
    <row r="675" s="76" customFormat="1" ht="15.75" customHeight="1"/>
    <row r="676" s="76" customFormat="1" ht="15.75" customHeight="1"/>
    <row r="677" s="76" customFormat="1" ht="15.75" customHeight="1"/>
    <row r="678" s="76" customFormat="1" ht="15.75" customHeight="1"/>
    <row r="679" s="76" customFormat="1" ht="15.75" customHeight="1"/>
    <row r="680" s="76" customFormat="1" ht="15.75" customHeight="1"/>
    <row r="681" s="76" customFormat="1" ht="15.75" customHeight="1"/>
    <row r="682" s="76" customFormat="1" ht="15.75" customHeight="1"/>
    <row r="683" s="76" customFormat="1" ht="15.75" customHeight="1"/>
    <row r="684" s="76" customFormat="1" ht="15.75" customHeight="1"/>
    <row r="685" s="76" customFormat="1" ht="15.75" customHeight="1"/>
    <row r="686" s="76" customFormat="1" ht="15.75" customHeight="1"/>
    <row r="687" s="76" customFormat="1" ht="15.75" customHeight="1"/>
    <row r="688" s="76" customFormat="1" ht="15.75" customHeight="1"/>
    <row r="689" s="76" customFormat="1" ht="15.75" customHeight="1"/>
    <row r="690" s="76" customFormat="1" ht="15.75" customHeight="1"/>
    <row r="691" s="76" customFormat="1" ht="15.75" customHeight="1"/>
    <row r="692" s="76" customFormat="1" ht="15.75" customHeight="1"/>
    <row r="693" s="76" customFormat="1" ht="15.75" customHeight="1"/>
    <row r="694" s="76" customFormat="1" ht="15.75" customHeight="1"/>
    <row r="695" s="76" customFormat="1" ht="15.75" customHeight="1"/>
    <row r="696" s="76" customFormat="1" ht="15.75" customHeight="1"/>
    <row r="697" s="76" customFormat="1" ht="15.75" customHeight="1"/>
    <row r="698" s="76" customFormat="1" ht="15.75" customHeight="1"/>
    <row r="699" s="76" customFormat="1" ht="15.75" customHeight="1"/>
    <row r="700" s="76" customFormat="1" ht="15.75" customHeight="1"/>
    <row r="701" s="76" customFormat="1" ht="15.75" customHeight="1"/>
    <row r="702" s="76" customFormat="1" ht="15.75" customHeight="1"/>
    <row r="703" s="76" customFormat="1" ht="15.75" customHeight="1"/>
    <row r="704" s="76" customFormat="1" ht="15.75" customHeight="1"/>
    <row r="705" s="76" customFormat="1" ht="15.75" customHeight="1"/>
    <row r="706" s="76" customFormat="1" ht="15.75" customHeight="1"/>
    <row r="707" s="76" customFormat="1" ht="15.75" customHeight="1"/>
    <row r="708" s="76" customFormat="1" ht="15.75" customHeight="1"/>
    <row r="709" s="76" customFormat="1" ht="15.75" customHeight="1"/>
    <row r="710" s="76" customFormat="1" ht="15.75" customHeight="1"/>
    <row r="711" s="76" customFormat="1" ht="15.75" customHeight="1"/>
    <row r="712" s="76" customFormat="1" ht="15.75" customHeight="1"/>
    <row r="713" s="76" customFormat="1" ht="15.75" customHeight="1"/>
    <row r="714" s="76" customFormat="1" ht="15.75" customHeight="1"/>
    <row r="715" s="76" customFormat="1" ht="15.75" customHeight="1"/>
    <row r="716" s="76" customFormat="1" ht="15.75" customHeight="1"/>
    <row r="717" s="76" customFormat="1" ht="15.75" customHeight="1"/>
    <row r="718" s="76" customFormat="1" ht="15.75" customHeight="1"/>
    <row r="719" s="76" customFormat="1" ht="15.75" customHeight="1"/>
    <row r="720" s="76" customFormat="1" ht="15.75" customHeight="1"/>
    <row r="721" s="76" customFormat="1" ht="15.75" customHeight="1"/>
    <row r="722" s="76" customFormat="1" ht="15.75" customHeight="1"/>
    <row r="723" s="76" customFormat="1" ht="15.75" customHeight="1"/>
    <row r="724" s="76" customFormat="1" ht="15.75" customHeight="1"/>
    <row r="725" s="76" customFormat="1" ht="15.75" customHeight="1"/>
    <row r="726" s="76" customFormat="1" ht="15.75" customHeight="1"/>
    <row r="727" s="76" customFormat="1" ht="15.75" customHeight="1"/>
    <row r="728" s="76" customFormat="1" ht="15.75" customHeight="1"/>
    <row r="729" s="76" customFormat="1" ht="15.75" customHeight="1"/>
    <row r="730" s="76" customFormat="1" ht="15.75" customHeight="1"/>
    <row r="731" s="76" customFormat="1" ht="15.75" customHeight="1"/>
    <row r="732" s="76" customFormat="1" ht="15.75" customHeight="1"/>
    <row r="733" s="76" customFormat="1" ht="15.75" customHeight="1"/>
    <row r="734" s="76" customFormat="1" ht="15.75" customHeight="1"/>
    <row r="735" s="76" customFormat="1" ht="15.75" customHeight="1"/>
    <row r="736" s="76" customFormat="1" ht="15.75" customHeight="1"/>
    <row r="737" s="76" customFormat="1" ht="15.75" customHeight="1"/>
    <row r="738" s="76" customFormat="1" ht="15.75" customHeight="1"/>
    <row r="739" s="76" customFormat="1" ht="15.75" customHeight="1"/>
    <row r="740" s="76" customFormat="1" ht="15.75" customHeight="1"/>
    <row r="741" s="76" customFormat="1" ht="15.75" customHeight="1"/>
    <row r="742" s="76" customFormat="1" ht="15.75" customHeight="1"/>
    <row r="743" s="76" customFormat="1" ht="15.75" customHeight="1"/>
    <row r="744" s="76" customFormat="1" ht="15.75" customHeight="1"/>
    <row r="745" s="76" customFormat="1" ht="15.75" customHeight="1"/>
    <row r="746" s="76" customFormat="1" ht="15.75" customHeight="1"/>
    <row r="747" s="76" customFormat="1" ht="15.75" customHeight="1"/>
    <row r="748" s="76" customFormat="1" ht="15.75" customHeight="1"/>
    <row r="749" s="76" customFormat="1" ht="15.75" customHeight="1"/>
    <row r="750" s="76" customFormat="1" ht="15.75" customHeight="1"/>
    <row r="751" s="76" customFormat="1" ht="15.75" customHeight="1"/>
    <row r="752" s="76" customFormat="1" ht="15.75" customHeight="1"/>
    <row r="753" s="76" customFormat="1" ht="15.75" customHeight="1"/>
    <row r="754" s="76" customFormat="1" ht="15.75" customHeight="1"/>
    <row r="755" s="76" customFormat="1" ht="15.75" customHeight="1"/>
    <row r="756" s="76" customFormat="1" ht="15.75" customHeight="1"/>
    <row r="757" s="76" customFormat="1" ht="15.75" customHeight="1"/>
    <row r="758" s="76" customFormat="1" ht="15.75" customHeight="1"/>
    <row r="759" s="76" customFormat="1" ht="15.75" customHeight="1"/>
    <row r="760" s="76" customFormat="1" ht="15.75" customHeight="1"/>
    <row r="761" s="76" customFormat="1" ht="15.75" customHeight="1"/>
    <row r="762" s="76" customFormat="1" ht="15.75" customHeight="1"/>
    <row r="763" s="76" customFormat="1" ht="15.75" customHeight="1"/>
    <row r="764" s="76" customFormat="1" ht="15.75" customHeight="1"/>
    <row r="765" s="76" customFormat="1" ht="15.75" customHeight="1"/>
    <row r="766" s="76" customFormat="1" ht="15.75" customHeight="1"/>
    <row r="767" s="76" customFormat="1" ht="15.75" customHeight="1"/>
    <row r="768" s="76" customFormat="1" ht="15.75" customHeight="1"/>
    <row r="769" s="76" customFormat="1" ht="15.75" customHeight="1"/>
    <row r="770" s="76" customFormat="1" ht="15.75" customHeight="1"/>
    <row r="771" s="76" customFormat="1" ht="15.75" customHeight="1"/>
    <row r="772" s="76" customFormat="1" ht="15.75" customHeight="1"/>
    <row r="773" s="76" customFormat="1" ht="15.75" customHeight="1"/>
    <row r="774" s="76" customFormat="1" ht="15.75" customHeight="1"/>
    <row r="775" s="76" customFormat="1" ht="15.75" customHeight="1"/>
    <row r="776" s="76" customFormat="1" ht="15.75" customHeight="1"/>
    <row r="777" s="76" customFormat="1" ht="15.75" customHeight="1"/>
    <row r="778" s="76" customFormat="1" ht="15.75" customHeight="1"/>
    <row r="779" s="76" customFormat="1" ht="15.75" customHeight="1"/>
    <row r="780" s="76" customFormat="1" ht="15.75" customHeight="1"/>
    <row r="781" s="76" customFormat="1" ht="15.75" customHeight="1"/>
    <row r="782" s="76" customFormat="1" ht="15.75" customHeight="1"/>
    <row r="783" s="76" customFormat="1" ht="15.75" customHeight="1"/>
    <row r="784" s="76" customFormat="1" ht="15.75" customHeight="1"/>
    <row r="785" s="76" customFormat="1" ht="15.75" customHeight="1"/>
    <row r="786" s="76" customFormat="1" ht="15.75" customHeight="1"/>
    <row r="787" s="76" customFormat="1" ht="15.75" customHeight="1"/>
    <row r="788" s="76" customFormat="1" ht="15.75" customHeight="1"/>
    <row r="789" s="76" customFormat="1" ht="15.75" customHeight="1"/>
    <row r="790" s="76" customFormat="1" ht="15.75" customHeight="1"/>
    <row r="791" s="76" customFormat="1" ht="15.75" customHeight="1"/>
    <row r="792" s="76" customFormat="1" ht="15.75" customHeight="1"/>
    <row r="793" s="76" customFormat="1" ht="15.75" customHeight="1"/>
    <row r="794" s="76" customFormat="1" ht="15.75" customHeight="1"/>
    <row r="795" s="76" customFormat="1" ht="15.75" customHeight="1"/>
    <row r="796" s="76" customFormat="1" ht="15.75" customHeight="1"/>
    <row r="797" s="76" customFormat="1" ht="15.75" customHeight="1"/>
    <row r="798" s="76" customFormat="1" ht="15.75" customHeight="1"/>
    <row r="799" s="76" customFormat="1" ht="15.75" customHeight="1"/>
    <row r="800" s="76" customFormat="1" ht="15.75" customHeight="1"/>
    <row r="801" s="76" customFormat="1" ht="15.75" customHeight="1"/>
    <row r="802" s="76" customFormat="1" ht="15.75" customHeight="1"/>
    <row r="803" s="76" customFormat="1" ht="15.75" customHeight="1"/>
    <row r="804" s="76" customFormat="1" ht="15.75" customHeight="1"/>
    <row r="805" s="76" customFormat="1" ht="15.75" customHeight="1"/>
    <row r="806" s="76" customFormat="1" ht="15.75" customHeight="1"/>
    <row r="807" s="76" customFormat="1" ht="15.75" customHeight="1"/>
    <row r="808" s="76" customFormat="1" ht="15.75" customHeight="1"/>
    <row r="809" s="76" customFormat="1" ht="15.75" customHeight="1"/>
    <row r="810" s="76" customFormat="1" ht="15.75" customHeight="1"/>
    <row r="811" s="76" customFormat="1" ht="15.75" customHeight="1"/>
    <row r="812" s="76" customFormat="1" ht="15.75" customHeight="1"/>
    <row r="813" s="76" customFormat="1" ht="15.75" customHeight="1"/>
    <row r="814" s="76" customFormat="1" ht="15.75" customHeight="1"/>
    <row r="815" s="76" customFormat="1" ht="15.75" customHeight="1"/>
    <row r="816" s="76" customFormat="1" ht="15.75" customHeight="1"/>
    <row r="817" s="76" customFormat="1" ht="15.75" customHeight="1"/>
    <row r="818" s="76" customFormat="1" ht="15.75" customHeight="1"/>
    <row r="819" s="76" customFormat="1" ht="15.75" customHeight="1"/>
    <row r="820" s="76" customFormat="1" ht="15.75" customHeight="1"/>
    <row r="821" s="76" customFormat="1" ht="15.75" customHeight="1"/>
    <row r="822" s="76" customFormat="1" ht="15.75" customHeight="1"/>
    <row r="823" s="76" customFormat="1" ht="15.75" customHeight="1"/>
    <row r="824" s="76" customFormat="1" ht="15.75" customHeight="1"/>
    <row r="825" s="76" customFormat="1" ht="15.75" customHeight="1"/>
    <row r="826" s="76" customFormat="1" ht="15.75" customHeight="1"/>
    <row r="827" s="76" customFormat="1" ht="15.75" customHeight="1"/>
    <row r="828" s="76" customFormat="1" ht="15.75" customHeight="1"/>
    <row r="829" s="76" customFormat="1" ht="15.75" customHeight="1"/>
    <row r="830" s="76" customFormat="1" ht="15.75" customHeight="1"/>
    <row r="831" s="76" customFormat="1" ht="15.75" customHeight="1"/>
    <row r="832" s="76" customFormat="1" ht="15.75" customHeight="1"/>
    <row r="833" s="76" customFormat="1" ht="15.75" customHeight="1"/>
    <row r="834" s="76" customFormat="1" ht="15.75" customHeight="1"/>
    <row r="835" s="76" customFormat="1" ht="15.75" customHeight="1"/>
    <row r="836" s="76" customFormat="1" ht="15.75" customHeight="1"/>
    <row r="837" s="76" customFormat="1" ht="15.75" customHeight="1"/>
    <row r="838" s="76" customFormat="1" ht="15.75" customHeight="1"/>
    <row r="839" s="76" customFormat="1" ht="15.75" customHeight="1"/>
    <row r="840" s="76" customFormat="1" ht="15.75" customHeight="1"/>
    <row r="841" s="76" customFormat="1" ht="15.75" customHeight="1"/>
    <row r="842" s="76" customFormat="1" ht="15.75" customHeight="1"/>
    <row r="843" s="76" customFormat="1" ht="15.75" customHeight="1"/>
    <row r="844" s="76" customFormat="1" ht="15.75" customHeight="1"/>
    <row r="845" s="76" customFormat="1" ht="15.75" customHeight="1"/>
    <row r="846" s="76" customFormat="1" ht="15.75" customHeight="1"/>
    <row r="847" s="76" customFormat="1" ht="15.75" customHeight="1"/>
    <row r="848" s="76" customFormat="1" ht="15.75" customHeight="1"/>
    <row r="849" s="76" customFormat="1" ht="15.75" customHeight="1"/>
    <row r="850" s="76" customFormat="1" ht="15.75" customHeight="1"/>
    <row r="851" s="76" customFormat="1" ht="15.75" customHeight="1"/>
    <row r="852" s="76" customFormat="1" ht="15.75" customHeight="1"/>
    <row r="853" s="76" customFormat="1" ht="15.75" customHeight="1"/>
    <row r="854" s="76" customFormat="1" ht="15.75" customHeight="1"/>
    <row r="855" s="76" customFormat="1" ht="15.75" customHeight="1"/>
    <row r="856" s="76" customFormat="1" ht="15.75" customHeight="1"/>
    <row r="857" s="76" customFormat="1" ht="15.75" customHeight="1"/>
    <row r="858" s="76" customFormat="1" ht="15.75" customHeight="1"/>
    <row r="859" s="76" customFormat="1" ht="15.75" customHeight="1"/>
    <row r="860" s="76" customFormat="1" ht="15.75" customHeight="1"/>
    <row r="861" s="76" customFormat="1" ht="15.75" customHeight="1"/>
    <row r="862" s="76" customFormat="1" ht="15.75" customHeight="1"/>
    <row r="863" s="76" customFormat="1" ht="15.75" customHeight="1"/>
    <row r="864" s="76" customFormat="1" ht="15.75" customHeight="1"/>
    <row r="865" s="76" customFormat="1" ht="15.75" customHeight="1"/>
    <row r="866" s="76" customFormat="1" ht="15.75" customHeight="1"/>
    <row r="867" s="76" customFormat="1" ht="15.75" customHeight="1"/>
    <row r="868" s="76" customFormat="1" ht="15.75" customHeight="1"/>
    <row r="869" s="76" customFormat="1" ht="15.75" customHeight="1"/>
    <row r="870" s="76" customFormat="1" ht="15.75" customHeight="1"/>
    <row r="871" s="76" customFormat="1" ht="15.75" customHeight="1"/>
    <row r="872" s="76" customFormat="1" ht="15.75" customHeight="1"/>
    <row r="873" s="76" customFormat="1" ht="15.75" customHeight="1"/>
    <row r="874" s="76" customFormat="1" ht="15.75" customHeight="1"/>
    <row r="875" s="76" customFormat="1" ht="15.75" customHeight="1"/>
    <row r="876" s="76" customFormat="1" ht="15.75" customHeight="1"/>
    <row r="877" s="76" customFormat="1" ht="15.75" customHeight="1"/>
    <row r="878" s="76" customFormat="1" ht="15.75" customHeight="1"/>
    <row r="879" s="76" customFormat="1" ht="15.75" customHeight="1"/>
    <row r="880" s="76" customFormat="1" ht="15.75" customHeight="1"/>
    <row r="881" s="76" customFormat="1" ht="15.75" customHeight="1"/>
    <row r="882" s="76" customFormat="1" ht="15.75" customHeight="1"/>
    <row r="883" s="76" customFormat="1" ht="15.75" customHeight="1"/>
    <row r="884" s="76" customFormat="1" ht="15.75" customHeight="1"/>
    <row r="885" s="76" customFormat="1" ht="15.75" customHeight="1"/>
    <row r="886" s="76" customFormat="1" ht="15.75" customHeight="1"/>
    <row r="887" s="76" customFormat="1" ht="15.75" customHeight="1"/>
    <row r="888" s="76" customFormat="1" ht="15.75" customHeight="1"/>
    <row r="889" s="76" customFormat="1" ht="15.75" customHeight="1"/>
    <row r="890" s="76" customFormat="1" ht="15.75" customHeight="1"/>
    <row r="891" s="76" customFormat="1" ht="15.75" customHeight="1"/>
    <row r="892" s="76" customFormat="1" ht="15.75" customHeight="1"/>
    <row r="893" s="76" customFormat="1" ht="15.75" customHeight="1"/>
    <row r="894" s="76" customFormat="1" ht="15.75" customHeight="1"/>
    <row r="895" s="76" customFormat="1" ht="15.75" customHeight="1"/>
    <row r="896" s="76" customFormat="1" ht="15.75" customHeight="1"/>
    <row r="897" s="76" customFormat="1" ht="15.75" customHeight="1"/>
    <row r="898" s="76" customFormat="1" ht="15.75" customHeight="1"/>
    <row r="899" s="76" customFormat="1" ht="15.75" customHeight="1"/>
    <row r="900" s="76" customFormat="1" ht="15.75" customHeight="1"/>
    <row r="901" s="76" customFormat="1" ht="15.75" customHeight="1"/>
    <row r="902" s="76" customFormat="1" ht="15.75" customHeight="1"/>
    <row r="903" s="76" customFormat="1" ht="15.75" customHeight="1"/>
    <row r="904" s="76" customFormat="1" ht="15.75" customHeight="1"/>
    <row r="905" s="76" customFormat="1" ht="15.75" customHeight="1"/>
    <row r="906" s="76" customFormat="1" ht="15.75" customHeight="1"/>
    <row r="907" s="76" customFormat="1" ht="15.75" customHeight="1"/>
    <row r="908" s="76" customFormat="1" ht="15.75" customHeight="1"/>
    <row r="909" s="76" customFormat="1" ht="15.75" customHeight="1"/>
    <row r="910" s="76" customFormat="1" ht="15.75" customHeight="1"/>
    <row r="911" s="76" customFormat="1" ht="15.75" customHeight="1"/>
    <row r="912" s="76" customFormat="1" ht="15.75" customHeight="1"/>
    <row r="913" s="76" customFormat="1" ht="15.75" customHeight="1"/>
    <row r="914" s="76" customFormat="1" ht="15.75" customHeight="1"/>
    <row r="915" s="76" customFormat="1" ht="15.75" customHeight="1"/>
    <row r="916" s="76" customFormat="1" ht="15.75" customHeight="1"/>
    <row r="917" s="76" customFormat="1" ht="15.75" customHeight="1"/>
    <row r="918" s="76" customFormat="1" ht="15.75" customHeight="1"/>
    <row r="919" s="76" customFormat="1" ht="15.75" customHeight="1"/>
    <row r="920" s="76" customFormat="1" ht="15.75" customHeight="1"/>
    <row r="921" s="76" customFormat="1" ht="15.75" customHeight="1"/>
    <row r="922" s="76" customFormat="1" ht="15.75" customHeight="1"/>
    <row r="923" s="76" customFormat="1" ht="15.75" customHeight="1"/>
    <row r="924" s="76" customFormat="1" ht="15.75" customHeight="1"/>
    <row r="925" s="76" customFormat="1" ht="15.75" customHeight="1"/>
    <row r="926" s="76" customFormat="1" ht="15.75" customHeight="1"/>
    <row r="927" s="76" customFormat="1" ht="15.75" customHeight="1"/>
    <row r="928" s="76" customFormat="1" ht="15.75" customHeight="1"/>
    <row r="929" s="76" customFormat="1" ht="15.75" customHeight="1"/>
    <row r="930" s="76" customFormat="1" ht="15.75" customHeight="1"/>
    <row r="931" s="76" customFormat="1" ht="15.75" customHeight="1"/>
    <row r="932" s="76" customFormat="1" ht="15.75" customHeight="1"/>
    <row r="933" s="76" customFormat="1" ht="15.75" customHeight="1"/>
    <row r="934" s="76" customFormat="1" ht="15.75" customHeight="1"/>
    <row r="935" s="76" customFormat="1" ht="15.75" customHeight="1"/>
    <row r="936" s="76" customFormat="1" ht="15.75" customHeight="1"/>
    <row r="937" s="76" customFormat="1" ht="15.75" customHeight="1"/>
    <row r="938" s="76" customFormat="1" ht="15.75" customHeight="1"/>
    <row r="939" s="76" customFormat="1" ht="15.75" customHeight="1"/>
    <row r="940" s="76" customFormat="1" ht="15.75" customHeight="1"/>
    <row r="941" s="76" customFormat="1" ht="15.75" customHeight="1"/>
    <row r="942" s="76" customFormat="1" ht="15.75" customHeight="1"/>
    <row r="943" s="76" customFormat="1" ht="15.75" customHeight="1"/>
    <row r="944" s="76" customFormat="1" ht="15.75" customHeight="1"/>
    <row r="945" s="76" customFormat="1" ht="15.75" customHeight="1"/>
    <row r="946" s="76" customFormat="1" ht="15.75" customHeight="1"/>
    <row r="947" s="76" customFormat="1" ht="15.75" customHeight="1"/>
    <row r="948" s="76" customFormat="1" ht="15.75" customHeight="1"/>
    <row r="949" s="76" customFormat="1" ht="15.75" customHeight="1"/>
    <row r="950" s="76" customFormat="1" ht="15.75" customHeight="1"/>
    <row r="951" s="76" customFormat="1" ht="15.75" customHeight="1"/>
    <row r="952" s="76" customFormat="1" ht="15.75" customHeight="1"/>
    <row r="953" s="76" customFormat="1" ht="15.75" customHeight="1"/>
    <row r="954" s="76" customFormat="1" ht="15.75" customHeight="1"/>
    <row r="955" s="76" customFormat="1" ht="15.75" customHeight="1"/>
    <row r="956" s="76" customFormat="1" ht="15.75" customHeight="1"/>
    <row r="957" s="76" customFormat="1" ht="15.75" customHeight="1"/>
    <row r="958" s="76" customFormat="1" ht="15.75" customHeight="1"/>
    <row r="959" s="76" customFormat="1" ht="15.75" customHeight="1"/>
    <row r="960" s="76" customFormat="1" ht="15.75" customHeight="1"/>
    <row r="961" s="76" customFormat="1" ht="15.75" customHeight="1"/>
    <row r="962" s="76" customFormat="1" ht="15.75" customHeight="1"/>
    <row r="963" s="76" customFormat="1" ht="15.75" customHeight="1"/>
    <row r="964" s="76" customFormat="1" ht="15.75" customHeight="1"/>
    <row r="965" s="76" customFormat="1" ht="15.75" customHeight="1"/>
    <row r="966" s="76" customFormat="1" ht="15.75" customHeight="1"/>
    <row r="967" s="76" customFormat="1" ht="15.75" customHeight="1"/>
    <row r="968" s="76" customFormat="1" ht="15.75" customHeight="1"/>
    <row r="969" s="76" customFormat="1" ht="15.75" customHeight="1"/>
    <row r="970" s="76" customFormat="1" ht="15.75" customHeight="1"/>
    <row r="971" s="76" customFormat="1" ht="15.75" customHeight="1"/>
    <row r="972" s="76" customFormat="1" ht="15.75" customHeight="1"/>
    <row r="973" s="76" customFormat="1" ht="15.75" customHeight="1"/>
    <row r="974" s="76" customFormat="1" ht="15.75" customHeight="1"/>
    <row r="975" s="76" customFormat="1" ht="15.75" customHeight="1"/>
    <row r="976" s="76" customFormat="1" ht="15.75" customHeight="1"/>
    <row r="977" s="76" customFormat="1" ht="15.75" customHeight="1"/>
    <row r="978" s="76" customFormat="1" ht="15.75" customHeight="1"/>
    <row r="979" s="76" customFormat="1" ht="15.75" customHeight="1"/>
    <row r="980" s="76" customFormat="1" ht="15.75" customHeight="1"/>
    <row r="981" s="76" customFormat="1" ht="15.75" customHeight="1"/>
    <row r="982" s="76" customFormat="1" ht="15.75" customHeight="1"/>
    <row r="983" s="76" customFormat="1" ht="15.75" customHeight="1"/>
    <row r="984" s="76" customFormat="1" ht="15.75" customHeight="1"/>
    <row r="985" s="76" customFormat="1" ht="15.75" customHeight="1"/>
    <row r="986" s="76" customFormat="1" ht="15.75" customHeight="1"/>
    <row r="987" s="76" customFormat="1" ht="15.75" customHeight="1"/>
    <row r="988" s="76" customFormat="1" ht="15.75" customHeight="1"/>
    <row r="989" s="76" customFormat="1" ht="15.75" customHeight="1"/>
    <row r="990" s="76" customFormat="1" ht="15.75" customHeight="1"/>
    <row r="991" s="76" customFormat="1" ht="15.75" customHeight="1"/>
    <row r="992" s="76" customFormat="1" ht="15.75" customHeight="1"/>
    <row r="993" s="76" customFormat="1" ht="15.75" customHeight="1"/>
    <row r="994" s="76" customFormat="1" ht="15.75" customHeight="1"/>
    <row r="995" s="76" customFormat="1" ht="15.75" customHeight="1"/>
    <row r="996" s="76" customFormat="1" ht="15.75" customHeight="1"/>
    <row r="997" s="76" customFormat="1" ht="15.75" customHeight="1"/>
    <row r="998" s="76" customFormat="1" ht="15.75" customHeight="1"/>
    <row r="999" s="76" customFormat="1" ht="15.75" customHeight="1"/>
    <row r="1000" s="76" customFormat="1" ht="15.75" customHeight="1"/>
    <row r="1001" s="76" customFormat="1" ht="15.75" customHeight="1"/>
    <row r="1002" s="76" customFormat="1" ht="15.75" customHeight="1"/>
    <row r="1003" s="76" customFormat="1" ht="15.75" customHeight="1"/>
    <row r="1004" s="76" customFormat="1" ht="15.75" customHeight="1"/>
    <row r="1005" s="76" customFormat="1" ht="15.75" customHeight="1"/>
    <row r="1006" s="76" customFormat="1" ht="15.75" customHeight="1"/>
    <row r="1007" s="76" customFormat="1" ht="15.75" customHeight="1"/>
    <row r="1008" s="76" customFormat="1" ht="15.75" customHeight="1"/>
    <row r="1009" s="76" customFormat="1" ht="15.75" customHeight="1"/>
    <row r="1010" s="76" customFormat="1" ht="15.75" customHeight="1"/>
    <row r="1011" s="76" customFormat="1" ht="15.75" customHeight="1"/>
    <row r="1012" s="76" customFormat="1" ht="15.75" customHeight="1"/>
    <row r="1013" s="76" customFormat="1" ht="15.75" customHeight="1"/>
    <row r="1014" s="76" customFormat="1" ht="15.75" customHeight="1"/>
    <row r="1015" s="76" customFormat="1" ht="15.75" customHeight="1"/>
    <row r="1016" s="76" customFormat="1" ht="15.75" customHeight="1"/>
    <row r="1017" s="76" customFormat="1" ht="15.75" customHeight="1"/>
    <row r="1018" s="76" customFormat="1" ht="15.75" customHeight="1"/>
    <row r="1019" s="76" customFormat="1" ht="15.75" customHeight="1"/>
    <row r="1020" s="76" customFormat="1" ht="15.75" customHeight="1"/>
    <row r="1021" s="76" customFormat="1" ht="15.75" customHeight="1"/>
    <row r="1022" s="76" customFormat="1" ht="15.75" customHeight="1"/>
    <row r="1023" s="76" customFormat="1" ht="15.75" customHeight="1"/>
    <row r="1024" s="76" customFormat="1" ht="15.75" customHeight="1"/>
    <row r="1025" s="76" customFormat="1" ht="15.75" customHeight="1"/>
    <row r="1026" s="76" customFormat="1" ht="15.75" customHeight="1"/>
    <row r="1027" s="76" customFormat="1" ht="15.75" customHeight="1"/>
  </sheetData>
  <mergeCells count="5">
    <mergeCell ref="H77:I77"/>
    <mergeCell ref="J77:K77"/>
    <mergeCell ref="M78:N79"/>
    <mergeCell ref="K81:K82"/>
    <mergeCell ref="M82:N8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Maulana</dc:creator>
  <cp:lastModifiedBy>Microsoft Office User</cp:lastModifiedBy>
  <dcterms:created xsi:type="dcterms:W3CDTF">2023-03-10T09:59:26Z</dcterms:created>
  <dcterms:modified xsi:type="dcterms:W3CDTF">2023-04-30T09:34:03Z</dcterms:modified>
</cp:coreProperties>
</file>