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PC\PlatformIO\Projects\Agritech\BOM\"/>
    </mc:Choice>
  </mc:AlternateContent>
  <xr:revisionPtr revIDLastSave="0" documentId="13_ncr:1_{36CC9BA7-09AF-4110-A4B5-2A7D993F84E5}" xr6:coauthVersionLast="47" xr6:coauthVersionMax="47" xr10:uidLastSave="{00000000-0000-0000-0000-000000000000}"/>
  <bookViews>
    <workbookView xWindow="38280" yWindow="-120" windowWidth="29040" windowHeight="16440" xr2:uid="{00000000-000D-0000-FFFF-FFFF00000000}"/>
  </bookViews>
  <sheets>
    <sheet name="Budget" sheetId="1" r:id="rId1"/>
    <sheet name="RAC_BOM" sheetId="2" r:id="rId2"/>
    <sheet name="Testing_Ref_Design_BO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 s="1"/>
  <c r="F17" i="2"/>
  <c r="F16" i="2"/>
  <c r="F15" i="2"/>
  <c r="F14" i="2"/>
  <c r="F13" i="2"/>
  <c r="F10" i="2"/>
  <c r="F9" i="2"/>
  <c r="F8" i="2"/>
  <c r="F7" i="2"/>
  <c r="F6" i="2"/>
  <c r="F5" i="2"/>
  <c r="F4" i="2"/>
  <c r="F18" i="2" l="1"/>
  <c r="I2" i="1" s="1"/>
</calcChain>
</file>

<file path=xl/sharedStrings.xml><?xml version="1.0" encoding="utf-8"?>
<sst xmlns="http://schemas.openxmlformats.org/spreadsheetml/2006/main" count="88" uniqueCount="59">
  <si>
    <t>Claimant</t>
  </si>
  <si>
    <t>Date</t>
  </si>
  <si>
    <t>Amount</t>
  </si>
  <si>
    <t>Weizhe</t>
  </si>
  <si>
    <t>Type</t>
  </si>
  <si>
    <t>Name</t>
  </si>
  <si>
    <t>Currency</t>
  </si>
  <si>
    <t>Price</t>
  </si>
  <si>
    <t>Units used</t>
  </si>
  <si>
    <t>Total cost(in SGD)</t>
  </si>
  <si>
    <t>Server +Dashboard</t>
  </si>
  <si>
    <t>-</t>
  </si>
  <si>
    <t>Note:</t>
  </si>
  <si>
    <t>[1] Convertion rate of 1 USD = 1.36 SGD</t>
  </si>
  <si>
    <t>Boards</t>
  </si>
  <si>
    <t>ESP32S3</t>
  </si>
  <si>
    <t>SGD</t>
  </si>
  <si>
    <t>12.90</t>
  </si>
  <si>
    <t>Sensor</t>
  </si>
  <si>
    <t>Temp sensor (BS18B20)</t>
  </si>
  <si>
    <t>2.30</t>
  </si>
  <si>
    <t>[3] Depends on availability</t>
  </si>
  <si>
    <t>pH Sensor (DFRobot Gravity)</t>
  </si>
  <si>
    <t>USD</t>
  </si>
  <si>
    <t>39.50</t>
  </si>
  <si>
    <t>EC Sensor (DFR0300)</t>
  </si>
  <si>
    <t>79.90</t>
  </si>
  <si>
    <t>CO2 sensor</t>
  </si>
  <si>
    <t>Electronics</t>
  </si>
  <si>
    <t>12v power supply</t>
  </si>
  <si>
    <t>6.00</t>
  </si>
  <si>
    <t>8 switch relay module</t>
  </si>
  <si>
    <t>8.00</t>
  </si>
  <si>
    <t>Power Plug</t>
  </si>
  <si>
    <t>Roughly 5.00 Total</t>
  </si>
  <si>
    <t>Wires</t>
  </si>
  <si>
    <t>Actuation</t>
  </si>
  <si>
    <t>Peristaltic pump</t>
  </si>
  <si>
    <t>Solenoid Valve</t>
  </si>
  <si>
    <t>22.50</t>
  </si>
  <si>
    <t>Miscellanous</t>
  </si>
  <si>
    <t>Junction box</t>
  </si>
  <si>
    <t>15.00</t>
  </si>
  <si>
    <t>Hose adapter</t>
  </si>
  <si>
    <t>5.00</t>
  </si>
  <si>
    <t>Wastewater container</t>
  </si>
  <si>
    <t>9.51</t>
  </si>
  <si>
    <t>Total Combined cost</t>
  </si>
  <si>
    <t>Total Budget used</t>
  </si>
  <si>
    <t>RAC Budget</t>
  </si>
  <si>
    <t>Budget Remaining</t>
  </si>
  <si>
    <t>JunLin</t>
  </si>
  <si>
    <t>Tableau + Rockset</t>
  </si>
  <si>
    <t>AWS Cloud Services</t>
  </si>
  <si>
    <t>Free tier[2]</t>
  </si>
  <si>
    <t>Free[4]</t>
  </si>
  <si>
    <t>[4]Limited usage, not in First reference design final iteration</t>
  </si>
  <si>
    <t xml:space="preserve">[2] Free under certain usage </t>
  </si>
  <si>
    <t>Derek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</si>
</sst>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quotePrefix="1"/>
    <xf numFmtId="0" fontId="0" fillId="0" borderId="8" xfId="0" applyBorder="1"/>
    <xf numFmtId="0" fontId="3" fillId="0" borderId="3" xfId="0" applyFont="1" applyBorder="1"/>
    <xf numFmtId="0" fontId="0" fillId="0" borderId="3" xfId="0" quotePrefix="1" applyBorder="1"/>
    <xf numFmtId="0" fontId="3" fillId="0" borderId="0" xfId="0" applyFont="1"/>
    <xf numFmtId="0" fontId="3" fillId="0" borderId="6" xfId="0" applyFont="1" applyBorder="1"/>
    <xf numFmtId="0" fontId="0" fillId="0" borderId="6" xfId="0" quotePrefix="1" applyBorder="1"/>
    <xf numFmtId="0" fontId="0" fillId="2" borderId="9" xfId="0" applyFill="1" applyBorder="1"/>
    <xf numFmtId="0" fontId="3" fillId="2" borderId="6" xfId="0" applyFont="1" applyFill="1" applyBorder="1"/>
    <xf numFmtId="0" fontId="0" fillId="2" borderId="6" xfId="0" quotePrefix="1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8" xfId="0" quotePrefix="1" applyBorder="1"/>
    <xf numFmtId="0" fontId="1" fillId="0" borderId="9" xfId="0" applyFont="1" applyBorder="1" applyAlignment="1">
      <alignment horizontal="center" vertical="center" wrapText="1"/>
    </xf>
    <xf numFmtId="0" fontId="1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F66C0-EE55-2146-8168-9FEEE930367D}">
  <dimension ref="A1:I16"/>
  <sheetViews>
    <sheetView tabSelected="1" zoomScaleNormal="60" zoomScaleSheetLayoutView="100" workbookViewId="0">
      <selection activeCell="M16" sqref="M16"/>
    </sheetView>
  </sheetViews>
  <sheetFormatPr defaultRowHeight="14.4" x14ac:dyDescent="0.3"/>
  <cols>
    <col min="2" max="2" width="10.77734375" bestFit="1" customWidth="1"/>
    <col min="5" max="5" width="30.88671875" customWidth="1"/>
    <col min="8" max="8" width="10.44140625" bestFit="1" customWidth="1"/>
  </cols>
  <sheetData>
    <row r="1" spans="1:9" x14ac:dyDescent="0.3">
      <c r="A1" t="s">
        <v>0</v>
      </c>
      <c r="B1" t="s">
        <v>1</v>
      </c>
      <c r="C1" t="s">
        <v>2</v>
      </c>
    </row>
    <row r="2" spans="1:9" x14ac:dyDescent="0.3">
      <c r="A2" t="s">
        <v>3</v>
      </c>
      <c r="B2" s="1">
        <v>45209</v>
      </c>
      <c r="C2">
        <v>1164.3599999999999</v>
      </c>
      <c r="E2" t="s">
        <v>48</v>
      </c>
      <c r="F2">
        <f>SUM(C:C)</f>
        <v>3319.95</v>
      </c>
      <c r="H2" t="s">
        <v>49</v>
      </c>
      <c r="I2">
        <f>RAC_BOM!F18</f>
        <v>371.39400000000001</v>
      </c>
    </row>
    <row r="3" spans="1:9" x14ac:dyDescent="0.3">
      <c r="A3" t="s">
        <v>3</v>
      </c>
      <c r="B3" s="1">
        <v>45211</v>
      </c>
      <c r="C3">
        <v>69.25</v>
      </c>
      <c r="E3" t="s">
        <v>50</v>
      </c>
      <c r="F3">
        <f>4000-F2</f>
        <v>680.05000000000018</v>
      </c>
    </row>
    <row r="4" spans="1:9" x14ac:dyDescent="0.3">
      <c r="A4" t="s">
        <v>3</v>
      </c>
      <c r="B4" s="1">
        <v>45239</v>
      </c>
      <c r="C4">
        <v>30.02</v>
      </c>
    </row>
    <row r="5" spans="1:9" x14ac:dyDescent="0.3">
      <c r="A5" t="s">
        <v>3</v>
      </c>
      <c r="B5" s="1">
        <v>45245</v>
      </c>
      <c r="C5">
        <v>322.76</v>
      </c>
    </row>
    <row r="6" spans="1:9" x14ac:dyDescent="0.3">
      <c r="A6" t="s">
        <v>3</v>
      </c>
      <c r="B6" s="1">
        <v>45245</v>
      </c>
      <c r="C6">
        <v>146.02000000000001</v>
      </c>
    </row>
    <row r="7" spans="1:9" x14ac:dyDescent="0.3">
      <c r="A7" t="s">
        <v>3</v>
      </c>
      <c r="B7" s="1">
        <v>45280</v>
      </c>
      <c r="C7">
        <v>138.85</v>
      </c>
    </row>
    <row r="8" spans="1:9" x14ac:dyDescent="0.3">
      <c r="A8" t="s">
        <v>3</v>
      </c>
      <c r="B8" s="1">
        <v>45302</v>
      </c>
      <c r="C8">
        <v>54.55</v>
      </c>
    </row>
    <row r="9" spans="1:9" x14ac:dyDescent="0.3">
      <c r="A9" t="s">
        <v>3</v>
      </c>
      <c r="B9" s="1">
        <v>45330</v>
      </c>
      <c r="C9">
        <v>880.52</v>
      </c>
    </row>
    <row r="11" spans="1:9" x14ac:dyDescent="0.3">
      <c r="A11" t="s">
        <v>51</v>
      </c>
      <c r="B11" s="1">
        <v>45231</v>
      </c>
      <c r="C11">
        <v>18.239999999999998</v>
      </c>
    </row>
    <row r="12" spans="1:9" x14ac:dyDescent="0.3">
      <c r="A12" t="s">
        <v>51</v>
      </c>
      <c r="B12" s="1">
        <v>45245</v>
      </c>
      <c r="C12">
        <v>67.13</v>
      </c>
    </row>
    <row r="13" spans="1:9" x14ac:dyDescent="0.3">
      <c r="A13" t="s">
        <v>51</v>
      </c>
      <c r="B13" s="1">
        <v>45271</v>
      </c>
      <c r="C13">
        <v>45.78</v>
      </c>
    </row>
    <row r="14" spans="1:9" x14ac:dyDescent="0.3">
      <c r="A14" t="s">
        <v>51</v>
      </c>
      <c r="B14" s="1"/>
      <c r="C14">
        <v>80</v>
      </c>
    </row>
    <row r="16" spans="1:9" x14ac:dyDescent="0.3">
      <c r="A16" t="s">
        <v>58</v>
      </c>
      <c r="B16" s="1">
        <v>45212</v>
      </c>
      <c r="C16">
        <v>302.47000000000003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74A26-DDA7-404D-9D6F-1A4C0A8F24F1}">
  <dimension ref="A1:H18"/>
  <sheetViews>
    <sheetView workbookViewId="0">
      <selection activeCell="J13" sqref="J13"/>
    </sheetView>
  </sheetViews>
  <sheetFormatPr defaultRowHeight="14.4" x14ac:dyDescent="0.3"/>
  <cols>
    <col min="1" max="1" width="16.44140625" bestFit="1" customWidth="1"/>
    <col min="2" max="2" width="24.33203125" bestFit="1" customWidth="1"/>
    <col min="3" max="3" width="8.5546875" bestFit="1" customWidth="1"/>
    <col min="4" max="4" width="16.21875" bestFit="1" customWidth="1"/>
    <col min="5" max="5" width="18.77734375" customWidth="1"/>
    <col min="6" max="6" width="16" bestFit="1" customWidth="1"/>
  </cols>
  <sheetData>
    <row r="1" spans="1:8" x14ac:dyDescent="0.3">
      <c r="A1" s="2" t="s">
        <v>4</v>
      </c>
      <c r="B1" s="2" t="s">
        <v>5</v>
      </c>
      <c r="C1" s="2" t="s">
        <v>6</v>
      </c>
      <c r="D1" s="3" t="s">
        <v>7</v>
      </c>
      <c r="E1" s="3" t="s">
        <v>8</v>
      </c>
      <c r="F1" s="3" t="s">
        <v>9</v>
      </c>
    </row>
    <row r="2" spans="1:8" x14ac:dyDescent="0.3">
      <c r="A2" s="4" t="s">
        <v>10</v>
      </c>
      <c r="B2" s="5" t="s">
        <v>53</v>
      </c>
      <c r="C2" s="5"/>
      <c r="D2" s="5" t="s">
        <v>54</v>
      </c>
      <c r="E2" s="5" t="s">
        <v>11</v>
      </c>
      <c r="F2" s="6" t="s">
        <v>11</v>
      </c>
      <c r="H2" s="7" t="s">
        <v>12</v>
      </c>
    </row>
    <row r="3" spans="1:8" x14ac:dyDescent="0.3">
      <c r="A3" s="8"/>
      <c r="B3" t="s">
        <v>52</v>
      </c>
      <c r="D3" s="9" t="s">
        <v>55</v>
      </c>
      <c r="E3" s="9" t="s">
        <v>11</v>
      </c>
      <c r="F3" s="10" t="s">
        <v>11</v>
      </c>
      <c r="H3" t="s">
        <v>13</v>
      </c>
    </row>
    <row r="4" spans="1:8" x14ac:dyDescent="0.3">
      <c r="A4" s="4" t="s">
        <v>14</v>
      </c>
      <c r="B4" s="5" t="s">
        <v>15</v>
      </c>
      <c r="C4" s="5" t="s">
        <v>16</v>
      </c>
      <c r="D4" s="11" t="s">
        <v>17</v>
      </c>
      <c r="E4">
        <v>3</v>
      </c>
      <c r="F4" s="12">
        <f t="shared" ref="F4:F17" si="0">IF(C4="USD",D4*E4*1.36,E4*D4)</f>
        <v>38.700000000000003</v>
      </c>
      <c r="H4" t="s">
        <v>57</v>
      </c>
    </row>
    <row r="5" spans="1:8" x14ac:dyDescent="0.3">
      <c r="A5" s="4" t="s">
        <v>18</v>
      </c>
      <c r="B5" s="13" t="s">
        <v>19</v>
      </c>
      <c r="C5" s="13" t="s">
        <v>16</v>
      </c>
      <c r="D5" s="14" t="s">
        <v>20</v>
      </c>
      <c r="E5" s="5">
        <v>1</v>
      </c>
      <c r="F5" s="6">
        <f t="shared" si="0"/>
        <v>2.2999999999999998</v>
      </c>
      <c r="H5" t="s">
        <v>21</v>
      </c>
    </row>
    <row r="6" spans="1:8" x14ac:dyDescent="0.3">
      <c r="A6" s="8"/>
      <c r="B6" s="15" t="s">
        <v>22</v>
      </c>
      <c r="C6" s="15" t="s">
        <v>23</v>
      </c>
      <c r="D6" s="11" t="s">
        <v>24</v>
      </c>
      <c r="E6">
        <v>1</v>
      </c>
      <c r="F6" s="12">
        <f t="shared" si="0"/>
        <v>53.720000000000006</v>
      </c>
      <c r="H6" t="s">
        <v>56</v>
      </c>
    </row>
    <row r="7" spans="1:8" x14ac:dyDescent="0.3">
      <c r="A7" s="8"/>
      <c r="B7" s="16" t="s">
        <v>25</v>
      </c>
      <c r="C7" s="16" t="s">
        <v>23</v>
      </c>
      <c r="D7" s="17" t="s">
        <v>26</v>
      </c>
      <c r="E7" s="9">
        <v>1</v>
      </c>
      <c r="F7" s="10">
        <f t="shared" si="0"/>
        <v>108.66400000000002</v>
      </c>
    </row>
    <row r="8" spans="1:8" x14ac:dyDescent="0.3">
      <c r="A8" s="18"/>
      <c r="B8" s="19" t="s">
        <v>27</v>
      </c>
      <c r="C8" s="19" t="s">
        <v>16</v>
      </c>
      <c r="D8" s="20">
        <v>50</v>
      </c>
      <c r="E8" s="21">
        <v>1</v>
      </c>
      <c r="F8" s="22">
        <f t="shared" si="0"/>
        <v>50</v>
      </c>
    </row>
    <row r="9" spans="1:8" x14ac:dyDescent="0.3">
      <c r="A9" s="4" t="s">
        <v>28</v>
      </c>
      <c r="B9" s="13" t="s">
        <v>29</v>
      </c>
      <c r="C9" s="13" t="s">
        <v>16</v>
      </c>
      <c r="D9" s="14" t="s">
        <v>30</v>
      </c>
      <c r="E9" s="5">
        <v>1</v>
      </c>
      <c r="F9" s="6">
        <f>IF(C9="USD",D9*E9*1.36,E9*D9)</f>
        <v>6</v>
      </c>
    </row>
    <row r="10" spans="1:8" x14ac:dyDescent="0.3">
      <c r="A10" s="12"/>
      <c r="B10" s="15" t="s">
        <v>31</v>
      </c>
      <c r="C10" s="15" t="s">
        <v>16</v>
      </c>
      <c r="D10" s="11" t="s">
        <v>32</v>
      </c>
      <c r="E10">
        <v>1</v>
      </c>
      <c r="F10" s="12">
        <f t="shared" si="0"/>
        <v>8</v>
      </c>
    </row>
    <row r="11" spans="1:8" x14ac:dyDescent="0.3">
      <c r="A11" s="12"/>
      <c r="B11" s="15" t="s">
        <v>33</v>
      </c>
      <c r="C11" s="15" t="s">
        <v>16</v>
      </c>
      <c r="D11" s="11" t="s">
        <v>34</v>
      </c>
      <c r="E11" t="s">
        <v>11</v>
      </c>
      <c r="F11" s="23">
        <v>5</v>
      </c>
    </row>
    <row r="12" spans="1:8" x14ac:dyDescent="0.3">
      <c r="A12" s="10"/>
      <c r="B12" s="15" t="s">
        <v>35</v>
      </c>
      <c r="C12" s="15" t="s">
        <v>16</v>
      </c>
      <c r="D12" s="11" t="s">
        <v>34</v>
      </c>
      <c r="E12" t="s">
        <v>11</v>
      </c>
      <c r="F12" s="12">
        <v>5</v>
      </c>
    </row>
    <row r="13" spans="1:8" x14ac:dyDescent="0.3">
      <c r="A13" s="6" t="s">
        <v>36</v>
      </c>
      <c r="B13" s="13" t="s">
        <v>37</v>
      </c>
      <c r="C13" s="13" t="s">
        <v>16</v>
      </c>
      <c r="D13" s="14" t="s">
        <v>30</v>
      </c>
      <c r="E13" s="5">
        <v>7</v>
      </c>
      <c r="F13" s="6">
        <f t="shared" si="0"/>
        <v>42</v>
      </c>
    </row>
    <row r="14" spans="1:8" x14ac:dyDescent="0.3">
      <c r="A14" s="12"/>
      <c r="B14" s="15" t="s">
        <v>38</v>
      </c>
      <c r="C14" s="15" t="s">
        <v>16</v>
      </c>
      <c r="D14" s="11" t="s">
        <v>39</v>
      </c>
      <c r="E14">
        <v>1</v>
      </c>
      <c r="F14" s="12">
        <f t="shared" si="0"/>
        <v>22.5</v>
      </c>
    </row>
    <row r="15" spans="1:8" x14ac:dyDescent="0.3">
      <c r="A15" s="6" t="s">
        <v>40</v>
      </c>
      <c r="B15" s="13" t="s">
        <v>41</v>
      </c>
      <c r="C15" s="16" t="s">
        <v>16</v>
      </c>
      <c r="D15" s="14" t="s">
        <v>42</v>
      </c>
      <c r="E15" s="5">
        <v>1</v>
      </c>
      <c r="F15" s="6">
        <f t="shared" si="0"/>
        <v>15</v>
      </c>
    </row>
    <row r="16" spans="1:8" x14ac:dyDescent="0.3">
      <c r="A16" s="12"/>
      <c r="B16" s="15" t="s">
        <v>43</v>
      </c>
      <c r="C16" s="16" t="s">
        <v>16</v>
      </c>
      <c r="D16" s="11" t="s">
        <v>44</v>
      </c>
      <c r="E16">
        <v>1</v>
      </c>
      <c r="F16" s="6">
        <f t="shared" si="0"/>
        <v>5</v>
      </c>
    </row>
    <row r="17" spans="1:6" x14ac:dyDescent="0.3">
      <c r="A17" s="10"/>
      <c r="B17" s="16" t="s">
        <v>45</v>
      </c>
      <c r="C17" s="16" t="s">
        <v>16</v>
      </c>
      <c r="D17" s="17" t="s">
        <v>46</v>
      </c>
      <c r="E17" s="9">
        <v>1</v>
      </c>
      <c r="F17" s="6">
        <f t="shared" si="0"/>
        <v>9.51</v>
      </c>
    </row>
    <row r="18" spans="1:6" x14ac:dyDescent="0.3">
      <c r="E18" s="24" t="s">
        <v>47</v>
      </c>
      <c r="F18" s="25">
        <f>SUM(F2:F17)</f>
        <v>371.39400000000001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A6734-C955-4141-BE77-5D7A487C8B0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Budget</vt:lpstr>
      <vt:lpstr>RAC_BOM</vt:lpstr>
      <vt:lpstr>Testing_Ref_Design_BOM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Weizhe Lim</dc:creator>
  <cp:lastModifiedBy>Lim Weizhe</cp:lastModifiedBy>
  <dcterms:created xsi:type="dcterms:W3CDTF">2024-01-13T22:21:36Z</dcterms:created>
  <dcterms:modified xsi:type="dcterms:W3CDTF">2024-03-24T15:03:03Z</dcterms:modified>
</cp:coreProperties>
</file>