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omments1.xml" ContentType="application/vnd.openxmlformats-officedocument.spreadsheetml.comment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eag198\Downloads\"/>
    </mc:Choice>
  </mc:AlternateContent>
  <xr:revisionPtr revIDLastSave="0" documentId="13_ncr:1_{3BC97D75-240A-4487-B9AA-F548ABE6FDEB}" xr6:coauthVersionLast="47" xr6:coauthVersionMax="47" xr10:uidLastSave="{00000000-0000-0000-0000-000000000000}"/>
  <bookViews>
    <workbookView xWindow="-110" yWindow="-110" windowWidth="19420" windowHeight="11020" tabRatio="910" firstSheet="1" activeTab="1" xr2:uid="{4459EE6C-85B1-49E7-A5C8-70B454AB2467}"/>
  </bookViews>
  <sheets>
    <sheet name="Excel Project" sheetId="6" r:id="rId1"/>
    <sheet name="Section 1_Exercise_1" sheetId="14" r:id="rId2"/>
    <sheet name="Section 1_Exercise_2" sheetId="9" r:id="rId3"/>
    <sheet name="Section 1_Exercise_3" sheetId="15" r:id="rId4"/>
    <sheet name="Section 1_Exercise_4" sheetId="17" r:id="rId5"/>
    <sheet name="Section 2_Exercise_1" sheetId="11" r:id="rId6"/>
    <sheet name="Section 2_Exercise_2" sheetId="18" r:id="rId7"/>
    <sheet name="Section 3_Exercise_1" sheetId="13" r:id="rId8"/>
    <sheet name="Section 4_Exercise_1" sheetId="27" r:id="rId9"/>
  </sheets>
  <definedNames>
    <definedName name="_xlnm._FilterDatabase" localSheetId="5" hidden="1">'Section 2_Exercise_1'!$B$5:$E$5</definedName>
    <definedName name="_xlnm._FilterDatabase" localSheetId="8" hidden="1">'Section 4_Exercise_1'!$A$1:$E$276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6" i="27" l="1"/>
  <c r="Y7" i="27"/>
  <c r="Y8" i="27"/>
  <c r="Y9" i="27"/>
  <c r="Y10" i="27"/>
  <c r="Y11" i="27"/>
  <c r="Y12" i="27"/>
  <c r="Y13" i="27"/>
  <c r="Y14" i="27"/>
  <c r="Y15" i="27"/>
  <c r="Y16" i="27"/>
  <c r="Y17" i="27"/>
  <c r="Y18" i="27"/>
  <c r="Y19" i="27"/>
  <c r="Y20" i="27"/>
  <c r="Y5" i="27"/>
  <c r="I10" i="18" l="1"/>
  <c r="I9" i="18"/>
  <c r="I8" i="18"/>
  <c r="I7" i="18"/>
  <c r="I6" i="18"/>
  <c r="H10" i="18"/>
  <c r="H9" i="18"/>
  <c r="H8" i="18"/>
  <c r="H6" i="18"/>
  <c r="H7" i="18"/>
  <c r="H8" i="11"/>
  <c r="I10" i="11"/>
  <c r="I9" i="11"/>
  <c r="I8" i="11"/>
  <c r="I7" i="11"/>
  <c r="I6" i="11"/>
  <c r="H10" i="11"/>
  <c r="H9" i="11"/>
  <c r="H7" i="11"/>
  <c r="H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59" i="11"/>
  <c r="E60" i="11"/>
  <c r="E61" i="11"/>
  <c r="E62" i="11"/>
  <c r="E63" i="11"/>
  <c r="E64" i="11"/>
  <c r="E65" i="11"/>
  <c r="E66" i="11"/>
  <c r="D17" i="17" l="1"/>
  <c r="C17" i="17"/>
  <c r="C20" i="9" l="1"/>
  <c r="C19" i="9"/>
  <c r="C18" i="9"/>
  <c r="C17" i="9"/>
  <c r="C16" i="9"/>
  <c r="C15" i="9"/>
  <c r="C14" i="9"/>
  <c r="C13" i="9"/>
  <c r="C12" i="9"/>
  <c r="C11" i="9"/>
  <c r="C10" i="9"/>
  <c r="C9" i="9"/>
  <c r="C8" i="9"/>
  <c r="C7" i="9"/>
  <c r="C6" i="9"/>
  <c r="C5" i="9"/>
  <c r="E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Gafurson, Daniel</author>
  </authors>
  <commentList>
    <comment ref="G4" authorId="0" shapeId="0" xr:uid="{A58F070A-F786-4CE9-8412-5994C6A1B812}">
      <text>
        <r>
          <rPr>
            <b/>
            <sz val="9"/>
            <color indexed="81"/>
            <rFont val="Tahoma"/>
            <family val="2"/>
          </rPr>
          <t>Gafurson, Daniel:</t>
        </r>
        <r>
          <rPr>
            <sz val="9"/>
            <color indexed="81"/>
            <rFont val="Tahoma"/>
            <family val="2"/>
          </rPr>
          <t xml:space="preserve">
The total value of personal income after taxes and deductions.</t>
        </r>
      </text>
    </comment>
  </commentList>
</comments>
</file>

<file path=xl/sharedStrings.xml><?xml version="1.0" encoding="utf-8"?>
<sst xmlns="http://schemas.openxmlformats.org/spreadsheetml/2006/main" count="1217" uniqueCount="522">
  <si>
    <t>United States of America</t>
  </si>
  <si>
    <t>Year</t>
  </si>
  <si>
    <t>Percent Change</t>
  </si>
  <si>
    <t>2005</t>
  </si>
  <si>
    <t>2006</t>
  </si>
  <si>
    <t>2007</t>
  </si>
  <si>
    <t>2008</t>
  </si>
  <si>
    <t>2009</t>
  </si>
  <si>
    <t>2010</t>
  </si>
  <si>
    <t>2011</t>
  </si>
  <si>
    <t>2012</t>
  </si>
  <si>
    <t>2013</t>
  </si>
  <si>
    <t>2014</t>
  </si>
  <si>
    <t>2015</t>
  </si>
  <si>
    <t>2016</t>
  </si>
  <si>
    <t>2017</t>
  </si>
  <si>
    <t>2018</t>
  </si>
  <si>
    <t>2019</t>
  </si>
  <si>
    <t>2020</t>
  </si>
  <si>
    <t>2021</t>
  </si>
  <si>
    <t>Consumption expenditure by households on hotels and restaurants</t>
  </si>
  <si>
    <t>Section 1 . Telling the Story with Graphs - Exercise 2</t>
  </si>
  <si>
    <t>Section 1 . Telling the Story with Graphs - Exercise 1</t>
  </si>
  <si>
    <t>year</t>
  </si>
  <si>
    <t>count</t>
  </si>
  <si>
    <t xml:space="preserve">Crime in New York City - Number of Robberies per Year </t>
  </si>
  <si>
    <t>Section 1 . Telling the Story with Graphs - Exercise 3</t>
  </si>
  <si>
    <t>Geography</t>
  </si>
  <si>
    <t>Algeria</t>
  </si>
  <si>
    <t>Angola</t>
  </si>
  <si>
    <t>Argentina</t>
  </si>
  <si>
    <t>Australia</t>
  </si>
  <si>
    <t>Austria</t>
  </si>
  <si>
    <t>Azerbaijan</t>
  </si>
  <si>
    <t>Bahrain</t>
  </si>
  <si>
    <t>Bangladesh</t>
  </si>
  <si>
    <t>Belgium</t>
  </si>
  <si>
    <t>Brazil</t>
  </si>
  <si>
    <t>Bulgaria</t>
  </si>
  <si>
    <t>Canada</t>
  </si>
  <si>
    <t>Chile</t>
  </si>
  <si>
    <t>China</t>
  </si>
  <si>
    <t>Colombia</t>
  </si>
  <si>
    <t>Curaçao</t>
  </si>
  <si>
    <t>Czech Republic</t>
  </si>
  <si>
    <t>Denmark</t>
  </si>
  <si>
    <t>Ecuador</t>
  </si>
  <si>
    <t>Egypt</t>
  </si>
  <si>
    <t>Finland</t>
  </si>
  <si>
    <t>France</t>
  </si>
  <si>
    <t>Germany</t>
  </si>
  <si>
    <t>Greece</t>
  </si>
  <si>
    <t>Hong Kong</t>
  </si>
  <si>
    <t>Hungary</t>
  </si>
  <si>
    <t>India</t>
  </si>
  <si>
    <t>Indonesia</t>
  </si>
  <si>
    <t>Iran</t>
  </si>
  <si>
    <t>Ireland</t>
  </si>
  <si>
    <t>Israel</t>
  </si>
  <si>
    <t>Italy</t>
  </si>
  <si>
    <t>Japan</t>
  </si>
  <si>
    <t>Kazakhstan</t>
  </si>
  <si>
    <t>Kuwait</t>
  </si>
  <si>
    <t>Lebanon</t>
  </si>
  <si>
    <t>Libya</t>
  </si>
  <si>
    <t>Lithuania</t>
  </si>
  <si>
    <t>Malaysia</t>
  </si>
  <si>
    <t>Mexico</t>
  </si>
  <si>
    <t>Netherlands</t>
  </si>
  <si>
    <t>New Zealand</t>
  </si>
  <si>
    <t>Niger</t>
  </si>
  <si>
    <t>Nigeria</t>
  </si>
  <si>
    <t>Norway</t>
  </si>
  <si>
    <t>Pakistan</t>
  </si>
  <si>
    <t>Peru</t>
  </si>
  <si>
    <t>Philippines</t>
  </si>
  <si>
    <t>Poland</t>
  </si>
  <si>
    <t>Portugal</t>
  </si>
  <si>
    <t>Puerto Rico</t>
  </si>
  <si>
    <t>Qatar</t>
  </si>
  <si>
    <t>Romania</t>
  </si>
  <si>
    <t>Russia</t>
  </si>
  <si>
    <t>Saudi Arabia</t>
  </si>
  <si>
    <t>Singapore</t>
  </si>
  <si>
    <t>Slovakia</t>
  </si>
  <si>
    <t>Slovenia</t>
  </si>
  <si>
    <t>South Africa</t>
  </si>
  <si>
    <t>South Korea</t>
  </si>
  <si>
    <t>Spain</t>
  </si>
  <si>
    <t>Sri Lanka</t>
  </si>
  <si>
    <t>Sweden</t>
  </si>
  <si>
    <t>Switzerland</t>
  </si>
  <si>
    <t>Syria</t>
  </si>
  <si>
    <t>Taiwan</t>
  </si>
  <si>
    <t>Thailand</t>
  </si>
  <si>
    <t>Tonga</t>
  </si>
  <si>
    <t>Turkey</t>
  </si>
  <si>
    <t>Ukraine</t>
  </si>
  <si>
    <t>United Arab Emirates</t>
  </si>
  <si>
    <t>United Kingdom</t>
  </si>
  <si>
    <t>Venezuela</t>
  </si>
  <si>
    <t>Vietnam</t>
  </si>
  <si>
    <t>Country</t>
  </si>
  <si>
    <t>Percent Change in Population for 12 Countries from 2011 to 2021</t>
  </si>
  <si>
    <t>#</t>
  </si>
  <si>
    <t xml:space="preserve">Task: 1)  Here are the numbers of robberies in New York City, according to the New York Police Department (NYPD), for 2000 through 2017. Display these data in a graph on this page. 2) In the section below, please describe the graph - what kind of graph did you choose and why, what are the most important facts/trends that the data show? Write your answer below  </t>
  </si>
  <si>
    <t xml:space="preserve">Task: 1) Choose an appropriate graph based on the table of data for hotels and restaurants' expenditure by households in the United States from 2005 to 2022. Please show a Percent Change column only for 2005 through 2021 on this page. 2) In the section below, please describe the graph - what do you see for 2009 and 2020 for US Household Expenditure. Write your answer below  </t>
  </si>
  <si>
    <t>Section 1 . Telling the Story with Graphs - Exercise 4</t>
  </si>
  <si>
    <t xml:space="preserve">Percent of Total </t>
  </si>
  <si>
    <t>Rest of the World</t>
  </si>
  <si>
    <t>World population (in millions) and Percent of Total Population</t>
  </si>
  <si>
    <t>Total World</t>
  </si>
  <si>
    <t>Mean/Average</t>
  </si>
  <si>
    <t>Median</t>
  </si>
  <si>
    <t>Standard Deviation</t>
  </si>
  <si>
    <t xml:space="preserve">Max </t>
  </si>
  <si>
    <t>Min</t>
  </si>
  <si>
    <t>World Consumer Household  expenditure for Clothing &amp; Footwear (US$ in M) and Percent Change from 2011</t>
  </si>
  <si>
    <t>US Consumer expenditure: Hotels &amp; restaurants (US$ in M)</t>
  </si>
  <si>
    <t>Task: Please Calculate the mean, median, standard deviation, minimum and maximum (see table on the left). 
1. Summarize your insights based on the calculations above.
2. Which country showed the largest percent increase in the expenditure for clothing and footware in the last 10 years? (Bonus/Optional: Why?)
3. Which country showed the largest percent decrease in the expenditure for clothing and footware in the last 10 year? (Bonus/Optional: Why?)</t>
  </si>
  <si>
    <r>
      <t xml:space="preserve">Task: 1) Above is a table for 10 largest countries by population and the total for the rest of the world for 2021. </t>
    </r>
    <r>
      <rPr>
        <sz val="8"/>
        <color theme="1"/>
        <rFont val="Verdana"/>
        <family val="2"/>
      </rPr>
      <t xml:space="preserve">
</t>
    </r>
    <r>
      <rPr>
        <b/>
        <sz val="8"/>
        <color theme="1"/>
        <rFont val="Verdana"/>
        <family val="2"/>
      </rPr>
      <t>Please displays this data in a graph on this page - select an appropriate graph for display.   
2) In section below, please answer the following questions:
a. What is the combined percentage of world population for the largest two countries? Which countries are they?
b. What can you infer about the combined percentatege of these two in relation to the population of the rest of the world?</t>
    </r>
  </si>
  <si>
    <t>Section 2. Applying Research Methods to Identify Anomalies - Exercise 1</t>
  </si>
  <si>
    <t xml:space="preserve">World Male % of population - Percentage of the total population which is Male </t>
  </si>
  <si>
    <t>Percent Change in 10 Years</t>
  </si>
  <si>
    <t>2011
% of male population</t>
  </si>
  <si>
    <t>2021
% of male population</t>
  </si>
  <si>
    <t>Calculate and enter below for 2011</t>
  </si>
  <si>
    <t>Calculate and enter below for 2021</t>
  </si>
  <si>
    <t>Section 2. Applying Research Methods to Identify Anomalies - Exercise 2</t>
  </si>
  <si>
    <r>
      <t xml:space="preserve">Task: Please Calculate the mean, median, standard deviation, minimum and maximum (see table on the left). 
1. Summarize your insights based on the calculations above.
2. Which country has the largest male population in 2021?
3. Which country had the highest increase in male population in last 10 years?
4. </t>
    </r>
    <r>
      <rPr>
        <b/>
        <sz val="9"/>
        <color rgb="FFFF0000"/>
        <rFont val="Tahoma"/>
        <family val="2"/>
      </rPr>
      <t>Bonus</t>
    </r>
    <r>
      <rPr>
        <b/>
        <sz val="9"/>
        <color theme="1"/>
        <rFont val="Tahoma"/>
        <family val="2"/>
      </rPr>
      <t xml:space="preserve">/Optional - Which country had the highest increase in </t>
    </r>
    <r>
      <rPr>
        <b/>
        <sz val="9"/>
        <color rgb="FFFF0000"/>
        <rFont val="Tahoma"/>
        <family val="2"/>
      </rPr>
      <t>female</t>
    </r>
    <r>
      <rPr>
        <b/>
        <sz val="9"/>
        <color theme="1"/>
        <rFont val="Tahoma"/>
        <family val="2"/>
      </rPr>
      <t xml:space="preserve"> population in the last 10 years? (Hint: Female population will be opposite of male population)</t>
    </r>
  </si>
  <si>
    <t>Section 3. Correlation Exercise</t>
  </si>
  <si>
    <t>2021
# of new vehicles registered</t>
  </si>
  <si>
    <t xml:space="preserve">Population </t>
  </si>
  <si>
    <t>2021 Total Personal Disposable Income</t>
  </si>
  <si>
    <t>Average Monthly Wages</t>
  </si>
  <si>
    <t xml:space="preserve">Total Consumer Expenditure </t>
  </si>
  <si>
    <t>Expenditure on Fuel</t>
  </si>
  <si>
    <t>Volume of new passenger car registrations in 2021</t>
  </si>
  <si>
    <t>GDP per Capita $</t>
  </si>
  <si>
    <t>Cars per 100K people</t>
  </si>
  <si>
    <t>Intercept</t>
  </si>
  <si>
    <t>Task: 
1. Please calculate correlation between 2021 # of new vehicle registrations and other variables using Data Analysis tool in Excel. 
2. Please display the correlations on the bar graph. 
3. Which variable is highly correlated with 2021 # of new registered vehicles? What is the  correlation?</t>
  </si>
  <si>
    <t xml:space="preserve">Show the Output Below </t>
  </si>
  <si>
    <t>Accidents</t>
  </si>
  <si>
    <t xml:space="preserve">Number of Construction Projects </t>
  </si>
  <si>
    <t>Number of Police Patrol Cars</t>
  </si>
  <si>
    <t>NY</t>
  </si>
  <si>
    <t>11207</t>
  </si>
  <si>
    <t>BROOKLYN</t>
  </si>
  <si>
    <t>11236</t>
  </si>
  <si>
    <t>Y = a + bx + cx</t>
  </si>
  <si>
    <t>11212</t>
  </si>
  <si>
    <t>Zip Code</t>
  </si>
  <si>
    <t>City</t>
  </si>
  <si>
    <r>
      <t xml:space="preserve"># Planned Construction Projects </t>
    </r>
    <r>
      <rPr>
        <b/>
        <sz val="11"/>
        <color rgb="FFFF0000"/>
        <rFont val="Calibri"/>
        <family val="2"/>
        <scheme val="minor"/>
      </rPr>
      <t>(X - independent variable)</t>
    </r>
  </si>
  <si>
    <r>
      <t xml:space="preserve"># Planned # Police Patrol Cars </t>
    </r>
    <r>
      <rPr>
        <b/>
        <sz val="11"/>
        <color rgb="FFFF0000"/>
        <rFont val="Calibri"/>
        <family val="2"/>
        <scheme val="minor"/>
      </rPr>
      <t>(X - independent variable)</t>
    </r>
  </si>
  <si>
    <t>Slope for # of Construction Projects</t>
  </si>
  <si>
    <t>Slope for # of Police Patrol Cars</t>
  </si>
  <si>
    <t>Forecasted # of Accidents 
(Y - dependent variable)</t>
  </si>
  <si>
    <t>11203</t>
  </si>
  <si>
    <t>BRONX</t>
  </si>
  <si>
    <t>11226</t>
  </si>
  <si>
    <t>11234</t>
  </si>
  <si>
    <t>NEW YORK</t>
  </si>
  <si>
    <t>11208</t>
  </si>
  <si>
    <t>STATEN ISLAND</t>
  </si>
  <si>
    <t>11233</t>
  </si>
  <si>
    <t>11385</t>
  </si>
  <si>
    <t>RIDGEWOOD</t>
  </si>
  <si>
    <t>10457</t>
  </si>
  <si>
    <t>CAMBRIA HTS</t>
  </si>
  <si>
    <t>11434</t>
  </si>
  <si>
    <t>JAMAICA</t>
  </si>
  <si>
    <t>11368</t>
  </si>
  <si>
    <t>CORONA</t>
  </si>
  <si>
    <t>FLUSHING</t>
  </si>
  <si>
    <t>10469</t>
  </si>
  <si>
    <t>EAST ELMHURST</t>
  </si>
  <si>
    <t>11206</t>
  </si>
  <si>
    <t>10002</t>
  </si>
  <si>
    <t>OZONE PARK</t>
  </si>
  <si>
    <t>11101</t>
  </si>
  <si>
    <t>LONG ISLAND CITY</t>
  </si>
  <si>
    <t>10458</t>
  </si>
  <si>
    <t>10451</t>
  </si>
  <si>
    <t>11220</t>
  </si>
  <si>
    <t>11221</t>
  </si>
  <si>
    <t>10459</t>
  </si>
  <si>
    <t>10468</t>
  </si>
  <si>
    <t>11211</t>
  </si>
  <si>
    <t>10467</t>
  </si>
  <si>
    <t>11372</t>
  </si>
  <si>
    <t>JACKSON HEIGHTS</t>
  </si>
  <si>
    <t>11377</t>
  </si>
  <si>
    <t>WOODSIDE</t>
  </si>
  <si>
    <t>11218</t>
  </si>
  <si>
    <t>10455</t>
  </si>
  <si>
    <t>10460</t>
  </si>
  <si>
    <t>10466</t>
  </si>
  <si>
    <t>11413</t>
  </si>
  <si>
    <t>SPRINGFIELD GARDENS</t>
  </si>
  <si>
    <t>10035</t>
  </si>
  <si>
    <t>11210</t>
  </si>
  <si>
    <t>11230</t>
  </si>
  <si>
    <t>11420</t>
  </si>
  <si>
    <t>SOUTH OZONE PARK</t>
  </si>
  <si>
    <t>10454</t>
  </si>
  <si>
    <t>11422</t>
  </si>
  <si>
    <t>ROSEDALE</t>
  </si>
  <si>
    <t>11219</t>
  </si>
  <si>
    <t>10029</t>
  </si>
  <si>
    <t>11204</t>
  </si>
  <si>
    <t>11215</t>
  </si>
  <si>
    <t>11201</t>
  </si>
  <si>
    <t>11435</t>
  </si>
  <si>
    <t>11223</t>
  </si>
  <si>
    <t>10453</t>
  </si>
  <si>
    <t>11217</t>
  </si>
  <si>
    <t>10016</t>
  </si>
  <si>
    <t>11235</t>
  </si>
  <si>
    <t>10462</t>
  </si>
  <si>
    <t>11229</t>
  </si>
  <si>
    <t>11373</t>
  </si>
  <si>
    <t>ELMHURST</t>
  </si>
  <si>
    <t>10456</t>
  </si>
  <si>
    <t>11213</t>
  </si>
  <si>
    <t>10001</t>
  </si>
  <si>
    <t>11432</t>
  </si>
  <si>
    <t>10452</t>
  </si>
  <si>
    <t>11214</t>
  </si>
  <si>
    <t>10027</t>
  </si>
  <si>
    <t>11378</t>
  </si>
  <si>
    <t>MASPETH</t>
  </si>
  <si>
    <t>10022</t>
  </si>
  <si>
    <t>10461</t>
  </si>
  <si>
    <t>11238</t>
  </si>
  <si>
    <t>11412</t>
  </si>
  <si>
    <t>SAINT ALBANS</t>
  </si>
  <si>
    <t>10472</t>
  </si>
  <si>
    <t>11225</t>
  </si>
  <si>
    <t>10019</t>
  </si>
  <si>
    <t>10036</t>
  </si>
  <si>
    <t>10301</t>
  </si>
  <si>
    <t>11232</t>
  </si>
  <si>
    <t>10013</t>
  </si>
  <si>
    <t>11411</t>
  </si>
  <si>
    <t>CAMBRIA HEIGHTS</t>
  </si>
  <si>
    <t>11209</t>
  </si>
  <si>
    <t>11354</t>
  </si>
  <si>
    <t>11369</t>
  </si>
  <si>
    <t>11216</t>
  </si>
  <si>
    <t>11417</t>
  </si>
  <si>
    <t>11355</t>
  </si>
  <si>
    <t>11419</t>
  </si>
  <si>
    <t>SOUTH RICHMOND HILL</t>
  </si>
  <si>
    <t>10304</t>
  </si>
  <si>
    <t>11106</t>
  </si>
  <si>
    <t>ASTORIA</t>
  </si>
  <si>
    <t>10463</t>
  </si>
  <si>
    <t>11222</t>
  </si>
  <si>
    <t>11429</t>
  </si>
  <si>
    <t>QUEENS VILLAGE</t>
  </si>
  <si>
    <t>11691</t>
  </si>
  <si>
    <t>FAR ROCKAWAY</t>
  </si>
  <si>
    <t>10306</t>
  </si>
  <si>
    <t>10032</t>
  </si>
  <si>
    <t>11433</t>
  </si>
  <si>
    <t>11205</t>
  </si>
  <si>
    <t>11249</t>
  </si>
  <si>
    <t>10003</t>
  </si>
  <si>
    <t>10475</t>
  </si>
  <si>
    <t>11237</t>
  </si>
  <si>
    <t>11379</t>
  </si>
  <si>
    <t>MIDDLE VILLAGE</t>
  </si>
  <si>
    <t>10012</t>
  </si>
  <si>
    <t>11103</t>
  </si>
  <si>
    <t>10473</t>
  </si>
  <si>
    <t>11228</t>
  </si>
  <si>
    <t>10009</t>
  </si>
  <si>
    <t>11375</t>
  </si>
  <si>
    <t>FOREST HILLS</t>
  </si>
  <si>
    <t>10033</t>
  </si>
  <si>
    <t>10018</t>
  </si>
  <si>
    <t>11370</t>
  </si>
  <si>
    <t>11416</t>
  </si>
  <si>
    <t>11423</t>
  </si>
  <si>
    <t>HOLLIS</t>
  </si>
  <si>
    <t>10017</t>
  </si>
  <si>
    <t>10312</t>
  </si>
  <si>
    <t>10465</t>
  </si>
  <si>
    <t>11224</t>
  </si>
  <si>
    <t>10065</t>
  </si>
  <si>
    <t>10474</t>
  </si>
  <si>
    <t>10026</t>
  </si>
  <si>
    <t>10034</t>
  </si>
  <si>
    <t>10010</t>
  </si>
  <si>
    <t>11374</t>
  </si>
  <si>
    <t>REGO PARK</t>
  </si>
  <si>
    <t>10305</t>
  </si>
  <si>
    <t>11414</t>
  </si>
  <si>
    <t>HOWARD BEACH</t>
  </si>
  <si>
    <t>11436</t>
  </si>
  <si>
    <t>10031</t>
  </si>
  <si>
    <t>11102</t>
  </si>
  <si>
    <t>10470</t>
  </si>
  <si>
    <t>10011</t>
  </si>
  <si>
    <t>11418</t>
  </si>
  <si>
    <t>RICHMOND HILL</t>
  </si>
  <si>
    <t>11231</t>
  </si>
  <si>
    <t>10310</t>
  </si>
  <si>
    <t>10028</t>
  </si>
  <si>
    <t>10037</t>
  </si>
  <si>
    <t>10128</t>
  </si>
  <si>
    <t>11104</t>
  </si>
  <si>
    <t>SUNNYSIDE</t>
  </si>
  <si>
    <t>11105</t>
  </si>
  <si>
    <t>11365</t>
  </si>
  <si>
    <t>FRESH MEADOWS</t>
  </si>
  <si>
    <t>11367</t>
  </si>
  <si>
    <t>10030</t>
  </si>
  <si>
    <t>10024</t>
  </si>
  <si>
    <t>10309</t>
  </si>
  <si>
    <t>11428</t>
  </si>
  <si>
    <t>11357</t>
  </si>
  <si>
    <t>WHITESTONE</t>
  </si>
  <si>
    <t>11358</t>
  </si>
  <si>
    <t>10023</t>
  </si>
  <si>
    <t>11426</t>
  </si>
  <si>
    <t>BELLEROSE</t>
  </si>
  <si>
    <t>11427</t>
  </si>
  <si>
    <t>11356</t>
  </si>
  <si>
    <t>COLLEGE POINT</t>
  </si>
  <si>
    <t>10021</t>
  </si>
  <si>
    <t>10040</t>
  </si>
  <si>
    <t>10308</t>
  </si>
  <si>
    <t>10025</t>
  </si>
  <si>
    <t>10314</t>
  </si>
  <si>
    <t>11693</t>
  </si>
  <si>
    <t>10039</t>
  </si>
  <si>
    <t>11366</t>
  </si>
  <si>
    <t>11239</t>
  </si>
  <si>
    <t>10014</t>
  </si>
  <si>
    <t>11004</t>
  </si>
  <si>
    <t>GLEN OAKS</t>
  </si>
  <si>
    <t>11361</t>
  </si>
  <si>
    <t>BAYSIDE</t>
  </si>
  <si>
    <t>10007</t>
  </si>
  <si>
    <t>10038</t>
  </si>
  <si>
    <t>11694</t>
  </si>
  <si>
    <t>ROCKAWAY PARK</t>
  </si>
  <si>
    <t>11415</t>
  </si>
  <si>
    <t>KEW GARDENS</t>
  </si>
  <si>
    <t>11362</t>
  </si>
  <si>
    <t>LITTLE NECK</t>
  </si>
  <si>
    <t>11364</t>
  </si>
  <si>
    <t>OAKLAND GARDENS</t>
  </si>
  <si>
    <t>10471</t>
  </si>
  <si>
    <t>11692</t>
  </si>
  <si>
    <t>ARVERNE</t>
  </si>
  <si>
    <t>10464</t>
  </si>
  <si>
    <t>10075</t>
  </si>
  <si>
    <t>11363</t>
  </si>
  <si>
    <t>10006</t>
  </si>
  <si>
    <t>10005</t>
  </si>
  <si>
    <t>11360</t>
  </si>
  <si>
    <t>10307</t>
  </si>
  <si>
    <t>11001</t>
  </si>
  <si>
    <t>FLORAL PARK</t>
  </si>
  <si>
    <t>10004</t>
  </si>
  <si>
    <t>11430</t>
  </si>
  <si>
    <t>10020</t>
  </si>
  <si>
    <t>11040</t>
  </si>
  <si>
    <t>NEW HYDE PARK</t>
  </si>
  <si>
    <t>10069</t>
  </si>
  <si>
    <t>10302</t>
  </si>
  <si>
    <t>11109</t>
  </si>
  <si>
    <t>11421</t>
  </si>
  <si>
    <t>WOODHAVEN</t>
  </si>
  <si>
    <t>11697</t>
  </si>
  <si>
    <t>BREEZY POINT</t>
  </si>
  <si>
    <t>10045</t>
  </si>
  <si>
    <t>10107</t>
  </si>
  <si>
    <t>10110</t>
  </si>
  <si>
    <t>10119</t>
  </si>
  <si>
    <t>10122</t>
  </si>
  <si>
    <t>10271</t>
  </si>
  <si>
    <t>10278</t>
  </si>
  <si>
    <t>10280</t>
  </si>
  <si>
    <t>11003</t>
  </si>
  <si>
    <t>ELMONT</t>
  </si>
  <si>
    <t>11005</t>
  </si>
  <si>
    <t>11020</t>
  </si>
  <si>
    <t>GREAT NECK</t>
  </si>
  <si>
    <t>11351</t>
  </si>
  <si>
    <t>11352</t>
  </si>
  <si>
    <t>11359</t>
  </si>
  <si>
    <t>11371</t>
  </si>
  <si>
    <t>11380</t>
  </si>
  <si>
    <t>11386</t>
  </si>
  <si>
    <t>11424</t>
  </si>
  <si>
    <t>11431</t>
  </si>
  <si>
    <t>11559</t>
  </si>
  <si>
    <t>LAWRENCE</t>
  </si>
  <si>
    <t>11580</t>
  </si>
  <si>
    <t>VALLEY STREAM</t>
  </si>
  <si>
    <t>11690</t>
  </si>
  <si>
    <t>11695</t>
  </si>
  <si>
    <t>10303</t>
  </si>
  <si>
    <t>10311</t>
  </si>
  <si>
    <t>10313</t>
  </si>
  <si>
    <t>10550</t>
  </si>
  <si>
    <t>MOUNT VERNON</t>
  </si>
  <si>
    <t>10803</t>
  </si>
  <si>
    <t>PELHAM</t>
  </si>
  <si>
    <t>11202</t>
  </si>
  <si>
    <t>11241</t>
  </si>
  <si>
    <t>11242</t>
  </si>
  <si>
    <t>11243</t>
  </si>
  <si>
    <t>11247</t>
  </si>
  <si>
    <t>11252</t>
  </si>
  <si>
    <t>11256</t>
  </si>
  <si>
    <t>10008</t>
  </si>
  <si>
    <t>10041</t>
  </si>
  <si>
    <t>10044</t>
  </si>
  <si>
    <t>10055</t>
  </si>
  <si>
    <t>10060</t>
  </si>
  <si>
    <t>10090</t>
  </si>
  <si>
    <t>10101</t>
  </si>
  <si>
    <t>10103</t>
  </si>
  <si>
    <t>10104</t>
  </si>
  <si>
    <t>10105</t>
  </si>
  <si>
    <t>10106</t>
  </si>
  <si>
    <t>10108</t>
  </si>
  <si>
    <t>10111</t>
  </si>
  <si>
    <t>10112</t>
  </si>
  <si>
    <t>10113</t>
  </si>
  <si>
    <t>10115</t>
  </si>
  <si>
    <t>10116</t>
  </si>
  <si>
    <t>10118</t>
  </si>
  <si>
    <t>10120</t>
  </si>
  <si>
    <t>10121</t>
  </si>
  <si>
    <t>10123</t>
  </si>
  <si>
    <t>10129</t>
  </si>
  <si>
    <t>10150</t>
  </si>
  <si>
    <t>10151</t>
  </si>
  <si>
    <t>10152</t>
  </si>
  <si>
    <t>10153</t>
  </si>
  <si>
    <t>10154</t>
  </si>
  <si>
    <t>10155</t>
  </si>
  <si>
    <t>10156</t>
  </si>
  <si>
    <t>10158</t>
  </si>
  <si>
    <t>10159</t>
  </si>
  <si>
    <t>10162</t>
  </si>
  <si>
    <t>10163</t>
  </si>
  <si>
    <t>10165</t>
  </si>
  <si>
    <t>10166</t>
  </si>
  <si>
    <t>10167</t>
  </si>
  <si>
    <t>10168</t>
  </si>
  <si>
    <t>10169</t>
  </si>
  <si>
    <t>10170</t>
  </si>
  <si>
    <t>10172</t>
  </si>
  <si>
    <t>10173</t>
  </si>
  <si>
    <t>10174</t>
  </si>
  <si>
    <t>10175</t>
  </si>
  <si>
    <t>10176</t>
  </si>
  <si>
    <t>10177</t>
  </si>
  <si>
    <t>10178</t>
  </si>
  <si>
    <t>10185</t>
  </si>
  <si>
    <t>10249</t>
  </si>
  <si>
    <t>10268</t>
  </si>
  <si>
    <t>10270</t>
  </si>
  <si>
    <t>10272</t>
  </si>
  <si>
    <t>10274</t>
  </si>
  <si>
    <t>10276</t>
  </si>
  <si>
    <t>10279</t>
  </si>
  <si>
    <t>10281</t>
  </si>
  <si>
    <t>10282</t>
  </si>
  <si>
    <t>STATE</t>
  </si>
  <si>
    <t xml:space="preserve"> ZIP CODE</t>
  </si>
  <si>
    <t>Median Family Household Income</t>
  </si>
  <si>
    <t>City Name</t>
  </si>
  <si>
    <t xml:space="preserve">Task: Forecast Number of Accidents based on the # of Planned Construction Projects and # of Police Patrol Cars in the Area 
1. Using the Regression Tool in the Data Analysis - Please output the regression results in the cell I25. 
2. Input the Intercept, Slopes for # of Construction Projects and # of Police Cars on columns V, W and X respectively (Yellow Cells on the right). 
3. Forecast # of Accidents on Column Y (Green on the right) </t>
  </si>
  <si>
    <t xml:space="preserve">NAME OF STUDENT </t>
  </si>
  <si>
    <t>EXCEL PROJECT: INTRODUCTION TO BUSINESS RESEARCH METHODS</t>
  </si>
  <si>
    <t>Instructor:</t>
  </si>
  <si>
    <t xml:space="preserve">Daniel Gafurson </t>
  </si>
  <si>
    <t xml:space="preserve">Complete all 4 sections. 
Complete calculations, insert graphs and write your responses in the designated areas in each section and return the saved version of this Excel file no later than 6PM Monday December 6th via email. 
Please enter your name on cell C2 of this page. </t>
  </si>
  <si>
    <t>Task: 1) Above is a table for 12 countries showing a year-over year population decrease/or increase for the years of 2011, 2013, 2015, 2017, 2019, 2021. Please displays this data in a graph on this page.   
2) In section below, please answer the following questions:
a. Which country had a constant population increase above 3% year over year?
b. Which countries had a population increase no more than 0.5% per year- year over year? 
c. Which country had a constant population decrease for all years?</t>
  </si>
  <si>
    <t>FORMULA: Hint</t>
  </si>
  <si>
    <t>Ethan Garcia</t>
  </si>
  <si>
    <t xml:space="preserve">Write your answers here: I chose a line graph to display the data from the table for the number of robberies in New York City from the year 2000 to 2017. Line graphs best display data that changes continuously overtime. Line graphs allow us to see overall trends such as an increase or decrease in data over time. The most important trend that is visibile from the line graph is the fact that overtime between the years of 2000 to 2017 there's a steady decrease in the number of crimes committed in NYC. The blue line is constant and above it, the red line, decreases from a count of 32,562 crimes in 2000 all the way to 13,956 in 2017. </t>
  </si>
  <si>
    <r>
      <rPr>
        <b/>
        <sz val="8"/>
        <color rgb="FFFF0000"/>
        <rFont val="Verdana"/>
        <family val="2"/>
      </rPr>
      <t>Write your answers here:</t>
    </r>
    <r>
      <rPr>
        <b/>
        <sz val="8"/>
        <color theme="1"/>
        <rFont val="Verdana"/>
        <family val="2"/>
      </rPr>
      <t xml:space="preserve">  A. The country that had a constant population increase above 3% year after year would be  both Angola and Niger.  B.  The countries that had a population increase of no more than 0.5% per year would be Lithuania, Puerto Rico, Spain, Syria, and Tonga. C.   The countires that had a constant decrese in population year after year would be Lithuania and Syria.                                                                                                                                             </t>
    </r>
  </si>
  <si>
    <t>Population Percent Change</t>
  </si>
  <si>
    <r>
      <rPr>
        <b/>
        <sz val="8"/>
        <color rgb="FFFF0000"/>
        <rFont val="Verdana"/>
        <family val="2"/>
      </rPr>
      <t>Write your answers here:</t>
    </r>
    <r>
      <rPr>
        <b/>
        <sz val="8"/>
        <color theme="1"/>
        <rFont val="Verdana"/>
        <family val="2"/>
      </rPr>
      <t xml:space="preserve">  A. Both the countires of China and India hold a population percentage of 18% of the world. Combined the total is 36% of the world population. B.  The combined percentage of these two countries, China and India, make up 36% of the population, while the rest of the world percentage is 42%. The rest of the world is only larger by 6%.</t>
    </r>
  </si>
  <si>
    <t xml:space="preserve">Write your answers here: 1. Based on the insights from my calculations, I see very minmal changes in mean, median, standard deviation, max, and min over the past 10 years for the percentage of male population. 2. Quatar had the highest male population in 2021 at 75%. 3. Kuwait had the highest increse in male population in the last 10 years at 5.99%. </t>
  </si>
  <si>
    <t xml:space="preserve">  </t>
  </si>
  <si>
    <t>SUMMARY OUTPUT</t>
  </si>
  <si>
    <t>Regression Statistics</t>
  </si>
  <si>
    <t>Multiple R</t>
  </si>
  <si>
    <t>R Square</t>
  </si>
  <si>
    <t>Adjusted R Square</t>
  </si>
  <si>
    <t>Standard Error</t>
  </si>
  <si>
    <t>Observations</t>
  </si>
  <si>
    <t>ANOVA</t>
  </si>
  <si>
    <t>Regression</t>
  </si>
  <si>
    <t>Residual</t>
  </si>
  <si>
    <t>Total</t>
  </si>
  <si>
    <t>df</t>
  </si>
  <si>
    <t>SS</t>
  </si>
  <si>
    <t>MS</t>
  </si>
  <si>
    <t>F</t>
  </si>
  <si>
    <t>Significance F</t>
  </si>
  <si>
    <t>Coefficients</t>
  </si>
  <si>
    <t>t Stat</t>
  </si>
  <si>
    <t>P-value</t>
  </si>
  <si>
    <t>Lower 95%</t>
  </si>
  <si>
    <t>Upper 95%</t>
  </si>
  <si>
    <t>Lower 95.0%</t>
  </si>
  <si>
    <t>Upper 95.0%</t>
  </si>
  <si>
    <t>Write your answers here:  1. Based on my insights, over the past 10 years we can see a higher standard deviation in the year 2021, this is due to the large increase of the max value between the years 2011 and 2021($1,343,369 to $1,992,798), which contributes to the increase in standard deviation.The mean also increased due to the change in those values($96,988 to $115,909). 2.  China showed the largest percent increase at 217% for expentiures on clothing and footwear in the last 10 years. 3.  Venezuela showed the largest percent decrease at 89% for expenditures on clothing and footwear in the last 10 years.</t>
  </si>
  <si>
    <r>
      <rPr>
        <b/>
        <sz val="8"/>
        <color rgb="FFFF0000"/>
        <rFont val="Verdana"/>
        <family val="2"/>
      </rPr>
      <t>Write your answers here:</t>
    </r>
    <r>
      <rPr>
        <b/>
        <sz val="8"/>
        <color theme="1"/>
        <rFont val="Verdana"/>
        <family val="2"/>
      </rPr>
      <t xml:space="preserve">  The graph that I created for this exercise is a bar graph that represents the percent change from 2005-2021 of US expenditures on hotels and restaurants. From the year 2009 to 2020, the table data shows that the amount of money spent by households increases on a yearly basis. The percent change varies per year where 2009 decreases by 1.1% and 2020 decreases by 6.5%. The years inbetween show positive changes in the percent of money spent on these expenditures.</t>
    </r>
  </si>
  <si>
    <t>3. Both Population and GDP per Capita $ are highly correlated with 2021 # of new registered vehicles. The correlation for Population was 0.762133 and the correlation for GDP per Capita $ was 0.730037, the highest correlation being with 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</si>
</sst>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0.00_);[Red]\(0.00\)"/>
    <numFmt numFmtId="168" formatCode="0_);[Red]\(0\)"/>
  </numFmts>
  <fonts count="33">
    <font>
      <sz val="11"/>
      <color theme="1"/>
      <name val="Calibri"/>
      <family val="2"/>
      <scheme val="minor"/>
    </font>
    <font>
      <sz val="11"/>
      <color theme="1"/>
      <name val="Calibri"/>
      <family val="2"/>
      <scheme val="minor"/>
    </font>
    <font>
      <b/>
      <sz val="11"/>
      <color theme="1"/>
      <name val="Calibri"/>
      <family val="2"/>
      <scheme val="minor"/>
    </font>
    <font>
      <b/>
      <sz val="16"/>
      <color theme="1"/>
      <name val="Tahoma"/>
      <family val="2"/>
      <charset val="1"/>
    </font>
    <font>
      <sz val="8"/>
      <color theme="1"/>
      <name val="Verdana"/>
      <family val="2"/>
    </font>
    <font>
      <b/>
      <sz val="10"/>
      <color theme="1"/>
      <name val="Verdana"/>
      <family val="2"/>
    </font>
    <font>
      <sz val="12"/>
      <color theme="1"/>
      <name val="Calibri"/>
      <family val="2"/>
      <scheme val="minor"/>
    </font>
    <font>
      <sz val="9"/>
      <color indexed="81"/>
      <name val="Tahoma"/>
      <family val="2"/>
    </font>
    <font>
      <b/>
      <sz val="9"/>
      <color indexed="81"/>
      <name val="Tahoma"/>
      <family val="2"/>
    </font>
    <font>
      <b/>
      <sz val="8"/>
      <color theme="1"/>
      <name val="Verdana"/>
      <family val="2"/>
    </font>
    <font>
      <b/>
      <sz val="8"/>
      <color rgb="FFFF0000"/>
      <name val="Verdana"/>
      <family val="2"/>
    </font>
    <font>
      <b/>
      <sz val="18"/>
      <color rgb="FF4472C4"/>
      <name val="Calibri Light"/>
      <family val="2"/>
    </font>
    <font>
      <b/>
      <sz val="18"/>
      <color rgb="FF4472C4"/>
      <name val="Tahoma"/>
      <family val="2"/>
    </font>
    <font>
      <sz val="11"/>
      <color theme="1"/>
      <name val="Tahoma"/>
      <family val="2"/>
    </font>
    <font>
      <b/>
      <sz val="10"/>
      <color theme="1"/>
      <name val="Tahoma"/>
      <family val="2"/>
    </font>
    <font>
      <sz val="10"/>
      <name val="Tahoma"/>
      <family val="2"/>
    </font>
    <font>
      <b/>
      <sz val="10"/>
      <name val="Tahoma"/>
      <family val="2"/>
    </font>
    <font>
      <b/>
      <sz val="11"/>
      <color theme="1"/>
      <name val="Tahoma"/>
      <family val="2"/>
    </font>
    <font>
      <b/>
      <sz val="9"/>
      <color theme="1"/>
      <name val="Tahoma"/>
      <family val="2"/>
    </font>
    <font>
      <b/>
      <sz val="9"/>
      <color rgb="FFFF0000"/>
      <name val="Tahoma"/>
      <family val="2"/>
    </font>
    <font>
      <i/>
      <sz val="11"/>
      <color theme="1"/>
      <name val="Calibri"/>
      <family val="2"/>
      <scheme val="minor"/>
    </font>
    <font>
      <b/>
      <sz val="11"/>
      <color rgb="FFFF0000"/>
      <name val="Calibri"/>
      <family val="2"/>
      <scheme val="minor"/>
    </font>
    <font>
      <b/>
      <sz val="20"/>
      <color rgb="FF4472C4"/>
      <name val="Tahoma"/>
      <family val="2"/>
    </font>
    <font>
      <b/>
      <sz val="22"/>
      <color rgb="FFFF0000"/>
      <name val="Calibri"/>
      <family val="2"/>
      <scheme val="minor"/>
    </font>
    <font>
      <b/>
      <sz val="48"/>
      <color rgb="FFFF0000"/>
      <name val="Calibri"/>
      <family val="2"/>
      <scheme val="minor"/>
    </font>
    <font>
      <sz val="18"/>
      <color theme="1"/>
      <name val="Calibri"/>
      <family val="2"/>
      <scheme val="minor"/>
    </font>
    <font>
      <sz val="18"/>
      <color rgb="FFFF0000"/>
      <name val="Calibri"/>
      <family val="2"/>
      <scheme val="minor"/>
    </font>
    <font>
      <sz val="11"/>
      <name val="Calibri"/>
      <family val="2"/>
      <scheme val="minor"/>
    </font>
    <font>
      <b/>
      <sz val="14"/>
      <name val="Calibri"/>
      <family val="2"/>
      <scheme val="minor"/>
    </font>
    <font>
      <sz val="11"/>
      <name val="Tahome"/>
    </font>
    <font>
      <b/>
      <sz val="20"/>
      <color theme="1"/>
      <name val="Calibri"/>
      <family val="2"/>
      <scheme val="minor"/>
    </font>
    <font>
      <b/>
      <sz val="22"/>
      <color rgb="FF0070C0"/>
      <name val="Calibri"/>
      <family val="2"/>
      <scheme val="minor"/>
    </font>
    <font>
      <b/>
      <i/>
      <sz val="20"/>
      <color theme="1"/>
      <name val="Calibri"/>
      <family val="2"/>
      <scheme val="minor"/>
    </font>
  </fonts>
  <fills count="11">
    <fill>
      <patternFill patternType="none"/>
    </fill>
    <fill>
      <patternFill patternType="gray125"/>
    </fill>
    <fill>
      <patternFill patternType="solid">
        <fgColor rgb="FFFFFFFF"/>
        <bgColor rgb="FFFFFFCC"/>
      </patternFill>
    </fill>
    <fill>
      <patternFill patternType="solid">
        <fgColor theme="0"/>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
      <left/>
      <right/>
      <top style="medium">
        <color indexed="64"/>
      </top>
      <bottom style="thin">
        <color indexed="64"/>
      </bottom>
      <diagonal/>
    </border>
  </borders>
  <cellStyleXfs count="7">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 fillId="0" borderId="0"/>
    <xf numFmtId="44" fontId="6" fillId="0" borderId="0" applyFont="0" applyFill="0" applyBorder="0" applyAlignment="0" applyProtection="0"/>
    <xf numFmtId="9" fontId="6" fillId="0" borderId="0" applyFont="0" applyFill="0" applyBorder="0" applyAlignment="0" applyProtection="0"/>
  </cellStyleXfs>
  <cellXfs count="167">
    <xf numFmtId="0" fontId="0" fillId="0" borderId="0" xfId="0"/>
    <xf numFmtId="0" fontId="3" fillId="2" borderId="0" xfId="4" applyFont="1" applyFill="1" applyAlignment="1">
      <alignment horizontal="left"/>
    </xf>
    <xf numFmtId="0" fontId="4" fillId="3" borderId="0" xfId="4" applyFont="1" applyFill="1"/>
    <xf numFmtId="0" fontId="1" fillId="0" borderId="0" xfId="4"/>
    <xf numFmtId="164" fontId="4" fillId="3" borderId="0" xfId="5" applyNumberFormat="1" applyFont="1" applyFill="1" applyAlignment="1">
      <alignment horizontal="center"/>
    </xf>
    <xf numFmtId="165" fontId="4" fillId="3" borderId="0" xfId="6" applyNumberFormat="1" applyFont="1" applyFill="1" applyAlignment="1">
      <alignment horizontal="center"/>
    </xf>
    <xf numFmtId="0" fontId="4" fillId="3" borderId="0" xfId="4" applyFont="1" applyFill="1" applyAlignment="1">
      <alignment horizontal="center" vertical="center"/>
    </xf>
    <xf numFmtId="0" fontId="5" fillId="4" borderId="1" xfId="4" applyFont="1" applyFill="1" applyBorder="1" applyAlignment="1">
      <alignment horizontal="center" vertical="center"/>
    </xf>
    <xf numFmtId="0" fontId="5" fillId="4" borderId="1" xfId="4" applyFont="1" applyFill="1" applyBorder="1" applyAlignment="1">
      <alignment horizontal="center" vertical="center" wrapText="1"/>
    </xf>
    <xf numFmtId="0" fontId="4" fillId="3" borderId="1" xfId="4" applyFont="1" applyFill="1" applyBorder="1" applyAlignment="1">
      <alignment horizontal="center" vertical="center"/>
    </xf>
    <xf numFmtId="0" fontId="4" fillId="3" borderId="1" xfId="4" applyFont="1" applyFill="1" applyBorder="1" applyAlignment="1">
      <alignment horizontal="center"/>
    </xf>
    <xf numFmtId="164" fontId="4" fillId="3" borderId="1" xfId="5" applyNumberFormat="1" applyFont="1" applyFill="1" applyBorder="1" applyAlignment="1">
      <alignment horizontal="center"/>
    </xf>
    <xf numFmtId="165" fontId="4" fillId="3" borderId="1" xfId="6" applyNumberFormat="1" applyFont="1" applyFill="1" applyBorder="1" applyAlignment="1">
      <alignment horizontal="center"/>
    </xf>
    <xf numFmtId="0" fontId="11" fillId="0" borderId="0" xfId="0" applyFont="1" applyAlignment="1"/>
    <xf numFmtId="166" fontId="4" fillId="3" borderId="1" xfId="1" applyNumberFormat="1" applyFont="1" applyFill="1" applyBorder="1" applyAlignment="1">
      <alignment horizontal="center"/>
    </xf>
    <xf numFmtId="0" fontId="0" fillId="0" borderId="0" xfId="0" applyFill="1" applyBorder="1"/>
    <xf numFmtId="0" fontId="3" fillId="2" borderId="0" xfId="4" applyFont="1" applyFill="1" applyAlignment="1"/>
    <xf numFmtId="0" fontId="4" fillId="0" borderId="0" xfId="4" applyFont="1" applyFill="1" applyBorder="1" applyAlignment="1">
      <alignment vertical="center"/>
    </xf>
    <xf numFmtId="0" fontId="4" fillId="3" borderId="0" xfId="4" applyFont="1" applyFill="1" applyAlignment="1">
      <alignment vertical="center"/>
    </xf>
    <xf numFmtId="0" fontId="0" fillId="0" borderId="0" xfId="0" applyAlignment="1"/>
    <xf numFmtId="0" fontId="9" fillId="6" borderId="8" xfId="4" applyFont="1" applyFill="1" applyBorder="1" applyAlignment="1">
      <alignment vertical="center"/>
    </xf>
    <xf numFmtId="165" fontId="0" fillId="0" borderId="0" xfId="3" applyNumberFormat="1" applyFont="1" applyFill="1" applyBorder="1"/>
    <xf numFmtId="0" fontId="12" fillId="0" borderId="0" xfId="0" applyFont="1" applyAlignment="1">
      <alignment horizontal="left"/>
    </xf>
    <xf numFmtId="165" fontId="9" fillId="6" borderId="8" xfId="6" applyNumberFormat="1" applyFont="1" applyFill="1" applyBorder="1" applyAlignment="1">
      <alignment horizontal="center" vertical="center"/>
    </xf>
    <xf numFmtId="0" fontId="2" fillId="6" borderId="8" xfId="0" applyFont="1" applyFill="1" applyBorder="1" applyAlignment="1">
      <alignment horizontal="center" vertical="center"/>
    </xf>
    <xf numFmtId="165" fontId="0" fillId="0" borderId="0" xfId="3" applyNumberFormat="1" applyFont="1" applyFill="1" applyBorder="1" applyAlignment="1">
      <alignment horizontal="center"/>
    </xf>
    <xf numFmtId="0" fontId="9" fillId="6" borderId="8" xfId="4" applyFont="1" applyFill="1" applyBorder="1" applyAlignment="1">
      <alignment horizontal="center" vertical="center"/>
    </xf>
    <xf numFmtId="0" fontId="0" fillId="0" borderId="0" xfId="0" applyFill="1" applyBorder="1" applyAlignment="1">
      <alignment horizontal="center"/>
    </xf>
    <xf numFmtId="0" fontId="9" fillId="0" borderId="0" xfId="4" applyFont="1" applyFill="1" applyBorder="1" applyAlignment="1">
      <alignment vertical="center"/>
    </xf>
    <xf numFmtId="0" fontId="2" fillId="0" borderId="0" xfId="0" applyFont="1" applyFill="1" applyBorder="1" applyAlignment="1">
      <alignment horizontal="center" vertical="center"/>
    </xf>
    <xf numFmtId="0" fontId="0" fillId="0" borderId="0" xfId="0" applyFill="1" applyBorder="1" applyAlignment="1"/>
    <xf numFmtId="165" fontId="0" fillId="0" borderId="0" xfId="3" applyNumberFormat="1" applyFont="1" applyFill="1" applyBorder="1" applyAlignment="1">
      <alignment horizontal="left"/>
    </xf>
    <xf numFmtId="1" fontId="0" fillId="0" borderId="0" xfId="1" applyNumberFormat="1" applyFont="1" applyFill="1" applyBorder="1" applyAlignment="1">
      <alignment horizontal="center"/>
    </xf>
    <xf numFmtId="165" fontId="9" fillId="4" borderId="8" xfId="6" applyNumberFormat="1" applyFont="1" applyFill="1" applyBorder="1" applyAlignment="1">
      <alignment horizontal="left" vertical="center"/>
    </xf>
    <xf numFmtId="0" fontId="2" fillId="4" borderId="8" xfId="0" applyFont="1" applyFill="1" applyBorder="1" applyAlignment="1">
      <alignment horizontal="center" vertical="center"/>
    </xf>
    <xf numFmtId="165" fontId="0" fillId="0" borderId="8" xfId="3" applyNumberFormat="1" applyFont="1" applyFill="1" applyBorder="1" applyAlignment="1">
      <alignment horizontal="left"/>
    </xf>
    <xf numFmtId="1" fontId="0" fillId="0" borderId="8" xfId="1" applyNumberFormat="1" applyFont="1" applyFill="1" applyBorder="1" applyAlignment="1">
      <alignment horizontal="center"/>
    </xf>
    <xf numFmtId="165" fontId="0" fillId="0" borderId="8" xfId="3" applyNumberFormat="1" applyFont="1" applyFill="1" applyBorder="1" applyAlignment="1">
      <alignment horizontal="center"/>
    </xf>
    <xf numFmtId="165" fontId="2" fillId="0" borderId="0" xfId="3" applyNumberFormat="1" applyFont="1" applyFill="1" applyBorder="1" applyAlignment="1">
      <alignment horizontal="left"/>
    </xf>
    <xf numFmtId="1" fontId="2" fillId="0" borderId="0" xfId="1" applyNumberFormat="1" applyFont="1" applyFill="1" applyBorder="1" applyAlignment="1">
      <alignment horizontal="center"/>
    </xf>
    <xf numFmtId="165" fontId="2" fillId="0" borderId="0" xfId="3" applyNumberFormat="1" applyFont="1" applyFill="1" applyBorder="1" applyAlignment="1">
      <alignment horizontal="center"/>
    </xf>
    <xf numFmtId="0" fontId="0" fillId="0" borderId="8" xfId="0" applyFill="1" applyBorder="1" applyAlignment="1"/>
    <xf numFmtId="0" fontId="13" fillId="0" borderId="0" xfId="0" applyFont="1"/>
    <xf numFmtId="0" fontId="14" fillId="4" borderId="1" xfId="4" applyFont="1" applyFill="1" applyBorder="1" applyAlignment="1">
      <alignment horizontal="left" vertical="center" wrapText="1"/>
    </xf>
    <xf numFmtId="0" fontId="14" fillId="4" borderId="1" xfId="4" applyFont="1" applyFill="1" applyBorder="1" applyAlignment="1">
      <alignment horizontal="center" vertical="center" wrapText="1"/>
    </xf>
    <xf numFmtId="0" fontId="16" fillId="0" borderId="0" xfId="0" applyFont="1" applyFill="1" applyAlignment="1">
      <alignment horizontal="left" vertical="top" wrapText="1"/>
    </xf>
    <xf numFmtId="9" fontId="15" fillId="0" borderId="0" xfId="3" applyFont="1" applyFill="1" applyAlignment="1">
      <alignment horizontal="center" vertical="center"/>
    </xf>
    <xf numFmtId="164" fontId="15" fillId="0" borderId="0" xfId="2" applyNumberFormat="1" applyFont="1" applyFill="1" applyAlignment="1">
      <alignment horizontal="center"/>
    </xf>
    <xf numFmtId="0" fontId="17" fillId="0" borderId="1" xfId="0" applyFont="1" applyBorder="1" applyAlignment="1">
      <alignment vertical="center" wrapText="1"/>
    </xf>
    <xf numFmtId="167" fontId="15" fillId="0" borderId="0" xfId="2" applyNumberFormat="1" applyFont="1" applyFill="1" applyAlignment="1">
      <alignment horizontal="center" vertical="center"/>
    </xf>
    <xf numFmtId="0" fontId="9" fillId="0" borderId="0" xfId="0" applyFont="1" applyAlignment="1">
      <alignment horizontal="left" vertical="top" wrapText="1"/>
    </xf>
    <xf numFmtId="10" fontId="15" fillId="0" borderId="0" xfId="3" applyNumberFormat="1" applyFont="1" applyFill="1" applyAlignment="1">
      <alignment horizontal="center" vertical="center"/>
    </xf>
    <xf numFmtId="0" fontId="0" fillId="5" borderId="1" xfId="0" applyFont="1" applyFill="1" applyBorder="1"/>
    <xf numFmtId="0" fontId="2" fillId="0" borderId="1" xfId="0" applyFont="1" applyBorder="1"/>
    <xf numFmtId="0" fontId="0" fillId="5" borderId="1" xfId="0" applyFill="1" applyBorder="1"/>
    <xf numFmtId="0" fontId="0" fillId="0" borderId="0" xfId="0" applyAlignment="1">
      <alignment horizontal="center" vertical="center"/>
    </xf>
    <xf numFmtId="164" fontId="0" fillId="0" borderId="0" xfId="2" applyNumberFormat="1" applyFont="1" applyFill="1" applyAlignment="1">
      <alignment horizontal="center"/>
    </xf>
    <xf numFmtId="164" fontId="0" fillId="0" borderId="0" xfId="2" applyNumberFormat="1" applyFont="1" applyFill="1"/>
    <xf numFmtId="0" fontId="9" fillId="5" borderId="0" xfId="0" applyFont="1" applyFill="1" applyAlignment="1">
      <alignment horizontal="left"/>
    </xf>
    <xf numFmtId="0" fontId="9" fillId="5" borderId="0" xfId="0" applyFont="1" applyFill="1" applyAlignment="1">
      <alignment horizontal="center" vertical="center" wrapText="1"/>
    </xf>
    <xf numFmtId="164" fontId="9" fillId="5" borderId="0" xfId="2" applyNumberFormat="1" applyFont="1" applyFill="1" applyAlignment="1">
      <alignment horizontal="center" vertical="center" wrapText="1"/>
    </xf>
    <xf numFmtId="166" fontId="4" fillId="0" borderId="0" xfId="1" applyNumberFormat="1" applyFont="1" applyFill="1" applyAlignment="1">
      <alignment horizontal="center" vertical="center"/>
    </xf>
    <xf numFmtId="0" fontId="21" fillId="0" borderId="0" xfId="0" applyFont="1"/>
    <xf numFmtId="0" fontId="22" fillId="0" borderId="0" xfId="0" applyFont="1"/>
    <xf numFmtId="0" fontId="0" fillId="0" borderId="0" xfId="0" applyAlignment="1">
      <alignment horizontal="right"/>
    </xf>
    <xf numFmtId="166" fontId="0" fillId="0" borderId="0" xfId="1" applyNumberFormat="1" applyFont="1"/>
    <xf numFmtId="0" fontId="2" fillId="8" borderId="8" xfId="0" applyFont="1" applyFill="1" applyBorder="1" applyAlignment="1">
      <alignment vertical="center"/>
    </xf>
    <xf numFmtId="0" fontId="2" fillId="8" borderId="8" xfId="0" applyFont="1" applyFill="1" applyBorder="1" applyAlignment="1">
      <alignment horizontal="center" vertical="center" wrapText="1"/>
    </xf>
    <xf numFmtId="0" fontId="6" fillId="0" borderId="0" xfId="0" applyFont="1" applyAlignment="1">
      <alignment horizontal="center"/>
    </xf>
    <xf numFmtId="0" fontId="6" fillId="0" borderId="0" xfId="0" applyFont="1"/>
    <xf numFmtId="0" fontId="25" fillId="0" borderId="0" xfId="0" applyFont="1" applyAlignment="1">
      <alignment horizontal="center"/>
    </xf>
    <xf numFmtId="164" fontId="0" fillId="0" borderId="0" xfId="0" applyNumberFormat="1" applyAlignment="1">
      <alignment vertical="center" wrapText="1"/>
    </xf>
    <xf numFmtId="0" fontId="0" fillId="0" borderId="0" xfId="0" applyAlignment="1">
      <alignment vertical="center" wrapText="1"/>
    </xf>
    <xf numFmtId="0" fontId="27" fillId="0" borderId="0" xfId="0" applyFont="1" applyAlignment="1">
      <alignment horizontal="center" vertical="center"/>
    </xf>
    <xf numFmtId="0" fontId="27" fillId="0" borderId="0" xfId="0" applyFont="1" applyAlignment="1">
      <alignment horizontal="center"/>
    </xf>
    <xf numFmtId="0" fontId="27" fillId="0" borderId="0" xfId="0" applyFont="1"/>
    <xf numFmtId="164" fontId="27" fillId="0" borderId="0" xfId="2" applyNumberFormat="1" applyFont="1" applyAlignment="1">
      <alignment horizontal="center"/>
    </xf>
    <xf numFmtId="0" fontId="23" fillId="0" borderId="0" xfId="0" applyFont="1" applyAlignment="1"/>
    <xf numFmtId="0" fontId="24" fillId="0" borderId="0" xfId="0" applyFont="1" applyAlignment="1">
      <alignment vertical="center"/>
    </xf>
    <xf numFmtId="0" fontId="21" fillId="8" borderId="7" xfId="0" applyFont="1" applyFill="1" applyBorder="1" applyAlignment="1">
      <alignment horizontal="center" vertical="center" wrapText="1"/>
    </xf>
    <xf numFmtId="1" fontId="26" fillId="7" borderId="5" xfId="1" applyNumberFormat="1" applyFont="1" applyFill="1" applyBorder="1" applyAlignment="1">
      <alignment horizontal="center" vertical="center"/>
    </xf>
    <xf numFmtId="0" fontId="28" fillId="9" borderId="8" xfId="0" applyFont="1" applyFill="1" applyBorder="1" applyAlignment="1">
      <alignment horizontal="center" vertical="center" wrapText="1"/>
    </xf>
    <xf numFmtId="164" fontId="28" fillId="9" borderId="8" xfId="2" applyNumberFormat="1" applyFont="1" applyFill="1" applyBorder="1" applyAlignment="1">
      <alignment horizontal="center" vertical="center" wrapText="1"/>
    </xf>
    <xf numFmtId="164" fontId="28" fillId="9" borderId="8" xfId="0" applyNumberFormat="1" applyFont="1" applyFill="1" applyBorder="1" applyAlignment="1">
      <alignment horizontal="center" vertical="center" wrapText="1"/>
    </xf>
    <xf numFmtId="0" fontId="29" fillId="0" borderId="0" xfId="0" applyFont="1" applyAlignment="1">
      <alignment horizontal="center" vertical="center"/>
    </xf>
    <xf numFmtId="0" fontId="29" fillId="0" borderId="0" xfId="0" applyFont="1" applyAlignment="1">
      <alignment horizontal="center"/>
    </xf>
    <xf numFmtId="0" fontId="29" fillId="0" borderId="0" xfId="0" applyFont="1"/>
    <xf numFmtId="164" fontId="29" fillId="0" borderId="0" xfId="2" applyNumberFormat="1" applyFont="1" applyAlignment="1">
      <alignment horizontal="center"/>
    </xf>
    <xf numFmtId="168" fontId="29" fillId="0" borderId="0" xfId="0" applyNumberFormat="1" applyFont="1" applyAlignment="1">
      <alignment horizontal="center" vertical="center"/>
    </xf>
    <xf numFmtId="168" fontId="29" fillId="0" borderId="0" xfId="1" applyNumberFormat="1" applyFont="1" applyAlignment="1">
      <alignment horizontal="center" vertical="center"/>
    </xf>
    <xf numFmtId="0" fontId="0" fillId="10" borderId="0" xfId="0" applyFill="1"/>
    <xf numFmtId="0" fontId="2" fillId="0" borderId="0" xfId="0" applyFont="1"/>
    <xf numFmtId="0" fontId="20" fillId="0" borderId="0" xfId="0" applyFont="1"/>
    <xf numFmtId="0" fontId="30" fillId="10" borderId="8" xfId="0" applyFont="1" applyFill="1" applyBorder="1"/>
    <xf numFmtId="0" fontId="32" fillId="10" borderId="8" xfId="0" applyFont="1" applyFill="1" applyBorder="1"/>
    <xf numFmtId="164" fontId="0" fillId="5" borderId="1" xfId="0" applyNumberFormat="1" applyFont="1" applyFill="1" applyBorder="1"/>
    <xf numFmtId="167" fontId="0" fillId="5" borderId="1" xfId="0" applyNumberFormat="1" applyFill="1" applyBorder="1"/>
    <xf numFmtId="0" fontId="0" fillId="0" borderId="0" xfId="0" applyAlignment="1">
      <alignment wrapText="1"/>
    </xf>
    <xf numFmtId="0" fontId="0" fillId="0" borderId="10" xfId="0" applyFill="1" applyBorder="1" applyAlignment="1"/>
    <xf numFmtId="0" fontId="20" fillId="0" borderId="11" xfId="0" applyFont="1" applyFill="1" applyBorder="1" applyAlignment="1">
      <alignment horizontal="center"/>
    </xf>
    <xf numFmtId="0" fontId="20" fillId="0" borderId="11" xfId="0" applyFont="1" applyFill="1" applyBorder="1" applyAlignment="1">
      <alignment horizontal="centerContinuous"/>
    </xf>
    <xf numFmtId="0" fontId="31" fillId="0" borderId="2" xfId="0" applyFont="1" applyBorder="1" applyAlignment="1">
      <alignment horizontal="center" vertical="top" wrapText="1"/>
    </xf>
    <xf numFmtId="0" fontId="31" fillId="0" borderId="3" xfId="0" applyFont="1" applyBorder="1" applyAlignment="1">
      <alignment horizontal="center" vertical="top" wrapText="1"/>
    </xf>
    <xf numFmtId="0" fontId="31" fillId="0" borderId="4" xfId="0" applyFont="1" applyBorder="1" applyAlignment="1">
      <alignment horizontal="center" vertical="top" wrapText="1"/>
    </xf>
    <xf numFmtId="0" fontId="31" fillId="0" borderId="5" xfId="0" applyFont="1" applyBorder="1" applyAlignment="1">
      <alignment horizontal="center" vertical="top" wrapText="1"/>
    </xf>
    <xf numFmtId="0" fontId="31" fillId="0" borderId="0" xfId="0" applyFont="1" applyBorder="1" applyAlignment="1">
      <alignment horizontal="center" vertical="top" wrapText="1"/>
    </xf>
    <xf numFmtId="0" fontId="31" fillId="0" borderId="6" xfId="0" applyFont="1" applyBorder="1" applyAlignment="1">
      <alignment horizontal="center" vertical="top" wrapText="1"/>
    </xf>
    <xf numFmtId="0" fontId="31" fillId="0" borderId="7" xfId="0" applyFont="1" applyBorder="1" applyAlignment="1">
      <alignment horizontal="center" vertical="top" wrapText="1"/>
    </xf>
    <xf numFmtId="0" fontId="31" fillId="0" borderId="8" xfId="0" applyFont="1" applyBorder="1" applyAlignment="1">
      <alignment horizontal="center" vertical="top" wrapText="1"/>
    </xf>
    <xf numFmtId="0" fontId="31" fillId="0" borderId="9" xfId="0" applyFont="1" applyBorder="1" applyAlignment="1">
      <alignment horizontal="center" vertical="top" wrapText="1"/>
    </xf>
    <xf numFmtId="0" fontId="12" fillId="0" borderId="0" xfId="0" applyFont="1" applyAlignment="1">
      <alignment horizontal="center"/>
    </xf>
    <xf numFmtId="0" fontId="9" fillId="5" borderId="2" xfId="4" applyFont="1" applyFill="1" applyBorder="1" applyAlignment="1">
      <alignment horizontal="left" vertical="top" wrapText="1"/>
    </xf>
    <xf numFmtId="0" fontId="9" fillId="5" borderId="3" xfId="4" applyFont="1" applyFill="1" applyBorder="1" applyAlignment="1">
      <alignment horizontal="left" vertical="top" wrapText="1"/>
    </xf>
    <xf numFmtId="0" fontId="9" fillId="5" borderId="4" xfId="4" applyFont="1" applyFill="1" applyBorder="1" applyAlignment="1">
      <alignment horizontal="left" vertical="top" wrapText="1"/>
    </xf>
    <xf numFmtId="0" fontId="9" fillId="5" borderId="7" xfId="4" applyFont="1" applyFill="1" applyBorder="1" applyAlignment="1">
      <alignment horizontal="left" vertical="top" wrapText="1"/>
    </xf>
    <xf numFmtId="0" fontId="9" fillId="5" borderId="8" xfId="4" applyFont="1" applyFill="1" applyBorder="1" applyAlignment="1">
      <alignment horizontal="left" vertical="top" wrapText="1"/>
    </xf>
    <xf numFmtId="0" fontId="9" fillId="5" borderId="9" xfId="4" applyFont="1" applyFill="1" applyBorder="1" applyAlignment="1">
      <alignment horizontal="left" vertical="top" wrapText="1"/>
    </xf>
    <xf numFmtId="0" fontId="10" fillId="3" borderId="2" xfId="4" applyFont="1" applyFill="1" applyBorder="1" applyAlignment="1">
      <alignment horizontal="left" vertical="top" wrapText="1"/>
    </xf>
    <xf numFmtId="0" fontId="4" fillId="3" borderId="3" xfId="4" applyFont="1" applyFill="1" applyBorder="1" applyAlignment="1">
      <alignment horizontal="left" vertical="top" wrapText="1"/>
    </xf>
    <xf numFmtId="0" fontId="4" fillId="3" borderId="4" xfId="4" applyFont="1" applyFill="1" applyBorder="1" applyAlignment="1">
      <alignment horizontal="left" vertical="top" wrapText="1"/>
    </xf>
    <xf numFmtId="0" fontId="4" fillId="3" borderId="5" xfId="4" applyFont="1" applyFill="1" applyBorder="1" applyAlignment="1">
      <alignment horizontal="left" vertical="top" wrapText="1"/>
    </xf>
    <xf numFmtId="0" fontId="4" fillId="3" borderId="0" xfId="4" applyFont="1" applyFill="1" applyBorder="1" applyAlignment="1">
      <alignment horizontal="left" vertical="top" wrapText="1"/>
    </xf>
    <xf numFmtId="0" fontId="4" fillId="3" borderId="6" xfId="4" applyFont="1" applyFill="1" applyBorder="1" applyAlignment="1">
      <alignment horizontal="left" vertical="top" wrapText="1"/>
    </xf>
    <xf numFmtId="0" fontId="4" fillId="3" borderId="7" xfId="4" applyFont="1" applyFill="1" applyBorder="1" applyAlignment="1">
      <alignment horizontal="left" vertical="top" wrapText="1"/>
    </xf>
    <xf numFmtId="0" fontId="4" fillId="3" borderId="8" xfId="4" applyFont="1" applyFill="1" applyBorder="1" applyAlignment="1">
      <alignment horizontal="left" vertical="top" wrapText="1"/>
    </xf>
    <xf numFmtId="0" fontId="4" fillId="3" borderId="9" xfId="4" applyFont="1" applyFill="1" applyBorder="1" applyAlignment="1">
      <alignment horizontal="left" vertical="top" wrapText="1"/>
    </xf>
    <xf numFmtId="0" fontId="9" fillId="3" borderId="2" xfId="4" applyFont="1" applyFill="1" applyBorder="1" applyAlignment="1">
      <alignment horizontal="left" vertical="top" wrapText="1"/>
    </xf>
    <xf numFmtId="0" fontId="18" fillId="5" borderId="2" xfId="0" applyFont="1" applyFill="1" applyBorder="1" applyAlignment="1">
      <alignment horizontal="left" vertical="top" wrapText="1"/>
    </xf>
    <xf numFmtId="0" fontId="18" fillId="5" borderId="3" xfId="0" applyFont="1" applyFill="1" applyBorder="1" applyAlignment="1">
      <alignment horizontal="left" vertical="top" wrapText="1"/>
    </xf>
    <xf numFmtId="0" fontId="18" fillId="5" borderId="4" xfId="0" applyFont="1" applyFill="1" applyBorder="1" applyAlignment="1">
      <alignment horizontal="left" vertical="top" wrapText="1"/>
    </xf>
    <xf numFmtId="0" fontId="18" fillId="5" borderId="5" xfId="0" applyFont="1" applyFill="1" applyBorder="1" applyAlignment="1">
      <alignment horizontal="left" vertical="top" wrapText="1"/>
    </xf>
    <xf numFmtId="0" fontId="18" fillId="5" borderId="0" xfId="0" applyFont="1" applyFill="1" applyBorder="1" applyAlignment="1">
      <alignment horizontal="left" vertical="top" wrapText="1"/>
    </xf>
    <xf numFmtId="0" fontId="18" fillId="5" borderId="6" xfId="0" applyFont="1" applyFill="1" applyBorder="1" applyAlignment="1">
      <alignment horizontal="left" vertical="top" wrapText="1"/>
    </xf>
    <xf numFmtId="0" fontId="19" fillId="0" borderId="5" xfId="0" applyFont="1" applyBorder="1" applyAlignment="1">
      <alignment horizontal="left" vertical="top" wrapText="1"/>
    </xf>
    <xf numFmtId="0" fontId="13" fillId="0" borderId="0" xfId="0" applyFont="1" applyBorder="1" applyAlignment="1">
      <alignment horizontal="left" vertical="top" wrapText="1"/>
    </xf>
    <xf numFmtId="0" fontId="13" fillId="0" borderId="6" xfId="0" applyFont="1" applyBorder="1" applyAlignment="1">
      <alignment horizontal="left" vertical="top" wrapText="1"/>
    </xf>
    <xf numFmtId="0" fontId="13" fillId="0" borderId="5" xfId="0" applyFont="1" applyBorder="1" applyAlignment="1">
      <alignment horizontal="left" vertical="top" wrapText="1"/>
    </xf>
    <xf numFmtId="0" fontId="13" fillId="0" borderId="7" xfId="0" applyFont="1" applyBorder="1" applyAlignment="1">
      <alignment horizontal="left" vertical="top" wrapText="1"/>
    </xf>
    <xf numFmtId="0" fontId="13" fillId="0" borderId="8" xfId="0" applyFont="1" applyBorder="1" applyAlignment="1">
      <alignment horizontal="left" vertical="top" wrapText="1"/>
    </xf>
    <xf numFmtId="0" fontId="13" fillId="0" borderId="9" xfId="0" applyFont="1" applyBorder="1" applyAlignment="1">
      <alignment horizontal="left" vertical="top" wrapText="1"/>
    </xf>
    <xf numFmtId="0" fontId="18" fillId="5" borderId="7" xfId="0" applyFont="1" applyFill="1" applyBorder="1" applyAlignment="1">
      <alignment horizontal="left" vertical="top" wrapText="1"/>
    </xf>
    <xf numFmtId="0" fontId="18" fillId="5" borderId="8" xfId="0" applyFont="1" applyFill="1" applyBorder="1" applyAlignment="1">
      <alignment horizontal="left" vertical="top" wrapText="1"/>
    </xf>
    <xf numFmtId="0" fontId="18" fillId="5" borderId="9" xfId="0" applyFont="1" applyFill="1" applyBorder="1" applyAlignment="1">
      <alignment horizontal="left" vertical="top" wrapText="1"/>
    </xf>
    <xf numFmtId="0" fontId="2" fillId="7" borderId="2" xfId="0" applyFont="1" applyFill="1" applyBorder="1" applyAlignment="1">
      <alignment horizontal="left" vertical="top" wrapText="1"/>
    </xf>
    <xf numFmtId="0" fontId="2" fillId="7" borderId="3" xfId="0" applyFont="1" applyFill="1" applyBorder="1" applyAlignment="1">
      <alignment horizontal="left" vertical="top" wrapText="1"/>
    </xf>
    <xf numFmtId="0" fontId="2" fillId="7" borderId="4" xfId="0" applyFont="1" applyFill="1" applyBorder="1" applyAlignment="1">
      <alignment horizontal="left" vertical="top" wrapText="1"/>
    </xf>
    <xf numFmtId="0" fontId="2" fillId="7" borderId="5" xfId="0" applyFont="1" applyFill="1" applyBorder="1" applyAlignment="1">
      <alignment horizontal="left" vertical="top" wrapText="1"/>
    </xf>
    <xf numFmtId="0" fontId="2" fillId="7" borderId="0" xfId="0" applyFont="1" applyFill="1" applyBorder="1" applyAlignment="1">
      <alignment horizontal="left" vertical="top" wrapText="1"/>
    </xf>
    <xf numFmtId="0" fontId="2" fillId="7" borderId="6" xfId="0" applyFont="1" applyFill="1" applyBorder="1" applyAlignment="1">
      <alignment horizontal="left" vertical="top" wrapText="1"/>
    </xf>
    <xf numFmtId="0" fontId="2" fillId="7" borderId="7" xfId="0" applyFont="1" applyFill="1" applyBorder="1" applyAlignment="1">
      <alignment horizontal="left" vertical="top" wrapText="1"/>
    </xf>
    <xf numFmtId="0" fontId="2" fillId="7" borderId="8" xfId="0" applyFont="1" applyFill="1" applyBorder="1" applyAlignment="1">
      <alignment horizontal="left" vertical="top" wrapText="1"/>
    </xf>
    <xf numFmtId="0" fontId="2" fillId="7" borderId="9" xfId="0" applyFont="1" applyFill="1"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0"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23" fillId="0" borderId="0" xfId="0" applyFont="1" applyAlignment="1">
      <alignment horizontal="center" vertical="center" wrapText="1"/>
    </xf>
    <xf numFmtId="0" fontId="24" fillId="0" borderId="8" xfId="0" applyFont="1" applyBorder="1" applyAlignment="1">
      <alignment horizontal="center" vertical="center"/>
    </xf>
    <xf numFmtId="0" fontId="0" fillId="10" borderId="0" xfId="0" applyFill="1" applyBorder="1" applyAlignment="1"/>
    <xf numFmtId="0" fontId="0" fillId="10" borderId="10" xfId="0" applyFill="1" applyBorder="1" applyAlignment="1"/>
    <xf numFmtId="0" fontId="0" fillId="0" borderId="0" xfId="0" applyFill="1" applyBorder="1" applyAlignment="1">
      <alignment wrapText="1"/>
    </xf>
    <xf numFmtId="0" fontId="20" fillId="10" borderId="11" xfId="0" applyFont="1" applyFill="1" applyBorder="1" applyAlignment="1">
      <alignment horizontal="center" wrapText="1"/>
    </xf>
  </cellXfs>
  <cellStyles count="7">
    <cellStyle name="Comma" xfId="1" builtinId="3"/>
    <cellStyle name="Currency" xfId="2" builtinId="4"/>
    <cellStyle name="Currency 2" xfId="5" xr:uid="{3C6B3774-77DD-4DE6-855D-2AAE147BD8FD}"/>
    <cellStyle name="Normal" xfId="0" builtinId="0"/>
    <cellStyle name="Normal 2" xfId="4" xr:uid="{9B95BE03-6A5D-43A3-ABA2-5643D51F6ACB}"/>
    <cellStyle name="Percent" xfId="3" builtinId="5"/>
    <cellStyle name="Percent 2" xfId="6" xr:uid="{BC834FD6-8ABD-4739-B892-AAA0BD4E27D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NYC</a:t>
            </a:r>
            <a:r>
              <a:rPr lang="en-US" baseline="0"/>
              <a:t> Crimes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'Section 1_Exercise_1'!$B$4</c:f>
              <c:strCache>
                <c:ptCount val="1"/>
                <c:pt idx="0">
                  <c:v>year</c:v>
                </c:pt>
              </c:strCache>
            </c:strRef>
          </c:tx>
          <c:spPr>
            <a:ln w="28575" cap="rnd">
              <a:solidFill>
                <a:schemeClr val="accent1"/>
              </a:solidFill>
              <a:round/>
            </a:ln>
            <a:effectLst/>
          </c:spPr>
          <c:marker>
            <c:symbol val="none"/>
          </c:marker>
          <c:val>
            <c:numRef>
              <c:f>'Section 1_Exercise_1'!$B$5:$B$22</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val>
          <c:smooth val="0"/>
          <c:extLst>
            <c:ext xmlns:c16="http://schemas.microsoft.com/office/drawing/2014/chart" uri="{C3380CC4-5D6E-409C-BE32-E72D297353CC}">
              <c16:uniqueId val="{00000000-2045-4143-B19B-052A489DCBC2}"/>
            </c:ext>
          </c:extLst>
        </c:ser>
        <c:ser>
          <c:idx val="1"/>
          <c:order val="1"/>
          <c:tx>
            <c:strRef>
              <c:f>'Section 1_Exercise_1'!$C$4</c:f>
              <c:strCache>
                <c:ptCount val="1"/>
                <c:pt idx="0">
                  <c:v>count</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'Section 1_Exercise_1'!$C$5:$C$22</c:f>
              <c:numCache>
                <c:formatCode>_(* #,##0_);_(* \(#,##0\);_(* "-"??_);_(@_)</c:formatCode>
                <c:ptCount val="18"/>
                <c:pt idx="0">
                  <c:v>32562</c:v>
                </c:pt>
                <c:pt idx="1">
                  <c:v>28202</c:v>
                </c:pt>
                <c:pt idx="2">
                  <c:v>27229</c:v>
                </c:pt>
                <c:pt idx="3">
                  <c:v>25989</c:v>
                </c:pt>
                <c:pt idx="4">
                  <c:v>24373</c:v>
                </c:pt>
                <c:pt idx="5">
                  <c:v>24722</c:v>
                </c:pt>
                <c:pt idx="6">
                  <c:v>23739</c:v>
                </c:pt>
                <c:pt idx="7">
                  <c:v>21809</c:v>
                </c:pt>
                <c:pt idx="8">
                  <c:v>22401</c:v>
                </c:pt>
                <c:pt idx="9">
                  <c:v>18601</c:v>
                </c:pt>
                <c:pt idx="10">
                  <c:v>19464</c:v>
                </c:pt>
                <c:pt idx="11">
                  <c:v>19717</c:v>
                </c:pt>
                <c:pt idx="12">
                  <c:v>20144</c:v>
                </c:pt>
                <c:pt idx="13">
                  <c:v>19128</c:v>
                </c:pt>
                <c:pt idx="14">
                  <c:v>16539</c:v>
                </c:pt>
                <c:pt idx="15">
                  <c:v>16931</c:v>
                </c:pt>
                <c:pt idx="16">
                  <c:v>15500</c:v>
                </c:pt>
                <c:pt idx="17">
                  <c:v>13956</c:v>
                </c:pt>
              </c:numCache>
            </c:numRef>
          </c:val>
          <c:smooth val="0"/>
          <c:extLst>
            <c:ext xmlns:c16="http://schemas.microsoft.com/office/drawing/2014/chart" uri="{C3380CC4-5D6E-409C-BE32-E72D297353CC}">
              <c16:uniqueId val="{00000001-2045-4143-B19B-052A489DCBC2}"/>
            </c:ext>
          </c:extLst>
        </c:ser>
        <c:dLbls>
          <c:showLegendKey val="0"/>
          <c:showVal val="0"/>
          <c:showCatName val="0"/>
          <c:showSerName val="0"/>
          <c:showPercent val="0"/>
          <c:showBubbleSize val="0"/>
        </c:dLbls>
        <c:smooth val="0"/>
        <c:axId val="1804602960"/>
        <c:axId val="1804605872"/>
      </c:lineChart>
      <c:catAx>
        <c:axId val="180460296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605872"/>
        <c:crosses val="autoZero"/>
        <c:auto val="1"/>
        <c:lblAlgn val="ctr"/>
        <c:lblOffset val="100"/>
        <c:noMultiLvlLbl val="0"/>
      </c:catAx>
      <c:valAx>
        <c:axId val="1804605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602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'Section 1_Exercise_2'!$C$3</c:f>
              <c:strCache>
                <c:ptCount val="1"/>
                <c:pt idx="0">
                  <c:v>Percent Change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'Section 1_Exercise_2'!$B$4:$B$20</c:f>
              <c:strCache>
                <c:ptCount val="17"/>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strCache>
            </c:strRef>
          </c:cat>
          <c:val>
            <c:numRef>
              <c:f>'Section 1_Exercise_2'!$C$4:$C$20</c:f>
              <c:numCache>
                <c:formatCode>0.0%</c:formatCode>
                <c:ptCount val="17"/>
                <c:pt idx="0" formatCode="General">
                  <c:v>0</c:v>
                </c:pt>
                <c:pt idx="1">
                  <c:v>7.1790399247373182E-2</c:v>
                </c:pt>
                <c:pt idx="2">
                  <c:v>5.2919698368734114E-2</c:v>
                </c:pt>
                <c:pt idx="3">
                  <c:v>3.3634280539064365E-2</c:v>
                </c:pt>
                <c:pt idx="4">
                  <c:v>-1.1324142820179017E-2</c:v>
                </c:pt>
                <c:pt idx="5">
                  <c:v>3.5871180595894003E-2</c:v>
                </c:pt>
                <c:pt idx="6">
                  <c:v>5.3119021350352957E-2</c:v>
                </c:pt>
                <c:pt idx="7">
                  <c:v>5.5085041663926804E-2</c:v>
                </c:pt>
                <c:pt idx="8">
                  <c:v>3.73860191172255E-2</c:v>
                </c:pt>
                <c:pt idx="9">
                  <c:v>6.0760561740313523E-2</c:v>
                </c:pt>
                <c:pt idx="10">
                  <c:v>7.2064929623069096E-2</c:v>
                </c:pt>
                <c:pt idx="11">
                  <c:v>5.0359257311642924E-2</c:v>
                </c:pt>
                <c:pt idx="12">
                  <c:v>4.869403485415047E-2</c:v>
                </c:pt>
                <c:pt idx="13">
                  <c:v>6.4506233231649723E-2</c:v>
                </c:pt>
                <c:pt idx="14">
                  <c:v>3.5283307437635747E-2</c:v>
                </c:pt>
                <c:pt idx="15">
                  <c:v>-6.5349364087938677E-2</c:v>
                </c:pt>
                <c:pt idx="16">
                  <c:v>4.8404476695552479E-2</c:v>
                </c:pt>
              </c:numCache>
            </c:numRef>
          </c:val>
          <c:extLst>
            <c:ext xmlns:c16="http://schemas.microsoft.com/office/drawing/2014/chart" uri="{C3380CC4-5D6E-409C-BE32-E72D297353CC}">
              <c16:uniqueId val="{00000000-8437-4A24-A578-BC0979615FC9}"/>
            </c:ext>
          </c:extLst>
        </c:ser>
        <c:dLbls>
          <c:showLegendKey val="0"/>
          <c:showVal val="0"/>
          <c:showCatName val="0"/>
          <c:showSerName val="0"/>
          <c:showPercent val="0"/>
          <c:showBubbleSize val="0"/>
        </c:dLbls>
        <c:gapWidth val="219"/>
        <c:overlap val="-27"/>
        <c:axId val="1670293968"/>
        <c:axId val="1670294384"/>
      </c:barChart>
      <c:catAx>
        <c:axId val="167029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294384"/>
        <c:crosses val="autoZero"/>
        <c:auto val="1"/>
        <c:lblAlgn val="ctr"/>
        <c:lblOffset val="100"/>
        <c:noMultiLvlLbl val="0"/>
      </c:catAx>
      <c:valAx>
        <c:axId val="1670294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293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'Section 1_Exercise_3'!$C$4</c:f>
              <c:strCache>
                <c:ptCount val="1"/>
                <c:pt idx="0">
                  <c:v>2011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'Section 1_Exercise_3'!$B$5:$B$16</c:f>
              <c:strCache>
                <c:ptCount val="12"/>
                <c:pt idx="0">
                  <c:v>Angola</c:v>
                </c:pt>
                <c:pt idx="1">
                  <c:v>Curaçao</c:v>
                </c:pt>
                <c:pt idx="2">
                  <c:v>Israel</c:v>
                </c:pt>
                <c:pt idx="3">
                  <c:v>Lebanon</c:v>
                </c:pt>
                <c:pt idx="4">
                  <c:v>Lithuania</c:v>
                </c:pt>
                <c:pt idx="5">
                  <c:v>Niger</c:v>
                </c:pt>
                <c:pt idx="6">
                  <c:v>Puerto Rico</c:v>
                </c:pt>
                <c:pt idx="7">
                  <c:v>Singapore</c:v>
                </c:pt>
                <c:pt idx="8">
                  <c:v>Spain</c:v>
                </c:pt>
                <c:pt idx="9">
                  <c:v>Syria</c:v>
                </c:pt>
                <c:pt idx="10">
                  <c:v>Tonga</c:v>
                </c:pt>
                <c:pt idx="11">
                  <c:v>Venezuela</c:v>
                </c:pt>
              </c:strCache>
            </c:strRef>
          </c:cat>
          <c:val>
            <c:numRef>
              <c:f>'Section 1_Exercise_3'!$C$5:$C$16</c:f>
              <c:numCache>
                <c:formatCode>0.0%</c:formatCode>
                <c:ptCount val="12"/>
                <c:pt idx="0">
                  <c:v>3.7010000000000001E-2</c:v>
                </c:pt>
                <c:pt idx="1">
                  <c:v>2.1489999999999999E-2</c:v>
                </c:pt>
                <c:pt idx="2">
                  <c:v>1.907E-2</c:v>
                </c:pt>
                <c:pt idx="3">
                  <c:v>5.0509999999999999E-2</c:v>
                </c:pt>
                <c:pt idx="4">
                  <c:v>-1.294E-2</c:v>
                </c:pt>
                <c:pt idx="5">
                  <c:v>3.9529999999999996E-2</c:v>
                </c:pt>
                <c:pt idx="6">
                  <c:v>-1.155E-2</c:v>
                </c:pt>
                <c:pt idx="7">
                  <c:v>2.1070000000000002E-2</c:v>
                </c:pt>
                <c:pt idx="8">
                  <c:v>3.2600000000000003E-3</c:v>
                </c:pt>
                <c:pt idx="9">
                  <c:v>-5.0000000000000001E-4</c:v>
                </c:pt>
                <c:pt idx="10">
                  <c:v>0</c:v>
                </c:pt>
                <c:pt idx="11">
                  <c:v>1.54E-2</c:v>
                </c:pt>
              </c:numCache>
            </c:numRef>
          </c:val>
          <c:extLst>
            <c:ext xmlns:c16="http://schemas.microsoft.com/office/drawing/2014/chart" uri="{C3380CC4-5D6E-409C-BE32-E72D297353CC}">
              <c16:uniqueId val="{00000000-9C57-4F72-93D8-B0FBC7F0DE36}"/>
            </c:ext>
          </c:extLst>
        </c:ser>
        <c:ser>
          <c:idx val="1"/>
          <c:order val="1"/>
          <c:tx>
            <c:strRef>
              <c:f>'Section 1_Exercise_3'!$D$4</c:f>
              <c:strCache>
                <c:ptCount val="1"/>
                <c:pt idx="0">
                  <c:v>2013</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'Section 1_Exercise_3'!$B$5:$B$16</c:f>
              <c:strCache>
                <c:ptCount val="12"/>
                <c:pt idx="0">
                  <c:v>Angola</c:v>
                </c:pt>
                <c:pt idx="1">
                  <c:v>Curaçao</c:v>
                </c:pt>
                <c:pt idx="2">
                  <c:v>Israel</c:v>
                </c:pt>
                <c:pt idx="3">
                  <c:v>Lebanon</c:v>
                </c:pt>
                <c:pt idx="4">
                  <c:v>Lithuania</c:v>
                </c:pt>
                <c:pt idx="5">
                  <c:v>Niger</c:v>
                </c:pt>
                <c:pt idx="6">
                  <c:v>Puerto Rico</c:v>
                </c:pt>
                <c:pt idx="7">
                  <c:v>Singapore</c:v>
                </c:pt>
                <c:pt idx="8">
                  <c:v>Spain</c:v>
                </c:pt>
                <c:pt idx="9">
                  <c:v>Syria</c:v>
                </c:pt>
                <c:pt idx="10">
                  <c:v>Tonga</c:v>
                </c:pt>
                <c:pt idx="11">
                  <c:v>Venezuela</c:v>
                </c:pt>
              </c:strCache>
            </c:strRef>
          </c:cat>
          <c:val>
            <c:numRef>
              <c:f>'Section 1_Exercise_3'!$D$5:$D$16</c:f>
              <c:numCache>
                <c:formatCode>0.0%</c:formatCode>
                <c:ptCount val="12"/>
                <c:pt idx="0">
                  <c:v>3.6159999999999998E-2</c:v>
                </c:pt>
                <c:pt idx="1">
                  <c:v>9.3799999999999994E-3</c:v>
                </c:pt>
                <c:pt idx="2">
                  <c:v>1.8839999999999999E-2</c:v>
                </c:pt>
                <c:pt idx="3">
                  <c:v>6.6790000000000002E-2</c:v>
                </c:pt>
                <c:pt idx="4">
                  <c:v>-1.2030000000000001E-2</c:v>
                </c:pt>
                <c:pt idx="5">
                  <c:v>3.9849999999999997E-2</c:v>
                </c:pt>
                <c:pt idx="6">
                  <c:v>-1.1279999999999998E-2</c:v>
                </c:pt>
                <c:pt idx="7">
                  <c:v>1.6319999999999998E-2</c:v>
                </c:pt>
                <c:pt idx="8">
                  <c:v>-2.8100000000000004E-3</c:v>
                </c:pt>
                <c:pt idx="9">
                  <c:v>-0.10550000000000001</c:v>
                </c:pt>
                <c:pt idx="10">
                  <c:v>0</c:v>
                </c:pt>
                <c:pt idx="11">
                  <c:v>1.4760000000000001E-2</c:v>
                </c:pt>
              </c:numCache>
            </c:numRef>
          </c:val>
          <c:extLst>
            <c:ext xmlns:c16="http://schemas.microsoft.com/office/drawing/2014/chart" uri="{C3380CC4-5D6E-409C-BE32-E72D297353CC}">
              <c16:uniqueId val="{00000001-9C57-4F72-93D8-B0FBC7F0DE36}"/>
            </c:ext>
          </c:extLst>
        </c:ser>
        <c:ser>
          <c:idx val="2"/>
          <c:order val="2"/>
          <c:tx>
            <c:strRef>
              <c:f>'Section 1_Exercise_3'!$E$4</c:f>
              <c:strCache>
                <c:ptCount val="1"/>
                <c:pt idx="0">
                  <c:v>2015</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'Section 1_Exercise_3'!$B$5:$B$16</c:f>
              <c:strCache>
                <c:ptCount val="12"/>
                <c:pt idx="0">
                  <c:v>Angola</c:v>
                </c:pt>
                <c:pt idx="1">
                  <c:v>Curaçao</c:v>
                </c:pt>
                <c:pt idx="2">
                  <c:v>Israel</c:v>
                </c:pt>
                <c:pt idx="3">
                  <c:v>Lebanon</c:v>
                </c:pt>
                <c:pt idx="4">
                  <c:v>Lithuania</c:v>
                </c:pt>
                <c:pt idx="5">
                  <c:v>Niger</c:v>
                </c:pt>
                <c:pt idx="6">
                  <c:v>Puerto Rico</c:v>
                </c:pt>
                <c:pt idx="7">
                  <c:v>Singapore</c:v>
                </c:pt>
                <c:pt idx="8">
                  <c:v>Spain</c:v>
                </c:pt>
                <c:pt idx="9">
                  <c:v>Syria</c:v>
                </c:pt>
                <c:pt idx="10">
                  <c:v>Tonga</c:v>
                </c:pt>
                <c:pt idx="11">
                  <c:v>Venezuela</c:v>
                </c:pt>
              </c:strCache>
            </c:strRef>
          </c:cat>
          <c:val>
            <c:numRef>
              <c:f>'Section 1_Exercise_3'!$E$5:$E$16</c:f>
              <c:numCache>
                <c:formatCode>0.0%</c:formatCode>
                <c:ptCount val="12"/>
                <c:pt idx="0">
                  <c:v>3.499E-2</c:v>
                </c:pt>
                <c:pt idx="1">
                  <c:v>1.3720000000000001E-2</c:v>
                </c:pt>
                <c:pt idx="2">
                  <c:v>2.009E-2</c:v>
                </c:pt>
                <c:pt idx="3">
                  <c:v>4.3129999999999995E-2</c:v>
                </c:pt>
                <c:pt idx="4">
                  <c:v>-1.3340000000000001E-2</c:v>
                </c:pt>
                <c:pt idx="5">
                  <c:v>3.9580000000000004E-2</c:v>
                </c:pt>
                <c:pt idx="6">
                  <c:v>-1.754E-2</c:v>
                </c:pt>
                <c:pt idx="7">
                  <c:v>1.1930000000000001E-2</c:v>
                </c:pt>
                <c:pt idx="8">
                  <c:v>-2.2699999999999999E-3</c:v>
                </c:pt>
                <c:pt idx="9">
                  <c:v>-3.95E-2</c:v>
                </c:pt>
                <c:pt idx="10">
                  <c:v>0</c:v>
                </c:pt>
                <c:pt idx="11">
                  <c:v>1.4199999999999999E-2</c:v>
                </c:pt>
              </c:numCache>
            </c:numRef>
          </c:val>
          <c:extLst>
            <c:ext xmlns:c16="http://schemas.microsoft.com/office/drawing/2014/chart" uri="{C3380CC4-5D6E-409C-BE32-E72D297353CC}">
              <c16:uniqueId val="{00000002-9C57-4F72-93D8-B0FBC7F0DE36}"/>
            </c:ext>
          </c:extLst>
        </c:ser>
        <c:ser>
          <c:idx val="3"/>
          <c:order val="3"/>
          <c:tx>
            <c:strRef>
              <c:f>'Section 1_Exercise_3'!$F$4</c:f>
              <c:strCache>
                <c:ptCount val="1"/>
                <c:pt idx="0">
                  <c:v>2017</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'Section 1_Exercise_3'!$B$5:$B$16</c:f>
              <c:strCache>
                <c:ptCount val="12"/>
                <c:pt idx="0">
                  <c:v>Angola</c:v>
                </c:pt>
                <c:pt idx="1">
                  <c:v>Curaçao</c:v>
                </c:pt>
                <c:pt idx="2">
                  <c:v>Israel</c:v>
                </c:pt>
                <c:pt idx="3">
                  <c:v>Lebanon</c:v>
                </c:pt>
                <c:pt idx="4">
                  <c:v>Lithuania</c:v>
                </c:pt>
                <c:pt idx="5">
                  <c:v>Niger</c:v>
                </c:pt>
                <c:pt idx="6">
                  <c:v>Puerto Rico</c:v>
                </c:pt>
                <c:pt idx="7">
                  <c:v>Singapore</c:v>
                </c:pt>
                <c:pt idx="8">
                  <c:v>Spain</c:v>
                </c:pt>
                <c:pt idx="9">
                  <c:v>Syria</c:v>
                </c:pt>
                <c:pt idx="10">
                  <c:v>Tonga</c:v>
                </c:pt>
                <c:pt idx="11">
                  <c:v>Venezuela</c:v>
                </c:pt>
              </c:strCache>
            </c:strRef>
          </c:cat>
          <c:val>
            <c:numRef>
              <c:f>'Section 1_Exercise_3'!$F$5:$F$16</c:f>
              <c:numCache>
                <c:formatCode>0.0%</c:formatCode>
                <c:ptCount val="12"/>
                <c:pt idx="0">
                  <c:v>3.3780000000000004E-2</c:v>
                </c:pt>
                <c:pt idx="1">
                  <c:v>2.308E-2</c:v>
                </c:pt>
                <c:pt idx="2">
                  <c:v>1.9630000000000002E-2</c:v>
                </c:pt>
                <c:pt idx="3">
                  <c:v>1.6390000000000002E-2</c:v>
                </c:pt>
                <c:pt idx="4">
                  <c:v>-1.5269999999999999E-2</c:v>
                </c:pt>
                <c:pt idx="5">
                  <c:v>3.9140000000000001E-2</c:v>
                </c:pt>
                <c:pt idx="6">
                  <c:v>-2.4070000000000001E-2</c:v>
                </c:pt>
                <c:pt idx="7">
                  <c:v>8.8999999999999995E-4</c:v>
                </c:pt>
                <c:pt idx="8">
                  <c:v>2.9E-4</c:v>
                </c:pt>
                <c:pt idx="9">
                  <c:v>-2.1499999999999998E-2</c:v>
                </c:pt>
                <c:pt idx="10">
                  <c:v>0</c:v>
                </c:pt>
                <c:pt idx="11">
                  <c:v>1.3000000000000001E-2</c:v>
                </c:pt>
              </c:numCache>
            </c:numRef>
          </c:val>
          <c:extLst>
            <c:ext xmlns:c16="http://schemas.microsoft.com/office/drawing/2014/chart" uri="{C3380CC4-5D6E-409C-BE32-E72D297353CC}">
              <c16:uniqueId val="{00000003-9C57-4F72-93D8-B0FBC7F0DE36}"/>
            </c:ext>
          </c:extLst>
        </c:ser>
        <c:ser>
          <c:idx val="4"/>
          <c:order val="4"/>
          <c:tx>
            <c:strRef>
              <c:f>'Section 1_Exercise_3'!$G$4</c:f>
              <c:strCache>
                <c:ptCount val="1"/>
                <c:pt idx="0">
                  <c:v>2019</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'Section 1_Exercise_3'!$B$5:$B$16</c:f>
              <c:strCache>
                <c:ptCount val="12"/>
                <c:pt idx="0">
                  <c:v>Angola</c:v>
                </c:pt>
                <c:pt idx="1">
                  <c:v>Curaçao</c:v>
                </c:pt>
                <c:pt idx="2">
                  <c:v>Israel</c:v>
                </c:pt>
                <c:pt idx="3">
                  <c:v>Lebanon</c:v>
                </c:pt>
                <c:pt idx="4">
                  <c:v>Lithuania</c:v>
                </c:pt>
                <c:pt idx="5">
                  <c:v>Niger</c:v>
                </c:pt>
                <c:pt idx="6">
                  <c:v>Puerto Rico</c:v>
                </c:pt>
                <c:pt idx="7">
                  <c:v>Singapore</c:v>
                </c:pt>
                <c:pt idx="8">
                  <c:v>Spain</c:v>
                </c:pt>
                <c:pt idx="9">
                  <c:v>Syria</c:v>
                </c:pt>
                <c:pt idx="10">
                  <c:v>Tonga</c:v>
                </c:pt>
                <c:pt idx="11">
                  <c:v>Venezuela</c:v>
                </c:pt>
              </c:strCache>
            </c:strRef>
          </c:cat>
          <c:val>
            <c:numRef>
              <c:f>'Section 1_Exercise_3'!$G$5:$G$16</c:f>
              <c:numCache>
                <c:formatCode>0.0%</c:formatCode>
                <c:ptCount val="12"/>
                <c:pt idx="0">
                  <c:v>3.2959999999999996E-2</c:v>
                </c:pt>
                <c:pt idx="1">
                  <c:v>-8.4200000000000004E-3</c:v>
                </c:pt>
                <c:pt idx="2">
                  <c:v>1.9290000000000002E-2</c:v>
                </c:pt>
                <c:pt idx="3">
                  <c:v>0</c:v>
                </c:pt>
                <c:pt idx="4">
                  <c:v>-1.486E-2</c:v>
                </c:pt>
                <c:pt idx="5">
                  <c:v>3.8670000000000003E-2</c:v>
                </c:pt>
                <c:pt idx="6">
                  <c:v>3.1E-4</c:v>
                </c:pt>
                <c:pt idx="7">
                  <c:v>1.1509999999999999E-2</c:v>
                </c:pt>
                <c:pt idx="8">
                  <c:v>9.3999999999999997E-4</c:v>
                </c:pt>
                <c:pt idx="9">
                  <c:v>-1.4999999999999999E-2</c:v>
                </c:pt>
                <c:pt idx="10">
                  <c:v>0</c:v>
                </c:pt>
                <c:pt idx="11">
                  <c:v>-5.9000000000000004E-2</c:v>
                </c:pt>
              </c:numCache>
            </c:numRef>
          </c:val>
          <c:extLst>
            <c:ext xmlns:c16="http://schemas.microsoft.com/office/drawing/2014/chart" uri="{C3380CC4-5D6E-409C-BE32-E72D297353CC}">
              <c16:uniqueId val="{00000004-9C57-4F72-93D8-B0FBC7F0DE36}"/>
            </c:ext>
          </c:extLst>
        </c:ser>
        <c:ser>
          <c:idx val="5"/>
          <c:order val="5"/>
          <c:tx>
            <c:strRef>
              <c:f>'Section 1_Exercise_3'!$H$4</c:f>
              <c:strCache>
                <c:ptCount val="1"/>
                <c:pt idx="0">
                  <c:v>2021</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'Section 1_Exercise_3'!$B$5:$B$16</c:f>
              <c:strCache>
                <c:ptCount val="12"/>
                <c:pt idx="0">
                  <c:v>Angola</c:v>
                </c:pt>
                <c:pt idx="1">
                  <c:v>Curaçao</c:v>
                </c:pt>
                <c:pt idx="2">
                  <c:v>Israel</c:v>
                </c:pt>
                <c:pt idx="3">
                  <c:v>Lebanon</c:v>
                </c:pt>
                <c:pt idx="4">
                  <c:v>Lithuania</c:v>
                </c:pt>
                <c:pt idx="5">
                  <c:v>Niger</c:v>
                </c:pt>
                <c:pt idx="6">
                  <c:v>Puerto Rico</c:v>
                </c:pt>
                <c:pt idx="7">
                  <c:v>Singapore</c:v>
                </c:pt>
                <c:pt idx="8">
                  <c:v>Spain</c:v>
                </c:pt>
                <c:pt idx="9">
                  <c:v>Syria</c:v>
                </c:pt>
                <c:pt idx="10">
                  <c:v>Tonga</c:v>
                </c:pt>
                <c:pt idx="11">
                  <c:v>Venezuela</c:v>
                </c:pt>
              </c:strCache>
            </c:strRef>
          </c:cat>
          <c:val>
            <c:numRef>
              <c:f>'Section 1_Exercise_3'!$H$5:$H$16</c:f>
              <c:numCache>
                <c:formatCode>0.0%</c:formatCode>
                <c:ptCount val="12"/>
                <c:pt idx="0">
                  <c:v>3.2000000000000001E-2</c:v>
                </c:pt>
                <c:pt idx="1">
                  <c:v>-1.6E-2</c:v>
                </c:pt>
                <c:pt idx="2">
                  <c:v>1.8000000000000002E-2</c:v>
                </c:pt>
                <c:pt idx="3">
                  <c:v>-0.02</c:v>
                </c:pt>
                <c:pt idx="4">
                  <c:v>-1.2E-2</c:v>
                </c:pt>
                <c:pt idx="5">
                  <c:v>3.7999999999999999E-2</c:v>
                </c:pt>
                <c:pt idx="6">
                  <c:v>-0.01</c:v>
                </c:pt>
                <c:pt idx="7">
                  <c:v>-4.0999999999999995E-2</c:v>
                </c:pt>
                <c:pt idx="8">
                  <c:v>0</c:v>
                </c:pt>
                <c:pt idx="9">
                  <c:v>-8.0000000000000002E-3</c:v>
                </c:pt>
                <c:pt idx="10">
                  <c:v>0</c:v>
                </c:pt>
                <c:pt idx="11">
                  <c:v>-2.6000000000000002E-2</c:v>
                </c:pt>
              </c:numCache>
            </c:numRef>
          </c:val>
          <c:extLst>
            <c:ext xmlns:c16="http://schemas.microsoft.com/office/drawing/2014/chart" uri="{C3380CC4-5D6E-409C-BE32-E72D297353CC}">
              <c16:uniqueId val="{00000005-9C57-4F72-93D8-B0FBC7F0DE36}"/>
            </c:ext>
          </c:extLst>
        </c:ser>
        <c:dLbls>
          <c:showLegendKey val="0"/>
          <c:showVal val="0"/>
          <c:showCatName val="0"/>
          <c:showSerName val="0"/>
          <c:showPercent val="0"/>
          <c:showBubbleSize val="0"/>
        </c:dLbls>
        <c:gapWidth val="219"/>
        <c:overlap val="-27"/>
        <c:axId val="1801941056"/>
        <c:axId val="1801942720"/>
      </c:barChart>
      <c:catAx>
        <c:axId val="180194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942720"/>
        <c:crosses val="autoZero"/>
        <c:auto val="1"/>
        <c:lblAlgn val="ctr"/>
        <c:lblOffset val="100"/>
        <c:noMultiLvlLbl val="0"/>
      </c:catAx>
      <c:valAx>
        <c:axId val="18019427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941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'Section 1_Exercise_4'!$C$4</c:f>
              <c:strCache>
                <c:ptCount val="1"/>
                <c:pt idx="0">
                  <c:v>2021</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9B1-4A10-98A1-B799F2EA11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9B1-4A10-98A1-B799F2EA114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9B1-4A10-98A1-B799F2EA114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9B1-4A10-98A1-B799F2EA114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9B1-4A10-98A1-B799F2EA114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9B1-4A10-98A1-B799F2EA114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9B1-4A10-98A1-B799F2EA114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9B1-4A10-98A1-B799F2EA114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9B1-4A10-98A1-B799F2EA114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9B1-4A10-98A1-B799F2EA1146}"/>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9B1-4A10-98A1-B799F2EA114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'Section 1_Exercise_4'!$B$5:$B$15</c:f>
              <c:strCache>
                <c:ptCount val="11"/>
                <c:pt idx="0">
                  <c:v>Bangladesh</c:v>
                </c:pt>
                <c:pt idx="1">
                  <c:v>Brazil</c:v>
                </c:pt>
                <c:pt idx="2">
                  <c:v>China</c:v>
                </c:pt>
                <c:pt idx="3">
                  <c:v>India</c:v>
                </c:pt>
                <c:pt idx="4">
                  <c:v>Indonesia</c:v>
                </c:pt>
                <c:pt idx="5">
                  <c:v>Mexico</c:v>
                </c:pt>
                <c:pt idx="6">
                  <c:v>Nigeria</c:v>
                </c:pt>
                <c:pt idx="7">
                  <c:v>Pakistan</c:v>
                </c:pt>
                <c:pt idx="8">
                  <c:v>Rest of the World</c:v>
                </c:pt>
                <c:pt idx="9">
                  <c:v>Russia</c:v>
                </c:pt>
                <c:pt idx="10">
                  <c:v>United States of America</c:v>
                </c:pt>
              </c:strCache>
            </c:strRef>
          </c:cat>
          <c:val>
            <c:numRef>
              <c:f>'Section 1_Exercise_4'!$C$5:$C$15</c:f>
              <c:numCache>
                <c:formatCode>0</c:formatCode>
                <c:ptCount val="11"/>
                <c:pt idx="0">
                  <c:v>166.3</c:v>
                </c:pt>
                <c:pt idx="1">
                  <c:v>213.3</c:v>
                </c:pt>
                <c:pt idx="2">
                  <c:v>1422</c:v>
                </c:pt>
                <c:pt idx="3">
                  <c:v>1393</c:v>
                </c:pt>
                <c:pt idx="4">
                  <c:v>269.8</c:v>
                </c:pt>
                <c:pt idx="5">
                  <c:v>130.30000000000001</c:v>
                </c:pt>
                <c:pt idx="6">
                  <c:v>211.4</c:v>
                </c:pt>
                <c:pt idx="7">
                  <c:v>225.2</c:v>
                </c:pt>
                <c:pt idx="8">
                  <c:v>3291.3630109999995</c:v>
                </c:pt>
                <c:pt idx="9">
                  <c:v>148.9</c:v>
                </c:pt>
                <c:pt idx="10">
                  <c:v>332.9</c:v>
                </c:pt>
              </c:numCache>
            </c:numRef>
          </c:val>
          <c:extLst>
            <c:ext xmlns:c16="http://schemas.microsoft.com/office/drawing/2014/chart" uri="{C3380CC4-5D6E-409C-BE32-E72D297353CC}">
              <c16:uniqueId val="{00000000-32D1-493F-900D-7F1314509D12}"/>
            </c:ext>
          </c:extLst>
        </c:ser>
        <c:ser>
          <c:idx val="1"/>
          <c:order val="1"/>
          <c:tx>
            <c:strRef>
              <c:f>'Section 1_Exercise_4'!$D$4</c:f>
              <c:strCache>
                <c:ptCount val="1"/>
                <c:pt idx="0">
                  <c:v>Percent of Total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7-49B1-4A10-98A1-B799F2EA11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9-49B1-4A10-98A1-B799F2EA114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B-49B1-4A10-98A1-B799F2EA114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D-49B1-4A10-98A1-B799F2EA114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F-49B1-4A10-98A1-B799F2EA114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1-49B1-4A10-98A1-B799F2EA114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3-49B1-4A10-98A1-B799F2EA114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5-49B1-4A10-98A1-B799F2EA114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7-49B1-4A10-98A1-B799F2EA114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9-49B1-4A10-98A1-B799F2EA1146}"/>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2B-49B1-4A10-98A1-B799F2EA1146}"/>
              </c:ext>
            </c:extLst>
          </c:dPt>
          <c:cat>
            <c:strRef>
              <c:f>'Section 1_Exercise_4'!$B$5:$B$15</c:f>
              <c:strCache>
                <c:ptCount val="11"/>
                <c:pt idx="0">
                  <c:v>Bangladesh</c:v>
                </c:pt>
                <c:pt idx="1">
                  <c:v>Brazil</c:v>
                </c:pt>
                <c:pt idx="2">
                  <c:v>China</c:v>
                </c:pt>
                <c:pt idx="3">
                  <c:v>India</c:v>
                </c:pt>
                <c:pt idx="4">
                  <c:v>Indonesia</c:v>
                </c:pt>
                <c:pt idx="5">
                  <c:v>Mexico</c:v>
                </c:pt>
                <c:pt idx="6">
                  <c:v>Nigeria</c:v>
                </c:pt>
                <c:pt idx="7">
                  <c:v>Pakistan</c:v>
                </c:pt>
                <c:pt idx="8">
                  <c:v>Rest of the World</c:v>
                </c:pt>
                <c:pt idx="9">
                  <c:v>Russia</c:v>
                </c:pt>
                <c:pt idx="10">
                  <c:v>United States of America</c:v>
                </c:pt>
              </c:strCache>
            </c:strRef>
          </c:cat>
          <c:val>
            <c:numRef>
              <c:f>'Section 1_Exercise_4'!$D$5:$D$15</c:f>
              <c:numCache>
                <c:formatCode>0.0%</c:formatCode>
                <c:ptCount val="11"/>
                <c:pt idx="0">
                  <c:v>2.1308320606505341E-2</c:v>
                </c:pt>
                <c:pt idx="1">
                  <c:v>2.7330515847069085E-2</c:v>
                </c:pt>
                <c:pt idx="2">
                  <c:v>0.18220343898046057</c:v>
                </c:pt>
                <c:pt idx="3">
                  <c:v>0.17848761638521909</c:v>
                </c:pt>
                <c:pt idx="4">
                  <c:v>3.4569963317108481E-2</c:v>
                </c:pt>
                <c:pt idx="5">
                  <c:v>1.6695575315860769E-2</c:v>
                </c:pt>
                <c:pt idx="6">
                  <c:v>2.7087065401173956E-2</c:v>
                </c:pt>
                <c:pt idx="7">
                  <c:v>2.8855284429254374E-2</c:v>
                </c:pt>
                <c:pt idx="8">
                  <c:v>0.4217283119108885</c:v>
                </c:pt>
                <c:pt idx="9">
                  <c:v>1.9078827049360463E-2</c:v>
                </c:pt>
                <c:pt idx="10">
                  <c:v>4.2655080757099381E-2</c:v>
                </c:pt>
              </c:numCache>
            </c:numRef>
          </c:val>
          <c:extLst>
            <c:ext xmlns:c16="http://schemas.microsoft.com/office/drawing/2014/chart" uri="{C3380CC4-5D6E-409C-BE32-E72D297353CC}">
              <c16:uniqueId val="{00000001-32D1-493F-900D-7F1314509D1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0"/>
          <c:tx>
            <c:strRef>
              <c:f>'Section 2_Exercise_1'!$E$5</c:f>
              <c:strCache>
                <c:ptCount val="1"/>
                <c:pt idx="0">
                  <c:v>Percent Change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'Section 2_Exercise_1'!$B$6:$B$66</c:f>
              <c:strCache>
                <c:ptCount val="61"/>
                <c:pt idx="0">
                  <c:v>Algeria</c:v>
                </c:pt>
                <c:pt idx="1">
                  <c:v>Argentina</c:v>
                </c:pt>
                <c:pt idx="2">
                  <c:v>Australia</c:v>
                </c:pt>
                <c:pt idx="3">
                  <c:v>Austria</c:v>
                </c:pt>
                <c:pt idx="4">
                  <c:v>Azerbaijan</c:v>
                </c:pt>
                <c:pt idx="5">
                  <c:v>Belgium</c:v>
                </c:pt>
                <c:pt idx="6">
                  <c:v>Brazil</c:v>
                </c:pt>
                <c:pt idx="7">
                  <c:v>Bulgaria</c:v>
                </c:pt>
                <c:pt idx="8">
                  <c:v>Canada</c:v>
                </c:pt>
                <c:pt idx="9">
                  <c:v>Chile</c:v>
                </c:pt>
                <c:pt idx="10">
                  <c:v>China</c:v>
                </c:pt>
                <c:pt idx="11">
                  <c:v>Colombia</c:v>
                </c:pt>
                <c:pt idx="12">
                  <c:v>Czech Republic</c:v>
                </c:pt>
                <c:pt idx="13">
                  <c:v>Denmark</c:v>
                </c:pt>
                <c:pt idx="14">
                  <c:v>Ecuador</c:v>
                </c:pt>
                <c:pt idx="15">
                  <c:v>Egypt</c:v>
                </c:pt>
                <c:pt idx="16">
                  <c:v>Finland</c:v>
                </c:pt>
                <c:pt idx="17">
                  <c:v>France</c:v>
                </c:pt>
                <c:pt idx="18">
                  <c:v>Germany</c:v>
                </c:pt>
                <c:pt idx="19">
                  <c:v>Greece</c:v>
                </c:pt>
                <c:pt idx="20">
                  <c:v>Hong Kong</c:v>
                </c:pt>
                <c:pt idx="21">
                  <c:v>Hungary</c:v>
                </c:pt>
                <c:pt idx="22">
                  <c:v>India</c:v>
                </c:pt>
                <c:pt idx="23">
                  <c:v>Indonesia</c:v>
                </c:pt>
                <c:pt idx="24">
                  <c:v>Iran</c:v>
                </c:pt>
                <c:pt idx="25">
                  <c:v>Ireland</c:v>
                </c:pt>
                <c:pt idx="26">
                  <c:v>Israel</c:v>
                </c:pt>
                <c:pt idx="27">
                  <c:v>Italy</c:v>
                </c:pt>
                <c:pt idx="28">
                  <c:v>Japan</c:v>
                </c:pt>
                <c:pt idx="29">
                  <c:v>Kazakhstan</c:v>
                </c:pt>
                <c:pt idx="30">
                  <c:v>Malaysia</c:v>
                </c:pt>
                <c:pt idx="31">
                  <c:v>Mexico</c:v>
                </c:pt>
                <c:pt idx="32">
                  <c:v>Netherlands</c:v>
                </c:pt>
                <c:pt idx="33">
                  <c:v>New Zealand</c:v>
                </c:pt>
                <c:pt idx="34">
                  <c:v>Nigeria</c:v>
                </c:pt>
                <c:pt idx="35">
                  <c:v>Norway</c:v>
                </c:pt>
                <c:pt idx="36">
                  <c:v>Pakistan</c:v>
                </c:pt>
                <c:pt idx="37">
                  <c:v>Peru</c:v>
                </c:pt>
                <c:pt idx="38">
                  <c:v>Philippines</c:v>
                </c:pt>
                <c:pt idx="39">
                  <c:v>Poland</c:v>
                </c:pt>
                <c:pt idx="40">
                  <c:v>Portugal</c:v>
                </c:pt>
                <c:pt idx="41">
                  <c:v>Romania</c:v>
                </c:pt>
                <c:pt idx="42">
                  <c:v>Russia</c:v>
                </c:pt>
                <c:pt idx="43">
                  <c:v>Saudi Arabia</c:v>
                </c:pt>
                <c:pt idx="44">
                  <c:v>Singapore</c:v>
                </c:pt>
                <c:pt idx="45">
                  <c:v>Slovakia</c:v>
                </c:pt>
                <c:pt idx="46">
                  <c:v>South Africa</c:v>
                </c:pt>
                <c:pt idx="47">
                  <c:v>South Korea</c:v>
                </c:pt>
                <c:pt idx="48">
                  <c:v>Spain</c:v>
                </c:pt>
                <c:pt idx="49">
                  <c:v>Sri Lanka</c:v>
                </c:pt>
                <c:pt idx="50">
                  <c:v>Sweden</c:v>
                </c:pt>
                <c:pt idx="51">
                  <c:v>Switzerland</c:v>
                </c:pt>
                <c:pt idx="52">
                  <c:v>Taiwan</c:v>
                </c:pt>
                <c:pt idx="53">
                  <c:v>Thailand</c:v>
                </c:pt>
                <c:pt idx="54">
                  <c:v>Turkey</c:v>
                </c:pt>
                <c:pt idx="55">
                  <c:v>Ukraine</c:v>
                </c:pt>
                <c:pt idx="56">
                  <c:v>United Arab Emirates</c:v>
                </c:pt>
                <c:pt idx="57">
                  <c:v>United Kingdom</c:v>
                </c:pt>
                <c:pt idx="58">
                  <c:v>United States of America</c:v>
                </c:pt>
                <c:pt idx="59">
                  <c:v>Venezuela</c:v>
                </c:pt>
                <c:pt idx="60">
                  <c:v>Vietnam</c:v>
                </c:pt>
              </c:strCache>
            </c:strRef>
          </c:cat>
          <c:val>
            <c:numRef>
              <c:f>'Section 2_Exercise_1'!$E$6:$E$66</c:f>
              <c:numCache>
                <c:formatCode>0%</c:formatCode>
                <c:ptCount val="61"/>
                <c:pt idx="0">
                  <c:v>0.10995135792460475</c:v>
                </c:pt>
                <c:pt idx="1">
                  <c:v>-0.38611475351738311</c:v>
                </c:pt>
                <c:pt idx="2">
                  <c:v>-0.12949383604513776</c:v>
                </c:pt>
                <c:pt idx="3">
                  <c:v>1.0536608947877335E-2</c:v>
                </c:pt>
                <c:pt idx="4">
                  <c:v>-5.7687050031896447E-2</c:v>
                </c:pt>
                <c:pt idx="5">
                  <c:v>1.9223133514917334E-2</c:v>
                </c:pt>
                <c:pt idx="6">
                  <c:v>-0.4848106489744527</c:v>
                </c:pt>
                <c:pt idx="7">
                  <c:v>0.11398083327669406</c:v>
                </c:pt>
                <c:pt idx="8">
                  <c:v>0.12118719091866992</c:v>
                </c:pt>
                <c:pt idx="9">
                  <c:v>-0.1876235992089651</c:v>
                </c:pt>
                <c:pt idx="10">
                  <c:v>2.171211151957551</c:v>
                </c:pt>
                <c:pt idx="11">
                  <c:v>-8.493772485180151E-2</c:v>
                </c:pt>
                <c:pt idx="12">
                  <c:v>0.2496727771842564</c:v>
                </c:pt>
                <c:pt idx="13">
                  <c:v>0.15121638808958959</c:v>
                </c:pt>
                <c:pt idx="14">
                  <c:v>0.35746140651801039</c:v>
                </c:pt>
                <c:pt idx="15">
                  <c:v>1.3932507739938083</c:v>
                </c:pt>
                <c:pt idx="16">
                  <c:v>-7.789172136837752E-2</c:v>
                </c:pt>
                <c:pt idx="17">
                  <c:v>-6.0029377011607155E-2</c:v>
                </c:pt>
                <c:pt idx="18">
                  <c:v>6.60872927863978E-2</c:v>
                </c:pt>
                <c:pt idx="19">
                  <c:v>-0.24987875361808465</c:v>
                </c:pt>
                <c:pt idx="20">
                  <c:v>0.51627145054637724</c:v>
                </c:pt>
                <c:pt idx="21">
                  <c:v>0.18215748892569317</c:v>
                </c:pt>
                <c:pt idx="22">
                  <c:v>0.75122813978622127</c:v>
                </c:pt>
                <c:pt idx="23">
                  <c:v>0.16695205479452047</c:v>
                </c:pt>
                <c:pt idx="24">
                  <c:v>-0.73473352491965005</c:v>
                </c:pt>
                <c:pt idx="25">
                  <c:v>0.12466007683342695</c:v>
                </c:pt>
                <c:pt idx="26">
                  <c:v>0.44368273363407096</c:v>
                </c:pt>
                <c:pt idx="27">
                  <c:v>-0.14943673075435338</c:v>
                </c:pt>
                <c:pt idx="28">
                  <c:v>-0.22140000957000483</c:v>
                </c:pt>
                <c:pt idx="29">
                  <c:v>0.74262553478946192</c:v>
                </c:pt>
                <c:pt idx="30">
                  <c:v>0.44277053220451768</c:v>
                </c:pt>
                <c:pt idx="31">
                  <c:v>3.0743414490841392E-2</c:v>
                </c:pt>
                <c:pt idx="32">
                  <c:v>-0.12400404723345626</c:v>
                </c:pt>
                <c:pt idx="33">
                  <c:v>0.42567051983023374</c:v>
                </c:pt>
                <c:pt idx="34">
                  <c:v>-0.18455376399301637</c:v>
                </c:pt>
                <c:pt idx="35">
                  <c:v>-0.13671989759516512</c:v>
                </c:pt>
                <c:pt idx="36">
                  <c:v>0.25048446929848844</c:v>
                </c:pt>
                <c:pt idx="37">
                  <c:v>0.21199118636205494</c:v>
                </c:pt>
                <c:pt idx="38">
                  <c:v>0.7653115255633347</c:v>
                </c:pt>
                <c:pt idx="39">
                  <c:v>0.2599468086237211</c:v>
                </c:pt>
                <c:pt idx="40">
                  <c:v>-5.6394836913683299E-2</c:v>
                </c:pt>
                <c:pt idx="41">
                  <c:v>0.51041470893049867</c:v>
                </c:pt>
                <c:pt idx="42">
                  <c:v>-0.14454750836472485</c:v>
                </c:pt>
                <c:pt idx="43">
                  <c:v>0.79089611702443952</c:v>
                </c:pt>
                <c:pt idx="44">
                  <c:v>0.42846428839279027</c:v>
                </c:pt>
                <c:pt idx="45">
                  <c:v>0.31071529544811982</c:v>
                </c:pt>
                <c:pt idx="46">
                  <c:v>-0.23898476198348084</c:v>
                </c:pt>
                <c:pt idx="47">
                  <c:v>0.24365555070661027</c:v>
                </c:pt>
                <c:pt idx="48">
                  <c:v>1.1072053567070528E-2</c:v>
                </c:pt>
                <c:pt idx="49">
                  <c:v>3.189715649741709E-2</c:v>
                </c:pt>
                <c:pt idx="50">
                  <c:v>-2.1833516438704459E-2</c:v>
                </c:pt>
                <c:pt idx="51">
                  <c:v>5.0014905104169838E-3</c:v>
                </c:pt>
                <c:pt idx="52">
                  <c:v>0.39679326261235737</c:v>
                </c:pt>
                <c:pt idx="53">
                  <c:v>0.17324711855104269</c:v>
                </c:pt>
                <c:pt idx="54">
                  <c:v>-0.13560505153390845</c:v>
                </c:pt>
                <c:pt idx="55">
                  <c:v>0.15198006406182163</c:v>
                </c:pt>
                <c:pt idx="56">
                  <c:v>0.2088120075707558</c:v>
                </c:pt>
                <c:pt idx="57">
                  <c:v>-9.2626194442552268E-2</c:v>
                </c:pt>
                <c:pt idx="58">
                  <c:v>0.48343351184477568</c:v>
                </c:pt>
                <c:pt idx="59">
                  <c:v>-0.89151866960244985</c:v>
                </c:pt>
                <c:pt idx="60">
                  <c:v>1.2314779755143253</c:v>
                </c:pt>
              </c:numCache>
            </c:numRef>
          </c:val>
          <c:extLst>
            <c:ext xmlns:c16="http://schemas.microsoft.com/office/drawing/2014/chart" uri="{C3380CC4-5D6E-409C-BE32-E72D297353CC}">
              <c16:uniqueId val="{00000002-C9F6-4679-84E2-91AC0C44BD2E}"/>
            </c:ext>
          </c:extLst>
        </c:ser>
        <c:dLbls>
          <c:showLegendKey val="0"/>
          <c:showVal val="0"/>
          <c:showCatName val="0"/>
          <c:showSerName val="0"/>
          <c:showPercent val="0"/>
          <c:showBubbleSize val="0"/>
        </c:dLbls>
        <c:gapWidth val="219"/>
        <c:overlap val="-27"/>
        <c:axId val="159875424"/>
        <c:axId val="159875008"/>
      </c:barChart>
      <c:catAx>
        <c:axId val="15987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75008"/>
        <c:crosses val="autoZero"/>
        <c:auto val="1"/>
        <c:lblAlgn val="ctr"/>
        <c:lblOffset val="100"/>
        <c:noMultiLvlLbl val="0"/>
      </c:catAx>
      <c:valAx>
        <c:axId val="1598750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75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0"/>
          <c:tx>
            <c:strRef>
              <c:f>'Section 2_Exercise_2'!$E$5</c:f>
              <c:strCache>
                <c:ptCount val="1"/>
                <c:pt idx="0">
                  <c:v>Percent Change in 10 Years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'Section 2_Exercise_2'!$B$6:$B$72</c:f>
              <c:strCache>
                <c:ptCount val="67"/>
                <c:pt idx="0">
                  <c:v>Algeria</c:v>
                </c:pt>
                <c:pt idx="1">
                  <c:v>Angola</c:v>
                </c:pt>
                <c:pt idx="2">
                  <c:v>Argentina</c:v>
                </c:pt>
                <c:pt idx="3">
                  <c:v>Australia</c:v>
                </c:pt>
                <c:pt idx="4">
                  <c:v>Austria</c:v>
                </c:pt>
                <c:pt idx="5">
                  <c:v>Azerbaijan</c:v>
                </c:pt>
                <c:pt idx="6">
                  <c:v>Bahrain</c:v>
                </c:pt>
                <c:pt idx="7">
                  <c:v>Belgium</c:v>
                </c:pt>
                <c:pt idx="8">
                  <c:v>Brazil</c:v>
                </c:pt>
                <c:pt idx="9">
                  <c:v>Bulgaria</c:v>
                </c:pt>
                <c:pt idx="10">
                  <c:v>Canada</c:v>
                </c:pt>
                <c:pt idx="11">
                  <c:v>Chile</c:v>
                </c:pt>
                <c:pt idx="12">
                  <c:v>China</c:v>
                </c:pt>
                <c:pt idx="13">
                  <c:v>Colombia</c:v>
                </c:pt>
                <c:pt idx="14">
                  <c:v>Czech Republic</c:v>
                </c:pt>
                <c:pt idx="15">
                  <c:v>Denmark</c:v>
                </c:pt>
                <c:pt idx="16">
                  <c:v>Ecuador</c:v>
                </c:pt>
                <c:pt idx="17">
                  <c:v>Egypt</c:v>
                </c:pt>
                <c:pt idx="18">
                  <c:v>Finland</c:v>
                </c:pt>
                <c:pt idx="19">
                  <c:v>France</c:v>
                </c:pt>
                <c:pt idx="20">
                  <c:v>Germany</c:v>
                </c:pt>
                <c:pt idx="21">
                  <c:v>Greece</c:v>
                </c:pt>
                <c:pt idx="22">
                  <c:v>Hong Kong</c:v>
                </c:pt>
                <c:pt idx="23">
                  <c:v>Hungary</c:v>
                </c:pt>
                <c:pt idx="24">
                  <c:v>India</c:v>
                </c:pt>
                <c:pt idx="25">
                  <c:v>Indonesia</c:v>
                </c:pt>
                <c:pt idx="26">
                  <c:v>Iran</c:v>
                </c:pt>
                <c:pt idx="27">
                  <c:v>Ireland</c:v>
                </c:pt>
                <c:pt idx="28">
                  <c:v>Israel</c:v>
                </c:pt>
                <c:pt idx="29">
                  <c:v>Italy</c:v>
                </c:pt>
                <c:pt idx="30">
                  <c:v>Japan</c:v>
                </c:pt>
                <c:pt idx="31">
                  <c:v>Kazakhstan</c:v>
                </c:pt>
                <c:pt idx="32">
                  <c:v>Kuwait</c:v>
                </c:pt>
                <c:pt idx="33">
                  <c:v>Libya</c:v>
                </c:pt>
                <c:pt idx="34">
                  <c:v>Malaysia</c:v>
                </c:pt>
                <c:pt idx="35">
                  <c:v>Mexico</c:v>
                </c:pt>
                <c:pt idx="36">
                  <c:v>Netherlands</c:v>
                </c:pt>
                <c:pt idx="37">
                  <c:v>New Zealand</c:v>
                </c:pt>
                <c:pt idx="38">
                  <c:v>Nigeria</c:v>
                </c:pt>
                <c:pt idx="39">
                  <c:v>Norway</c:v>
                </c:pt>
                <c:pt idx="40">
                  <c:v>Pakistan</c:v>
                </c:pt>
                <c:pt idx="41">
                  <c:v>Peru</c:v>
                </c:pt>
                <c:pt idx="42">
                  <c:v>Philippines</c:v>
                </c:pt>
                <c:pt idx="43">
                  <c:v>Poland</c:v>
                </c:pt>
                <c:pt idx="44">
                  <c:v>Portugal</c:v>
                </c:pt>
                <c:pt idx="45">
                  <c:v>Qatar</c:v>
                </c:pt>
                <c:pt idx="46">
                  <c:v>Romania</c:v>
                </c:pt>
                <c:pt idx="47">
                  <c:v>Russia</c:v>
                </c:pt>
                <c:pt idx="48">
                  <c:v>Saudi Arabia</c:v>
                </c:pt>
                <c:pt idx="49">
                  <c:v>Singapore</c:v>
                </c:pt>
                <c:pt idx="50">
                  <c:v>Slovakia</c:v>
                </c:pt>
                <c:pt idx="51">
                  <c:v>Slovenia</c:v>
                </c:pt>
                <c:pt idx="52">
                  <c:v>South Africa</c:v>
                </c:pt>
                <c:pt idx="53">
                  <c:v>South Korea</c:v>
                </c:pt>
                <c:pt idx="54">
                  <c:v>Spain</c:v>
                </c:pt>
                <c:pt idx="55">
                  <c:v>Sri Lanka</c:v>
                </c:pt>
                <c:pt idx="56">
                  <c:v>Sweden</c:v>
                </c:pt>
                <c:pt idx="57">
                  <c:v>Switzerland</c:v>
                </c:pt>
                <c:pt idx="58">
                  <c:v>Taiwan</c:v>
                </c:pt>
                <c:pt idx="59">
                  <c:v>Thailand</c:v>
                </c:pt>
                <c:pt idx="60">
                  <c:v>Turkey</c:v>
                </c:pt>
                <c:pt idx="61">
                  <c:v>Ukraine</c:v>
                </c:pt>
                <c:pt idx="62">
                  <c:v>United Arab Emirates</c:v>
                </c:pt>
                <c:pt idx="63">
                  <c:v>United Kingdom</c:v>
                </c:pt>
                <c:pt idx="64">
                  <c:v>United States of America</c:v>
                </c:pt>
                <c:pt idx="65">
                  <c:v>Venezuela</c:v>
                </c:pt>
                <c:pt idx="66">
                  <c:v>Vietnam</c:v>
                </c:pt>
              </c:strCache>
            </c:strRef>
          </c:cat>
          <c:val>
            <c:numRef>
              <c:f>'Section 2_Exercise_2'!$E$6:$E$72</c:f>
              <c:numCache>
                <c:formatCode>0.00%</c:formatCode>
                <c:ptCount val="67"/>
                <c:pt idx="0">
                  <c:v>4.5565306971506736E-4</c:v>
                </c:pt>
                <c:pt idx="1">
                  <c:v>1.1933415586253826E-3</c:v>
                </c:pt>
                <c:pt idx="2">
                  <c:v>2.629848783694877E-3</c:v>
                </c:pt>
                <c:pt idx="3">
                  <c:v>-3.7609026166280923E-3</c:v>
                </c:pt>
                <c:pt idx="4">
                  <c:v>1.0867336477342615E-2</c:v>
                </c:pt>
                <c:pt idx="5">
                  <c:v>8.2271334086143622E-3</c:v>
                </c:pt>
                <c:pt idx="6">
                  <c:v>4.20680796403341E-2</c:v>
                </c:pt>
                <c:pt idx="7">
                  <c:v>1.0018734218457448E-2</c:v>
                </c:pt>
                <c:pt idx="8">
                  <c:v>-4.1577933272487488E-3</c:v>
                </c:pt>
                <c:pt idx="9">
                  <c:v>-1.889427421342238E-3</c:v>
                </c:pt>
                <c:pt idx="10">
                  <c:v>-2.0157226365646874E-4</c:v>
                </c:pt>
                <c:pt idx="11">
                  <c:v>1.7881817442899628E-3</c:v>
                </c:pt>
                <c:pt idx="12">
                  <c:v>0</c:v>
                </c:pt>
                <c:pt idx="13">
                  <c:v>2.0612665564603283E-3</c:v>
                </c:pt>
                <c:pt idx="14">
                  <c:v>3.7462334066291625E-3</c:v>
                </c:pt>
                <c:pt idx="15">
                  <c:v>1.1280315848845035E-3</c:v>
                </c:pt>
                <c:pt idx="16">
                  <c:v>-1.7768372297310986E-3</c:v>
                </c:pt>
                <c:pt idx="17">
                  <c:v>-4.5523820834081352E-4</c:v>
                </c:pt>
                <c:pt idx="18">
                  <c:v>3.9710823745036095E-3</c:v>
                </c:pt>
                <c:pt idx="19">
                  <c:v>-9.7013230953424401E-4</c:v>
                </c:pt>
                <c:pt idx="20">
                  <c:v>9.2566162378175942E-3</c:v>
                </c:pt>
                <c:pt idx="21">
                  <c:v>1.8333299382788937E-4</c:v>
                </c:pt>
                <c:pt idx="22">
                  <c:v>-2.3016702574713666E-2</c:v>
                </c:pt>
                <c:pt idx="23">
                  <c:v>2.9498525073745618E-3</c:v>
                </c:pt>
                <c:pt idx="24">
                  <c:v>-4.4211214270617472E-4</c:v>
                </c:pt>
                <c:pt idx="25">
                  <c:v>-1.6671959352175802E-3</c:v>
                </c:pt>
                <c:pt idx="26">
                  <c:v>1.8251071258530427E-3</c:v>
                </c:pt>
                <c:pt idx="27">
                  <c:v>1.3499083271211187E-3</c:v>
                </c:pt>
                <c:pt idx="28">
                  <c:v>7.7095853821405047E-3</c:v>
                </c:pt>
                <c:pt idx="29">
                  <c:v>6.4478796395801563E-3</c:v>
                </c:pt>
                <c:pt idx="30">
                  <c:v>-2.044989775051187E-3</c:v>
                </c:pt>
                <c:pt idx="31">
                  <c:v>5.0251256281408363E-3</c:v>
                </c:pt>
                <c:pt idx="32">
                  <c:v>5.9911818103224546E-2</c:v>
                </c:pt>
                <c:pt idx="33">
                  <c:v>-8.9099972524238069E-3</c:v>
                </c:pt>
                <c:pt idx="34">
                  <c:v>-3.6828842798992678E-3</c:v>
                </c:pt>
                <c:pt idx="35">
                  <c:v>-6.1312078479458521E-4</c:v>
                </c:pt>
                <c:pt idx="36">
                  <c:v>2.6576467745831334E-3</c:v>
                </c:pt>
                <c:pt idx="37">
                  <c:v>-4.6821244630812497E-4</c:v>
                </c:pt>
                <c:pt idx="38">
                  <c:v>2.2139637858780148E-3</c:v>
                </c:pt>
                <c:pt idx="39">
                  <c:v>1.0585180746954359E-2</c:v>
                </c:pt>
                <c:pt idx="40">
                  <c:v>-3.8833443361419029E-5</c:v>
                </c:pt>
                <c:pt idx="41">
                  <c:v>-2.6288856334409916E-3</c:v>
                </c:pt>
                <c:pt idx="42">
                  <c:v>-4.7383968754336481E-3</c:v>
                </c:pt>
                <c:pt idx="43">
                  <c:v>7.2366380647159723E-4</c:v>
                </c:pt>
                <c:pt idx="44">
                  <c:v>-9.2165898617512232E-3</c:v>
                </c:pt>
                <c:pt idx="45">
                  <c:v>-2.2304493488547905E-2</c:v>
                </c:pt>
                <c:pt idx="46">
                  <c:v>7.6189691740613519E-4</c:v>
                </c:pt>
                <c:pt idx="47">
                  <c:v>8.6281276962907327E-4</c:v>
                </c:pt>
                <c:pt idx="48">
                  <c:v>2.5495449142167725E-2</c:v>
                </c:pt>
                <c:pt idx="49">
                  <c:v>4.2082711656910021E-4</c:v>
                </c:pt>
                <c:pt idx="50">
                  <c:v>3.7511851271694319E-3</c:v>
                </c:pt>
                <c:pt idx="51">
                  <c:v>3.5871186167424352E-3</c:v>
                </c:pt>
                <c:pt idx="52">
                  <c:v>-2.9586997932962156E-3</c:v>
                </c:pt>
                <c:pt idx="53">
                  <c:v>-3.9918566125063393E-5</c:v>
                </c:pt>
                <c:pt idx="54">
                  <c:v>-3.6250227829642823E-3</c:v>
                </c:pt>
                <c:pt idx="55">
                  <c:v>-1.3997529847673884E-2</c:v>
                </c:pt>
                <c:pt idx="56">
                  <c:v>5.015045135406293E-3</c:v>
                </c:pt>
                <c:pt idx="57">
                  <c:v>6.1260091687289631E-3</c:v>
                </c:pt>
                <c:pt idx="58">
                  <c:v>-1.8845348489380798E-2</c:v>
                </c:pt>
                <c:pt idx="59">
                  <c:v>-7.6569678407351072E-3</c:v>
                </c:pt>
                <c:pt idx="60">
                  <c:v>4.6572166520917335E-3</c:v>
                </c:pt>
                <c:pt idx="61">
                  <c:v>3.1198544067942979E-3</c:v>
                </c:pt>
                <c:pt idx="62">
                  <c:v>-7.2853029038942752E-2</c:v>
                </c:pt>
                <c:pt idx="63">
                  <c:v>4.9024593665452088E-3</c:v>
                </c:pt>
                <c:pt idx="64">
                  <c:v>2.0242914979757831E-3</c:v>
                </c:pt>
                <c:pt idx="65">
                  <c:v>-1.3375579040246999E-2</c:v>
                </c:pt>
                <c:pt idx="66">
                  <c:v>2.7933522236287534E-3</c:v>
                </c:pt>
              </c:numCache>
            </c:numRef>
          </c:val>
          <c:extLst>
            <c:ext xmlns:c16="http://schemas.microsoft.com/office/drawing/2014/chart" uri="{C3380CC4-5D6E-409C-BE32-E72D297353CC}">
              <c16:uniqueId val="{00000002-6A45-4D08-9B48-CB2767B607A8}"/>
            </c:ext>
          </c:extLst>
        </c:ser>
        <c:dLbls>
          <c:showLegendKey val="0"/>
          <c:showVal val="0"/>
          <c:showCatName val="0"/>
          <c:showSerName val="0"/>
          <c:showPercent val="0"/>
          <c:showBubbleSize val="0"/>
        </c:dLbls>
        <c:gapWidth val="219"/>
        <c:overlap val="-27"/>
        <c:axId val="1814806384"/>
        <c:axId val="1814807216"/>
      </c:barChart>
      <c:catAx>
        <c:axId val="181480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807216"/>
        <c:crosses val="autoZero"/>
        <c:auto val="1"/>
        <c:lblAlgn val="ctr"/>
        <c:lblOffset val="100"/>
        <c:noMultiLvlLbl val="0"/>
      </c:catAx>
      <c:valAx>
        <c:axId val="18148072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806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Passenger</a:t>
            </a:r>
            <a:r>
              <a:rPr lang="en-US" baseline="0"/>
              <a:t> New Car Registrations 2021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'Section 3_Exercise_1'!$C$4</c:f>
              <c:strCache>
                <c:ptCount val="1"/>
                <c:pt idx="0">
                  <c:v>2021
# of new vehicles registered</c:v>
                </c:pt>
              </c:strCache>
            </c:strRef>
          </c:tx>
          <c:spPr>
            <a:solidFill>
              <a:schemeClr val="accent1"/>
            </a:solidFill>
            <a:ln>
              <a:noFill/>
            </a:ln>
            <a:effectLst/>
          </c:spPr>
          <c:invertIfNegative val="0"/>
          <c:cat>
            <c:strRef>
              <c:f>'Section 3_Exercise_1'!$B$5:$B$65</c:f>
              <c:strCache>
                <c:ptCount val="61"/>
                <c:pt idx="0">
                  <c:v>Vietnam</c:v>
                </c:pt>
                <c:pt idx="1">
                  <c:v>Venezuela</c:v>
                </c:pt>
                <c:pt idx="2">
                  <c:v>United States of America</c:v>
                </c:pt>
                <c:pt idx="3">
                  <c:v>United Kingdom</c:v>
                </c:pt>
                <c:pt idx="4">
                  <c:v>United Arab Emirates</c:v>
                </c:pt>
                <c:pt idx="5">
                  <c:v>Ukraine</c:v>
                </c:pt>
                <c:pt idx="6">
                  <c:v>Turkey</c:v>
                </c:pt>
                <c:pt idx="7">
                  <c:v>Thailand</c:v>
                </c:pt>
                <c:pt idx="8">
                  <c:v>Taiwan</c:v>
                </c:pt>
                <c:pt idx="9">
                  <c:v>Switzerland</c:v>
                </c:pt>
                <c:pt idx="10">
                  <c:v>Sweden</c:v>
                </c:pt>
                <c:pt idx="11">
                  <c:v>Sri Lanka</c:v>
                </c:pt>
                <c:pt idx="12">
                  <c:v>Spain</c:v>
                </c:pt>
                <c:pt idx="13">
                  <c:v>South Korea</c:v>
                </c:pt>
                <c:pt idx="14">
                  <c:v>South Africa</c:v>
                </c:pt>
                <c:pt idx="15">
                  <c:v>Slovakia</c:v>
                </c:pt>
                <c:pt idx="16">
                  <c:v>Singapore</c:v>
                </c:pt>
                <c:pt idx="17">
                  <c:v>Saudi Arabia</c:v>
                </c:pt>
                <c:pt idx="18">
                  <c:v>Russia</c:v>
                </c:pt>
                <c:pt idx="19">
                  <c:v>Romania</c:v>
                </c:pt>
                <c:pt idx="20">
                  <c:v>Portugal</c:v>
                </c:pt>
                <c:pt idx="21">
                  <c:v>Poland</c:v>
                </c:pt>
                <c:pt idx="22">
                  <c:v>Philippines</c:v>
                </c:pt>
                <c:pt idx="23">
                  <c:v>Peru</c:v>
                </c:pt>
                <c:pt idx="24">
                  <c:v>Pakistan</c:v>
                </c:pt>
                <c:pt idx="25">
                  <c:v>Norway</c:v>
                </c:pt>
                <c:pt idx="26">
                  <c:v>Nigeria</c:v>
                </c:pt>
                <c:pt idx="27">
                  <c:v>New Zealand</c:v>
                </c:pt>
                <c:pt idx="28">
                  <c:v>Netherlands</c:v>
                </c:pt>
                <c:pt idx="29">
                  <c:v>Mexico</c:v>
                </c:pt>
                <c:pt idx="30">
                  <c:v>Malaysia</c:v>
                </c:pt>
                <c:pt idx="31">
                  <c:v>Kazakhstan</c:v>
                </c:pt>
                <c:pt idx="32">
                  <c:v>Japan</c:v>
                </c:pt>
                <c:pt idx="33">
                  <c:v>Italy</c:v>
                </c:pt>
                <c:pt idx="34">
                  <c:v>Israel</c:v>
                </c:pt>
                <c:pt idx="35">
                  <c:v>Ireland</c:v>
                </c:pt>
                <c:pt idx="36">
                  <c:v>Iran</c:v>
                </c:pt>
                <c:pt idx="37">
                  <c:v>Indonesia</c:v>
                </c:pt>
                <c:pt idx="38">
                  <c:v>India</c:v>
                </c:pt>
                <c:pt idx="39">
                  <c:v>Hungary</c:v>
                </c:pt>
                <c:pt idx="40">
                  <c:v>Hong Kong</c:v>
                </c:pt>
                <c:pt idx="41">
                  <c:v>Greece</c:v>
                </c:pt>
                <c:pt idx="42">
                  <c:v>Germany</c:v>
                </c:pt>
                <c:pt idx="43">
                  <c:v>France</c:v>
                </c:pt>
                <c:pt idx="44">
                  <c:v>Finland</c:v>
                </c:pt>
                <c:pt idx="45">
                  <c:v>Egypt</c:v>
                </c:pt>
                <c:pt idx="46">
                  <c:v>Ecuador</c:v>
                </c:pt>
                <c:pt idx="47">
                  <c:v>Denmark</c:v>
                </c:pt>
                <c:pt idx="48">
                  <c:v>Czech Republic</c:v>
                </c:pt>
                <c:pt idx="49">
                  <c:v>Colombia</c:v>
                </c:pt>
                <c:pt idx="50">
                  <c:v>China</c:v>
                </c:pt>
                <c:pt idx="51">
                  <c:v>Chile</c:v>
                </c:pt>
                <c:pt idx="52">
                  <c:v>Canada</c:v>
                </c:pt>
                <c:pt idx="53">
                  <c:v>Bulgaria</c:v>
                </c:pt>
                <c:pt idx="54">
                  <c:v>Brazil</c:v>
                </c:pt>
                <c:pt idx="55">
                  <c:v>Belgium</c:v>
                </c:pt>
                <c:pt idx="56">
                  <c:v>Azerbaijan</c:v>
                </c:pt>
                <c:pt idx="57">
                  <c:v>Austria</c:v>
                </c:pt>
                <c:pt idx="58">
                  <c:v>Australia</c:v>
                </c:pt>
                <c:pt idx="59">
                  <c:v>Argentina</c:v>
                </c:pt>
                <c:pt idx="60">
                  <c:v>Algeria</c:v>
                </c:pt>
              </c:strCache>
            </c:strRef>
          </c:cat>
          <c:val>
            <c:numRef>
              <c:f>'Section 3_Exercise_1'!$C$5:$C$65</c:f>
              <c:numCache>
                <c:formatCode>_(* #,##0_);_(* \(#,##0\);_(* "-"??_);_(@_)</c:formatCode>
                <c:ptCount val="61"/>
                <c:pt idx="0">
                  <c:v>230200</c:v>
                </c:pt>
                <c:pt idx="1">
                  <c:v>2047.0000000000002</c:v>
                </c:pt>
                <c:pt idx="2">
                  <c:v>3532000</c:v>
                </c:pt>
                <c:pt idx="3">
                  <c:v>1646000</c:v>
                </c:pt>
                <c:pt idx="4">
                  <c:v>193000</c:v>
                </c:pt>
                <c:pt idx="5">
                  <c:v>93120</c:v>
                </c:pt>
                <c:pt idx="6">
                  <c:v>646600</c:v>
                </c:pt>
                <c:pt idx="7">
                  <c:v>257399.99999999997</c:v>
                </c:pt>
                <c:pt idx="8">
                  <c:v>390900</c:v>
                </c:pt>
                <c:pt idx="9">
                  <c:v>290900</c:v>
                </c:pt>
                <c:pt idx="10">
                  <c:v>365100</c:v>
                </c:pt>
                <c:pt idx="11">
                  <c:v>39170</c:v>
                </c:pt>
                <c:pt idx="12">
                  <c:v>1044000</c:v>
                </c:pt>
                <c:pt idx="13">
                  <c:v>1566000</c:v>
                </c:pt>
                <c:pt idx="14">
                  <c:v>287600</c:v>
                </c:pt>
                <c:pt idx="15">
                  <c:v>84050</c:v>
                </c:pt>
                <c:pt idx="16">
                  <c:v>61850</c:v>
                </c:pt>
                <c:pt idx="17">
                  <c:v>406200</c:v>
                </c:pt>
                <c:pt idx="18">
                  <c:v>1711000</c:v>
                </c:pt>
                <c:pt idx="19">
                  <c:v>147800</c:v>
                </c:pt>
                <c:pt idx="20">
                  <c:v>177200</c:v>
                </c:pt>
                <c:pt idx="21">
                  <c:v>496500</c:v>
                </c:pt>
                <c:pt idx="22">
                  <c:v>80020</c:v>
                </c:pt>
                <c:pt idx="23">
                  <c:v>113600</c:v>
                </c:pt>
                <c:pt idx="24">
                  <c:v>131100</c:v>
                </c:pt>
                <c:pt idx="25">
                  <c:v>155400</c:v>
                </c:pt>
                <c:pt idx="26">
                  <c:v>4783</c:v>
                </c:pt>
                <c:pt idx="27">
                  <c:v>104300</c:v>
                </c:pt>
                <c:pt idx="28">
                  <c:v>336200</c:v>
                </c:pt>
                <c:pt idx="29">
                  <c:v>562400</c:v>
                </c:pt>
                <c:pt idx="30">
                  <c:v>529600</c:v>
                </c:pt>
                <c:pt idx="31">
                  <c:v>76890</c:v>
                </c:pt>
                <c:pt idx="32">
                  <c:v>4085000</c:v>
                </c:pt>
                <c:pt idx="33">
                  <c:v>1510000</c:v>
                </c:pt>
                <c:pt idx="34">
                  <c:v>319400</c:v>
                </c:pt>
                <c:pt idx="35">
                  <c:v>134500</c:v>
                </c:pt>
                <c:pt idx="36">
                  <c:v>715700</c:v>
                </c:pt>
                <c:pt idx="37">
                  <c:v>517000</c:v>
                </c:pt>
                <c:pt idx="38">
                  <c:v>2944000</c:v>
                </c:pt>
                <c:pt idx="39">
                  <c:v>137800</c:v>
                </c:pt>
                <c:pt idx="40">
                  <c:v>39280</c:v>
                </c:pt>
                <c:pt idx="41">
                  <c:v>94690</c:v>
                </c:pt>
                <c:pt idx="42">
                  <c:v>3018000</c:v>
                </c:pt>
                <c:pt idx="43">
                  <c:v>1785000</c:v>
                </c:pt>
                <c:pt idx="44">
                  <c:v>113300</c:v>
                </c:pt>
                <c:pt idx="45">
                  <c:v>208500</c:v>
                </c:pt>
                <c:pt idx="46">
                  <c:v>52650</c:v>
                </c:pt>
                <c:pt idx="47">
                  <c:v>203500</c:v>
                </c:pt>
                <c:pt idx="48">
                  <c:v>182800</c:v>
                </c:pt>
                <c:pt idx="49">
                  <c:v>107700</c:v>
                </c:pt>
                <c:pt idx="50">
                  <c:v>21222000</c:v>
                </c:pt>
                <c:pt idx="51">
                  <c:v>269800</c:v>
                </c:pt>
                <c:pt idx="52">
                  <c:v>447900</c:v>
                </c:pt>
                <c:pt idx="53">
                  <c:v>27950</c:v>
                </c:pt>
                <c:pt idx="54">
                  <c:v>1855000</c:v>
                </c:pt>
                <c:pt idx="55">
                  <c:v>456300</c:v>
                </c:pt>
                <c:pt idx="56">
                  <c:v>4422</c:v>
                </c:pt>
                <c:pt idx="57">
                  <c:v>276600</c:v>
                </c:pt>
                <c:pt idx="58">
                  <c:v>299000</c:v>
                </c:pt>
                <c:pt idx="59">
                  <c:v>338500</c:v>
                </c:pt>
                <c:pt idx="60">
                  <c:v>53900</c:v>
                </c:pt>
              </c:numCache>
            </c:numRef>
          </c:val>
          <c:extLst>
            <c:ext xmlns:c16="http://schemas.microsoft.com/office/drawing/2014/chart" uri="{C3380CC4-5D6E-409C-BE32-E72D297353CC}">
              <c16:uniqueId val="{00000000-E331-4B4B-B5A3-034C9551EE9D}"/>
            </c:ext>
          </c:extLst>
        </c:ser>
        <c:ser>
          <c:idx val="1"/>
          <c:order val="1"/>
          <c:tx>
            <c:strRef>
              <c:f>'Section 3_Exercise_1'!$D$4</c:f>
              <c:strCache>
                <c:ptCount val="1"/>
                <c:pt idx="0">
                  <c:v>Cars per 100K people</c:v>
                </c:pt>
              </c:strCache>
            </c:strRef>
          </c:tx>
          <c:spPr>
            <a:solidFill>
              <a:schemeClr val="accent2"/>
            </a:solidFill>
            <a:ln>
              <a:noFill/>
            </a:ln>
            <a:effectLst/>
          </c:spPr>
          <c:invertIfNegative val="0"/>
          <c:cat>
            <c:strRef>
              <c:f>'Section 3_Exercise_1'!$B$5:$B$65</c:f>
              <c:strCache>
                <c:ptCount val="61"/>
                <c:pt idx="0">
                  <c:v>Vietnam</c:v>
                </c:pt>
                <c:pt idx="1">
                  <c:v>Venezuela</c:v>
                </c:pt>
                <c:pt idx="2">
                  <c:v>United States of America</c:v>
                </c:pt>
                <c:pt idx="3">
                  <c:v>United Kingdom</c:v>
                </c:pt>
                <c:pt idx="4">
                  <c:v>United Arab Emirates</c:v>
                </c:pt>
                <c:pt idx="5">
                  <c:v>Ukraine</c:v>
                </c:pt>
                <c:pt idx="6">
                  <c:v>Turkey</c:v>
                </c:pt>
                <c:pt idx="7">
                  <c:v>Thailand</c:v>
                </c:pt>
                <c:pt idx="8">
                  <c:v>Taiwan</c:v>
                </c:pt>
                <c:pt idx="9">
                  <c:v>Switzerland</c:v>
                </c:pt>
                <c:pt idx="10">
                  <c:v>Sweden</c:v>
                </c:pt>
                <c:pt idx="11">
                  <c:v>Sri Lanka</c:v>
                </c:pt>
                <c:pt idx="12">
                  <c:v>Spain</c:v>
                </c:pt>
                <c:pt idx="13">
                  <c:v>South Korea</c:v>
                </c:pt>
                <c:pt idx="14">
                  <c:v>South Africa</c:v>
                </c:pt>
                <c:pt idx="15">
                  <c:v>Slovakia</c:v>
                </c:pt>
                <c:pt idx="16">
                  <c:v>Singapore</c:v>
                </c:pt>
                <c:pt idx="17">
                  <c:v>Saudi Arabia</c:v>
                </c:pt>
                <c:pt idx="18">
                  <c:v>Russia</c:v>
                </c:pt>
                <c:pt idx="19">
                  <c:v>Romania</c:v>
                </c:pt>
                <c:pt idx="20">
                  <c:v>Portugal</c:v>
                </c:pt>
                <c:pt idx="21">
                  <c:v>Poland</c:v>
                </c:pt>
                <c:pt idx="22">
                  <c:v>Philippines</c:v>
                </c:pt>
                <c:pt idx="23">
                  <c:v>Peru</c:v>
                </c:pt>
                <c:pt idx="24">
                  <c:v>Pakistan</c:v>
                </c:pt>
                <c:pt idx="25">
                  <c:v>Norway</c:v>
                </c:pt>
                <c:pt idx="26">
                  <c:v>Nigeria</c:v>
                </c:pt>
                <c:pt idx="27">
                  <c:v>New Zealand</c:v>
                </c:pt>
                <c:pt idx="28">
                  <c:v>Netherlands</c:v>
                </c:pt>
                <c:pt idx="29">
                  <c:v>Mexico</c:v>
                </c:pt>
                <c:pt idx="30">
                  <c:v>Malaysia</c:v>
                </c:pt>
                <c:pt idx="31">
                  <c:v>Kazakhstan</c:v>
                </c:pt>
                <c:pt idx="32">
                  <c:v>Japan</c:v>
                </c:pt>
                <c:pt idx="33">
                  <c:v>Italy</c:v>
                </c:pt>
                <c:pt idx="34">
                  <c:v>Israel</c:v>
                </c:pt>
                <c:pt idx="35">
                  <c:v>Ireland</c:v>
                </c:pt>
                <c:pt idx="36">
                  <c:v>Iran</c:v>
                </c:pt>
                <c:pt idx="37">
                  <c:v>Indonesia</c:v>
                </c:pt>
                <c:pt idx="38">
                  <c:v>India</c:v>
                </c:pt>
                <c:pt idx="39">
                  <c:v>Hungary</c:v>
                </c:pt>
                <c:pt idx="40">
                  <c:v>Hong Kong</c:v>
                </c:pt>
                <c:pt idx="41">
                  <c:v>Greece</c:v>
                </c:pt>
                <c:pt idx="42">
                  <c:v>Germany</c:v>
                </c:pt>
                <c:pt idx="43">
                  <c:v>France</c:v>
                </c:pt>
                <c:pt idx="44">
                  <c:v>Finland</c:v>
                </c:pt>
                <c:pt idx="45">
                  <c:v>Egypt</c:v>
                </c:pt>
                <c:pt idx="46">
                  <c:v>Ecuador</c:v>
                </c:pt>
                <c:pt idx="47">
                  <c:v>Denmark</c:v>
                </c:pt>
                <c:pt idx="48">
                  <c:v>Czech Republic</c:v>
                </c:pt>
                <c:pt idx="49">
                  <c:v>Colombia</c:v>
                </c:pt>
                <c:pt idx="50">
                  <c:v>China</c:v>
                </c:pt>
                <c:pt idx="51">
                  <c:v>Chile</c:v>
                </c:pt>
                <c:pt idx="52">
                  <c:v>Canada</c:v>
                </c:pt>
                <c:pt idx="53">
                  <c:v>Bulgaria</c:v>
                </c:pt>
                <c:pt idx="54">
                  <c:v>Brazil</c:v>
                </c:pt>
                <c:pt idx="55">
                  <c:v>Belgium</c:v>
                </c:pt>
                <c:pt idx="56">
                  <c:v>Azerbaijan</c:v>
                </c:pt>
                <c:pt idx="57">
                  <c:v>Austria</c:v>
                </c:pt>
                <c:pt idx="58">
                  <c:v>Australia</c:v>
                </c:pt>
                <c:pt idx="59">
                  <c:v>Argentina</c:v>
                </c:pt>
                <c:pt idx="60">
                  <c:v>Algeria</c:v>
                </c:pt>
              </c:strCache>
            </c:strRef>
          </c:cat>
          <c:val>
            <c:numRef>
              <c:f>'Section 3_Exercise_1'!$D$5:$D$65</c:f>
              <c:numCache>
                <c:formatCode>_(* #,##0_);_(* \(#,##0\);_(* "-"??_);_(@_)</c:formatCode>
                <c:ptCount val="61"/>
                <c:pt idx="0">
                  <c:v>234.49118875420189</c:v>
                </c:pt>
                <c:pt idx="1">
                  <c:v>7.0634920634920642</c:v>
                </c:pt>
                <c:pt idx="2">
                  <c:v>1060.9792730549714</c:v>
                </c:pt>
                <c:pt idx="3">
                  <c:v>2413.1359038264181</c:v>
                </c:pt>
                <c:pt idx="4">
                  <c:v>1912.7849355797819</c:v>
                </c:pt>
                <c:pt idx="5">
                  <c:v>223.63112391930838</c:v>
                </c:pt>
                <c:pt idx="6">
                  <c:v>760.3480714957667</c:v>
                </c:pt>
                <c:pt idx="7">
                  <c:v>367.97712651894204</c:v>
                </c:pt>
                <c:pt idx="8">
                  <c:v>1661.283467913302</c:v>
                </c:pt>
                <c:pt idx="9">
                  <c:v>3331.8062077654336</c:v>
                </c:pt>
                <c:pt idx="10">
                  <c:v>3582.9244357212951</c:v>
                </c:pt>
                <c:pt idx="11">
                  <c:v>182.18604651162789</c:v>
                </c:pt>
                <c:pt idx="12">
                  <c:v>2233.1550802139036</c:v>
                </c:pt>
                <c:pt idx="13">
                  <c:v>3052.0366400311827</c:v>
                </c:pt>
                <c:pt idx="14">
                  <c:v>479.01399067288474</c:v>
                </c:pt>
                <c:pt idx="15">
                  <c:v>1539.0954037722029</c:v>
                </c:pt>
                <c:pt idx="16">
                  <c:v>1134.030069673634</c:v>
                </c:pt>
                <c:pt idx="17">
                  <c:v>1134.0033500837521</c:v>
                </c:pt>
                <c:pt idx="18">
                  <c:v>1149.0933512424447</c:v>
                </c:pt>
                <c:pt idx="19">
                  <c:v>772.60846837428119</c:v>
                </c:pt>
                <c:pt idx="20">
                  <c:v>1720.3883495145631</c:v>
                </c:pt>
                <c:pt idx="21">
                  <c:v>1313.4920634920634</c:v>
                </c:pt>
                <c:pt idx="22">
                  <c:v>72.090090090090087</c:v>
                </c:pt>
                <c:pt idx="23">
                  <c:v>342.06564287865098</c:v>
                </c:pt>
                <c:pt idx="24">
                  <c:v>58.214920071047956</c:v>
                </c:pt>
                <c:pt idx="25">
                  <c:v>2862.4055995579297</c:v>
                </c:pt>
                <c:pt idx="26">
                  <c:v>2.2625354777672659</c:v>
                </c:pt>
                <c:pt idx="27">
                  <c:v>2066.5742024965325</c:v>
                </c:pt>
                <c:pt idx="28">
                  <c:v>1932.183908045977</c:v>
                </c:pt>
                <c:pt idx="29">
                  <c:v>431.61933998465071</c:v>
                </c:pt>
                <c:pt idx="30">
                  <c:v>1615.6192800488102</c:v>
                </c:pt>
                <c:pt idx="31">
                  <c:v>404.89731437598738</c:v>
                </c:pt>
                <c:pt idx="32">
                  <c:v>3239.49246629659</c:v>
                </c:pt>
                <c:pt idx="33">
                  <c:v>2501.2423389100545</c:v>
                </c:pt>
                <c:pt idx="34">
                  <c:v>3403.303143313799</c:v>
                </c:pt>
                <c:pt idx="35">
                  <c:v>2699.1772024884608</c:v>
                </c:pt>
                <c:pt idx="36">
                  <c:v>841.70292837821955</c:v>
                </c:pt>
                <c:pt idx="37">
                  <c:v>191.62342475908079</c:v>
                </c:pt>
                <c:pt idx="38">
                  <c:v>211.3424264178033</c:v>
                </c:pt>
                <c:pt idx="39">
                  <c:v>1430.3508407722647</c:v>
                </c:pt>
                <c:pt idx="40">
                  <c:v>526.18888144675145</c:v>
                </c:pt>
                <c:pt idx="41">
                  <c:v>913.11475409836066</c:v>
                </c:pt>
                <c:pt idx="42">
                  <c:v>3640.9699601882012</c:v>
                </c:pt>
                <c:pt idx="43">
                  <c:v>2728.1063732232919</c:v>
                </c:pt>
                <c:pt idx="44">
                  <c:v>2042.1773612112474</c:v>
                </c:pt>
                <c:pt idx="45">
                  <c:v>203.61328125</c:v>
                </c:pt>
                <c:pt idx="46">
                  <c:v>296.61971830985914</c:v>
                </c:pt>
                <c:pt idx="47">
                  <c:v>3500.774126956821</c:v>
                </c:pt>
                <c:pt idx="48">
                  <c:v>1705.2238805970148</c:v>
                </c:pt>
                <c:pt idx="49">
                  <c:v>210.06436512580456</c:v>
                </c:pt>
                <c:pt idx="50">
                  <c:v>1492.4050632911392</c:v>
                </c:pt>
                <c:pt idx="51">
                  <c:v>1404.4768349817803</c:v>
                </c:pt>
                <c:pt idx="52">
                  <c:v>1176.5169424743892</c:v>
                </c:pt>
                <c:pt idx="53">
                  <c:v>405.54265815438185</c:v>
                </c:pt>
                <c:pt idx="54">
                  <c:v>869.66713548992027</c:v>
                </c:pt>
                <c:pt idx="55">
                  <c:v>3923.4737747205504</c:v>
                </c:pt>
                <c:pt idx="56">
                  <c:v>43.268101761252446</c:v>
                </c:pt>
                <c:pt idx="57">
                  <c:v>3183.7016574585637</c:v>
                </c:pt>
                <c:pt idx="58">
                  <c:v>1158.9147286821706</c:v>
                </c:pt>
                <c:pt idx="59">
                  <c:v>742.16180662135491</c:v>
                </c:pt>
                <c:pt idx="60">
                  <c:v>119.32698693823335</c:v>
                </c:pt>
              </c:numCache>
            </c:numRef>
          </c:val>
          <c:extLst>
            <c:ext xmlns:c16="http://schemas.microsoft.com/office/drawing/2014/chart" uri="{C3380CC4-5D6E-409C-BE32-E72D297353CC}">
              <c16:uniqueId val="{00000001-E331-4B4B-B5A3-034C9551EE9D}"/>
            </c:ext>
          </c:extLst>
        </c:ser>
        <c:ser>
          <c:idx val="3"/>
          <c:order val="2"/>
          <c:tx>
            <c:strRef>
              <c:f>'Section 3_Exercise_1'!$F$4</c:f>
              <c:strCache>
                <c:ptCount val="1"/>
                <c:pt idx="0">
                  <c:v> Average Monthly Wages </c:v>
                </c:pt>
              </c:strCache>
            </c:strRef>
          </c:tx>
          <c:spPr>
            <a:solidFill>
              <a:schemeClr val="accent4"/>
            </a:solidFill>
            <a:ln>
              <a:noFill/>
            </a:ln>
            <a:effectLst/>
          </c:spPr>
          <c:invertIfNegative val="0"/>
          <c:cat>
            <c:strRef>
              <c:f>'Section 3_Exercise_1'!$B$5:$B$65</c:f>
              <c:strCache>
                <c:ptCount val="61"/>
                <c:pt idx="0">
                  <c:v>Vietnam</c:v>
                </c:pt>
                <c:pt idx="1">
                  <c:v>Venezuela</c:v>
                </c:pt>
                <c:pt idx="2">
                  <c:v>United States of America</c:v>
                </c:pt>
                <c:pt idx="3">
                  <c:v>United Kingdom</c:v>
                </c:pt>
                <c:pt idx="4">
                  <c:v>United Arab Emirates</c:v>
                </c:pt>
                <c:pt idx="5">
                  <c:v>Ukraine</c:v>
                </c:pt>
                <c:pt idx="6">
                  <c:v>Turkey</c:v>
                </c:pt>
                <c:pt idx="7">
                  <c:v>Thailand</c:v>
                </c:pt>
                <c:pt idx="8">
                  <c:v>Taiwan</c:v>
                </c:pt>
                <c:pt idx="9">
                  <c:v>Switzerland</c:v>
                </c:pt>
                <c:pt idx="10">
                  <c:v>Sweden</c:v>
                </c:pt>
                <c:pt idx="11">
                  <c:v>Sri Lanka</c:v>
                </c:pt>
                <c:pt idx="12">
                  <c:v>Spain</c:v>
                </c:pt>
                <c:pt idx="13">
                  <c:v>South Korea</c:v>
                </c:pt>
                <c:pt idx="14">
                  <c:v>South Africa</c:v>
                </c:pt>
                <c:pt idx="15">
                  <c:v>Slovakia</c:v>
                </c:pt>
                <c:pt idx="16">
                  <c:v>Singapore</c:v>
                </c:pt>
                <c:pt idx="17">
                  <c:v>Saudi Arabia</c:v>
                </c:pt>
                <c:pt idx="18">
                  <c:v>Russia</c:v>
                </c:pt>
                <c:pt idx="19">
                  <c:v>Romania</c:v>
                </c:pt>
                <c:pt idx="20">
                  <c:v>Portugal</c:v>
                </c:pt>
                <c:pt idx="21">
                  <c:v>Poland</c:v>
                </c:pt>
                <c:pt idx="22">
                  <c:v>Philippines</c:v>
                </c:pt>
                <c:pt idx="23">
                  <c:v>Peru</c:v>
                </c:pt>
                <c:pt idx="24">
                  <c:v>Pakistan</c:v>
                </c:pt>
                <c:pt idx="25">
                  <c:v>Norway</c:v>
                </c:pt>
                <c:pt idx="26">
                  <c:v>Nigeria</c:v>
                </c:pt>
                <c:pt idx="27">
                  <c:v>New Zealand</c:v>
                </c:pt>
                <c:pt idx="28">
                  <c:v>Netherlands</c:v>
                </c:pt>
                <c:pt idx="29">
                  <c:v>Mexico</c:v>
                </c:pt>
                <c:pt idx="30">
                  <c:v>Malaysia</c:v>
                </c:pt>
                <c:pt idx="31">
                  <c:v>Kazakhstan</c:v>
                </c:pt>
                <c:pt idx="32">
                  <c:v>Japan</c:v>
                </c:pt>
                <c:pt idx="33">
                  <c:v>Italy</c:v>
                </c:pt>
                <c:pt idx="34">
                  <c:v>Israel</c:v>
                </c:pt>
                <c:pt idx="35">
                  <c:v>Ireland</c:v>
                </c:pt>
                <c:pt idx="36">
                  <c:v>Iran</c:v>
                </c:pt>
                <c:pt idx="37">
                  <c:v>Indonesia</c:v>
                </c:pt>
                <c:pt idx="38">
                  <c:v>India</c:v>
                </c:pt>
                <c:pt idx="39">
                  <c:v>Hungary</c:v>
                </c:pt>
                <c:pt idx="40">
                  <c:v>Hong Kong</c:v>
                </c:pt>
                <c:pt idx="41">
                  <c:v>Greece</c:v>
                </c:pt>
                <c:pt idx="42">
                  <c:v>Germany</c:v>
                </c:pt>
                <c:pt idx="43">
                  <c:v>France</c:v>
                </c:pt>
                <c:pt idx="44">
                  <c:v>Finland</c:v>
                </c:pt>
                <c:pt idx="45">
                  <c:v>Egypt</c:v>
                </c:pt>
                <c:pt idx="46">
                  <c:v>Ecuador</c:v>
                </c:pt>
                <c:pt idx="47">
                  <c:v>Denmark</c:v>
                </c:pt>
                <c:pt idx="48">
                  <c:v>Czech Republic</c:v>
                </c:pt>
                <c:pt idx="49">
                  <c:v>Colombia</c:v>
                </c:pt>
                <c:pt idx="50">
                  <c:v>China</c:v>
                </c:pt>
                <c:pt idx="51">
                  <c:v>Chile</c:v>
                </c:pt>
                <c:pt idx="52">
                  <c:v>Canada</c:v>
                </c:pt>
                <c:pt idx="53">
                  <c:v>Bulgaria</c:v>
                </c:pt>
                <c:pt idx="54">
                  <c:v>Brazil</c:v>
                </c:pt>
                <c:pt idx="55">
                  <c:v>Belgium</c:v>
                </c:pt>
                <c:pt idx="56">
                  <c:v>Azerbaijan</c:v>
                </c:pt>
                <c:pt idx="57">
                  <c:v>Austria</c:v>
                </c:pt>
                <c:pt idx="58">
                  <c:v>Australia</c:v>
                </c:pt>
                <c:pt idx="59">
                  <c:v>Argentina</c:v>
                </c:pt>
                <c:pt idx="60">
                  <c:v>Algeria</c:v>
                </c:pt>
              </c:strCache>
            </c:strRef>
          </c:cat>
          <c:val>
            <c:numRef>
              <c:f>'Section 3_Exercise_1'!$F$5:$F$65</c:f>
              <c:numCache>
                <c:formatCode>_("$"* #,##0_);_("$"* \(#,##0\);_("$"* "-"??_);_(@_)</c:formatCode>
                <c:ptCount val="61"/>
                <c:pt idx="0">
                  <c:v>294</c:v>
                </c:pt>
                <c:pt idx="1">
                  <c:v>7.81</c:v>
                </c:pt>
                <c:pt idx="2">
                  <c:v>5890</c:v>
                </c:pt>
                <c:pt idx="3">
                  <c:v>4320</c:v>
                </c:pt>
                <c:pt idx="5">
                  <c:v>477</c:v>
                </c:pt>
                <c:pt idx="6">
                  <c:v>903</c:v>
                </c:pt>
                <c:pt idx="7">
                  <c:v>483</c:v>
                </c:pt>
                <c:pt idx="8">
                  <c:v>1960</c:v>
                </c:pt>
                <c:pt idx="9">
                  <c:v>7920</c:v>
                </c:pt>
                <c:pt idx="10">
                  <c:v>4280</c:v>
                </c:pt>
                <c:pt idx="11">
                  <c:v>121</c:v>
                </c:pt>
                <c:pt idx="12">
                  <c:v>3110</c:v>
                </c:pt>
                <c:pt idx="13">
                  <c:v>3170</c:v>
                </c:pt>
                <c:pt idx="14">
                  <c:v>1320</c:v>
                </c:pt>
                <c:pt idx="15">
                  <c:v>1620</c:v>
                </c:pt>
                <c:pt idx="16">
                  <c:v>4310</c:v>
                </c:pt>
                <c:pt idx="18">
                  <c:v>757</c:v>
                </c:pt>
                <c:pt idx="19">
                  <c:v>1370</c:v>
                </c:pt>
                <c:pt idx="20">
                  <c:v>1830</c:v>
                </c:pt>
                <c:pt idx="21">
                  <c:v>1460</c:v>
                </c:pt>
                <c:pt idx="22">
                  <c:v>217</c:v>
                </c:pt>
                <c:pt idx="23">
                  <c:v>405</c:v>
                </c:pt>
                <c:pt idx="24">
                  <c:v>112</c:v>
                </c:pt>
                <c:pt idx="25">
                  <c:v>5720</c:v>
                </c:pt>
                <c:pt idx="26">
                  <c:v>59.7</c:v>
                </c:pt>
                <c:pt idx="27">
                  <c:v>3490</c:v>
                </c:pt>
                <c:pt idx="28">
                  <c:v>5060</c:v>
                </c:pt>
                <c:pt idx="29">
                  <c:v>465</c:v>
                </c:pt>
                <c:pt idx="30">
                  <c:v>707</c:v>
                </c:pt>
                <c:pt idx="31">
                  <c:v>571</c:v>
                </c:pt>
                <c:pt idx="32">
                  <c:v>3510</c:v>
                </c:pt>
                <c:pt idx="33">
                  <c:v>2940</c:v>
                </c:pt>
                <c:pt idx="34">
                  <c:v>3560</c:v>
                </c:pt>
                <c:pt idx="35">
                  <c:v>5140</c:v>
                </c:pt>
                <c:pt idx="37">
                  <c:v>189</c:v>
                </c:pt>
                <c:pt idx="38">
                  <c:v>169</c:v>
                </c:pt>
                <c:pt idx="39">
                  <c:v>1400</c:v>
                </c:pt>
                <c:pt idx="40">
                  <c:v>2300</c:v>
                </c:pt>
                <c:pt idx="41">
                  <c:v>1860</c:v>
                </c:pt>
                <c:pt idx="42">
                  <c:v>4290</c:v>
                </c:pt>
                <c:pt idx="43">
                  <c:v>3950</c:v>
                </c:pt>
                <c:pt idx="44">
                  <c:v>4350</c:v>
                </c:pt>
                <c:pt idx="45">
                  <c:v>398</c:v>
                </c:pt>
                <c:pt idx="46">
                  <c:v>615</c:v>
                </c:pt>
                <c:pt idx="47">
                  <c:v>6150</c:v>
                </c:pt>
                <c:pt idx="48">
                  <c:v>1710</c:v>
                </c:pt>
                <c:pt idx="49">
                  <c:v>475</c:v>
                </c:pt>
                <c:pt idx="50">
                  <c:v>1380</c:v>
                </c:pt>
                <c:pt idx="51">
                  <c:v>1100</c:v>
                </c:pt>
                <c:pt idx="52">
                  <c:v>4800</c:v>
                </c:pt>
                <c:pt idx="53">
                  <c:v>877</c:v>
                </c:pt>
                <c:pt idx="54">
                  <c:v>510</c:v>
                </c:pt>
                <c:pt idx="55">
                  <c:v>4690</c:v>
                </c:pt>
                <c:pt idx="56">
                  <c:v>433</c:v>
                </c:pt>
                <c:pt idx="57">
                  <c:v>4680</c:v>
                </c:pt>
                <c:pt idx="58">
                  <c:v>4370</c:v>
                </c:pt>
                <c:pt idx="59">
                  <c:v>425</c:v>
                </c:pt>
              </c:numCache>
            </c:numRef>
          </c:val>
          <c:extLst>
            <c:ext xmlns:c16="http://schemas.microsoft.com/office/drawing/2014/chart" uri="{C3380CC4-5D6E-409C-BE32-E72D297353CC}">
              <c16:uniqueId val="{00000003-E331-4B4B-B5A3-034C9551EE9D}"/>
            </c:ext>
          </c:extLst>
        </c:ser>
        <c:ser>
          <c:idx val="4"/>
          <c:order val="3"/>
          <c:tx>
            <c:strRef>
              <c:f>'Section 3_Exercise_1'!$G$4</c:f>
              <c:strCache>
                <c:ptCount val="1"/>
                <c:pt idx="0">
                  <c:v> 2021 Total Personal Disposable Income </c:v>
                </c:pt>
              </c:strCache>
            </c:strRef>
          </c:tx>
          <c:spPr>
            <a:solidFill>
              <a:schemeClr val="accent5"/>
            </a:solidFill>
            <a:ln>
              <a:noFill/>
            </a:ln>
            <a:effectLst/>
          </c:spPr>
          <c:invertIfNegative val="0"/>
          <c:cat>
            <c:strRef>
              <c:f>'Section 3_Exercise_1'!$B$5:$B$65</c:f>
              <c:strCache>
                <c:ptCount val="61"/>
                <c:pt idx="0">
                  <c:v>Vietnam</c:v>
                </c:pt>
                <c:pt idx="1">
                  <c:v>Venezuela</c:v>
                </c:pt>
                <c:pt idx="2">
                  <c:v>United States of America</c:v>
                </c:pt>
                <c:pt idx="3">
                  <c:v>United Kingdom</c:v>
                </c:pt>
                <c:pt idx="4">
                  <c:v>United Arab Emirates</c:v>
                </c:pt>
                <c:pt idx="5">
                  <c:v>Ukraine</c:v>
                </c:pt>
                <c:pt idx="6">
                  <c:v>Turkey</c:v>
                </c:pt>
                <c:pt idx="7">
                  <c:v>Thailand</c:v>
                </c:pt>
                <c:pt idx="8">
                  <c:v>Taiwan</c:v>
                </c:pt>
                <c:pt idx="9">
                  <c:v>Switzerland</c:v>
                </c:pt>
                <c:pt idx="10">
                  <c:v>Sweden</c:v>
                </c:pt>
                <c:pt idx="11">
                  <c:v>Sri Lanka</c:v>
                </c:pt>
                <c:pt idx="12">
                  <c:v>Spain</c:v>
                </c:pt>
                <c:pt idx="13">
                  <c:v>South Korea</c:v>
                </c:pt>
                <c:pt idx="14">
                  <c:v>South Africa</c:v>
                </c:pt>
                <c:pt idx="15">
                  <c:v>Slovakia</c:v>
                </c:pt>
                <c:pt idx="16">
                  <c:v>Singapore</c:v>
                </c:pt>
                <c:pt idx="17">
                  <c:v>Saudi Arabia</c:v>
                </c:pt>
                <c:pt idx="18">
                  <c:v>Russia</c:v>
                </c:pt>
                <c:pt idx="19">
                  <c:v>Romania</c:v>
                </c:pt>
                <c:pt idx="20">
                  <c:v>Portugal</c:v>
                </c:pt>
                <c:pt idx="21">
                  <c:v>Poland</c:v>
                </c:pt>
                <c:pt idx="22">
                  <c:v>Philippines</c:v>
                </c:pt>
                <c:pt idx="23">
                  <c:v>Peru</c:v>
                </c:pt>
                <c:pt idx="24">
                  <c:v>Pakistan</c:v>
                </c:pt>
                <c:pt idx="25">
                  <c:v>Norway</c:v>
                </c:pt>
                <c:pt idx="26">
                  <c:v>Nigeria</c:v>
                </c:pt>
                <c:pt idx="27">
                  <c:v>New Zealand</c:v>
                </c:pt>
                <c:pt idx="28">
                  <c:v>Netherlands</c:v>
                </c:pt>
                <c:pt idx="29">
                  <c:v>Mexico</c:v>
                </c:pt>
                <c:pt idx="30">
                  <c:v>Malaysia</c:v>
                </c:pt>
                <c:pt idx="31">
                  <c:v>Kazakhstan</c:v>
                </c:pt>
                <c:pt idx="32">
                  <c:v>Japan</c:v>
                </c:pt>
                <c:pt idx="33">
                  <c:v>Italy</c:v>
                </c:pt>
                <c:pt idx="34">
                  <c:v>Israel</c:v>
                </c:pt>
                <c:pt idx="35">
                  <c:v>Ireland</c:v>
                </c:pt>
                <c:pt idx="36">
                  <c:v>Iran</c:v>
                </c:pt>
                <c:pt idx="37">
                  <c:v>Indonesia</c:v>
                </c:pt>
                <c:pt idx="38">
                  <c:v>India</c:v>
                </c:pt>
                <c:pt idx="39">
                  <c:v>Hungary</c:v>
                </c:pt>
                <c:pt idx="40">
                  <c:v>Hong Kong</c:v>
                </c:pt>
                <c:pt idx="41">
                  <c:v>Greece</c:v>
                </c:pt>
                <c:pt idx="42">
                  <c:v>Germany</c:v>
                </c:pt>
                <c:pt idx="43">
                  <c:v>France</c:v>
                </c:pt>
                <c:pt idx="44">
                  <c:v>Finland</c:v>
                </c:pt>
                <c:pt idx="45">
                  <c:v>Egypt</c:v>
                </c:pt>
                <c:pt idx="46">
                  <c:v>Ecuador</c:v>
                </c:pt>
                <c:pt idx="47">
                  <c:v>Denmark</c:v>
                </c:pt>
                <c:pt idx="48">
                  <c:v>Czech Republic</c:v>
                </c:pt>
                <c:pt idx="49">
                  <c:v>Colombia</c:v>
                </c:pt>
                <c:pt idx="50">
                  <c:v>China</c:v>
                </c:pt>
                <c:pt idx="51">
                  <c:v>Chile</c:v>
                </c:pt>
                <c:pt idx="52">
                  <c:v>Canada</c:v>
                </c:pt>
                <c:pt idx="53">
                  <c:v>Bulgaria</c:v>
                </c:pt>
                <c:pt idx="54">
                  <c:v>Brazil</c:v>
                </c:pt>
                <c:pt idx="55">
                  <c:v>Belgium</c:v>
                </c:pt>
                <c:pt idx="56">
                  <c:v>Azerbaijan</c:v>
                </c:pt>
                <c:pt idx="57">
                  <c:v>Austria</c:v>
                </c:pt>
                <c:pt idx="58">
                  <c:v>Australia</c:v>
                </c:pt>
                <c:pt idx="59">
                  <c:v>Argentina</c:v>
                </c:pt>
                <c:pt idx="60">
                  <c:v>Algeria</c:v>
                </c:pt>
              </c:strCache>
            </c:strRef>
          </c:cat>
          <c:val>
            <c:numRef>
              <c:f>'Section 3_Exercise_1'!$G$5:$G$65</c:f>
              <c:numCache>
                <c:formatCode>_("$"* #,##0_);_("$"* \(#,##0\);_("$"* "-"??_);_(@_)</c:formatCode>
                <c:ptCount val="61"/>
                <c:pt idx="0">
                  <c:v>210700</c:v>
                </c:pt>
                <c:pt idx="1">
                  <c:v>55210</c:v>
                </c:pt>
                <c:pt idx="2">
                  <c:v>18407000</c:v>
                </c:pt>
                <c:pt idx="3">
                  <c:v>2119000</c:v>
                </c:pt>
                <c:pt idx="4">
                  <c:v>164200</c:v>
                </c:pt>
                <c:pt idx="5">
                  <c:v>103700</c:v>
                </c:pt>
                <c:pt idx="6">
                  <c:v>415044</c:v>
                </c:pt>
                <c:pt idx="7">
                  <c:v>270400</c:v>
                </c:pt>
                <c:pt idx="8">
                  <c:v>355800</c:v>
                </c:pt>
                <c:pt idx="9">
                  <c:v>457000</c:v>
                </c:pt>
                <c:pt idx="10">
                  <c:v>302652</c:v>
                </c:pt>
                <c:pt idx="11">
                  <c:v>69905</c:v>
                </c:pt>
                <c:pt idx="12">
                  <c:v>883700</c:v>
                </c:pt>
                <c:pt idx="13">
                  <c:v>916500</c:v>
                </c:pt>
                <c:pt idx="14">
                  <c:v>251670</c:v>
                </c:pt>
                <c:pt idx="15">
                  <c:v>74040</c:v>
                </c:pt>
                <c:pt idx="16">
                  <c:v>200800</c:v>
                </c:pt>
                <c:pt idx="17">
                  <c:v>419826</c:v>
                </c:pt>
                <c:pt idx="18">
                  <c:v>892300</c:v>
                </c:pt>
                <c:pt idx="19">
                  <c:v>207100</c:v>
                </c:pt>
                <c:pt idx="20">
                  <c:v>179400</c:v>
                </c:pt>
                <c:pt idx="21">
                  <c:v>417500</c:v>
                </c:pt>
                <c:pt idx="22">
                  <c:v>283800</c:v>
                </c:pt>
                <c:pt idx="23">
                  <c:v>148100</c:v>
                </c:pt>
                <c:pt idx="24">
                  <c:v>242900</c:v>
                </c:pt>
                <c:pt idx="25">
                  <c:v>199800</c:v>
                </c:pt>
                <c:pt idx="26">
                  <c:v>448100</c:v>
                </c:pt>
                <c:pt idx="27">
                  <c:v>135754</c:v>
                </c:pt>
                <c:pt idx="28">
                  <c:v>457300</c:v>
                </c:pt>
                <c:pt idx="29">
                  <c:v>842600</c:v>
                </c:pt>
                <c:pt idx="30">
                  <c:v>218100</c:v>
                </c:pt>
                <c:pt idx="31">
                  <c:v>88020</c:v>
                </c:pt>
                <c:pt idx="32">
                  <c:v>2956000</c:v>
                </c:pt>
                <c:pt idx="33">
                  <c:v>1299000</c:v>
                </c:pt>
                <c:pt idx="34">
                  <c:v>273800</c:v>
                </c:pt>
                <c:pt idx="35">
                  <c:v>140600</c:v>
                </c:pt>
                <c:pt idx="36">
                  <c:v>111400</c:v>
                </c:pt>
                <c:pt idx="37">
                  <c:v>747100</c:v>
                </c:pt>
                <c:pt idx="38">
                  <c:v>2000000</c:v>
                </c:pt>
                <c:pt idx="39">
                  <c:v>93050</c:v>
                </c:pt>
                <c:pt idx="40">
                  <c:v>260700</c:v>
                </c:pt>
                <c:pt idx="41">
                  <c:v>213100</c:v>
                </c:pt>
                <c:pt idx="42">
                  <c:v>2412000</c:v>
                </c:pt>
                <c:pt idx="43">
                  <c:v>1854000</c:v>
                </c:pt>
                <c:pt idx="44">
                  <c:v>156600</c:v>
                </c:pt>
                <c:pt idx="45">
                  <c:v>373600</c:v>
                </c:pt>
                <c:pt idx="46">
                  <c:v>62630</c:v>
                </c:pt>
                <c:pt idx="47">
                  <c:v>174300</c:v>
                </c:pt>
                <c:pt idx="48">
                  <c:v>168447</c:v>
                </c:pt>
                <c:pt idx="49">
                  <c:v>213100</c:v>
                </c:pt>
                <c:pt idx="50">
                  <c:v>7783000</c:v>
                </c:pt>
                <c:pt idx="51">
                  <c:v>187400</c:v>
                </c:pt>
                <c:pt idx="52">
                  <c:v>1145000</c:v>
                </c:pt>
                <c:pt idx="53">
                  <c:v>46322</c:v>
                </c:pt>
                <c:pt idx="54">
                  <c:v>1040000</c:v>
                </c:pt>
                <c:pt idx="55">
                  <c:v>276900</c:v>
                </c:pt>
                <c:pt idx="56">
                  <c:v>29488</c:v>
                </c:pt>
                <c:pt idx="57">
                  <c:v>264500</c:v>
                </c:pt>
                <c:pt idx="58">
                  <c:v>950340</c:v>
                </c:pt>
                <c:pt idx="59">
                  <c:v>289500</c:v>
                </c:pt>
                <c:pt idx="60">
                  <c:v>74390</c:v>
                </c:pt>
              </c:numCache>
            </c:numRef>
          </c:val>
          <c:extLst>
            <c:ext xmlns:c16="http://schemas.microsoft.com/office/drawing/2014/chart" uri="{C3380CC4-5D6E-409C-BE32-E72D297353CC}">
              <c16:uniqueId val="{00000004-E331-4B4B-B5A3-034C9551EE9D}"/>
            </c:ext>
          </c:extLst>
        </c:ser>
        <c:ser>
          <c:idx val="5"/>
          <c:order val="4"/>
          <c:tx>
            <c:strRef>
              <c:f>'Section 3_Exercise_1'!$H$4</c:f>
              <c:strCache>
                <c:ptCount val="1"/>
                <c:pt idx="0">
                  <c:v>Total Consumer Expenditure </c:v>
                </c:pt>
              </c:strCache>
            </c:strRef>
          </c:tx>
          <c:spPr>
            <a:solidFill>
              <a:schemeClr val="accent6"/>
            </a:solidFill>
            <a:ln>
              <a:noFill/>
            </a:ln>
            <a:effectLst/>
          </c:spPr>
          <c:invertIfNegative val="0"/>
          <c:cat>
            <c:strRef>
              <c:f>'Section 3_Exercise_1'!$B$5:$B$65</c:f>
              <c:strCache>
                <c:ptCount val="61"/>
                <c:pt idx="0">
                  <c:v>Vietnam</c:v>
                </c:pt>
                <c:pt idx="1">
                  <c:v>Venezuela</c:v>
                </c:pt>
                <c:pt idx="2">
                  <c:v>United States of America</c:v>
                </c:pt>
                <c:pt idx="3">
                  <c:v>United Kingdom</c:v>
                </c:pt>
                <c:pt idx="4">
                  <c:v>United Arab Emirates</c:v>
                </c:pt>
                <c:pt idx="5">
                  <c:v>Ukraine</c:v>
                </c:pt>
                <c:pt idx="6">
                  <c:v>Turkey</c:v>
                </c:pt>
                <c:pt idx="7">
                  <c:v>Thailand</c:v>
                </c:pt>
                <c:pt idx="8">
                  <c:v>Taiwan</c:v>
                </c:pt>
                <c:pt idx="9">
                  <c:v>Switzerland</c:v>
                </c:pt>
                <c:pt idx="10">
                  <c:v>Sweden</c:v>
                </c:pt>
                <c:pt idx="11">
                  <c:v>Sri Lanka</c:v>
                </c:pt>
                <c:pt idx="12">
                  <c:v>Spain</c:v>
                </c:pt>
                <c:pt idx="13">
                  <c:v>South Korea</c:v>
                </c:pt>
                <c:pt idx="14">
                  <c:v>South Africa</c:v>
                </c:pt>
                <c:pt idx="15">
                  <c:v>Slovakia</c:v>
                </c:pt>
                <c:pt idx="16">
                  <c:v>Singapore</c:v>
                </c:pt>
                <c:pt idx="17">
                  <c:v>Saudi Arabia</c:v>
                </c:pt>
                <c:pt idx="18">
                  <c:v>Russia</c:v>
                </c:pt>
                <c:pt idx="19">
                  <c:v>Romania</c:v>
                </c:pt>
                <c:pt idx="20">
                  <c:v>Portugal</c:v>
                </c:pt>
                <c:pt idx="21">
                  <c:v>Poland</c:v>
                </c:pt>
                <c:pt idx="22">
                  <c:v>Philippines</c:v>
                </c:pt>
                <c:pt idx="23">
                  <c:v>Peru</c:v>
                </c:pt>
                <c:pt idx="24">
                  <c:v>Pakistan</c:v>
                </c:pt>
                <c:pt idx="25">
                  <c:v>Norway</c:v>
                </c:pt>
                <c:pt idx="26">
                  <c:v>Nigeria</c:v>
                </c:pt>
                <c:pt idx="27">
                  <c:v>New Zealand</c:v>
                </c:pt>
                <c:pt idx="28">
                  <c:v>Netherlands</c:v>
                </c:pt>
                <c:pt idx="29">
                  <c:v>Mexico</c:v>
                </c:pt>
                <c:pt idx="30">
                  <c:v>Malaysia</c:v>
                </c:pt>
                <c:pt idx="31">
                  <c:v>Kazakhstan</c:v>
                </c:pt>
                <c:pt idx="32">
                  <c:v>Japan</c:v>
                </c:pt>
                <c:pt idx="33">
                  <c:v>Italy</c:v>
                </c:pt>
                <c:pt idx="34">
                  <c:v>Israel</c:v>
                </c:pt>
                <c:pt idx="35">
                  <c:v>Ireland</c:v>
                </c:pt>
                <c:pt idx="36">
                  <c:v>Iran</c:v>
                </c:pt>
                <c:pt idx="37">
                  <c:v>Indonesia</c:v>
                </c:pt>
                <c:pt idx="38">
                  <c:v>India</c:v>
                </c:pt>
                <c:pt idx="39">
                  <c:v>Hungary</c:v>
                </c:pt>
                <c:pt idx="40">
                  <c:v>Hong Kong</c:v>
                </c:pt>
                <c:pt idx="41">
                  <c:v>Greece</c:v>
                </c:pt>
                <c:pt idx="42">
                  <c:v>Germany</c:v>
                </c:pt>
                <c:pt idx="43">
                  <c:v>France</c:v>
                </c:pt>
                <c:pt idx="44">
                  <c:v>Finland</c:v>
                </c:pt>
                <c:pt idx="45">
                  <c:v>Egypt</c:v>
                </c:pt>
                <c:pt idx="46">
                  <c:v>Ecuador</c:v>
                </c:pt>
                <c:pt idx="47">
                  <c:v>Denmark</c:v>
                </c:pt>
                <c:pt idx="48">
                  <c:v>Czech Republic</c:v>
                </c:pt>
                <c:pt idx="49">
                  <c:v>Colombia</c:v>
                </c:pt>
                <c:pt idx="50">
                  <c:v>China</c:v>
                </c:pt>
                <c:pt idx="51">
                  <c:v>Chile</c:v>
                </c:pt>
                <c:pt idx="52">
                  <c:v>Canada</c:v>
                </c:pt>
                <c:pt idx="53">
                  <c:v>Bulgaria</c:v>
                </c:pt>
                <c:pt idx="54">
                  <c:v>Brazil</c:v>
                </c:pt>
                <c:pt idx="55">
                  <c:v>Belgium</c:v>
                </c:pt>
                <c:pt idx="56">
                  <c:v>Azerbaijan</c:v>
                </c:pt>
                <c:pt idx="57">
                  <c:v>Austria</c:v>
                </c:pt>
                <c:pt idx="58">
                  <c:v>Australia</c:v>
                </c:pt>
                <c:pt idx="59">
                  <c:v>Argentina</c:v>
                </c:pt>
                <c:pt idx="60">
                  <c:v>Algeria</c:v>
                </c:pt>
              </c:strCache>
            </c:strRef>
          </c:cat>
          <c:val>
            <c:numRef>
              <c:f>'Section 3_Exercise_1'!$H$5:$H$65</c:f>
              <c:numCache>
                <c:formatCode>_("$"* #,##0_);_("$"* \(#,##0\);_("$"* "-"??_);_(@_)</c:formatCode>
                <c:ptCount val="61"/>
                <c:pt idx="0">
                  <c:v>193607</c:v>
                </c:pt>
                <c:pt idx="1">
                  <c:v>46027</c:v>
                </c:pt>
                <c:pt idx="2">
                  <c:v>15658230</c:v>
                </c:pt>
                <c:pt idx="3">
                  <c:v>1943851</c:v>
                </c:pt>
                <c:pt idx="4">
                  <c:v>148640</c:v>
                </c:pt>
                <c:pt idx="5">
                  <c:v>131399</c:v>
                </c:pt>
                <c:pt idx="6">
                  <c:v>403178</c:v>
                </c:pt>
                <c:pt idx="7">
                  <c:v>265513</c:v>
                </c:pt>
                <c:pt idx="8">
                  <c:v>347968</c:v>
                </c:pt>
                <c:pt idx="9">
                  <c:v>406691</c:v>
                </c:pt>
                <c:pt idx="10">
                  <c:v>273912</c:v>
                </c:pt>
                <c:pt idx="11">
                  <c:v>57960</c:v>
                </c:pt>
                <c:pt idx="12">
                  <c:v>828888</c:v>
                </c:pt>
                <c:pt idx="13">
                  <c:v>849166</c:v>
                </c:pt>
                <c:pt idx="14">
                  <c:v>219600</c:v>
                </c:pt>
                <c:pt idx="15">
                  <c:v>68534</c:v>
                </c:pt>
                <c:pt idx="16">
                  <c:v>139684</c:v>
                </c:pt>
                <c:pt idx="17">
                  <c:v>317222</c:v>
                </c:pt>
                <c:pt idx="18">
                  <c:v>837262</c:v>
                </c:pt>
                <c:pt idx="19">
                  <c:v>194737</c:v>
                </c:pt>
                <c:pt idx="20">
                  <c:v>169511</c:v>
                </c:pt>
                <c:pt idx="21">
                  <c:v>382294</c:v>
                </c:pt>
                <c:pt idx="22">
                  <c:v>286638</c:v>
                </c:pt>
                <c:pt idx="23">
                  <c:v>135607</c:v>
                </c:pt>
                <c:pt idx="24">
                  <c:v>234645</c:v>
                </c:pt>
                <c:pt idx="25">
                  <c:v>188190</c:v>
                </c:pt>
                <c:pt idx="26">
                  <c:v>301172</c:v>
                </c:pt>
                <c:pt idx="27">
                  <c:v>140385</c:v>
                </c:pt>
                <c:pt idx="28">
                  <c:v>426173</c:v>
                </c:pt>
                <c:pt idx="29">
                  <c:v>814089</c:v>
                </c:pt>
                <c:pt idx="30">
                  <c:v>216344</c:v>
                </c:pt>
                <c:pt idx="31">
                  <c:v>102082</c:v>
                </c:pt>
                <c:pt idx="32">
                  <c:v>2717114</c:v>
                </c:pt>
                <c:pt idx="33">
                  <c:v>1199132</c:v>
                </c:pt>
                <c:pt idx="34">
                  <c:v>235146</c:v>
                </c:pt>
                <c:pt idx="35">
                  <c:v>129362</c:v>
                </c:pt>
                <c:pt idx="36">
                  <c:v>99261</c:v>
                </c:pt>
                <c:pt idx="37">
                  <c:v>636455</c:v>
                </c:pt>
                <c:pt idx="38">
                  <c:v>1765334</c:v>
                </c:pt>
                <c:pt idx="39">
                  <c:v>85115</c:v>
                </c:pt>
                <c:pt idx="40">
                  <c:v>249074</c:v>
                </c:pt>
                <c:pt idx="41">
                  <c:v>144628</c:v>
                </c:pt>
                <c:pt idx="42">
                  <c:v>2126576</c:v>
                </c:pt>
                <c:pt idx="43">
                  <c:v>1525519</c:v>
                </c:pt>
                <c:pt idx="44">
                  <c:v>152538</c:v>
                </c:pt>
                <c:pt idx="45">
                  <c:v>346364</c:v>
                </c:pt>
                <c:pt idx="46">
                  <c:v>61971</c:v>
                </c:pt>
                <c:pt idx="47">
                  <c:v>178545</c:v>
                </c:pt>
                <c:pt idx="48">
                  <c:v>133753</c:v>
                </c:pt>
                <c:pt idx="49">
                  <c:v>214575</c:v>
                </c:pt>
                <c:pt idx="50">
                  <c:v>6547535</c:v>
                </c:pt>
                <c:pt idx="51">
                  <c:v>175484</c:v>
                </c:pt>
                <c:pt idx="52">
                  <c:v>1088123</c:v>
                </c:pt>
                <c:pt idx="53">
                  <c:v>46111</c:v>
                </c:pt>
                <c:pt idx="54">
                  <c:v>974453</c:v>
                </c:pt>
                <c:pt idx="55">
                  <c:v>310125</c:v>
                </c:pt>
                <c:pt idx="56">
                  <c:v>27294</c:v>
                </c:pt>
                <c:pt idx="57">
                  <c:v>258540</c:v>
                </c:pt>
                <c:pt idx="58">
                  <c:v>833483</c:v>
                </c:pt>
                <c:pt idx="59">
                  <c:v>277162</c:v>
                </c:pt>
                <c:pt idx="60">
                  <c:v>73261</c:v>
                </c:pt>
              </c:numCache>
            </c:numRef>
          </c:val>
          <c:extLst>
            <c:ext xmlns:c16="http://schemas.microsoft.com/office/drawing/2014/chart" uri="{C3380CC4-5D6E-409C-BE32-E72D297353CC}">
              <c16:uniqueId val="{00000005-E331-4B4B-B5A3-034C9551EE9D}"/>
            </c:ext>
          </c:extLst>
        </c:ser>
        <c:ser>
          <c:idx val="6"/>
          <c:order val="5"/>
          <c:tx>
            <c:strRef>
              <c:f>'Section 3_Exercise_1'!$I$4</c:f>
              <c:strCache>
                <c:ptCount val="1"/>
                <c:pt idx="0">
                  <c:v>Expenditure on Fuel</c:v>
                </c:pt>
              </c:strCache>
            </c:strRef>
          </c:tx>
          <c:spPr>
            <a:solidFill>
              <a:schemeClr val="accent1">
                <a:lumMod val="60000"/>
              </a:schemeClr>
            </a:solidFill>
            <a:ln>
              <a:noFill/>
            </a:ln>
            <a:effectLst/>
          </c:spPr>
          <c:invertIfNegative val="0"/>
          <c:cat>
            <c:strRef>
              <c:f>'Section 3_Exercise_1'!$B$5:$B$65</c:f>
              <c:strCache>
                <c:ptCount val="61"/>
                <c:pt idx="0">
                  <c:v>Vietnam</c:v>
                </c:pt>
                <c:pt idx="1">
                  <c:v>Venezuela</c:v>
                </c:pt>
                <c:pt idx="2">
                  <c:v>United States of America</c:v>
                </c:pt>
                <c:pt idx="3">
                  <c:v>United Kingdom</c:v>
                </c:pt>
                <c:pt idx="4">
                  <c:v>United Arab Emirates</c:v>
                </c:pt>
                <c:pt idx="5">
                  <c:v>Ukraine</c:v>
                </c:pt>
                <c:pt idx="6">
                  <c:v>Turkey</c:v>
                </c:pt>
                <c:pt idx="7">
                  <c:v>Thailand</c:v>
                </c:pt>
                <c:pt idx="8">
                  <c:v>Taiwan</c:v>
                </c:pt>
                <c:pt idx="9">
                  <c:v>Switzerland</c:v>
                </c:pt>
                <c:pt idx="10">
                  <c:v>Sweden</c:v>
                </c:pt>
                <c:pt idx="11">
                  <c:v>Sri Lanka</c:v>
                </c:pt>
                <c:pt idx="12">
                  <c:v>Spain</c:v>
                </c:pt>
                <c:pt idx="13">
                  <c:v>South Korea</c:v>
                </c:pt>
                <c:pt idx="14">
                  <c:v>South Africa</c:v>
                </c:pt>
                <c:pt idx="15">
                  <c:v>Slovakia</c:v>
                </c:pt>
                <c:pt idx="16">
                  <c:v>Singapore</c:v>
                </c:pt>
                <c:pt idx="17">
                  <c:v>Saudi Arabia</c:v>
                </c:pt>
                <c:pt idx="18">
                  <c:v>Russia</c:v>
                </c:pt>
                <c:pt idx="19">
                  <c:v>Romania</c:v>
                </c:pt>
                <c:pt idx="20">
                  <c:v>Portugal</c:v>
                </c:pt>
                <c:pt idx="21">
                  <c:v>Poland</c:v>
                </c:pt>
                <c:pt idx="22">
                  <c:v>Philippines</c:v>
                </c:pt>
                <c:pt idx="23">
                  <c:v>Peru</c:v>
                </c:pt>
                <c:pt idx="24">
                  <c:v>Pakistan</c:v>
                </c:pt>
                <c:pt idx="25">
                  <c:v>Norway</c:v>
                </c:pt>
                <c:pt idx="26">
                  <c:v>Nigeria</c:v>
                </c:pt>
                <c:pt idx="27">
                  <c:v>New Zealand</c:v>
                </c:pt>
                <c:pt idx="28">
                  <c:v>Netherlands</c:v>
                </c:pt>
                <c:pt idx="29">
                  <c:v>Mexico</c:v>
                </c:pt>
                <c:pt idx="30">
                  <c:v>Malaysia</c:v>
                </c:pt>
                <c:pt idx="31">
                  <c:v>Kazakhstan</c:v>
                </c:pt>
                <c:pt idx="32">
                  <c:v>Japan</c:v>
                </c:pt>
                <c:pt idx="33">
                  <c:v>Italy</c:v>
                </c:pt>
                <c:pt idx="34">
                  <c:v>Israel</c:v>
                </c:pt>
                <c:pt idx="35">
                  <c:v>Ireland</c:v>
                </c:pt>
                <c:pt idx="36">
                  <c:v>Iran</c:v>
                </c:pt>
                <c:pt idx="37">
                  <c:v>Indonesia</c:v>
                </c:pt>
                <c:pt idx="38">
                  <c:v>India</c:v>
                </c:pt>
                <c:pt idx="39">
                  <c:v>Hungary</c:v>
                </c:pt>
                <c:pt idx="40">
                  <c:v>Hong Kong</c:v>
                </c:pt>
                <c:pt idx="41">
                  <c:v>Greece</c:v>
                </c:pt>
                <c:pt idx="42">
                  <c:v>Germany</c:v>
                </c:pt>
                <c:pt idx="43">
                  <c:v>France</c:v>
                </c:pt>
                <c:pt idx="44">
                  <c:v>Finland</c:v>
                </c:pt>
                <c:pt idx="45">
                  <c:v>Egypt</c:v>
                </c:pt>
                <c:pt idx="46">
                  <c:v>Ecuador</c:v>
                </c:pt>
                <c:pt idx="47">
                  <c:v>Denmark</c:v>
                </c:pt>
                <c:pt idx="48">
                  <c:v>Czech Republic</c:v>
                </c:pt>
                <c:pt idx="49">
                  <c:v>Colombia</c:v>
                </c:pt>
                <c:pt idx="50">
                  <c:v>China</c:v>
                </c:pt>
                <c:pt idx="51">
                  <c:v>Chile</c:v>
                </c:pt>
                <c:pt idx="52">
                  <c:v>Canada</c:v>
                </c:pt>
                <c:pt idx="53">
                  <c:v>Bulgaria</c:v>
                </c:pt>
                <c:pt idx="54">
                  <c:v>Brazil</c:v>
                </c:pt>
                <c:pt idx="55">
                  <c:v>Belgium</c:v>
                </c:pt>
                <c:pt idx="56">
                  <c:v>Azerbaijan</c:v>
                </c:pt>
                <c:pt idx="57">
                  <c:v>Austria</c:v>
                </c:pt>
                <c:pt idx="58">
                  <c:v>Australia</c:v>
                </c:pt>
                <c:pt idx="59">
                  <c:v>Argentina</c:v>
                </c:pt>
                <c:pt idx="60">
                  <c:v>Algeria</c:v>
                </c:pt>
              </c:strCache>
            </c:strRef>
          </c:cat>
          <c:val>
            <c:numRef>
              <c:f>'Section 3_Exercise_1'!$I$5:$I$65</c:f>
              <c:numCache>
                <c:formatCode>_("$"* #,##0_);_("$"* \(#,##0\);_("$"* "-"??_);_(@_)</c:formatCode>
                <c:ptCount val="61"/>
                <c:pt idx="0">
                  <c:v>31441</c:v>
                </c:pt>
                <c:pt idx="1">
                  <c:v>2895</c:v>
                </c:pt>
                <c:pt idx="2">
                  <c:v>3077982</c:v>
                </c:pt>
                <c:pt idx="3">
                  <c:v>504748</c:v>
                </c:pt>
                <c:pt idx="4">
                  <c:v>48289</c:v>
                </c:pt>
                <c:pt idx="5">
                  <c:v>14858</c:v>
                </c:pt>
                <c:pt idx="6">
                  <c:v>76896</c:v>
                </c:pt>
                <c:pt idx="7">
                  <c:v>21877</c:v>
                </c:pt>
                <c:pt idx="8">
                  <c:v>61297</c:v>
                </c:pt>
                <c:pt idx="9">
                  <c:v>99177</c:v>
                </c:pt>
                <c:pt idx="10">
                  <c:v>73104</c:v>
                </c:pt>
                <c:pt idx="11">
                  <c:v>11668</c:v>
                </c:pt>
                <c:pt idx="12">
                  <c:v>180881</c:v>
                </c:pt>
                <c:pt idx="13">
                  <c:v>153030</c:v>
                </c:pt>
                <c:pt idx="14">
                  <c:v>37808</c:v>
                </c:pt>
                <c:pt idx="15">
                  <c:v>20141</c:v>
                </c:pt>
                <c:pt idx="16">
                  <c:v>23415</c:v>
                </c:pt>
                <c:pt idx="17">
                  <c:v>66419</c:v>
                </c:pt>
                <c:pt idx="18">
                  <c:v>92919</c:v>
                </c:pt>
                <c:pt idx="19">
                  <c:v>44087</c:v>
                </c:pt>
                <c:pt idx="20">
                  <c:v>29859</c:v>
                </c:pt>
                <c:pt idx="21">
                  <c:v>78745</c:v>
                </c:pt>
                <c:pt idx="22">
                  <c:v>68392</c:v>
                </c:pt>
                <c:pt idx="23">
                  <c:v>12313</c:v>
                </c:pt>
                <c:pt idx="24">
                  <c:v>67461</c:v>
                </c:pt>
                <c:pt idx="25">
                  <c:v>42450</c:v>
                </c:pt>
                <c:pt idx="26">
                  <c:v>59296</c:v>
                </c:pt>
                <c:pt idx="27">
                  <c:v>35010</c:v>
                </c:pt>
                <c:pt idx="28">
                  <c:v>110020</c:v>
                </c:pt>
                <c:pt idx="29">
                  <c:v>136995</c:v>
                </c:pt>
                <c:pt idx="30">
                  <c:v>30723</c:v>
                </c:pt>
                <c:pt idx="31">
                  <c:v>17120</c:v>
                </c:pt>
                <c:pt idx="32">
                  <c:v>664758</c:v>
                </c:pt>
                <c:pt idx="33">
                  <c:v>266850</c:v>
                </c:pt>
                <c:pt idx="34">
                  <c:v>55938</c:v>
                </c:pt>
                <c:pt idx="35">
                  <c:v>31657</c:v>
                </c:pt>
                <c:pt idx="36">
                  <c:v>36077</c:v>
                </c:pt>
                <c:pt idx="37">
                  <c:v>152841</c:v>
                </c:pt>
                <c:pt idx="38">
                  <c:v>256623</c:v>
                </c:pt>
                <c:pt idx="39">
                  <c:v>15554</c:v>
                </c:pt>
                <c:pt idx="40">
                  <c:v>29847</c:v>
                </c:pt>
                <c:pt idx="41">
                  <c:v>27716</c:v>
                </c:pt>
                <c:pt idx="42">
                  <c:v>495680</c:v>
                </c:pt>
                <c:pt idx="43">
                  <c:v>385954</c:v>
                </c:pt>
                <c:pt idx="44">
                  <c:v>42825</c:v>
                </c:pt>
                <c:pt idx="45">
                  <c:v>62809</c:v>
                </c:pt>
                <c:pt idx="46">
                  <c:v>5086</c:v>
                </c:pt>
                <c:pt idx="47">
                  <c:v>49819</c:v>
                </c:pt>
                <c:pt idx="48">
                  <c:v>36285</c:v>
                </c:pt>
                <c:pt idx="49">
                  <c:v>34137</c:v>
                </c:pt>
                <c:pt idx="50">
                  <c:v>1452654</c:v>
                </c:pt>
                <c:pt idx="51">
                  <c:v>26529</c:v>
                </c:pt>
                <c:pt idx="52">
                  <c:v>264004</c:v>
                </c:pt>
                <c:pt idx="53">
                  <c:v>9480</c:v>
                </c:pt>
                <c:pt idx="54">
                  <c:v>160188</c:v>
                </c:pt>
                <c:pt idx="55">
                  <c:v>73919</c:v>
                </c:pt>
                <c:pt idx="56">
                  <c:v>2690</c:v>
                </c:pt>
                <c:pt idx="57">
                  <c:v>59155</c:v>
                </c:pt>
                <c:pt idx="58">
                  <c:v>190597</c:v>
                </c:pt>
                <c:pt idx="59">
                  <c:v>35184</c:v>
                </c:pt>
                <c:pt idx="60">
                  <c:v>6823</c:v>
                </c:pt>
              </c:numCache>
            </c:numRef>
          </c:val>
          <c:extLst>
            <c:ext xmlns:c16="http://schemas.microsoft.com/office/drawing/2014/chart" uri="{C3380CC4-5D6E-409C-BE32-E72D297353CC}">
              <c16:uniqueId val="{00000006-E331-4B4B-B5A3-034C9551EE9D}"/>
            </c:ext>
          </c:extLst>
        </c:ser>
        <c:ser>
          <c:idx val="7"/>
          <c:order val="6"/>
          <c:tx>
            <c:strRef>
              <c:f>'Section 3_Exercise_1'!$J$4</c:f>
              <c:strCache>
                <c:ptCount val="1"/>
                <c:pt idx="0">
                  <c:v>GDP per Capita $</c:v>
                </c:pt>
              </c:strCache>
            </c:strRef>
          </c:tx>
          <c:spPr>
            <a:solidFill>
              <a:schemeClr val="accent2">
                <a:lumMod val="60000"/>
              </a:schemeClr>
            </a:solidFill>
            <a:ln>
              <a:noFill/>
            </a:ln>
            <a:effectLst/>
          </c:spPr>
          <c:invertIfNegative val="0"/>
          <c:cat>
            <c:strRef>
              <c:f>'Section 3_Exercise_1'!$B$5:$B$65</c:f>
              <c:strCache>
                <c:ptCount val="61"/>
                <c:pt idx="0">
                  <c:v>Vietnam</c:v>
                </c:pt>
                <c:pt idx="1">
                  <c:v>Venezuela</c:v>
                </c:pt>
                <c:pt idx="2">
                  <c:v>United States of America</c:v>
                </c:pt>
                <c:pt idx="3">
                  <c:v>United Kingdom</c:v>
                </c:pt>
                <c:pt idx="4">
                  <c:v>United Arab Emirates</c:v>
                </c:pt>
                <c:pt idx="5">
                  <c:v>Ukraine</c:v>
                </c:pt>
                <c:pt idx="6">
                  <c:v>Turkey</c:v>
                </c:pt>
                <c:pt idx="7">
                  <c:v>Thailand</c:v>
                </c:pt>
                <c:pt idx="8">
                  <c:v>Taiwan</c:v>
                </c:pt>
                <c:pt idx="9">
                  <c:v>Switzerland</c:v>
                </c:pt>
                <c:pt idx="10">
                  <c:v>Sweden</c:v>
                </c:pt>
                <c:pt idx="11">
                  <c:v>Sri Lanka</c:v>
                </c:pt>
                <c:pt idx="12">
                  <c:v>Spain</c:v>
                </c:pt>
                <c:pt idx="13">
                  <c:v>South Korea</c:v>
                </c:pt>
                <c:pt idx="14">
                  <c:v>South Africa</c:v>
                </c:pt>
                <c:pt idx="15">
                  <c:v>Slovakia</c:v>
                </c:pt>
                <c:pt idx="16">
                  <c:v>Singapore</c:v>
                </c:pt>
                <c:pt idx="17">
                  <c:v>Saudi Arabia</c:v>
                </c:pt>
                <c:pt idx="18">
                  <c:v>Russia</c:v>
                </c:pt>
                <c:pt idx="19">
                  <c:v>Romania</c:v>
                </c:pt>
                <c:pt idx="20">
                  <c:v>Portugal</c:v>
                </c:pt>
                <c:pt idx="21">
                  <c:v>Poland</c:v>
                </c:pt>
                <c:pt idx="22">
                  <c:v>Philippines</c:v>
                </c:pt>
                <c:pt idx="23">
                  <c:v>Peru</c:v>
                </c:pt>
                <c:pt idx="24">
                  <c:v>Pakistan</c:v>
                </c:pt>
                <c:pt idx="25">
                  <c:v>Norway</c:v>
                </c:pt>
                <c:pt idx="26">
                  <c:v>Nigeria</c:v>
                </c:pt>
                <c:pt idx="27">
                  <c:v>New Zealand</c:v>
                </c:pt>
                <c:pt idx="28">
                  <c:v>Netherlands</c:v>
                </c:pt>
                <c:pt idx="29">
                  <c:v>Mexico</c:v>
                </c:pt>
                <c:pt idx="30">
                  <c:v>Malaysia</c:v>
                </c:pt>
                <c:pt idx="31">
                  <c:v>Kazakhstan</c:v>
                </c:pt>
                <c:pt idx="32">
                  <c:v>Japan</c:v>
                </c:pt>
                <c:pt idx="33">
                  <c:v>Italy</c:v>
                </c:pt>
                <c:pt idx="34">
                  <c:v>Israel</c:v>
                </c:pt>
                <c:pt idx="35">
                  <c:v>Ireland</c:v>
                </c:pt>
                <c:pt idx="36">
                  <c:v>Iran</c:v>
                </c:pt>
                <c:pt idx="37">
                  <c:v>Indonesia</c:v>
                </c:pt>
                <c:pt idx="38">
                  <c:v>India</c:v>
                </c:pt>
                <c:pt idx="39">
                  <c:v>Hungary</c:v>
                </c:pt>
                <c:pt idx="40">
                  <c:v>Hong Kong</c:v>
                </c:pt>
                <c:pt idx="41">
                  <c:v>Greece</c:v>
                </c:pt>
                <c:pt idx="42">
                  <c:v>Germany</c:v>
                </c:pt>
                <c:pt idx="43">
                  <c:v>France</c:v>
                </c:pt>
                <c:pt idx="44">
                  <c:v>Finland</c:v>
                </c:pt>
                <c:pt idx="45">
                  <c:v>Egypt</c:v>
                </c:pt>
                <c:pt idx="46">
                  <c:v>Ecuador</c:v>
                </c:pt>
                <c:pt idx="47">
                  <c:v>Denmark</c:v>
                </c:pt>
                <c:pt idx="48">
                  <c:v>Czech Republic</c:v>
                </c:pt>
                <c:pt idx="49">
                  <c:v>Colombia</c:v>
                </c:pt>
                <c:pt idx="50">
                  <c:v>China</c:v>
                </c:pt>
                <c:pt idx="51">
                  <c:v>Chile</c:v>
                </c:pt>
                <c:pt idx="52">
                  <c:v>Canada</c:v>
                </c:pt>
                <c:pt idx="53">
                  <c:v>Bulgaria</c:v>
                </c:pt>
                <c:pt idx="54">
                  <c:v>Brazil</c:v>
                </c:pt>
                <c:pt idx="55">
                  <c:v>Belgium</c:v>
                </c:pt>
                <c:pt idx="56">
                  <c:v>Azerbaijan</c:v>
                </c:pt>
                <c:pt idx="57">
                  <c:v>Austria</c:v>
                </c:pt>
                <c:pt idx="58">
                  <c:v>Australia</c:v>
                </c:pt>
                <c:pt idx="59">
                  <c:v>Argentina</c:v>
                </c:pt>
                <c:pt idx="60">
                  <c:v>Algeria</c:v>
                </c:pt>
              </c:strCache>
            </c:strRef>
          </c:cat>
          <c:val>
            <c:numRef>
              <c:f>'Section 3_Exercise_1'!$J$5:$J$65</c:f>
              <c:numCache>
                <c:formatCode>_("$"* #,##0_);_("$"* \(#,##0\);_("$"* "-"??_);_(@_)</c:formatCode>
                <c:ptCount val="61"/>
                <c:pt idx="0">
                  <c:v>291.39999999999998</c:v>
                </c:pt>
                <c:pt idx="1">
                  <c:v>74.06</c:v>
                </c:pt>
                <c:pt idx="2">
                  <c:v>22788</c:v>
                </c:pt>
                <c:pt idx="3">
                  <c:v>3202</c:v>
                </c:pt>
                <c:pt idx="4">
                  <c:v>437.471</c:v>
                </c:pt>
                <c:pt idx="5">
                  <c:v>174.9</c:v>
                </c:pt>
                <c:pt idx="6">
                  <c:v>675.21600000000001</c:v>
                </c:pt>
                <c:pt idx="7">
                  <c:v>502.5</c:v>
                </c:pt>
                <c:pt idx="8">
                  <c:v>751</c:v>
                </c:pt>
                <c:pt idx="9">
                  <c:v>779.2</c:v>
                </c:pt>
                <c:pt idx="10">
                  <c:v>616.20000000000005</c:v>
                </c:pt>
                <c:pt idx="11">
                  <c:v>81.227000000000004</c:v>
                </c:pt>
                <c:pt idx="12">
                  <c:v>1433</c:v>
                </c:pt>
                <c:pt idx="13">
                  <c:v>1792</c:v>
                </c:pt>
                <c:pt idx="14">
                  <c:v>411.93</c:v>
                </c:pt>
                <c:pt idx="15">
                  <c:v>117.6</c:v>
                </c:pt>
                <c:pt idx="16">
                  <c:v>379.6</c:v>
                </c:pt>
                <c:pt idx="17">
                  <c:v>784.92700000000002</c:v>
                </c:pt>
                <c:pt idx="18">
                  <c:v>1685</c:v>
                </c:pt>
                <c:pt idx="19">
                  <c:v>278.89999999999998</c:v>
                </c:pt>
                <c:pt idx="20">
                  <c:v>249.5</c:v>
                </c:pt>
                <c:pt idx="21">
                  <c:v>662.6</c:v>
                </c:pt>
                <c:pt idx="22">
                  <c:v>392.2</c:v>
                </c:pt>
                <c:pt idx="23">
                  <c:v>220</c:v>
                </c:pt>
                <c:pt idx="24">
                  <c:v>281.2</c:v>
                </c:pt>
                <c:pt idx="25">
                  <c:v>433.1</c:v>
                </c:pt>
                <c:pt idx="26">
                  <c:v>462.4</c:v>
                </c:pt>
                <c:pt idx="27">
                  <c:v>232.80799999999999</c:v>
                </c:pt>
                <c:pt idx="28">
                  <c:v>985.5</c:v>
                </c:pt>
                <c:pt idx="29">
                  <c:v>1242</c:v>
                </c:pt>
                <c:pt idx="30">
                  <c:v>370.77800000000002</c:v>
                </c:pt>
                <c:pt idx="31">
                  <c:v>202.2</c:v>
                </c:pt>
                <c:pt idx="32">
                  <c:v>5018</c:v>
                </c:pt>
                <c:pt idx="33">
                  <c:v>2122</c:v>
                </c:pt>
                <c:pt idx="34">
                  <c:v>462.4</c:v>
                </c:pt>
                <c:pt idx="35">
                  <c:v>516.70000000000005</c:v>
                </c:pt>
                <c:pt idx="36">
                  <c:v>194.18700000000001</c:v>
                </c:pt>
                <c:pt idx="37">
                  <c:v>1131</c:v>
                </c:pt>
                <c:pt idx="38">
                  <c:v>2989</c:v>
                </c:pt>
                <c:pt idx="39">
                  <c:v>175.8</c:v>
                </c:pt>
                <c:pt idx="40">
                  <c:v>360.6</c:v>
                </c:pt>
                <c:pt idx="41">
                  <c:v>208.5</c:v>
                </c:pt>
                <c:pt idx="42">
                  <c:v>4202</c:v>
                </c:pt>
                <c:pt idx="43">
                  <c:v>2960</c:v>
                </c:pt>
                <c:pt idx="44">
                  <c:v>296</c:v>
                </c:pt>
                <c:pt idx="45">
                  <c:v>403.89</c:v>
                </c:pt>
                <c:pt idx="46">
                  <c:v>100.6</c:v>
                </c:pt>
                <c:pt idx="47">
                  <c:v>399</c:v>
                </c:pt>
                <c:pt idx="48">
                  <c:v>287.2</c:v>
                </c:pt>
                <c:pt idx="49">
                  <c:v>311.5</c:v>
                </c:pt>
                <c:pt idx="50">
                  <c:v>17860</c:v>
                </c:pt>
                <c:pt idx="51">
                  <c:v>289.8</c:v>
                </c:pt>
                <c:pt idx="52">
                  <c:v>1908</c:v>
                </c:pt>
                <c:pt idx="53">
                  <c:v>79.317000000000007</c:v>
                </c:pt>
                <c:pt idx="54">
                  <c:v>1632</c:v>
                </c:pt>
                <c:pt idx="55">
                  <c:v>628.4</c:v>
                </c:pt>
                <c:pt idx="56">
                  <c:v>54.389000000000003</c:v>
                </c:pt>
                <c:pt idx="57">
                  <c:v>488.1</c:v>
                </c:pt>
                <c:pt idx="58">
                  <c:v>1576</c:v>
                </c:pt>
                <c:pt idx="59">
                  <c:v>435.7</c:v>
                </c:pt>
                <c:pt idx="60">
                  <c:v>147.6</c:v>
                </c:pt>
              </c:numCache>
            </c:numRef>
          </c:val>
          <c:extLst>
            <c:ext xmlns:c16="http://schemas.microsoft.com/office/drawing/2014/chart" uri="{C3380CC4-5D6E-409C-BE32-E72D297353CC}">
              <c16:uniqueId val="{00000007-E331-4B4B-B5A3-034C9551EE9D}"/>
            </c:ext>
          </c:extLst>
        </c:ser>
        <c:dLbls>
          <c:showLegendKey val="0"/>
          <c:showVal val="0"/>
          <c:showCatName val="0"/>
          <c:showSerName val="0"/>
          <c:showPercent val="0"/>
          <c:showBubbleSize val="0"/>
        </c:dLbls>
        <c:gapWidth val="219"/>
        <c:overlap val="-27"/>
        <c:axId val="1474850496"/>
        <c:axId val="1474851744"/>
      </c:barChart>
      <c:catAx>
        <c:axId val="147485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851744"/>
        <c:crosses val="autoZero"/>
        <c:auto val="1"/>
        <c:lblAlgn val="ctr"/>
        <c:lblOffset val="100"/>
        <c:noMultiLvlLbl val="0"/>
      </c:catAx>
      <c:valAx>
        <c:axId val="14748517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850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5</xdr:row>
      <xdr:rowOff>56643</xdr:rowOff>
    </xdr:from>
    <xdr:to>
      <xdr:col>8</xdr:col>
      <xdr:colOff>217868</xdr:colOff>
      <xdr:row>35</xdr:row>
      <xdr:rowOff>123007</xdr:rowOff>
    </xdr:to>
    <xdr:pic>
      <xdr:nvPicPr>
        <xdr:cNvPr id="3" name="Picture 2">
          <a:extLst>
            <a:ext uri="{FF2B5EF4-FFF2-40B4-BE49-F238E27FC236}">
              <a16:creationId xmlns:a16="http://schemas.microsoft.com/office/drawing/2014/main" id="{5C57E80E-E3DA-4A1B-8210-7E93AC987ED4}"/>
            </a:ext>
          </a:extLst>
        </xdr:cNvPr>
        <xdr:cNvPicPr>
          <a:picLocks noChangeAspect="1"/>
        </xdr:cNvPicPr>
      </xdr:nvPicPr>
      <xdr:blipFill>
        <a:blip xmlns:r="http://schemas.openxmlformats.org/officeDocument/2006/relationships" r:embed="rId1"/>
        <a:stretch>
          <a:fillRect/>
        </a:stretch>
      </xdr:blipFill>
      <xdr:spPr>
        <a:xfrm>
          <a:off x="638175" y="1009143"/>
          <a:ext cx="8533193" cy="578136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1333500</xdr:colOff>
      <xdr:row>2</xdr:row>
      <xdr:rowOff>6350</xdr:rowOff>
    </xdr:from>
    <xdr:to>
      <xdr:col>14</xdr:col>
      <xdr:colOff>368300</xdr:colOff>
      <xdr:row>22</xdr:row>
      <xdr:rowOff>146050</xdr:rowOff>
    </xdr:to>
    <xdr:graphicFrame macro="">
      <xdr:nvGraphicFramePr>
        <xdr:cNvPr id="2" name="Chart 1">
          <a:extLst>
            <a:ext uri="{FF2B5EF4-FFF2-40B4-BE49-F238E27FC236}">
              <a16:creationId xmlns:a16="http://schemas.microsoft.com/office/drawing/2014/main" id="{DEC8CD56-ED7A-4FA8-8F0F-9E572B807A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536574</xdr:colOff>
      <xdr:row>2</xdr:row>
      <xdr:rowOff>111124</xdr:rowOff>
    </xdr:from>
    <xdr:to>
      <xdr:col>14</xdr:col>
      <xdr:colOff>495299</xdr:colOff>
      <xdr:row>17</xdr:row>
      <xdr:rowOff>120649</xdr:rowOff>
    </xdr:to>
    <xdr:graphicFrame macro="">
      <xdr:nvGraphicFramePr>
        <xdr:cNvPr id="2" name="Chart 1">
          <a:extLst>
            <a:ext uri="{FF2B5EF4-FFF2-40B4-BE49-F238E27FC236}">
              <a16:creationId xmlns:a16="http://schemas.microsoft.com/office/drawing/2014/main" id="{48E0AB68-F6D8-49C9-BDAA-A44DDAF573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5772</xdr:colOff>
      <xdr:row>2</xdr:row>
      <xdr:rowOff>98135</xdr:rowOff>
    </xdr:from>
    <xdr:to>
      <xdr:col>30</xdr:col>
      <xdr:colOff>184728</xdr:colOff>
      <xdr:row>32</xdr:row>
      <xdr:rowOff>161636</xdr:rowOff>
    </xdr:to>
    <xdr:graphicFrame macro="">
      <xdr:nvGraphicFramePr>
        <xdr:cNvPr id="2" name="Chart 1">
          <a:extLst>
            <a:ext uri="{FF2B5EF4-FFF2-40B4-BE49-F238E27FC236}">
              <a16:creationId xmlns:a16="http://schemas.microsoft.com/office/drawing/2014/main" id="{9564872F-C150-4AB9-B371-90B1074FE6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80818</xdr:colOff>
      <xdr:row>2</xdr:row>
      <xdr:rowOff>45604</xdr:rowOff>
    </xdr:from>
    <xdr:to>
      <xdr:col>12</xdr:col>
      <xdr:colOff>369455</xdr:colOff>
      <xdr:row>17</xdr:row>
      <xdr:rowOff>17895</xdr:rowOff>
    </xdr:to>
    <xdr:graphicFrame macro="">
      <xdr:nvGraphicFramePr>
        <xdr:cNvPr id="2" name="Chart 1">
          <a:extLst>
            <a:ext uri="{FF2B5EF4-FFF2-40B4-BE49-F238E27FC236}">
              <a16:creationId xmlns:a16="http://schemas.microsoft.com/office/drawing/2014/main" id="{C582948E-D2E0-43C2-A0FA-6ED3654175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1246909</xdr:colOff>
      <xdr:row>26</xdr:row>
      <xdr:rowOff>34637</xdr:rowOff>
    </xdr:from>
    <xdr:to>
      <xdr:col>40</xdr:col>
      <xdr:colOff>277090</xdr:colOff>
      <xdr:row>76</xdr:row>
      <xdr:rowOff>115456</xdr:rowOff>
    </xdr:to>
    <xdr:graphicFrame macro="">
      <xdr:nvGraphicFramePr>
        <xdr:cNvPr id="2" name="Chart 1">
          <a:extLst>
            <a:ext uri="{FF2B5EF4-FFF2-40B4-BE49-F238E27FC236}">
              <a16:creationId xmlns:a16="http://schemas.microsoft.com/office/drawing/2014/main" id="{9855C760-618A-4D0F-B268-46CAD87B96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8369</xdr:colOff>
      <xdr:row>29</xdr:row>
      <xdr:rowOff>127000</xdr:rowOff>
    </xdr:from>
    <xdr:to>
      <xdr:col>39</xdr:col>
      <xdr:colOff>444500</xdr:colOff>
      <xdr:row>73</xdr:row>
      <xdr:rowOff>17895</xdr:rowOff>
    </xdr:to>
    <xdr:graphicFrame macro="">
      <xdr:nvGraphicFramePr>
        <xdr:cNvPr id="2" name="Chart 1">
          <a:extLst>
            <a:ext uri="{FF2B5EF4-FFF2-40B4-BE49-F238E27FC236}">
              <a16:creationId xmlns:a16="http://schemas.microsoft.com/office/drawing/2014/main" id="{8A9B6B90-4608-4BAA-AA44-586532E4C8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22</xdr:col>
      <xdr:colOff>219362</xdr:colOff>
      <xdr:row>2</xdr:row>
      <xdr:rowOff>50799</xdr:rowOff>
    </xdr:from>
    <xdr:to>
      <xdr:col>58</xdr:col>
      <xdr:colOff>50799</xdr:colOff>
      <xdr:row>47</xdr:row>
      <xdr:rowOff>0</xdr:rowOff>
    </xdr:to>
    <xdr:graphicFrame macro="">
      <xdr:nvGraphicFramePr>
        <xdr:cNvPr id="2" name="Chart 1">
          <a:extLst>
            <a:ext uri="{FF2B5EF4-FFF2-40B4-BE49-F238E27FC236}">
              <a16:creationId xmlns:a16="http://schemas.microsoft.com/office/drawing/2014/main" id="{95AA3777-5200-417D-A149-B855B54A2E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8.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1F855-016E-4C19-AC25-BF595BBC3429}">
  <sheetPr>
    <tabColor rgb="FFFFFF00"/>
  </sheetPr>
  <dimension ref="B2:S21"/>
  <sheetViews>
    <sheetView showGridLines="0" workbookViewId="0">
      <selection activeCell="C2" sqref="C2"/>
    </sheetView>
  </sheetViews>
  <sheetFormatPr defaultRowHeight="14.5"/>
  <cols>
    <col min="1" max="1" width="5.26953125" customWidth="1"/>
    <col min="2" max="2" width="34.54296875" customWidth="1"/>
    <col min="3" max="3" width="44.81640625" customWidth="1"/>
  </cols>
  <sheetData>
    <row r="2" spans="2:19" ht="26">
      <c r="B2" s="93" t="s">
        <v>482</v>
      </c>
      <c r="C2" s="94" t="s">
        <v>489</v>
      </c>
    </row>
    <row r="3" spans="2:19">
      <c r="B3" s="91" t="s">
        <v>483</v>
      </c>
      <c r="J3" s="101" t="s">
        <v>486</v>
      </c>
      <c r="K3" s="102"/>
      <c r="L3" s="102"/>
      <c r="M3" s="102"/>
      <c r="N3" s="102"/>
      <c r="O3" s="102"/>
      <c r="P3" s="102"/>
      <c r="Q3" s="102"/>
      <c r="R3" s="102"/>
      <c r="S3" s="103"/>
    </row>
    <row r="4" spans="2:19">
      <c r="B4" s="92" t="s">
        <v>484</v>
      </c>
      <c r="C4" s="92" t="s">
        <v>485</v>
      </c>
      <c r="J4" s="104"/>
      <c r="K4" s="105"/>
      <c r="L4" s="105"/>
      <c r="M4" s="105"/>
      <c r="N4" s="105"/>
      <c r="O4" s="105"/>
      <c r="P4" s="105"/>
      <c r="Q4" s="105"/>
      <c r="R4" s="105"/>
      <c r="S4" s="106"/>
    </row>
    <row r="5" spans="2:19">
      <c r="J5" s="104"/>
      <c r="K5" s="105"/>
      <c r="L5" s="105"/>
      <c r="M5" s="105"/>
      <c r="N5" s="105"/>
      <c r="O5" s="105"/>
      <c r="P5" s="105"/>
      <c r="Q5" s="105"/>
      <c r="R5" s="105"/>
      <c r="S5" s="106"/>
    </row>
    <row r="6" spans="2:19">
      <c r="J6" s="104"/>
      <c r="K6" s="105"/>
      <c r="L6" s="105"/>
      <c r="M6" s="105"/>
      <c r="N6" s="105"/>
      <c r="O6" s="105"/>
      <c r="P6" s="105"/>
      <c r="Q6" s="105"/>
      <c r="R6" s="105"/>
      <c r="S6" s="106"/>
    </row>
    <row r="7" spans="2:19">
      <c r="J7" s="104"/>
      <c r="K7" s="105"/>
      <c r="L7" s="105"/>
      <c r="M7" s="105"/>
      <c r="N7" s="105"/>
      <c r="O7" s="105"/>
      <c r="P7" s="105"/>
      <c r="Q7" s="105"/>
      <c r="R7" s="105"/>
      <c r="S7" s="106"/>
    </row>
    <row r="8" spans="2:19">
      <c r="J8" s="104"/>
      <c r="K8" s="105"/>
      <c r="L8" s="105"/>
      <c r="M8" s="105"/>
      <c r="N8" s="105"/>
      <c r="O8" s="105"/>
      <c r="P8" s="105"/>
      <c r="Q8" s="105"/>
      <c r="R8" s="105"/>
      <c r="S8" s="106"/>
    </row>
    <row r="9" spans="2:19">
      <c r="J9" s="104"/>
      <c r="K9" s="105"/>
      <c r="L9" s="105"/>
      <c r="M9" s="105"/>
      <c r="N9" s="105"/>
      <c r="O9" s="105"/>
      <c r="P9" s="105"/>
      <c r="Q9" s="105"/>
      <c r="R9" s="105"/>
      <c r="S9" s="106"/>
    </row>
    <row r="10" spans="2:19">
      <c r="J10" s="104"/>
      <c r="K10" s="105"/>
      <c r="L10" s="105"/>
      <c r="M10" s="105"/>
      <c r="N10" s="105"/>
      <c r="O10" s="105"/>
      <c r="P10" s="105"/>
      <c r="Q10" s="105"/>
      <c r="R10" s="105"/>
      <c r="S10" s="106"/>
    </row>
    <row r="11" spans="2:19">
      <c r="J11" s="104"/>
      <c r="K11" s="105"/>
      <c r="L11" s="105"/>
      <c r="M11" s="105"/>
      <c r="N11" s="105"/>
      <c r="O11" s="105"/>
      <c r="P11" s="105"/>
      <c r="Q11" s="105"/>
      <c r="R11" s="105"/>
      <c r="S11" s="106"/>
    </row>
    <row r="12" spans="2:19">
      <c r="J12" s="104"/>
      <c r="K12" s="105"/>
      <c r="L12" s="105"/>
      <c r="M12" s="105"/>
      <c r="N12" s="105"/>
      <c r="O12" s="105"/>
      <c r="P12" s="105"/>
      <c r="Q12" s="105"/>
      <c r="R12" s="105"/>
      <c r="S12" s="106"/>
    </row>
    <row r="13" spans="2:19">
      <c r="J13" s="104"/>
      <c r="K13" s="105"/>
      <c r="L13" s="105"/>
      <c r="M13" s="105"/>
      <c r="N13" s="105"/>
      <c r="O13" s="105"/>
      <c r="P13" s="105"/>
      <c r="Q13" s="105"/>
      <c r="R13" s="105"/>
      <c r="S13" s="106"/>
    </row>
    <row r="14" spans="2:19">
      <c r="J14" s="104"/>
      <c r="K14" s="105"/>
      <c r="L14" s="105"/>
      <c r="M14" s="105"/>
      <c r="N14" s="105"/>
      <c r="O14" s="105"/>
      <c r="P14" s="105"/>
      <c r="Q14" s="105"/>
      <c r="R14" s="105"/>
      <c r="S14" s="106"/>
    </row>
    <row r="15" spans="2:19">
      <c r="J15" s="104"/>
      <c r="K15" s="105"/>
      <c r="L15" s="105"/>
      <c r="M15" s="105"/>
      <c r="N15" s="105"/>
      <c r="O15" s="105"/>
      <c r="P15" s="105"/>
      <c r="Q15" s="105"/>
      <c r="R15" s="105"/>
      <c r="S15" s="106"/>
    </row>
    <row r="16" spans="2:19">
      <c r="J16" s="104"/>
      <c r="K16" s="105"/>
      <c r="L16" s="105"/>
      <c r="M16" s="105"/>
      <c r="N16" s="105"/>
      <c r="O16" s="105"/>
      <c r="P16" s="105"/>
      <c r="Q16" s="105"/>
      <c r="R16" s="105"/>
      <c r="S16" s="106"/>
    </row>
    <row r="17" spans="10:19">
      <c r="J17" s="104"/>
      <c r="K17" s="105"/>
      <c r="L17" s="105"/>
      <c r="M17" s="105"/>
      <c r="N17" s="105"/>
      <c r="O17" s="105"/>
      <c r="P17" s="105"/>
      <c r="Q17" s="105"/>
      <c r="R17" s="105"/>
      <c r="S17" s="106"/>
    </row>
    <row r="18" spans="10:19">
      <c r="J18" s="104"/>
      <c r="K18" s="105"/>
      <c r="L18" s="105"/>
      <c r="M18" s="105"/>
      <c r="N18" s="105"/>
      <c r="O18" s="105"/>
      <c r="P18" s="105"/>
      <c r="Q18" s="105"/>
      <c r="R18" s="105"/>
      <c r="S18" s="106"/>
    </row>
    <row r="19" spans="10:19">
      <c r="J19" s="104"/>
      <c r="K19" s="105"/>
      <c r="L19" s="105"/>
      <c r="M19" s="105"/>
      <c r="N19" s="105"/>
      <c r="O19" s="105"/>
      <c r="P19" s="105"/>
      <c r="Q19" s="105"/>
      <c r="R19" s="105"/>
      <c r="S19" s="106"/>
    </row>
    <row r="20" spans="10:19">
      <c r="J20" s="104"/>
      <c r="K20" s="105"/>
      <c r="L20" s="105"/>
      <c r="M20" s="105"/>
      <c r="N20" s="105"/>
      <c r="O20" s="105"/>
      <c r="P20" s="105"/>
      <c r="Q20" s="105"/>
      <c r="R20" s="105"/>
      <c r="S20" s="106"/>
    </row>
    <row r="21" spans="10:19">
      <c r="J21" s="107"/>
      <c r="K21" s="108"/>
      <c r="L21" s="108"/>
      <c r="M21" s="108"/>
      <c r="N21" s="108"/>
      <c r="O21" s="108"/>
      <c r="P21" s="108"/>
      <c r="Q21" s="108"/>
      <c r="R21" s="108"/>
      <c r="S21" s="109"/>
    </row>
  </sheetData>
  <mergeCells count="1">
    <mergeCell ref="J3:S2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978AE-D68F-46CC-B5E8-D655F2D2A18C}">
  <sheetPr>
    <tabColor theme="9" tint="0.39997558519241921"/>
  </sheetPr>
  <dimension ref="B1:T36"/>
  <sheetViews>
    <sheetView showGridLines="0" tabSelected="1" workbookViewId="0">
      <selection activeCell="B26" sqref="B26:I36"/>
    </sheetView>
  </sheetViews>
  <sheetFormatPr defaultRowHeight="14.5"/>
  <cols>
    <col min="1" max="1" width="2.453125" customWidth="1"/>
    <col min="3" max="3" width="14.26953125" customWidth="1"/>
    <col min="4" max="4" width="29.1796875" customWidth="1"/>
  </cols>
  <sheetData>
    <row r="1" spans="2:20" ht="23.5">
      <c r="B1" s="110" t="s">
        <v>22</v>
      </c>
      <c r="C1" s="110"/>
      <c r="D1" s="110"/>
      <c r="E1" s="110"/>
      <c r="F1" s="110"/>
      <c r="G1" s="110"/>
      <c r="H1" s="110"/>
      <c r="I1" s="110"/>
      <c r="J1" s="110"/>
      <c r="K1" s="13"/>
      <c r="L1" s="13"/>
      <c r="M1" s="13"/>
      <c r="N1" s="13"/>
      <c r="O1" s="13"/>
      <c r="P1" s="13"/>
      <c r="Q1" s="13"/>
      <c r="R1" s="13"/>
      <c r="S1" s="13"/>
      <c r="T1" s="13"/>
    </row>
    <row r="2" spans="2:20" ht="20">
      <c r="B2" s="1" t="s">
        <v>25</v>
      </c>
      <c r="C2" s="3"/>
      <c r="D2" s="2"/>
    </row>
    <row r="3" spans="2:20" ht="8.25" customHeight="1">
      <c r="B3" s="1"/>
      <c r="C3" s="3"/>
      <c r="D3" s="2"/>
    </row>
    <row r="4" spans="2:20">
      <c r="B4" s="7" t="s">
        <v>23</v>
      </c>
      <c r="C4" s="8" t="s">
        <v>24</v>
      </c>
    </row>
    <row r="5" spans="2:20">
      <c r="B5" s="9">
        <v>2000</v>
      </c>
      <c r="C5" s="14">
        <v>32562</v>
      </c>
    </row>
    <row r="6" spans="2:20">
      <c r="B6" s="9">
        <v>2001</v>
      </c>
      <c r="C6" s="14">
        <v>28202</v>
      </c>
    </row>
    <row r="7" spans="2:20">
      <c r="B7" s="9">
        <v>2002</v>
      </c>
      <c r="C7" s="14">
        <v>27229</v>
      </c>
    </row>
    <row r="8" spans="2:20">
      <c r="B8" s="9">
        <v>2003</v>
      </c>
      <c r="C8" s="14">
        <v>25989</v>
      </c>
    </row>
    <row r="9" spans="2:20">
      <c r="B9" s="9">
        <v>2004</v>
      </c>
      <c r="C9" s="14">
        <v>24373</v>
      </c>
    </row>
    <row r="10" spans="2:20">
      <c r="B10" s="9">
        <v>2005</v>
      </c>
      <c r="C10" s="14">
        <v>24722</v>
      </c>
    </row>
    <row r="11" spans="2:20">
      <c r="B11" s="9">
        <v>2006</v>
      </c>
      <c r="C11" s="14">
        <v>23739</v>
      </c>
    </row>
    <row r="12" spans="2:20">
      <c r="B12" s="9">
        <v>2007</v>
      </c>
      <c r="C12" s="14">
        <v>21809</v>
      </c>
    </row>
    <row r="13" spans="2:20">
      <c r="B13" s="9">
        <v>2008</v>
      </c>
      <c r="C13" s="14">
        <v>22401</v>
      </c>
    </row>
    <row r="14" spans="2:20">
      <c r="B14" s="9">
        <v>2009</v>
      </c>
      <c r="C14" s="14">
        <v>18601</v>
      </c>
    </row>
    <row r="15" spans="2:20">
      <c r="B15" s="9">
        <v>2010</v>
      </c>
      <c r="C15" s="14">
        <v>19464</v>
      </c>
    </row>
    <row r="16" spans="2:20">
      <c r="B16" s="9">
        <v>2011</v>
      </c>
      <c r="C16" s="14">
        <v>19717</v>
      </c>
    </row>
    <row r="17" spans="2:9">
      <c r="B17" s="9">
        <v>2012</v>
      </c>
      <c r="C17" s="14">
        <v>20144</v>
      </c>
    </row>
    <row r="18" spans="2:9">
      <c r="B18" s="9">
        <v>2013</v>
      </c>
      <c r="C18" s="14">
        <v>19128</v>
      </c>
    </row>
    <row r="19" spans="2:9">
      <c r="B19" s="9">
        <v>2014</v>
      </c>
      <c r="C19" s="14">
        <v>16539</v>
      </c>
    </row>
    <row r="20" spans="2:9">
      <c r="B20" s="9">
        <v>2015</v>
      </c>
      <c r="C20" s="14">
        <v>16931</v>
      </c>
    </row>
    <row r="21" spans="2:9">
      <c r="B21" s="9">
        <v>2016</v>
      </c>
      <c r="C21" s="14">
        <v>15500</v>
      </c>
    </row>
    <row r="22" spans="2:9">
      <c r="B22" s="9">
        <v>2017</v>
      </c>
      <c r="C22" s="14">
        <v>13956</v>
      </c>
    </row>
    <row r="23" spans="2:9">
      <c r="B23" s="6"/>
      <c r="C23" s="4"/>
      <c r="D23" s="5"/>
    </row>
    <row r="24" spans="2:9">
      <c r="B24" s="111" t="s">
        <v>105</v>
      </c>
      <c r="C24" s="112"/>
      <c r="D24" s="112"/>
      <c r="E24" s="112"/>
      <c r="F24" s="112"/>
      <c r="G24" s="112"/>
      <c r="H24" s="112"/>
      <c r="I24" s="113"/>
    </row>
    <row r="25" spans="2:9" ht="39.75" customHeight="1">
      <c r="B25" s="114"/>
      <c r="C25" s="115"/>
      <c r="D25" s="115"/>
      <c r="E25" s="115"/>
      <c r="F25" s="115"/>
      <c r="G25" s="115"/>
      <c r="H25" s="115"/>
      <c r="I25" s="116"/>
    </row>
    <row r="26" spans="2:9">
      <c r="B26" s="117" t="s">
        <v>490</v>
      </c>
      <c r="C26" s="118"/>
      <c r="D26" s="118"/>
      <c r="E26" s="118"/>
      <c r="F26" s="118"/>
      <c r="G26" s="118"/>
      <c r="H26" s="118"/>
      <c r="I26" s="119"/>
    </row>
    <row r="27" spans="2:9">
      <c r="B27" s="120"/>
      <c r="C27" s="121"/>
      <c r="D27" s="121"/>
      <c r="E27" s="121"/>
      <c r="F27" s="121"/>
      <c r="G27" s="121"/>
      <c r="H27" s="121"/>
      <c r="I27" s="122"/>
    </row>
    <row r="28" spans="2:9">
      <c r="B28" s="120"/>
      <c r="C28" s="121"/>
      <c r="D28" s="121"/>
      <c r="E28" s="121"/>
      <c r="F28" s="121"/>
      <c r="G28" s="121"/>
      <c r="H28" s="121"/>
      <c r="I28" s="122"/>
    </row>
    <row r="29" spans="2:9">
      <c r="B29" s="120"/>
      <c r="C29" s="121"/>
      <c r="D29" s="121"/>
      <c r="E29" s="121"/>
      <c r="F29" s="121"/>
      <c r="G29" s="121"/>
      <c r="H29" s="121"/>
      <c r="I29" s="122"/>
    </row>
    <row r="30" spans="2:9">
      <c r="B30" s="120"/>
      <c r="C30" s="121"/>
      <c r="D30" s="121"/>
      <c r="E30" s="121"/>
      <c r="F30" s="121"/>
      <c r="G30" s="121"/>
      <c r="H30" s="121"/>
      <c r="I30" s="122"/>
    </row>
    <row r="31" spans="2:9">
      <c r="B31" s="120"/>
      <c r="C31" s="121"/>
      <c r="D31" s="121"/>
      <c r="E31" s="121"/>
      <c r="F31" s="121"/>
      <c r="G31" s="121"/>
      <c r="H31" s="121"/>
      <c r="I31" s="122"/>
    </row>
    <row r="32" spans="2:9">
      <c r="B32" s="120"/>
      <c r="C32" s="121"/>
      <c r="D32" s="121"/>
      <c r="E32" s="121"/>
      <c r="F32" s="121"/>
      <c r="G32" s="121"/>
      <c r="H32" s="121"/>
      <c r="I32" s="122"/>
    </row>
    <row r="33" spans="2:9">
      <c r="B33" s="120"/>
      <c r="C33" s="121"/>
      <c r="D33" s="121"/>
      <c r="E33" s="121"/>
      <c r="F33" s="121"/>
      <c r="G33" s="121"/>
      <c r="H33" s="121"/>
      <c r="I33" s="122"/>
    </row>
    <row r="34" spans="2:9">
      <c r="B34" s="120"/>
      <c r="C34" s="121"/>
      <c r="D34" s="121"/>
      <c r="E34" s="121"/>
      <c r="F34" s="121"/>
      <c r="G34" s="121"/>
      <c r="H34" s="121"/>
      <c r="I34" s="122"/>
    </row>
    <row r="35" spans="2:9">
      <c r="B35" s="120"/>
      <c r="C35" s="121"/>
      <c r="D35" s="121"/>
      <c r="E35" s="121"/>
      <c r="F35" s="121"/>
      <c r="G35" s="121"/>
      <c r="H35" s="121"/>
      <c r="I35" s="122"/>
    </row>
    <row r="36" spans="2:9">
      <c r="B36" s="123"/>
      <c r="C36" s="124"/>
      <c r="D36" s="124"/>
      <c r="E36" s="124"/>
      <c r="F36" s="124"/>
      <c r="G36" s="124"/>
      <c r="H36" s="124"/>
      <c r="I36" s="125"/>
    </row>
  </sheetData>
  <mergeCells count="3">
    <mergeCell ref="B1:J1"/>
    <mergeCell ref="B24:I25"/>
    <mergeCell ref="B26:I36"/>
  </mergeCells>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0D4A5-0138-4A13-850F-90185B01EF56}">
  <sheetPr>
    <tabColor theme="9" tint="0.39997558519241921"/>
  </sheetPr>
  <dimension ref="B1:T34"/>
  <sheetViews>
    <sheetView showGridLines="0" topLeftCell="A22" workbookViewId="0">
      <selection activeCell="B24" sqref="B24:I34"/>
    </sheetView>
  </sheetViews>
  <sheetFormatPr defaultRowHeight="14.5"/>
  <cols>
    <col min="1" max="1" width="2.453125" customWidth="1"/>
    <col min="3" max="3" width="14.26953125" customWidth="1"/>
    <col min="4" max="4" width="29.1796875" customWidth="1"/>
  </cols>
  <sheetData>
    <row r="1" spans="2:20" ht="23.5">
      <c r="B1" s="110" t="s">
        <v>21</v>
      </c>
      <c r="C1" s="110"/>
      <c r="D1" s="110"/>
      <c r="E1" s="110"/>
      <c r="F1" s="110"/>
      <c r="G1" s="110"/>
      <c r="H1" s="110"/>
      <c r="I1" s="110"/>
      <c r="J1" s="110"/>
      <c r="K1" s="13"/>
      <c r="L1" s="13"/>
      <c r="M1" s="13"/>
      <c r="N1" s="13"/>
      <c r="O1" s="13"/>
      <c r="P1" s="13"/>
      <c r="Q1" s="13"/>
      <c r="R1" s="13"/>
      <c r="S1" s="13"/>
      <c r="T1" s="13"/>
    </row>
    <row r="2" spans="2:20" ht="20">
      <c r="B2" s="1" t="s">
        <v>118</v>
      </c>
      <c r="C2" s="3"/>
      <c r="D2" s="2"/>
    </row>
    <row r="3" spans="2:20" ht="60" customHeight="1">
      <c r="B3" s="7" t="s">
        <v>1</v>
      </c>
      <c r="C3" s="8" t="s">
        <v>2</v>
      </c>
      <c r="D3" s="8" t="s">
        <v>20</v>
      </c>
    </row>
    <row r="4" spans="2:20">
      <c r="B4" s="9" t="s">
        <v>3</v>
      </c>
      <c r="C4" s="10">
        <v>0</v>
      </c>
      <c r="D4" s="11">
        <v>546353</v>
      </c>
    </row>
    <row r="5" spans="2:20">
      <c r="B5" s="9" t="s">
        <v>4</v>
      </c>
      <c r="C5" s="12">
        <f t="shared" ref="C5:C20" si="0">D5/D4-1</f>
        <v>7.1790399247373182E-2</v>
      </c>
      <c r="D5" s="11">
        <v>585575.9</v>
      </c>
    </row>
    <row r="6" spans="2:20">
      <c r="B6" s="9" t="s">
        <v>5</v>
      </c>
      <c r="C6" s="12">
        <f t="shared" si="0"/>
        <v>5.2919698368734114E-2</v>
      </c>
      <c r="D6" s="11">
        <v>616564.4</v>
      </c>
    </row>
    <row r="7" spans="2:20">
      <c r="B7" s="9" t="s">
        <v>6</v>
      </c>
      <c r="C7" s="12">
        <f t="shared" si="0"/>
        <v>3.3634280539064365E-2</v>
      </c>
      <c r="D7" s="11">
        <v>637302.1</v>
      </c>
    </row>
    <row r="8" spans="2:20">
      <c r="B8" s="9" t="s">
        <v>7</v>
      </c>
      <c r="C8" s="12">
        <f t="shared" si="0"/>
        <v>-1.1324142820179017E-2</v>
      </c>
      <c r="D8" s="11">
        <v>630085.19999999995</v>
      </c>
    </row>
    <row r="9" spans="2:20">
      <c r="B9" s="9" t="s">
        <v>8</v>
      </c>
      <c r="C9" s="12">
        <f t="shared" si="0"/>
        <v>3.5871180595894003E-2</v>
      </c>
      <c r="D9" s="11">
        <v>652687.1</v>
      </c>
    </row>
    <row r="10" spans="2:20">
      <c r="B10" s="9" t="s">
        <v>9</v>
      </c>
      <c r="C10" s="12">
        <f t="shared" si="0"/>
        <v>5.3119021350352957E-2</v>
      </c>
      <c r="D10" s="11">
        <v>687357.2</v>
      </c>
    </row>
    <row r="11" spans="2:20">
      <c r="B11" s="9" t="s">
        <v>10</v>
      </c>
      <c r="C11" s="12">
        <f t="shared" si="0"/>
        <v>5.5085041663926804E-2</v>
      </c>
      <c r="D11" s="11">
        <v>725220.3</v>
      </c>
    </row>
    <row r="12" spans="2:20">
      <c r="B12" s="9" t="s">
        <v>11</v>
      </c>
      <c r="C12" s="12">
        <f t="shared" si="0"/>
        <v>3.73860191172255E-2</v>
      </c>
      <c r="D12" s="11">
        <v>752333.4</v>
      </c>
    </row>
    <row r="13" spans="2:20">
      <c r="B13" s="9" t="s">
        <v>12</v>
      </c>
      <c r="C13" s="12">
        <f t="shared" si="0"/>
        <v>6.0760561740313523E-2</v>
      </c>
      <c r="D13" s="11">
        <v>798045.6</v>
      </c>
    </row>
    <row r="14" spans="2:20">
      <c r="B14" s="9" t="s">
        <v>13</v>
      </c>
      <c r="C14" s="12">
        <f t="shared" si="0"/>
        <v>7.2064929623069096E-2</v>
      </c>
      <c r="D14" s="11">
        <v>855556.7</v>
      </c>
    </row>
    <row r="15" spans="2:20">
      <c r="B15" s="9" t="s">
        <v>14</v>
      </c>
      <c r="C15" s="12">
        <f t="shared" si="0"/>
        <v>5.0359257311642924E-2</v>
      </c>
      <c r="D15" s="11">
        <v>898641.9</v>
      </c>
    </row>
    <row r="16" spans="2:20">
      <c r="B16" s="9" t="s">
        <v>15</v>
      </c>
      <c r="C16" s="12">
        <f t="shared" si="0"/>
        <v>4.869403485415047E-2</v>
      </c>
      <c r="D16" s="11">
        <v>942400.4</v>
      </c>
    </row>
    <row r="17" spans="2:9">
      <c r="B17" s="9" t="s">
        <v>16</v>
      </c>
      <c r="C17" s="12">
        <f t="shared" si="0"/>
        <v>6.4506233231649723E-2</v>
      </c>
      <c r="D17" s="11">
        <v>1003191.1</v>
      </c>
    </row>
    <row r="18" spans="2:9">
      <c r="B18" s="9" t="s">
        <v>17</v>
      </c>
      <c r="C18" s="12">
        <f t="shared" si="0"/>
        <v>3.5283307437635747E-2</v>
      </c>
      <c r="D18" s="11">
        <v>1038587</v>
      </c>
    </row>
    <row r="19" spans="2:9">
      <c r="B19" s="9" t="s">
        <v>18</v>
      </c>
      <c r="C19" s="12">
        <f t="shared" si="0"/>
        <v>-6.5349364087938677E-2</v>
      </c>
      <c r="D19" s="11">
        <v>970716</v>
      </c>
    </row>
    <row r="20" spans="2:9">
      <c r="B20" s="9" t="s">
        <v>19</v>
      </c>
      <c r="C20" s="12">
        <f t="shared" si="0"/>
        <v>4.8404476695552479E-2</v>
      </c>
      <c r="D20" s="11">
        <v>1017703</v>
      </c>
    </row>
    <row r="21" spans="2:9">
      <c r="B21" s="6"/>
      <c r="C21" s="4"/>
      <c r="D21" s="5"/>
    </row>
    <row r="22" spans="2:9">
      <c r="B22" s="111" t="s">
        <v>106</v>
      </c>
      <c r="C22" s="112"/>
      <c r="D22" s="112"/>
      <c r="E22" s="112"/>
      <c r="F22" s="112"/>
      <c r="G22" s="112"/>
      <c r="H22" s="112"/>
      <c r="I22" s="113"/>
    </row>
    <row r="23" spans="2:9" ht="39.75" customHeight="1">
      <c r="B23" s="114"/>
      <c r="C23" s="115"/>
      <c r="D23" s="115"/>
      <c r="E23" s="115"/>
      <c r="F23" s="115"/>
      <c r="G23" s="115"/>
      <c r="H23" s="115"/>
      <c r="I23" s="116"/>
    </row>
    <row r="24" spans="2:9">
      <c r="B24" s="126" t="s">
        <v>520</v>
      </c>
      <c r="C24" s="118"/>
      <c r="D24" s="118"/>
      <c r="E24" s="118"/>
      <c r="F24" s="118"/>
      <c r="G24" s="118"/>
      <c r="H24" s="118"/>
      <c r="I24" s="119"/>
    </row>
    <row r="25" spans="2:9">
      <c r="B25" s="120"/>
      <c r="C25" s="121"/>
      <c r="D25" s="121"/>
      <c r="E25" s="121"/>
      <c r="F25" s="121"/>
      <c r="G25" s="121"/>
      <c r="H25" s="121"/>
      <c r="I25" s="122"/>
    </row>
    <row r="26" spans="2:9">
      <c r="B26" s="120"/>
      <c r="C26" s="121"/>
      <c r="D26" s="121"/>
      <c r="E26" s="121"/>
      <c r="F26" s="121"/>
      <c r="G26" s="121"/>
      <c r="H26" s="121"/>
      <c r="I26" s="122"/>
    </row>
    <row r="27" spans="2:9">
      <c r="B27" s="120"/>
      <c r="C27" s="121"/>
      <c r="D27" s="121"/>
      <c r="E27" s="121"/>
      <c r="F27" s="121"/>
      <c r="G27" s="121"/>
      <c r="H27" s="121"/>
      <c r="I27" s="122"/>
    </row>
    <row r="28" spans="2:9">
      <c r="B28" s="120"/>
      <c r="C28" s="121"/>
      <c r="D28" s="121"/>
      <c r="E28" s="121"/>
      <c r="F28" s="121"/>
      <c r="G28" s="121"/>
      <c r="H28" s="121"/>
      <c r="I28" s="122"/>
    </row>
    <row r="29" spans="2:9">
      <c r="B29" s="120"/>
      <c r="C29" s="121"/>
      <c r="D29" s="121"/>
      <c r="E29" s="121"/>
      <c r="F29" s="121"/>
      <c r="G29" s="121"/>
      <c r="H29" s="121"/>
      <c r="I29" s="122"/>
    </row>
    <row r="30" spans="2:9">
      <c r="B30" s="120"/>
      <c r="C30" s="121"/>
      <c r="D30" s="121"/>
      <c r="E30" s="121"/>
      <c r="F30" s="121"/>
      <c r="G30" s="121"/>
      <c r="H30" s="121"/>
      <c r="I30" s="122"/>
    </row>
    <row r="31" spans="2:9">
      <c r="B31" s="120"/>
      <c r="C31" s="121"/>
      <c r="D31" s="121"/>
      <c r="E31" s="121"/>
      <c r="F31" s="121"/>
      <c r="G31" s="121"/>
      <c r="H31" s="121"/>
      <c r="I31" s="122"/>
    </row>
    <row r="32" spans="2:9">
      <c r="B32" s="120"/>
      <c r="C32" s="121"/>
      <c r="D32" s="121"/>
      <c r="E32" s="121"/>
      <c r="F32" s="121"/>
      <c r="G32" s="121"/>
      <c r="H32" s="121"/>
      <c r="I32" s="122"/>
    </row>
    <row r="33" spans="2:9">
      <c r="B33" s="120"/>
      <c r="C33" s="121"/>
      <c r="D33" s="121"/>
      <c r="E33" s="121"/>
      <c r="F33" s="121"/>
      <c r="G33" s="121"/>
      <c r="H33" s="121"/>
      <c r="I33" s="122"/>
    </row>
    <row r="34" spans="2:9">
      <c r="B34" s="123"/>
      <c r="C34" s="124"/>
      <c r="D34" s="124"/>
      <c r="E34" s="124"/>
      <c r="F34" s="124"/>
      <c r="G34" s="124"/>
      <c r="H34" s="124"/>
      <c r="I34" s="125"/>
    </row>
  </sheetData>
  <mergeCells count="3">
    <mergeCell ref="B24:I34"/>
    <mergeCell ref="B22:I23"/>
    <mergeCell ref="B1:J1"/>
  </mergeCells>
  <pageMargins left="0.7" right="0.7" top="0.75" bottom="0.75" header="0.3" footer="0.3"/>
  <pageSetup orientation="portrait" horizontalDpi="0" verticalDpi="0" r:id="rId1"/>
  <ignoredErrors>
    <ignoredError sqref="B4:B20" numberStoredAsText="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882DB-113D-4707-8E0F-45F41EFEE23E}">
  <sheetPr>
    <tabColor theme="9" tint="0.39997558519241921"/>
  </sheetPr>
  <dimension ref="A1:U134"/>
  <sheetViews>
    <sheetView showGridLines="0" zoomScale="86" zoomScaleNormal="130" workbookViewId="0">
      <selection activeCell="S2" sqref="S2"/>
    </sheetView>
  </sheetViews>
  <sheetFormatPr defaultRowHeight="14.5"/>
  <cols>
    <col min="1" max="1" width="5.81640625" customWidth="1"/>
    <col min="2" max="2" width="15.26953125" style="19" customWidth="1"/>
  </cols>
  <sheetData>
    <row r="1" spans="1:21" ht="23.5">
      <c r="B1" s="22" t="s">
        <v>26</v>
      </c>
      <c r="C1" s="13"/>
      <c r="D1" s="13"/>
      <c r="E1" s="13"/>
      <c r="F1" s="13"/>
      <c r="G1" s="13"/>
      <c r="H1" s="13"/>
      <c r="I1" s="13"/>
    </row>
    <row r="2" spans="1:21" ht="20">
      <c r="B2" s="16" t="s">
        <v>103</v>
      </c>
      <c r="U2" t="s">
        <v>492</v>
      </c>
    </row>
    <row r="3" spans="1:21" s="15" customFormat="1">
      <c r="B3" s="17"/>
    </row>
    <row r="4" spans="1:21" s="15" customFormat="1">
      <c r="A4" s="26" t="s">
        <v>104</v>
      </c>
      <c r="B4" s="20" t="s">
        <v>102</v>
      </c>
      <c r="C4" s="23" t="s">
        <v>9</v>
      </c>
      <c r="D4" s="24" t="s">
        <v>11</v>
      </c>
      <c r="E4" s="24" t="s">
        <v>13</v>
      </c>
      <c r="F4" s="24" t="s">
        <v>15</v>
      </c>
      <c r="G4" s="24" t="s">
        <v>17</v>
      </c>
      <c r="H4" s="24" t="s">
        <v>19</v>
      </c>
    </row>
    <row r="5" spans="1:21" s="15" customFormat="1">
      <c r="A5" s="27">
        <v>1</v>
      </c>
      <c r="B5" s="19" t="s">
        <v>29</v>
      </c>
      <c r="C5" s="25">
        <v>3.7010000000000001E-2</v>
      </c>
      <c r="D5" s="25">
        <v>3.6159999999999998E-2</v>
      </c>
      <c r="E5" s="25">
        <v>3.499E-2</v>
      </c>
      <c r="F5" s="25">
        <v>3.3780000000000004E-2</v>
      </c>
      <c r="G5" s="25">
        <v>3.2959999999999996E-2</v>
      </c>
      <c r="H5" s="25">
        <v>3.2000000000000001E-2</v>
      </c>
    </row>
    <row r="6" spans="1:21" s="15" customFormat="1">
      <c r="A6" s="27">
        <v>2</v>
      </c>
      <c r="B6" s="19" t="s">
        <v>43</v>
      </c>
      <c r="C6" s="25">
        <v>2.1489999999999999E-2</v>
      </c>
      <c r="D6" s="25">
        <v>9.3799999999999994E-3</v>
      </c>
      <c r="E6" s="25">
        <v>1.3720000000000001E-2</v>
      </c>
      <c r="F6" s="25">
        <v>2.308E-2</v>
      </c>
      <c r="G6" s="25">
        <v>-8.4200000000000004E-3</v>
      </c>
      <c r="H6" s="25">
        <v>-1.6E-2</v>
      </c>
    </row>
    <row r="7" spans="1:21" s="15" customFormat="1">
      <c r="A7" s="27">
        <v>3</v>
      </c>
      <c r="B7" s="19" t="s">
        <v>58</v>
      </c>
      <c r="C7" s="25">
        <v>1.907E-2</v>
      </c>
      <c r="D7" s="25">
        <v>1.8839999999999999E-2</v>
      </c>
      <c r="E7" s="25">
        <v>2.009E-2</v>
      </c>
      <c r="F7" s="25">
        <v>1.9630000000000002E-2</v>
      </c>
      <c r="G7" s="25">
        <v>1.9290000000000002E-2</v>
      </c>
      <c r="H7" s="25">
        <v>1.8000000000000002E-2</v>
      </c>
    </row>
    <row r="8" spans="1:21">
      <c r="A8" s="27">
        <v>4</v>
      </c>
      <c r="B8" s="19" t="s">
        <v>63</v>
      </c>
      <c r="C8" s="25">
        <v>5.0509999999999999E-2</v>
      </c>
      <c r="D8" s="25">
        <v>6.6790000000000002E-2</v>
      </c>
      <c r="E8" s="25">
        <v>4.3129999999999995E-2</v>
      </c>
      <c r="F8" s="25">
        <v>1.6390000000000002E-2</v>
      </c>
      <c r="G8" s="25">
        <v>0</v>
      </c>
      <c r="H8" s="25">
        <v>-0.02</v>
      </c>
      <c r="I8" s="15"/>
      <c r="J8" s="15"/>
      <c r="K8" s="15"/>
      <c r="L8" s="15"/>
    </row>
    <row r="9" spans="1:21">
      <c r="A9" s="27">
        <v>5</v>
      </c>
      <c r="B9" s="19" t="s">
        <v>65</v>
      </c>
      <c r="C9" s="25">
        <v>-1.294E-2</v>
      </c>
      <c r="D9" s="25">
        <v>-1.2030000000000001E-2</v>
      </c>
      <c r="E9" s="25">
        <v>-1.3340000000000001E-2</v>
      </c>
      <c r="F9" s="25">
        <v>-1.5269999999999999E-2</v>
      </c>
      <c r="G9" s="25">
        <v>-1.486E-2</v>
      </c>
      <c r="H9" s="25">
        <v>-1.2E-2</v>
      </c>
      <c r="I9" s="15"/>
      <c r="J9" s="15"/>
      <c r="K9" s="15"/>
      <c r="L9" s="15"/>
    </row>
    <row r="10" spans="1:21">
      <c r="A10" s="27">
        <v>6</v>
      </c>
      <c r="B10" s="19" t="s">
        <v>70</v>
      </c>
      <c r="C10" s="25">
        <v>3.9529999999999996E-2</v>
      </c>
      <c r="D10" s="25">
        <v>3.9849999999999997E-2</v>
      </c>
      <c r="E10" s="25">
        <v>3.9580000000000004E-2</v>
      </c>
      <c r="F10" s="25">
        <v>3.9140000000000001E-2</v>
      </c>
      <c r="G10" s="25">
        <v>3.8670000000000003E-2</v>
      </c>
      <c r="H10" s="25">
        <v>3.7999999999999999E-2</v>
      </c>
      <c r="I10" s="15"/>
      <c r="J10" s="15"/>
      <c r="K10" s="15"/>
      <c r="L10" s="15"/>
    </row>
    <row r="11" spans="1:21">
      <c r="A11" s="27">
        <v>7</v>
      </c>
      <c r="B11" s="19" t="s">
        <v>78</v>
      </c>
      <c r="C11" s="25">
        <v>-1.155E-2</v>
      </c>
      <c r="D11" s="25">
        <v>-1.1279999999999998E-2</v>
      </c>
      <c r="E11" s="25">
        <v>-1.754E-2</v>
      </c>
      <c r="F11" s="25">
        <v>-2.4070000000000001E-2</v>
      </c>
      <c r="G11" s="25">
        <v>3.1E-4</v>
      </c>
      <c r="H11" s="25">
        <v>-0.01</v>
      </c>
      <c r="I11" s="15"/>
      <c r="J11" s="15"/>
      <c r="K11" s="15"/>
      <c r="L11" s="15"/>
    </row>
    <row r="12" spans="1:21">
      <c r="A12" s="27">
        <v>8</v>
      </c>
      <c r="B12" s="19" t="s">
        <v>83</v>
      </c>
      <c r="C12" s="25">
        <v>2.1070000000000002E-2</v>
      </c>
      <c r="D12" s="25">
        <v>1.6319999999999998E-2</v>
      </c>
      <c r="E12" s="25">
        <v>1.1930000000000001E-2</v>
      </c>
      <c r="F12" s="25">
        <v>8.8999999999999995E-4</v>
      </c>
      <c r="G12" s="25">
        <v>1.1509999999999999E-2</v>
      </c>
      <c r="H12" s="25">
        <v>-4.0999999999999995E-2</v>
      </c>
      <c r="I12" s="15"/>
      <c r="J12" s="15"/>
      <c r="K12" s="15"/>
      <c r="L12" s="15"/>
    </row>
    <row r="13" spans="1:21">
      <c r="A13" s="27">
        <v>9</v>
      </c>
      <c r="B13" s="19" t="s">
        <v>88</v>
      </c>
      <c r="C13" s="25">
        <v>3.2600000000000003E-3</v>
      </c>
      <c r="D13" s="25">
        <v>-2.8100000000000004E-3</v>
      </c>
      <c r="E13" s="25">
        <v>-2.2699999999999999E-3</v>
      </c>
      <c r="F13" s="25">
        <v>2.9E-4</v>
      </c>
      <c r="G13" s="25">
        <v>9.3999999999999997E-4</v>
      </c>
      <c r="H13" s="25">
        <v>0</v>
      </c>
      <c r="I13" s="15"/>
      <c r="J13" s="15"/>
      <c r="K13" s="15"/>
      <c r="L13" s="15"/>
    </row>
    <row r="14" spans="1:21">
      <c r="A14" s="27">
        <v>10</v>
      </c>
      <c r="B14" s="19" t="s">
        <v>92</v>
      </c>
      <c r="C14" s="25">
        <v>-5.0000000000000001E-4</v>
      </c>
      <c r="D14" s="25">
        <v>-0.10550000000000001</v>
      </c>
      <c r="E14" s="25">
        <v>-3.95E-2</v>
      </c>
      <c r="F14" s="25">
        <v>-2.1499999999999998E-2</v>
      </c>
      <c r="G14" s="25">
        <v>-1.4999999999999999E-2</v>
      </c>
      <c r="H14" s="25">
        <v>-8.0000000000000002E-3</v>
      </c>
      <c r="I14" s="15"/>
      <c r="J14" s="15"/>
      <c r="K14" s="15"/>
      <c r="L14" s="15"/>
    </row>
    <row r="15" spans="1:21">
      <c r="A15" s="27">
        <v>11</v>
      </c>
      <c r="B15" s="19" t="s">
        <v>95</v>
      </c>
      <c r="C15" s="25">
        <v>0</v>
      </c>
      <c r="D15" s="25">
        <v>0</v>
      </c>
      <c r="E15" s="25">
        <v>0</v>
      </c>
      <c r="F15" s="25">
        <v>0</v>
      </c>
      <c r="G15" s="25">
        <v>0</v>
      </c>
      <c r="H15" s="25">
        <v>0</v>
      </c>
      <c r="I15" s="15"/>
      <c r="J15" s="15"/>
      <c r="K15" s="15"/>
      <c r="L15" s="15"/>
    </row>
    <row r="16" spans="1:21">
      <c r="A16" s="27">
        <v>12</v>
      </c>
      <c r="B16" s="19" t="s">
        <v>100</v>
      </c>
      <c r="C16" s="25">
        <v>1.54E-2</v>
      </c>
      <c r="D16" s="25">
        <v>1.4760000000000001E-2</v>
      </c>
      <c r="E16" s="25">
        <v>1.4199999999999999E-2</v>
      </c>
      <c r="F16" s="25">
        <v>1.3000000000000001E-2</v>
      </c>
      <c r="G16" s="25">
        <v>-5.9000000000000004E-2</v>
      </c>
      <c r="H16" s="25">
        <v>-2.6000000000000002E-2</v>
      </c>
      <c r="I16" s="15"/>
      <c r="J16" s="15"/>
      <c r="K16" s="15"/>
      <c r="L16" s="15"/>
    </row>
    <row r="17" spans="1:13">
      <c r="A17" s="15"/>
      <c r="I17" s="15"/>
      <c r="J17" s="15"/>
      <c r="K17" s="15"/>
      <c r="L17" s="15"/>
    </row>
    <row r="18" spans="1:13" ht="15" customHeight="1">
      <c r="A18" s="15"/>
      <c r="B18" s="111" t="s">
        <v>487</v>
      </c>
      <c r="C18" s="112"/>
      <c r="D18" s="112"/>
      <c r="E18" s="112"/>
      <c r="F18" s="112"/>
      <c r="G18" s="112"/>
      <c r="H18" s="112"/>
      <c r="I18" s="113"/>
      <c r="J18" s="15"/>
      <c r="K18" s="15"/>
      <c r="L18" s="15"/>
    </row>
    <row r="19" spans="1:13" ht="75" customHeight="1">
      <c r="A19" s="15"/>
      <c r="B19" s="114"/>
      <c r="C19" s="115"/>
      <c r="D19" s="115"/>
      <c r="E19" s="115"/>
      <c r="F19" s="115"/>
      <c r="G19" s="115"/>
      <c r="H19" s="115"/>
      <c r="I19" s="116"/>
      <c r="J19" s="15"/>
      <c r="K19" s="15"/>
      <c r="L19" s="15"/>
    </row>
    <row r="20" spans="1:13" ht="15" customHeight="1">
      <c r="A20" s="15"/>
      <c r="B20" s="126" t="s">
        <v>491</v>
      </c>
      <c r="C20" s="118"/>
      <c r="D20" s="118"/>
      <c r="E20" s="118"/>
      <c r="F20" s="118"/>
      <c r="G20" s="118"/>
      <c r="H20" s="118"/>
      <c r="I20" s="119"/>
    </row>
    <row r="21" spans="1:13">
      <c r="A21" s="15"/>
      <c r="B21" s="120"/>
      <c r="C21" s="121"/>
      <c r="D21" s="121"/>
      <c r="E21" s="121"/>
      <c r="F21" s="121"/>
      <c r="G21" s="121"/>
      <c r="H21" s="121"/>
      <c r="I21" s="122"/>
    </row>
    <row r="22" spans="1:13">
      <c r="A22" s="15"/>
      <c r="B22" s="120"/>
      <c r="C22" s="121"/>
      <c r="D22" s="121"/>
      <c r="E22" s="121"/>
      <c r="F22" s="121"/>
      <c r="G22" s="121"/>
      <c r="H22" s="121"/>
      <c r="I22" s="122"/>
    </row>
    <row r="23" spans="1:13">
      <c r="A23" s="15"/>
      <c r="B23" s="120"/>
      <c r="C23" s="121"/>
      <c r="D23" s="121"/>
      <c r="E23" s="121"/>
      <c r="F23" s="121"/>
      <c r="G23" s="121"/>
      <c r="H23" s="121"/>
      <c r="I23" s="122"/>
    </row>
    <row r="24" spans="1:13">
      <c r="A24" s="15"/>
      <c r="B24" s="120"/>
      <c r="C24" s="121"/>
      <c r="D24" s="121"/>
      <c r="E24" s="121"/>
      <c r="F24" s="121"/>
      <c r="G24" s="121"/>
      <c r="H24" s="121"/>
      <c r="I24" s="122"/>
    </row>
    <row r="25" spans="1:13">
      <c r="A25" s="15"/>
      <c r="B25" s="120"/>
      <c r="C25" s="121"/>
      <c r="D25" s="121"/>
      <c r="E25" s="121"/>
      <c r="F25" s="121"/>
      <c r="G25" s="121"/>
      <c r="H25" s="121"/>
      <c r="I25" s="122"/>
      <c r="J25" s="21"/>
      <c r="K25" s="21"/>
      <c r="L25" s="21"/>
      <c r="M25" s="21"/>
    </row>
    <row r="26" spans="1:13">
      <c r="A26" s="15"/>
      <c r="B26" s="120"/>
      <c r="C26" s="121"/>
      <c r="D26" s="121"/>
      <c r="E26" s="121"/>
      <c r="F26" s="121"/>
      <c r="G26" s="121"/>
      <c r="H26" s="121"/>
      <c r="I26" s="122"/>
      <c r="J26" s="21"/>
      <c r="K26" s="21"/>
      <c r="L26" s="21"/>
      <c r="M26" s="21"/>
    </row>
    <row r="27" spans="1:13">
      <c r="A27" s="15"/>
      <c r="B27" s="120"/>
      <c r="C27" s="121"/>
      <c r="D27" s="121"/>
      <c r="E27" s="121"/>
      <c r="F27" s="121"/>
      <c r="G27" s="121"/>
      <c r="H27" s="121"/>
      <c r="I27" s="122"/>
      <c r="J27" s="21"/>
      <c r="K27" s="21"/>
      <c r="L27" s="21"/>
      <c r="M27" s="21"/>
    </row>
    <row r="28" spans="1:13">
      <c r="A28" s="15"/>
      <c r="B28" s="120"/>
      <c r="C28" s="121"/>
      <c r="D28" s="121"/>
      <c r="E28" s="121"/>
      <c r="F28" s="121"/>
      <c r="G28" s="121"/>
      <c r="H28" s="121"/>
      <c r="I28" s="122"/>
      <c r="J28" s="21"/>
      <c r="K28" s="21"/>
      <c r="L28" s="21"/>
      <c r="M28" s="21"/>
    </row>
    <row r="29" spans="1:13">
      <c r="A29" s="15"/>
      <c r="B29" s="120"/>
      <c r="C29" s="121"/>
      <c r="D29" s="121"/>
      <c r="E29" s="121"/>
      <c r="F29" s="121"/>
      <c r="G29" s="121"/>
      <c r="H29" s="121"/>
      <c r="I29" s="122"/>
      <c r="J29" s="21"/>
      <c r="K29" s="21"/>
      <c r="L29" s="21"/>
      <c r="M29" s="21"/>
    </row>
    <row r="30" spans="1:13">
      <c r="A30" s="15"/>
      <c r="B30" s="123"/>
      <c r="C30" s="124"/>
      <c r="D30" s="124"/>
      <c r="E30" s="124"/>
      <c r="F30" s="124"/>
      <c r="G30" s="124"/>
      <c r="H30" s="124"/>
      <c r="I30" s="125"/>
    </row>
    <row r="31" spans="1:13">
      <c r="A31" s="15"/>
    </row>
    <row r="32" spans="1:13">
      <c r="A32" s="15"/>
    </row>
    <row r="33" spans="1:13">
      <c r="A33" s="15"/>
    </row>
    <row r="34" spans="1:13">
      <c r="A34" s="15"/>
    </row>
    <row r="35" spans="1:13">
      <c r="A35" s="15"/>
    </row>
    <row r="36" spans="1:13">
      <c r="A36" s="15"/>
    </row>
    <row r="37" spans="1:13">
      <c r="A37" s="15"/>
      <c r="C37" s="21"/>
      <c r="D37" s="21"/>
      <c r="E37" s="21"/>
      <c r="F37" s="21"/>
      <c r="G37" s="21"/>
      <c r="H37" s="21"/>
      <c r="I37" s="21"/>
      <c r="J37" s="21"/>
      <c r="K37" s="21"/>
      <c r="L37" s="21"/>
      <c r="M37" s="21"/>
    </row>
    <row r="38" spans="1:13">
      <c r="A38" s="15"/>
      <c r="C38" s="21"/>
      <c r="D38" s="21"/>
      <c r="E38" s="21"/>
      <c r="F38" s="21"/>
      <c r="G38" s="21"/>
      <c r="H38" s="21"/>
      <c r="I38" s="21"/>
      <c r="J38" s="21"/>
      <c r="K38" s="21"/>
      <c r="L38" s="21"/>
      <c r="M38" s="21"/>
    </row>
    <row r="39" spans="1:13">
      <c r="A39" s="15"/>
      <c r="C39" s="21"/>
      <c r="D39" s="21"/>
      <c r="E39" s="21"/>
      <c r="F39" s="21"/>
      <c r="G39" s="21"/>
      <c r="H39" s="21"/>
      <c r="I39" s="21"/>
      <c r="J39" s="21"/>
      <c r="K39" s="21"/>
      <c r="L39" s="21"/>
      <c r="M39" s="21"/>
    </row>
    <row r="40" spans="1:13">
      <c r="A40" s="15"/>
      <c r="C40" s="21"/>
      <c r="D40" s="21"/>
      <c r="E40" s="21"/>
      <c r="F40" s="21"/>
      <c r="G40" s="21"/>
      <c r="H40" s="21"/>
      <c r="I40" s="21"/>
      <c r="J40" s="21"/>
      <c r="K40" s="21"/>
      <c r="L40" s="21"/>
      <c r="M40" s="21"/>
    </row>
    <row r="41" spans="1:13">
      <c r="A41" s="15"/>
      <c r="C41" s="21"/>
      <c r="D41" s="21"/>
      <c r="E41" s="21"/>
      <c r="F41" s="21"/>
      <c r="G41" s="21"/>
      <c r="H41" s="21"/>
      <c r="I41" s="21"/>
      <c r="J41" s="21"/>
      <c r="K41" s="21"/>
      <c r="L41" s="21"/>
      <c r="M41" s="21"/>
    </row>
    <row r="42" spans="1:13">
      <c r="A42" s="15"/>
      <c r="C42" s="21"/>
      <c r="D42" s="21"/>
      <c r="E42" s="21"/>
      <c r="F42" s="21"/>
      <c r="G42" s="21"/>
      <c r="H42" s="21"/>
      <c r="I42" s="21"/>
      <c r="J42" s="21"/>
      <c r="K42" s="21"/>
      <c r="L42" s="21"/>
      <c r="M42" s="21"/>
    </row>
    <row r="43" spans="1:13">
      <c r="A43" s="15"/>
      <c r="C43" s="21"/>
      <c r="D43" s="21"/>
      <c r="E43" s="21"/>
      <c r="F43" s="21"/>
      <c r="G43" s="21"/>
      <c r="H43" s="21"/>
      <c r="I43" s="21"/>
      <c r="J43" s="21"/>
      <c r="K43" s="21"/>
      <c r="L43" s="21"/>
      <c r="M43" s="21"/>
    </row>
    <row r="44" spans="1:13">
      <c r="A44" s="15"/>
      <c r="C44" s="21"/>
      <c r="D44" s="21"/>
      <c r="E44" s="21"/>
      <c r="F44" s="21"/>
      <c r="G44" s="21"/>
      <c r="H44" s="21"/>
      <c r="I44" s="21"/>
      <c r="J44" s="21"/>
      <c r="K44" s="21"/>
      <c r="L44" s="21"/>
      <c r="M44" s="21"/>
    </row>
    <row r="45" spans="1:13">
      <c r="A45" s="15"/>
      <c r="C45" s="21"/>
      <c r="D45" s="21"/>
      <c r="E45" s="21"/>
      <c r="F45" s="21"/>
      <c r="G45" s="21"/>
      <c r="H45" s="21"/>
      <c r="I45" s="21"/>
      <c r="J45" s="21"/>
      <c r="K45" s="21"/>
      <c r="L45" s="21"/>
      <c r="M45" s="21"/>
    </row>
    <row r="46" spans="1:13">
      <c r="A46" s="15"/>
    </row>
    <row r="47" spans="1:13">
      <c r="A47" s="15"/>
      <c r="C47" s="21"/>
      <c r="D47" s="21"/>
      <c r="E47" s="21"/>
      <c r="F47" s="21"/>
      <c r="G47" s="21"/>
      <c r="H47" s="21"/>
      <c r="I47" s="21"/>
      <c r="J47" s="21"/>
      <c r="K47" s="21"/>
      <c r="L47" s="21"/>
      <c r="M47" s="21"/>
    </row>
    <row r="48" spans="1:13">
      <c r="A48" s="15"/>
      <c r="C48" s="21"/>
      <c r="D48" s="21"/>
      <c r="E48" s="21"/>
      <c r="F48" s="21"/>
      <c r="G48" s="21"/>
      <c r="H48" s="21"/>
      <c r="I48" s="21"/>
      <c r="J48" s="21"/>
      <c r="K48" s="21"/>
      <c r="L48" s="21"/>
      <c r="M48" s="21"/>
    </row>
    <row r="49" spans="1:13">
      <c r="A49" s="15"/>
      <c r="B49" s="17"/>
      <c r="C49" s="21"/>
      <c r="D49" s="21"/>
      <c r="E49" s="21"/>
      <c r="F49" s="21"/>
      <c r="G49" s="21"/>
      <c r="H49" s="21"/>
      <c r="I49" s="21"/>
      <c r="J49" s="21"/>
      <c r="K49" s="21"/>
      <c r="L49" s="21"/>
      <c r="M49" s="21"/>
    </row>
    <row r="50" spans="1:13">
      <c r="A50" s="15"/>
      <c r="C50" s="21"/>
      <c r="D50" s="21"/>
      <c r="E50" s="21"/>
      <c r="F50" s="21"/>
      <c r="G50" s="21"/>
      <c r="H50" s="21"/>
      <c r="I50" s="21"/>
      <c r="J50" s="21"/>
      <c r="K50" s="21"/>
      <c r="L50" s="21"/>
      <c r="M50" s="21"/>
    </row>
    <row r="51" spans="1:13">
      <c r="A51" s="15"/>
      <c r="C51" s="21"/>
      <c r="D51" s="21"/>
      <c r="E51" s="21"/>
      <c r="F51" s="21"/>
      <c r="G51" s="21"/>
      <c r="H51" s="21"/>
      <c r="I51" s="21"/>
      <c r="J51" s="21"/>
      <c r="K51" s="21"/>
      <c r="L51" s="21"/>
      <c r="M51" s="21"/>
    </row>
    <row r="52" spans="1:13">
      <c r="A52" s="15"/>
      <c r="C52" s="21"/>
      <c r="D52" s="21"/>
      <c r="E52" s="21"/>
      <c r="F52" s="21"/>
      <c r="G52" s="21"/>
      <c r="H52" s="21"/>
      <c r="I52" s="21"/>
      <c r="J52" s="21"/>
      <c r="K52" s="21"/>
      <c r="L52" s="21"/>
      <c r="M52" s="21"/>
    </row>
    <row r="53" spans="1:13">
      <c r="A53" s="15"/>
      <c r="C53" s="21"/>
      <c r="D53" s="21"/>
      <c r="E53" s="21"/>
      <c r="F53" s="21"/>
      <c r="G53" s="21"/>
      <c r="H53" s="21"/>
      <c r="I53" s="21"/>
      <c r="J53" s="21"/>
      <c r="K53" s="21"/>
      <c r="L53" s="21"/>
      <c r="M53" s="21"/>
    </row>
    <row r="54" spans="1:13">
      <c r="A54" s="15"/>
      <c r="C54" s="21"/>
      <c r="D54" s="21"/>
      <c r="E54" s="21"/>
      <c r="F54" s="21"/>
      <c r="G54" s="21"/>
      <c r="H54" s="21"/>
      <c r="I54" s="21"/>
      <c r="J54" s="21"/>
      <c r="K54" s="21"/>
      <c r="L54" s="21"/>
      <c r="M54" s="21"/>
    </row>
    <row r="55" spans="1:13">
      <c r="A55" s="15"/>
      <c r="C55" s="21"/>
      <c r="D55" s="21"/>
      <c r="E55" s="21"/>
      <c r="F55" s="21"/>
      <c r="G55" s="21"/>
      <c r="H55" s="21"/>
      <c r="I55" s="21"/>
      <c r="J55" s="21"/>
      <c r="K55" s="21"/>
      <c r="L55" s="21"/>
      <c r="M55" s="21"/>
    </row>
    <row r="56" spans="1:13">
      <c r="A56" s="15"/>
      <c r="C56" s="21"/>
      <c r="D56" s="21"/>
      <c r="E56" s="21"/>
      <c r="F56" s="21"/>
      <c r="G56" s="21"/>
      <c r="H56" s="21"/>
      <c r="I56" s="21"/>
      <c r="J56" s="21"/>
      <c r="K56" s="21"/>
      <c r="L56" s="21"/>
      <c r="M56" s="21"/>
    </row>
    <row r="57" spans="1:13">
      <c r="A57" s="15"/>
      <c r="C57" s="21"/>
      <c r="D57" s="21"/>
      <c r="E57" s="21"/>
      <c r="F57" s="21"/>
      <c r="G57" s="21"/>
      <c r="H57" s="21"/>
      <c r="I57" s="21"/>
      <c r="J57" s="21"/>
      <c r="K57" s="21"/>
      <c r="L57" s="21"/>
      <c r="M57" s="21"/>
    </row>
    <row r="58" spans="1:13">
      <c r="A58" s="15"/>
      <c r="C58" s="21"/>
      <c r="D58" s="21"/>
      <c r="E58" s="21"/>
      <c r="F58" s="21"/>
      <c r="G58" s="21"/>
      <c r="H58" s="21"/>
      <c r="I58" s="21"/>
      <c r="J58" s="21"/>
      <c r="K58" s="21"/>
      <c r="L58" s="21"/>
      <c r="M58" s="21"/>
    </row>
    <row r="59" spans="1:13">
      <c r="A59" s="15"/>
      <c r="C59" s="21"/>
      <c r="D59" s="21"/>
      <c r="E59" s="21"/>
      <c r="F59" s="21"/>
      <c r="G59" s="21"/>
      <c r="H59" s="21"/>
      <c r="I59" s="21"/>
      <c r="J59" s="21"/>
      <c r="K59" s="21"/>
      <c r="L59" s="21"/>
      <c r="M59" s="21"/>
    </row>
    <row r="60" spans="1:13">
      <c r="A60" s="15"/>
      <c r="C60" s="21"/>
      <c r="D60" s="21"/>
      <c r="E60" s="21"/>
      <c r="F60" s="21"/>
      <c r="G60" s="21"/>
      <c r="H60" s="21"/>
      <c r="I60" s="21"/>
      <c r="J60" s="21"/>
      <c r="K60" s="21"/>
      <c r="L60" s="21"/>
      <c r="M60" s="21"/>
    </row>
    <row r="61" spans="1:13">
      <c r="A61" s="15"/>
      <c r="B61" s="17"/>
      <c r="C61" s="21"/>
      <c r="D61" s="21"/>
      <c r="E61" s="21"/>
      <c r="F61" s="21"/>
      <c r="G61" s="21"/>
      <c r="H61" s="21"/>
      <c r="I61" s="21"/>
      <c r="J61" s="21"/>
      <c r="K61" s="21"/>
      <c r="L61" s="21"/>
      <c r="M61" s="21"/>
    </row>
    <row r="62" spans="1:13">
      <c r="A62" s="15"/>
      <c r="B62" s="17"/>
      <c r="C62" s="21"/>
      <c r="D62" s="21"/>
      <c r="E62" s="21"/>
      <c r="F62" s="21"/>
      <c r="G62" s="21"/>
      <c r="H62" s="21"/>
      <c r="I62" s="21"/>
      <c r="J62" s="21"/>
      <c r="K62" s="21"/>
      <c r="L62" s="21"/>
      <c r="M62" s="21"/>
    </row>
    <row r="63" spans="1:13">
      <c r="A63" s="15"/>
      <c r="C63" s="21"/>
      <c r="D63" s="21"/>
      <c r="E63" s="21"/>
      <c r="F63" s="21"/>
      <c r="G63" s="21"/>
      <c r="H63" s="21"/>
      <c r="I63" s="21"/>
      <c r="J63" s="21"/>
      <c r="K63" s="21"/>
      <c r="L63" s="21"/>
      <c r="M63" s="21"/>
    </row>
    <row r="64" spans="1:13">
      <c r="A64" s="15"/>
      <c r="C64" s="21"/>
      <c r="D64" s="21"/>
      <c r="E64" s="21"/>
      <c r="F64" s="21"/>
      <c r="G64" s="21"/>
      <c r="H64" s="21"/>
      <c r="I64" s="21"/>
      <c r="J64" s="21"/>
      <c r="K64" s="21"/>
      <c r="L64" s="21"/>
      <c r="M64" s="21"/>
    </row>
    <row r="65" spans="1:13">
      <c r="A65" s="15"/>
      <c r="C65" s="21"/>
      <c r="D65" s="21"/>
      <c r="E65" s="21"/>
      <c r="F65" s="21"/>
      <c r="G65" s="21"/>
      <c r="H65" s="21"/>
      <c r="I65" s="21"/>
      <c r="J65" s="21"/>
      <c r="K65" s="21"/>
      <c r="L65" s="21"/>
      <c r="M65" s="21"/>
    </row>
    <row r="66" spans="1:13">
      <c r="A66" s="15"/>
      <c r="C66" s="21"/>
      <c r="D66" s="21"/>
      <c r="E66" s="21"/>
      <c r="F66" s="21"/>
      <c r="G66" s="21"/>
      <c r="H66" s="21"/>
      <c r="I66" s="21"/>
      <c r="J66" s="21"/>
      <c r="K66" s="21"/>
      <c r="L66" s="21"/>
      <c r="M66" s="21"/>
    </row>
    <row r="67" spans="1:13">
      <c r="A67" s="15"/>
      <c r="C67" s="21"/>
      <c r="D67" s="21"/>
      <c r="E67" s="21"/>
      <c r="F67" s="21"/>
      <c r="G67" s="21"/>
      <c r="H67" s="21"/>
      <c r="I67" s="21"/>
      <c r="J67" s="21"/>
      <c r="K67" s="21"/>
      <c r="L67" s="21"/>
      <c r="M67" s="21"/>
    </row>
    <row r="68" spans="1:13">
      <c r="A68" s="15"/>
      <c r="C68" s="21"/>
      <c r="D68" s="21"/>
      <c r="E68" s="21"/>
      <c r="F68" s="21"/>
      <c r="G68" s="21"/>
      <c r="H68" s="21"/>
      <c r="I68" s="21"/>
      <c r="J68" s="21"/>
      <c r="K68" s="21"/>
      <c r="L68" s="21"/>
      <c r="M68" s="21"/>
    </row>
    <row r="69" spans="1:13">
      <c r="A69" s="15"/>
      <c r="B69" s="17"/>
      <c r="C69" s="21"/>
      <c r="D69" s="21"/>
      <c r="E69" s="21"/>
      <c r="F69" s="21"/>
      <c r="G69" s="21"/>
      <c r="H69" s="21"/>
      <c r="I69" s="21"/>
      <c r="J69" s="21"/>
      <c r="K69" s="21"/>
      <c r="L69" s="21"/>
      <c r="M69" s="21"/>
    </row>
    <row r="70" spans="1:13">
      <c r="A70" s="15"/>
      <c r="C70" s="21"/>
      <c r="D70" s="21"/>
      <c r="E70" s="21"/>
      <c r="F70" s="21"/>
      <c r="G70" s="21"/>
      <c r="H70" s="21"/>
      <c r="I70" s="21"/>
      <c r="J70" s="21"/>
      <c r="K70" s="21"/>
      <c r="L70" s="21"/>
      <c r="M70" s="21"/>
    </row>
    <row r="71" spans="1:13">
      <c r="A71" s="15"/>
      <c r="C71" s="21"/>
      <c r="D71" s="21"/>
      <c r="E71" s="21"/>
      <c r="F71" s="21"/>
      <c r="G71" s="21"/>
      <c r="H71" s="21"/>
      <c r="I71" s="21"/>
      <c r="J71" s="21"/>
      <c r="K71" s="21"/>
      <c r="L71" s="21"/>
      <c r="M71" s="21"/>
    </row>
    <row r="72" spans="1:13">
      <c r="A72" s="15"/>
      <c r="C72" s="21"/>
      <c r="D72" s="21"/>
      <c r="E72" s="21"/>
      <c r="F72" s="21"/>
      <c r="G72" s="21"/>
      <c r="H72" s="21"/>
      <c r="I72" s="21"/>
      <c r="J72" s="21"/>
      <c r="K72" s="21"/>
      <c r="L72" s="21"/>
      <c r="M72" s="21"/>
    </row>
    <row r="73" spans="1:13">
      <c r="A73" s="15"/>
      <c r="C73" s="21"/>
      <c r="D73" s="21"/>
      <c r="E73" s="21"/>
      <c r="F73" s="21"/>
      <c r="G73" s="21"/>
      <c r="H73" s="21"/>
      <c r="I73" s="21"/>
      <c r="J73" s="21"/>
      <c r="K73" s="21"/>
      <c r="L73" s="21"/>
      <c r="M73" s="21"/>
    </row>
    <row r="74" spans="1:13">
      <c r="A74" s="15"/>
      <c r="C74" s="21"/>
      <c r="D74" s="21"/>
      <c r="E74" s="21"/>
      <c r="F74" s="21"/>
      <c r="G74" s="21"/>
      <c r="H74" s="21"/>
      <c r="I74" s="21"/>
      <c r="J74" s="21"/>
      <c r="K74" s="21"/>
      <c r="L74" s="21"/>
      <c r="M74" s="21"/>
    </row>
    <row r="75" spans="1:13">
      <c r="A75" s="15"/>
      <c r="B75" s="17"/>
      <c r="C75" s="21"/>
      <c r="D75" s="21"/>
      <c r="E75" s="21"/>
      <c r="F75" s="21"/>
      <c r="G75" s="21"/>
      <c r="H75" s="21"/>
      <c r="I75" s="21"/>
      <c r="J75" s="21"/>
      <c r="K75" s="21"/>
      <c r="L75" s="21"/>
      <c r="M75" s="21"/>
    </row>
    <row r="76" spans="1:13">
      <c r="A76" s="15"/>
      <c r="B76" s="17"/>
      <c r="C76" s="21"/>
      <c r="D76" s="21"/>
      <c r="E76" s="21"/>
      <c r="F76" s="21"/>
      <c r="G76" s="21"/>
      <c r="H76" s="21"/>
      <c r="I76" s="21"/>
      <c r="J76" s="21"/>
      <c r="K76" s="21"/>
      <c r="L76" s="21"/>
      <c r="M76" s="21"/>
    </row>
    <row r="77" spans="1:13">
      <c r="A77" s="15"/>
      <c r="C77" s="21"/>
      <c r="D77" s="21"/>
      <c r="E77" s="21"/>
      <c r="F77" s="21"/>
      <c r="G77" s="21"/>
      <c r="H77" s="21"/>
      <c r="I77" s="21"/>
      <c r="J77" s="21"/>
      <c r="K77" s="21"/>
      <c r="L77" s="21"/>
      <c r="M77" s="21"/>
    </row>
    <row r="78" spans="1:13">
      <c r="A78" s="15"/>
      <c r="C78" s="21"/>
      <c r="D78" s="21"/>
      <c r="E78" s="21"/>
      <c r="F78" s="21"/>
      <c r="G78" s="21"/>
      <c r="H78" s="21"/>
      <c r="I78" s="21"/>
      <c r="J78" s="21"/>
      <c r="K78" s="21"/>
      <c r="L78" s="21"/>
      <c r="M78" s="21"/>
    </row>
    <row r="79" spans="1:13">
      <c r="A79" s="15"/>
      <c r="C79" s="21"/>
      <c r="D79" s="21"/>
      <c r="E79" s="21"/>
      <c r="F79" s="21"/>
      <c r="G79" s="21"/>
      <c r="H79" s="21"/>
      <c r="I79" s="21"/>
      <c r="J79" s="21"/>
      <c r="K79" s="21"/>
      <c r="L79" s="21"/>
      <c r="M79" s="21"/>
    </row>
    <row r="80" spans="1:13">
      <c r="A80" s="15"/>
      <c r="C80" s="21"/>
      <c r="D80" s="21"/>
      <c r="E80" s="21"/>
      <c r="F80" s="21"/>
      <c r="G80" s="21"/>
      <c r="H80" s="21"/>
      <c r="I80" s="21"/>
      <c r="J80" s="21"/>
      <c r="K80" s="21"/>
      <c r="L80" s="21"/>
      <c r="M80" s="21"/>
    </row>
    <row r="81" spans="1:13">
      <c r="A81" s="15"/>
      <c r="C81" s="21"/>
      <c r="D81" s="21"/>
      <c r="E81" s="21"/>
      <c r="F81" s="21"/>
      <c r="G81" s="21"/>
      <c r="H81" s="21"/>
      <c r="I81" s="21"/>
      <c r="J81" s="21"/>
      <c r="K81" s="21"/>
      <c r="L81" s="21"/>
      <c r="M81" s="21"/>
    </row>
    <row r="82" spans="1:13">
      <c r="A82" s="15"/>
      <c r="C82" s="21"/>
      <c r="D82" s="21"/>
      <c r="E82" s="21"/>
      <c r="F82" s="21"/>
      <c r="G82" s="21"/>
      <c r="H82" s="21"/>
      <c r="I82" s="21"/>
      <c r="J82" s="21"/>
      <c r="K82" s="21"/>
      <c r="L82" s="21"/>
      <c r="M82" s="21"/>
    </row>
    <row r="83" spans="1:13">
      <c r="A83" s="15"/>
      <c r="C83" s="21"/>
      <c r="D83" s="21"/>
      <c r="E83" s="21"/>
      <c r="F83" s="21"/>
      <c r="G83" s="21"/>
      <c r="H83" s="21"/>
      <c r="I83" s="21"/>
      <c r="J83" s="21"/>
      <c r="K83" s="21"/>
      <c r="L83" s="21"/>
      <c r="M83" s="21"/>
    </row>
    <row r="84" spans="1:13">
      <c r="A84" s="15"/>
      <c r="C84" s="21"/>
      <c r="D84" s="21"/>
      <c r="E84" s="21"/>
      <c r="F84" s="21"/>
      <c r="G84" s="21"/>
      <c r="H84" s="21"/>
      <c r="I84" s="21"/>
      <c r="J84" s="21"/>
      <c r="K84" s="21"/>
      <c r="L84" s="21"/>
      <c r="M84" s="21"/>
    </row>
    <row r="85" spans="1:13">
      <c r="A85" s="15"/>
      <c r="C85" s="21"/>
      <c r="D85" s="21"/>
      <c r="E85" s="21"/>
      <c r="F85" s="21"/>
      <c r="G85" s="21"/>
      <c r="H85" s="21"/>
      <c r="I85" s="21"/>
      <c r="J85" s="21"/>
      <c r="K85" s="21"/>
      <c r="L85" s="21"/>
      <c r="M85" s="21"/>
    </row>
    <row r="86" spans="1:13">
      <c r="A86" s="15"/>
      <c r="C86" s="21"/>
      <c r="D86" s="21"/>
      <c r="E86" s="21"/>
      <c r="F86" s="21"/>
      <c r="G86" s="21"/>
      <c r="H86" s="21"/>
      <c r="I86" s="21"/>
      <c r="J86" s="21"/>
      <c r="K86" s="21"/>
      <c r="L86" s="21"/>
      <c r="M86" s="21"/>
    </row>
    <row r="87" spans="1:13">
      <c r="A87" s="15"/>
      <c r="C87" s="21"/>
      <c r="D87" s="21"/>
      <c r="E87" s="21"/>
      <c r="F87" s="21"/>
      <c r="G87" s="21"/>
      <c r="H87" s="21"/>
      <c r="I87" s="21"/>
      <c r="J87" s="21"/>
      <c r="K87" s="21"/>
      <c r="L87" s="21"/>
      <c r="M87" s="21"/>
    </row>
    <row r="88" spans="1:13">
      <c r="A88" s="15"/>
      <c r="C88" s="21"/>
      <c r="D88" s="21"/>
      <c r="E88" s="21"/>
      <c r="F88" s="21"/>
      <c r="G88" s="21"/>
      <c r="H88" s="21"/>
      <c r="I88" s="21"/>
      <c r="J88" s="21"/>
      <c r="K88" s="21"/>
      <c r="L88" s="21"/>
      <c r="M88" s="21"/>
    </row>
    <row r="89" spans="1:13">
      <c r="A89" s="15"/>
      <c r="C89" s="21"/>
      <c r="D89" s="21"/>
      <c r="E89" s="21"/>
      <c r="F89" s="21"/>
      <c r="G89" s="21"/>
      <c r="H89" s="21"/>
      <c r="I89" s="21"/>
      <c r="J89" s="21"/>
      <c r="K89" s="21"/>
      <c r="L89" s="21"/>
      <c r="M89" s="21"/>
    </row>
    <row r="90" spans="1:13">
      <c r="A90" s="15"/>
      <c r="C90" s="21"/>
      <c r="D90" s="21"/>
      <c r="E90" s="21"/>
      <c r="F90" s="21"/>
      <c r="G90" s="21"/>
      <c r="H90" s="21"/>
      <c r="I90" s="21"/>
      <c r="J90" s="21"/>
      <c r="K90" s="21"/>
      <c r="L90" s="21"/>
      <c r="M90" s="21"/>
    </row>
    <row r="91" spans="1:13">
      <c r="A91" s="15"/>
      <c r="C91" s="21"/>
      <c r="D91" s="21"/>
      <c r="E91" s="21"/>
      <c r="F91" s="21"/>
      <c r="G91" s="21"/>
      <c r="H91" s="21"/>
      <c r="I91" s="21"/>
      <c r="J91" s="21"/>
      <c r="K91" s="21"/>
      <c r="L91" s="21"/>
      <c r="M91" s="21"/>
    </row>
    <row r="92" spans="1:13">
      <c r="A92" s="15"/>
      <c r="C92" s="21"/>
      <c r="D92" s="21"/>
      <c r="E92" s="21"/>
      <c r="F92" s="21"/>
      <c r="G92" s="21"/>
      <c r="H92" s="21"/>
      <c r="I92" s="21"/>
      <c r="J92" s="21"/>
      <c r="K92" s="21"/>
      <c r="L92" s="21"/>
      <c r="M92" s="21"/>
    </row>
    <row r="93" spans="1:13">
      <c r="A93" s="15"/>
      <c r="C93" s="21"/>
      <c r="D93" s="21"/>
      <c r="E93" s="21"/>
      <c r="F93" s="21"/>
      <c r="G93" s="21"/>
      <c r="H93" s="21"/>
      <c r="I93" s="21"/>
      <c r="J93" s="21"/>
      <c r="K93" s="21"/>
      <c r="L93" s="21"/>
      <c r="M93" s="21"/>
    </row>
    <row r="94" spans="1:13">
      <c r="A94" s="15"/>
      <c r="C94" s="21"/>
      <c r="D94" s="21"/>
      <c r="E94" s="21"/>
      <c r="F94" s="21"/>
      <c r="G94" s="21"/>
      <c r="H94" s="21"/>
      <c r="I94" s="21"/>
      <c r="J94" s="21"/>
      <c r="K94" s="21"/>
      <c r="L94" s="21"/>
      <c r="M94" s="21"/>
    </row>
    <row r="95" spans="1:13">
      <c r="A95" s="15"/>
      <c r="C95" s="21"/>
      <c r="D95" s="21"/>
      <c r="E95" s="21"/>
      <c r="F95" s="21"/>
      <c r="G95" s="21"/>
      <c r="H95" s="21"/>
      <c r="I95" s="21"/>
      <c r="J95" s="21"/>
      <c r="K95" s="21"/>
      <c r="L95" s="21"/>
      <c r="M95" s="21"/>
    </row>
    <row r="96" spans="1:13">
      <c r="A96" s="15"/>
      <c r="C96" s="21"/>
      <c r="D96" s="21"/>
      <c r="E96" s="21"/>
      <c r="F96" s="21"/>
      <c r="G96" s="21"/>
      <c r="H96" s="21"/>
      <c r="I96" s="21"/>
      <c r="J96" s="21"/>
      <c r="K96" s="21"/>
      <c r="L96" s="21"/>
      <c r="M96" s="21"/>
    </row>
    <row r="97" spans="1:13">
      <c r="A97" s="15"/>
      <c r="C97" s="21"/>
      <c r="D97" s="21"/>
      <c r="E97" s="21"/>
      <c r="F97" s="21"/>
      <c r="G97" s="21"/>
      <c r="H97" s="21"/>
      <c r="I97" s="21"/>
      <c r="J97" s="21"/>
      <c r="K97" s="21"/>
      <c r="L97" s="21"/>
      <c r="M97" s="21"/>
    </row>
    <row r="98" spans="1:13">
      <c r="A98" s="15"/>
      <c r="C98" s="21"/>
      <c r="D98" s="21"/>
      <c r="E98" s="21"/>
      <c r="F98" s="21"/>
      <c r="G98" s="21"/>
      <c r="H98" s="21"/>
      <c r="I98" s="21"/>
      <c r="J98" s="21"/>
      <c r="K98" s="21"/>
      <c r="L98" s="21"/>
      <c r="M98" s="21"/>
    </row>
    <row r="99" spans="1:13">
      <c r="A99" s="15"/>
      <c r="B99" s="17"/>
      <c r="C99" s="21"/>
      <c r="D99" s="21"/>
      <c r="E99" s="21"/>
      <c r="F99" s="21"/>
      <c r="G99" s="21"/>
      <c r="H99" s="21"/>
      <c r="I99" s="21"/>
      <c r="J99" s="21"/>
      <c r="K99" s="21"/>
      <c r="L99" s="21"/>
      <c r="M99" s="21"/>
    </row>
    <row r="100" spans="1:13">
      <c r="A100" s="15"/>
      <c r="C100" s="21"/>
      <c r="D100" s="21"/>
      <c r="E100" s="21"/>
      <c r="F100" s="21"/>
      <c r="G100" s="21"/>
      <c r="H100" s="21"/>
      <c r="I100" s="21"/>
      <c r="J100" s="21"/>
      <c r="K100" s="21"/>
      <c r="L100" s="21"/>
      <c r="M100" s="21"/>
    </row>
    <row r="101" spans="1:13">
      <c r="A101" s="15"/>
      <c r="C101" s="21"/>
      <c r="D101" s="21"/>
      <c r="E101" s="21"/>
      <c r="F101" s="21"/>
      <c r="G101" s="21"/>
      <c r="H101" s="21"/>
      <c r="I101" s="21"/>
      <c r="J101" s="21"/>
      <c r="K101" s="21"/>
      <c r="L101" s="21"/>
      <c r="M101" s="21"/>
    </row>
    <row r="102" spans="1:13">
      <c r="A102" s="15"/>
      <c r="C102" s="21"/>
      <c r="D102" s="21"/>
      <c r="E102" s="21"/>
      <c r="F102" s="21"/>
      <c r="G102" s="21"/>
      <c r="H102" s="21"/>
      <c r="I102" s="21"/>
      <c r="J102" s="21"/>
      <c r="K102" s="21"/>
      <c r="L102" s="21"/>
      <c r="M102" s="21"/>
    </row>
    <row r="103" spans="1:13">
      <c r="A103" s="15"/>
      <c r="C103" s="21"/>
      <c r="D103" s="21"/>
      <c r="E103" s="21"/>
      <c r="F103" s="21"/>
      <c r="G103" s="21"/>
      <c r="H103" s="21"/>
      <c r="I103" s="21"/>
      <c r="J103" s="21"/>
      <c r="K103" s="21"/>
      <c r="L103" s="21"/>
      <c r="M103" s="21"/>
    </row>
    <row r="104" spans="1:13">
      <c r="A104" s="15"/>
      <c r="C104" s="21"/>
      <c r="D104" s="21"/>
      <c r="E104" s="21"/>
      <c r="F104" s="21"/>
      <c r="G104" s="21"/>
      <c r="H104" s="21"/>
      <c r="I104" s="21"/>
      <c r="J104" s="21"/>
      <c r="K104" s="21"/>
      <c r="L104" s="21"/>
      <c r="M104" s="21"/>
    </row>
    <row r="105" spans="1:13">
      <c r="A105" s="15"/>
      <c r="B105" s="17"/>
      <c r="C105" s="21"/>
      <c r="D105" s="21"/>
      <c r="E105" s="21"/>
      <c r="F105" s="21"/>
      <c r="G105" s="21"/>
      <c r="H105" s="21"/>
      <c r="I105" s="21"/>
      <c r="J105" s="21"/>
      <c r="K105" s="21"/>
      <c r="L105" s="21"/>
      <c r="M105" s="21"/>
    </row>
    <row r="106" spans="1:13">
      <c r="A106" s="15"/>
      <c r="C106" s="21"/>
      <c r="D106" s="21"/>
      <c r="E106" s="21"/>
      <c r="F106" s="21"/>
      <c r="G106" s="21"/>
      <c r="H106" s="21"/>
      <c r="I106" s="21"/>
      <c r="J106" s="21"/>
      <c r="K106" s="21"/>
      <c r="L106" s="21"/>
      <c r="M106" s="21"/>
    </row>
    <row r="107" spans="1:13">
      <c r="A107" s="15"/>
      <c r="C107" s="21"/>
      <c r="D107" s="21"/>
      <c r="E107" s="21"/>
      <c r="F107" s="21"/>
      <c r="G107" s="21"/>
      <c r="H107" s="21"/>
      <c r="I107" s="21"/>
      <c r="J107" s="21"/>
      <c r="K107" s="21"/>
      <c r="L107" s="21"/>
      <c r="M107" s="21"/>
    </row>
    <row r="108" spans="1:13">
      <c r="A108" s="15"/>
      <c r="C108" s="21"/>
      <c r="D108" s="21"/>
      <c r="E108" s="21"/>
      <c r="F108" s="21"/>
      <c r="G108" s="21"/>
      <c r="H108" s="21"/>
      <c r="I108" s="21"/>
      <c r="J108" s="21"/>
      <c r="K108" s="21"/>
      <c r="L108" s="21"/>
      <c r="M108" s="21"/>
    </row>
    <row r="109" spans="1:13">
      <c r="A109" s="15"/>
      <c r="C109" s="21"/>
      <c r="D109" s="21"/>
      <c r="E109" s="21"/>
      <c r="F109" s="21"/>
      <c r="G109" s="21"/>
      <c r="H109" s="21"/>
      <c r="I109" s="21"/>
      <c r="J109" s="21"/>
      <c r="K109" s="21"/>
      <c r="L109" s="21"/>
      <c r="M109" s="21"/>
    </row>
    <row r="110" spans="1:13">
      <c r="A110" s="15"/>
      <c r="B110" s="17"/>
      <c r="C110" s="21"/>
      <c r="D110" s="21"/>
      <c r="E110" s="21"/>
      <c r="F110" s="21"/>
      <c r="G110" s="21"/>
      <c r="H110" s="21"/>
      <c r="I110" s="21"/>
      <c r="J110" s="21"/>
      <c r="K110" s="21"/>
      <c r="L110" s="21"/>
      <c r="M110" s="21"/>
    </row>
    <row r="111" spans="1:13">
      <c r="A111" s="15"/>
      <c r="B111" s="17"/>
      <c r="C111" s="21"/>
      <c r="D111" s="21"/>
      <c r="E111" s="21"/>
      <c r="F111" s="21"/>
      <c r="G111" s="21"/>
      <c r="H111" s="21"/>
      <c r="I111" s="21"/>
      <c r="J111" s="21"/>
      <c r="K111" s="21"/>
      <c r="L111" s="21"/>
      <c r="M111" s="21"/>
    </row>
    <row r="112" spans="1:13">
      <c r="A112" s="15"/>
      <c r="C112" s="21"/>
      <c r="D112" s="21"/>
      <c r="E112" s="21"/>
      <c r="F112" s="21"/>
      <c r="G112" s="21"/>
      <c r="H112" s="21"/>
      <c r="I112" s="21"/>
      <c r="J112" s="21"/>
      <c r="K112" s="21"/>
      <c r="L112" s="21"/>
      <c r="M112" s="21"/>
    </row>
    <row r="113" spans="1:13">
      <c r="A113" s="15"/>
      <c r="C113" s="21"/>
      <c r="D113" s="21"/>
      <c r="E113" s="21"/>
      <c r="F113" s="21"/>
      <c r="G113" s="21"/>
      <c r="H113" s="21"/>
      <c r="I113" s="21"/>
      <c r="J113" s="21"/>
      <c r="K113" s="21"/>
      <c r="L113" s="21"/>
      <c r="M113" s="21"/>
    </row>
    <row r="114" spans="1:13">
      <c r="A114" s="15"/>
      <c r="C114" s="21"/>
      <c r="D114" s="21"/>
      <c r="E114" s="21"/>
      <c r="F114" s="21"/>
      <c r="G114" s="21"/>
      <c r="H114" s="21"/>
      <c r="I114" s="21"/>
      <c r="J114" s="21"/>
      <c r="K114" s="21"/>
      <c r="L114" s="21"/>
      <c r="M114" s="21"/>
    </row>
    <row r="115" spans="1:13">
      <c r="A115" s="15"/>
      <c r="B115" s="18"/>
      <c r="C115" s="21"/>
      <c r="D115" s="21"/>
      <c r="E115" s="21"/>
      <c r="F115" s="21"/>
      <c r="G115" s="21"/>
      <c r="H115" s="21"/>
      <c r="I115" s="21"/>
      <c r="J115" s="21"/>
      <c r="K115" s="21"/>
      <c r="L115" s="21"/>
      <c r="M115" s="21"/>
    </row>
    <row r="116" spans="1:13">
      <c r="A116" s="15"/>
      <c r="C116" s="21"/>
      <c r="D116" s="21"/>
      <c r="E116" s="21"/>
      <c r="F116" s="21"/>
      <c r="G116" s="21"/>
      <c r="H116" s="21"/>
      <c r="I116" s="21"/>
      <c r="J116" s="21"/>
      <c r="K116" s="21"/>
      <c r="L116" s="21"/>
      <c r="M116" s="21"/>
    </row>
    <row r="117" spans="1:13">
      <c r="A117" s="15"/>
      <c r="C117" s="21"/>
      <c r="D117" s="21"/>
      <c r="E117" s="21"/>
      <c r="F117" s="21"/>
      <c r="G117" s="21"/>
      <c r="H117" s="21"/>
      <c r="I117" s="21"/>
      <c r="J117" s="21"/>
      <c r="K117" s="21"/>
      <c r="L117" s="21"/>
      <c r="M117" s="21"/>
    </row>
    <row r="118" spans="1:13">
      <c r="A118" s="15"/>
      <c r="C118" s="21"/>
      <c r="D118" s="21"/>
      <c r="E118" s="21"/>
      <c r="F118" s="21"/>
      <c r="G118" s="21"/>
      <c r="H118" s="21"/>
      <c r="I118" s="21"/>
      <c r="J118" s="21"/>
      <c r="K118" s="21"/>
      <c r="L118" s="21"/>
      <c r="M118" s="21"/>
    </row>
    <row r="119" spans="1:13">
      <c r="A119" s="15"/>
      <c r="C119" s="21"/>
      <c r="D119" s="21"/>
      <c r="E119" s="21"/>
      <c r="F119" s="21"/>
      <c r="G119" s="21"/>
      <c r="H119" s="21"/>
      <c r="I119" s="21"/>
      <c r="J119" s="21"/>
      <c r="K119" s="21"/>
      <c r="L119" s="21"/>
      <c r="M119" s="21"/>
    </row>
    <row r="120" spans="1:13">
      <c r="A120" s="15"/>
      <c r="C120" s="21"/>
      <c r="D120" s="21"/>
      <c r="E120" s="21"/>
      <c r="F120" s="21"/>
      <c r="G120" s="21"/>
      <c r="H120" s="21"/>
      <c r="I120" s="21"/>
      <c r="J120" s="21"/>
      <c r="K120" s="21"/>
      <c r="L120" s="21"/>
      <c r="M120" s="21"/>
    </row>
    <row r="121" spans="1:13">
      <c r="A121" s="15"/>
      <c r="C121" s="21"/>
      <c r="D121" s="21"/>
      <c r="E121" s="21"/>
      <c r="F121" s="21"/>
      <c r="G121" s="21"/>
      <c r="H121" s="21"/>
      <c r="I121" s="21"/>
      <c r="J121" s="21"/>
      <c r="K121" s="21"/>
      <c r="L121" s="21"/>
      <c r="M121" s="21"/>
    </row>
    <row r="122" spans="1:13">
      <c r="A122" s="15"/>
      <c r="B122" s="17"/>
      <c r="C122" s="21"/>
      <c r="D122" s="21"/>
      <c r="E122" s="21"/>
      <c r="F122" s="21"/>
      <c r="G122" s="21"/>
      <c r="H122" s="21"/>
      <c r="I122" s="21"/>
      <c r="J122" s="21"/>
      <c r="K122" s="21"/>
      <c r="L122" s="21"/>
      <c r="M122" s="21"/>
    </row>
    <row r="123" spans="1:13">
      <c r="A123" s="15"/>
      <c r="C123" s="21"/>
      <c r="D123" s="21"/>
      <c r="E123" s="21"/>
      <c r="F123" s="21"/>
      <c r="G123" s="21"/>
      <c r="H123" s="21"/>
      <c r="I123" s="21"/>
      <c r="J123" s="21"/>
      <c r="K123" s="21"/>
      <c r="L123" s="21"/>
      <c r="M123" s="21"/>
    </row>
    <row r="124" spans="1:13">
      <c r="A124" s="15"/>
      <c r="C124" s="21"/>
      <c r="D124" s="21"/>
      <c r="E124" s="21"/>
      <c r="F124" s="21"/>
      <c r="G124" s="21"/>
      <c r="H124" s="21"/>
      <c r="I124" s="21"/>
      <c r="J124" s="21"/>
      <c r="K124" s="21"/>
      <c r="L124" s="21"/>
      <c r="M124" s="21"/>
    </row>
    <row r="125" spans="1:13">
      <c r="A125" s="15"/>
      <c r="C125" s="21"/>
      <c r="D125" s="21"/>
      <c r="E125" s="21"/>
      <c r="F125" s="21"/>
      <c r="G125" s="21"/>
      <c r="H125" s="21"/>
      <c r="I125" s="21"/>
      <c r="J125" s="21"/>
      <c r="K125" s="21"/>
      <c r="L125" s="21"/>
      <c r="M125" s="21"/>
    </row>
    <row r="126" spans="1:13">
      <c r="A126" s="15"/>
    </row>
    <row r="127" spans="1:13">
      <c r="A127" s="15"/>
    </row>
    <row r="128" spans="1:13">
      <c r="A128" s="15"/>
    </row>
    <row r="129" spans="1:1">
      <c r="A129" s="15"/>
    </row>
    <row r="130" spans="1:1">
      <c r="A130" s="15"/>
    </row>
    <row r="131" spans="1:1">
      <c r="A131" s="15"/>
    </row>
    <row r="132" spans="1:1">
      <c r="A132" s="15"/>
    </row>
    <row r="133" spans="1:1">
      <c r="A133" s="15"/>
    </row>
    <row r="134" spans="1:1">
      <c r="A134" s="15"/>
    </row>
  </sheetData>
  <sortState xmlns:xlrd2="http://schemas.microsoft.com/office/spreadsheetml/2017/richdata2" ref="B5:H16">
    <sortCondition ref="B5:B16"/>
  </sortState>
  <mergeCells count="2">
    <mergeCell ref="B18:I19"/>
    <mergeCell ref="B20:I30"/>
  </mergeCells>
  <pageMargins left="0.7" right="0.7" top="0.75" bottom="0.75" header="0.3" footer="0.3"/>
  <pageSetup orientation="portrait" horizontalDpi="0" verticalDpi="0" r:id="rId1"/>
  <ignoredErrors>
    <ignoredError sqref="C4:H4" numberStoredAsText="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ED5DD-DA47-430F-A8E4-2DE56696201D}">
  <sheetPr>
    <tabColor theme="9" tint="0.39997558519241921"/>
  </sheetPr>
  <dimension ref="A1:M135"/>
  <sheetViews>
    <sheetView showGridLines="0" zoomScale="110" zoomScaleNormal="110" workbookViewId="0">
      <selection activeCell="B21" sqref="B21:I31"/>
    </sheetView>
  </sheetViews>
  <sheetFormatPr defaultRowHeight="14.5"/>
  <cols>
    <col min="1" max="1" width="4" customWidth="1"/>
    <col min="2" max="2" width="24.54296875" style="19" customWidth="1"/>
    <col min="3" max="3" width="10.1796875" customWidth="1"/>
    <col min="4" max="4" width="16" customWidth="1"/>
  </cols>
  <sheetData>
    <row r="1" spans="1:12" ht="23.5">
      <c r="B1" s="22" t="s">
        <v>107</v>
      </c>
      <c r="C1" s="13"/>
      <c r="D1" s="13"/>
      <c r="E1" s="13"/>
      <c r="F1" s="13"/>
      <c r="G1" s="13"/>
      <c r="H1" s="13"/>
      <c r="I1" s="13"/>
    </row>
    <row r="2" spans="1:12" ht="20">
      <c r="B2" s="16" t="s">
        <v>110</v>
      </c>
    </row>
    <row r="3" spans="1:12" s="15" customFormat="1">
      <c r="B3" s="17"/>
    </row>
    <row r="4" spans="1:12" s="15" customFormat="1">
      <c r="A4" s="28"/>
      <c r="B4" s="33" t="s">
        <v>27</v>
      </c>
      <c r="C4" s="34" t="s">
        <v>19</v>
      </c>
      <c r="D4" s="34" t="s">
        <v>108</v>
      </c>
      <c r="F4" s="29"/>
      <c r="G4" s="29"/>
      <c r="H4" s="29"/>
    </row>
    <row r="5" spans="1:12" s="15" customFormat="1">
      <c r="A5" s="30">
        <v>1</v>
      </c>
      <c r="B5" s="31" t="s">
        <v>35</v>
      </c>
      <c r="C5" s="32">
        <v>166.3</v>
      </c>
      <c r="D5" s="25">
        <v>2.1308320606505341E-2</v>
      </c>
      <c r="F5" s="25"/>
      <c r="G5" s="25"/>
      <c r="H5" s="25"/>
    </row>
    <row r="6" spans="1:12" s="15" customFormat="1">
      <c r="A6" s="30">
        <v>2</v>
      </c>
      <c r="B6" s="31" t="s">
        <v>37</v>
      </c>
      <c r="C6" s="32">
        <v>213.3</v>
      </c>
      <c r="D6" s="25">
        <v>2.7330515847069085E-2</v>
      </c>
      <c r="F6" s="25"/>
      <c r="G6" s="25"/>
      <c r="H6" s="25"/>
    </row>
    <row r="7" spans="1:12" s="15" customFormat="1">
      <c r="A7" s="30">
        <v>3</v>
      </c>
      <c r="B7" s="31" t="s">
        <v>41</v>
      </c>
      <c r="C7" s="32">
        <v>1422</v>
      </c>
      <c r="D7" s="25">
        <v>0.18220343898046057</v>
      </c>
      <c r="F7" s="25"/>
      <c r="G7" s="25"/>
      <c r="H7" s="25"/>
    </row>
    <row r="8" spans="1:12" s="15" customFormat="1">
      <c r="A8" s="30">
        <v>4</v>
      </c>
      <c r="B8" s="31" t="s">
        <v>54</v>
      </c>
      <c r="C8" s="32">
        <v>1393</v>
      </c>
      <c r="D8" s="25">
        <v>0.17848761638521909</v>
      </c>
      <c r="F8" s="25"/>
      <c r="G8" s="25"/>
      <c r="H8" s="25"/>
    </row>
    <row r="9" spans="1:12" s="15" customFormat="1">
      <c r="A9" s="30">
        <v>5</v>
      </c>
      <c r="B9" s="31" t="s">
        <v>55</v>
      </c>
      <c r="C9" s="32">
        <v>269.8</v>
      </c>
      <c r="D9" s="25">
        <v>3.4569963317108481E-2</v>
      </c>
      <c r="F9" s="25"/>
      <c r="G9" s="25"/>
      <c r="H9" s="25"/>
    </row>
    <row r="10" spans="1:12" s="15" customFormat="1">
      <c r="A10" s="30">
        <v>6</v>
      </c>
      <c r="B10" s="31" t="s">
        <v>67</v>
      </c>
      <c r="C10" s="32">
        <v>130.30000000000001</v>
      </c>
      <c r="D10" s="25">
        <v>1.6695575315860769E-2</v>
      </c>
      <c r="F10" s="25"/>
      <c r="G10" s="25"/>
      <c r="H10" s="25"/>
    </row>
    <row r="11" spans="1:12" s="15" customFormat="1">
      <c r="A11" s="30">
        <v>7</v>
      </c>
      <c r="B11" s="31" t="s">
        <v>71</v>
      </c>
      <c r="C11" s="32">
        <v>211.4</v>
      </c>
      <c r="D11" s="25">
        <v>2.7087065401173956E-2</v>
      </c>
      <c r="F11" s="25"/>
      <c r="G11" s="25"/>
      <c r="H11" s="25"/>
    </row>
    <row r="12" spans="1:12" s="15" customFormat="1">
      <c r="A12" s="30">
        <v>8</v>
      </c>
      <c r="B12" s="31" t="s">
        <v>73</v>
      </c>
      <c r="C12" s="32">
        <v>225.2</v>
      </c>
      <c r="D12" s="25">
        <v>2.8855284429254374E-2</v>
      </c>
      <c r="F12" s="25"/>
      <c r="G12" s="25"/>
      <c r="H12" s="25"/>
    </row>
    <row r="13" spans="1:12" s="15" customFormat="1">
      <c r="A13" s="30">
        <v>9</v>
      </c>
      <c r="B13" s="31" t="s">
        <v>109</v>
      </c>
      <c r="C13" s="32">
        <v>3291.3630109999995</v>
      </c>
      <c r="D13" s="25">
        <v>0.4217283119108885</v>
      </c>
      <c r="F13" s="25"/>
      <c r="G13" s="25"/>
      <c r="H13" s="25"/>
    </row>
    <row r="14" spans="1:12" s="15" customFormat="1">
      <c r="A14" s="30">
        <v>10</v>
      </c>
      <c r="B14" s="31" t="s">
        <v>81</v>
      </c>
      <c r="C14" s="32">
        <v>148.9</v>
      </c>
      <c r="D14" s="25">
        <v>1.9078827049360463E-2</v>
      </c>
      <c r="F14" s="25"/>
      <c r="G14" s="25"/>
      <c r="H14" s="25"/>
    </row>
    <row r="15" spans="1:12">
      <c r="A15" s="41">
        <v>11</v>
      </c>
      <c r="B15" s="35" t="s">
        <v>0</v>
      </c>
      <c r="C15" s="36">
        <v>332.9</v>
      </c>
      <c r="D15" s="37">
        <v>4.2655080757099381E-2</v>
      </c>
      <c r="F15" s="25"/>
      <c r="G15" s="25"/>
      <c r="H15" s="25"/>
      <c r="I15" s="15"/>
      <c r="J15" s="15"/>
      <c r="K15" s="15"/>
      <c r="L15" s="15"/>
    </row>
    <row r="16" spans="1:12">
      <c r="A16" s="27"/>
      <c r="C16" s="19"/>
      <c r="D16" s="19"/>
      <c r="E16" s="19"/>
      <c r="F16" s="19"/>
      <c r="G16" s="19"/>
      <c r="H16" s="19"/>
      <c r="I16" s="19"/>
      <c r="J16" s="19"/>
      <c r="K16" s="15"/>
      <c r="L16" s="15"/>
    </row>
    <row r="17" spans="1:13">
      <c r="A17" s="27"/>
      <c r="B17" s="38" t="s">
        <v>111</v>
      </c>
      <c r="C17" s="39">
        <f>SUM(C5:C16)</f>
        <v>7804.4630109999989</v>
      </c>
      <c r="D17" s="40">
        <f>SUM(D5:D16)</f>
        <v>1</v>
      </c>
      <c r="E17" s="25"/>
      <c r="F17" s="25"/>
      <c r="G17" s="25"/>
      <c r="H17" s="25"/>
      <c r="I17" s="15"/>
      <c r="J17" s="15"/>
      <c r="K17" s="15"/>
      <c r="L17" s="15"/>
    </row>
    <row r="18" spans="1:13">
      <c r="A18" s="15"/>
      <c r="I18" s="15"/>
      <c r="J18" s="15"/>
      <c r="K18" s="15"/>
      <c r="L18" s="15"/>
    </row>
    <row r="19" spans="1:13" ht="15" customHeight="1">
      <c r="A19" s="15"/>
      <c r="B19" s="111" t="s">
        <v>120</v>
      </c>
      <c r="C19" s="112"/>
      <c r="D19" s="112"/>
      <c r="E19" s="112"/>
      <c r="F19" s="112"/>
      <c r="G19" s="112"/>
      <c r="H19" s="112"/>
      <c r="I19" s="113"/>
      <c r="J19" s="15"/>
      <c r="K19" s="15"/>
      <c r="L19" s="15"/>
    </row>
    <row r="20" spans="1:13" ht="71.25" customHeight="1">
      <c r="A20" s="15"/>
      <c r="B20" s="114"/>
      <c r="C20" s="115"/>
      <c r="D20" s="115"/>
      <c r="E20" s="115"/>
      <c r="F20" s="115"/>
      <c r="G20" s="115"/>
      <c r="H20" s="115"/>
      <c r="I20" s="116"/>
      <c r="J20" s="15"/>
      <c r="K20" s="15"/>
      <c r="L20" s="15"/>
    </row>
    <row r="21" spans="1:13" ht="15" customHeight="1">
      <c r="A21" s="15"/>
      <c r="B21" s="126" t="s">
        <v>493</v>
      </c>
      <c r="C21" s="118"/>
      <c r="D21" s="118"/>
      <c r="E21" s="118"/>
      <c r="F21" s="118"/>
      <c r="G21" s="118"/>
      <c r="H21" s="118"/>
      <c r="I21" s="119"/>
    </row>
    <row r="22" spans="1:13">
      <c r="A22" s="15"/>
      <c r="B22" s="120"/>
      <c r="C22" s="121"/>
      <c r="D22" s="121"/>
      <c r="E22" s="121"/>
      <c r="F22" s="121"/>
      <c r="G22" s="121"/>
      <c r="H22" s="121"/>
      <c r="I22" s="122"/>
    </row>
    <row r="23" spans="1:13">
      <c r="A23" s="15"/>
      <c r="B23" s="120"/>
      <c r="C23" s="121"/>
      <c r="D23" s="121"/>
      <c r="E23" s="121"/>
      <c r="F23" s="121"/>
      <c r="G23" s="121"/>
      <c r="H23" s="121"/>
      <c r="I23" s="122"/>
    </row>
    <row r="24" spans="1:13">
      <c r="A24" s="15"/>
      <c r="B24" s="120"/>
      <c r="C24" s="121"/>
      <c r="D24" s="121"/>
      <c r="E24" s="121"/>
      <c r="F24" s="121"/>
      <c r="G24" s="121"/>
      <c r="H24" s="121"/>
      <c r="I24" s="122"/>
    </row>
    <row r="25" spans="1:13">
      <c r="A25" s="15"/>
      <c r="B25" s="120"/>
      <c r="C25" s="121"/>
      <c r="D25" s="121"/>
      <c r="E25" s="121"/>
      <c r="F25" s="121"/>
      <c r="G25" s="121"/>
      <c r="H25" s="121"/>
      <c r="I25" s="122"/>
    </row>
    <row r="26" spans="1:13">
      <c r="A26" s="15"/>
      <c r="B26" s="120"/>
      <c r="C26" s="121"/>
      <c r="D26" s="121"/>
      <c r="E26" s="121"/>
      <c r="F26" s="121"/>
      <c r="G26" s="121"/>
      <c r="H26" s="121"/>
      <c r="I26" s="122"/>
      <c r="J26" s="21"/>
      <c r="K26" s="21"/>
      <c r="L26" s="21"/>
      <c r="M26" s="21"/>
    </row>
    <row r="27" spans="1:13">
      <c r="A27" s="15"/>
      <c r="B27" s="120"/>
      <c r="C27" s="121"/>
      <c r="D27" s="121"/>
      <c r="E27" s="121"/>
      <c r="F27" s="121"/>
      <c r="G27" s="121"/>
      <c r="H27" s="121"/>
      <c r="I27" s="122"/>
      <c r="J27" s="21"/>
      <c r="K27" s="21"/>
      <c r="L27" s="21"/>
      <c r="M27" s="21"/>
    </row>
    <row r="28" spans="1:13">
      <c r="A28" s="15"/>
      <c r="B28" s="120"/>
      <c r="C28" s="121"/>
      <c r="D28" s="121"/>
      <c r="E28" s="121"/>
      <c r="F28" s="121"/>
      <c r="G28" s="121"/>
      <c r="H28" s="121"/>
      <c r="I28" s="122"/>
      <c r="J28" s="21"/>
      <c r="K28" s="21"/>
      <c r="L28" s="21"/>
      <c r="M28" s="21"/>
    </row>
    <row r="29" spans="1:13">
      <c r="A29" s="15"/>
      <c r="B29" s="120"/>
      <c r="C29" s="121"/>
      <c r="D29" s="121"/>
      <c r="E29" s="121"/>
      <c r="F29" s="121"/>
      <c r="G29" s="121"/>
      <c r="H29" s="121"/>
      <c r="I29" s="122"/>
      <c r="J29" s="21"/>
      <c r="K29" s="21"/>
      <c r="L29" s="21"/>
      <c r="M29" s="21"/>
    </row>
    <row r="30" spans="1:13">
      <c r="A30" s="15"/>
      <c r="B30" s="120"/>
      <c r="C30" s="121"/>
      <c r="D30" s="121"/>
      <c r="E30" s="121"/>
      <c r="F30" s="121"/>
      <c r="G30" s="121"/>
      <c r="H30" s="121"/>
      <c r="I30" s="122"/>
      <c r="J30" s="21"/>
      <c r="K30" s="21"/>
      <c r="L30" s="21"/>
      <c r="M30" s="21"/>
    </row>
    <row r="31" spans="1:13">
      <c r="A31" s="15"/>
      <c r="B31" s="123"/>
      <c r="C31" s="124"/>
      <c r="D31" s="124"/>
      <c r="E31" s="124"/>
      <c r="F31" s="124"/>
      <c r="G31" s="124"/>
      <c r="H31" s="124"/>
      <c r="I31" s="125"/>
    </row>
    <row r="32" spans="1:13">
      <c r="A32" s="15"/>
    </row>
    <row r="33" spans="1:13">
      <c r="A33" s="15"/>
    </row>
    <row r="34" spans="1:13">
      <c r="A34" s="15"/>
    </row>
    <row r="35" spans="1:13">
      <c r="A35" s="15"/>
    </row>
    <row r="36" spans="1:13">
      <c r="A36" s="15"/>
    </row>
    <row r="37" spans="1:13">
      <c r="A37" s="15"/>
    </row>
    <row r="38" spans="1:13">
      <c r="A38" s="15"/>
      <c r="C38" s="21"/>
      <c r="D38" s="21"/>
      <c r="E38" s="21"/>
      <c r="F38" s="21"/>
      <c r="G38" s="21"/>
      <c r="H38" s="21"/>
      <c r="I38" s="21"/>
      <c r="J38" s="21"/>
      <c r="K38" s="21"/>
      <c r="L38" s="21"/>
      <c r="M38" s="21"/>
    </row>
    <row r="39" spans="1:13">
      <c r="A39" s="15"/>
      <c r="C39" s="21"/>
      <c r="D39" s="21"/>
      <c r="E39" s="21"/>
      <c r="F39" s="21"/>
      <c r="G39" s="21"/>
      <c r="H39" s="21"/>
      <c r="I39" s="21"/>
      <c r="J39" s="21"/>
      <c r="K39" s="21"/>
      <c r="L39" s="21"/>
      <c r="M39" s="21"/>
    </row>
    <row r="40" spans="1:13">
      <c r="A40" s="15"/>
      <c r="C40" s="21"/>
      <c r="D40" s="21"/>
      <c r="E40" s="21"/>
      <c r="F40" s="21"/>
      <c r="G40" s="21"/>
      <c r="H40" s="21"/>
      <c r="I40" s="21"/>
      <c r="J40" s="21"/>
      <c r="K40" s="21"/>
      <c r="L40" s="21"/>
      <c r="M40" s="21"/>
    </row>
    <row r="41" spans="1:13">
      <c r="A41" s="15"/>
      <c r="C41" s="21"/>
      <c r="D41" s="21"/>
      <c r="E41" s="21"/>
      <c r="F41" s="21"/>
      <c r="G41" s="21"/>
      <c r="H41" s="21"/>
      <c r="I41" s="21"/>
      <c r="J41" s="21"/>
      <c r="K41" s="21"/>
      <c r="L41" s="21"/>
      <c r="M41" s="21"/>
    </row>
    <row r="42" spans="1:13">
      <c r="A42" s="15"/>
      <c r="C42" s="21"/>
      <c r="D42" s="21"/>
      <c r="E42" s="21"/>
      <c r="F42" s="21"/>
      <c r="G42" s="21"/>
      <c r="H42" s="21"/>
      <c r="I42" s="21"/>
      <c r="J42" s="21"/>
      <c r="K42" s="21"/>
      <c r="L42" s="21"/>
      <c r="M42" s="21"/>
    </row>
    <row r="43" spans="1:13">
      <c r="A43" s="15"/>
      <c r="C43" s="21"/>
      <c r="D43" s="21"/>
      <c r="E43" s="21"/>
      <c r="F43" s="21"/>
      <c r="G43" s="21"/>
      <c r="H43" s="21"/>
      <c r="I43" s="21"/>
      <c r="J43" s="21"/>
      <c r="K43" s="21"/>
      <c r="L43" s="21"/>
      <c r="M43" s="21"/>
    </row>
    <row r="44" spans="1:13">
      <c r="A44" s="15"/>
      <c r="C44" s="21"/>
      <c r="D44" s="21"/>
      <c r="E44" s="21"/>
      <c r="F44" s="21"/>
      <c r="G44" s="21"/>
      <c r="H44" s="21"/>
      <c r="I44" s="21"/>
      <c r="J44" s="21"/>
      <c r="K44" s="21"/>
      <c r="L44" s="21"/>
      <c r="M44" s="21"/>
    </row>
    <row r="45" spans="1:13">
      <c r="A45" s="15"/>
      <c r="C45" s="21"/>
      <c r="D45" s="21"/>
      <c r="E45" s="21"/>
      <c r="F45" s="21"/>
      <c r="G45" s="21"/>
      <c r="H45" s="21"/>
      <c r="I45" s="21"/>
      <c r="J45" s="21"/>
      <c r="K45" s="21"/>
      <c r="L45" s="21"/>
      <c r="M45" s="21"/>
    </row>
    <row r="46" spans="1:13">
      <c r="A46" s="15"/>
      <c r="C46" s="21"/>
      <c r="D46" s="21"/>
      <c r="E46" s="21"/>
      <c r="F46" s="21"/>
      <c r="G46" s="21"/>
      <c r="H46" s="21"/>
      <c r="I46" s="21"/>
      <c r="J46" s="21"/>
      <c r="K46" s="21"/>
      <c r="L46" s="21"/>
      <c r="M46" s="21"/>
    </row>
    <row r="47" spans="1:13">
      <c r="A47" s="15"/>
    </row>
    <row r="48" spans="1:13">
      <c r="A48" s="15"/>
      <c r="C48" s="21"/>
      <c r="D48" s="21"/>
      <c r="E48" s="21"/>
      <c r="F48" s="21"/>
      <c r="G48" s="21"/>
      <c r="H48" s="21"/>
      <c r="I48" s="21"/>
      <c r="J48" s="21"/>
      <c r="K48" s="21"/>
      <c r="L48" s="21"/>
      <c r="M48" s="21"/>
    </row>
    <row r="49" spans="1:13">
      <c r="A49" s="15"/>
      <c r="C49" s="21"/>
      <c r="D49" s="21"/>
      <c r="E49" s="21"/>
      <c r="F49" s="21"/>
      <c r="G49" s="21"/>
      <c r="H49" s="21"/>
      <c r="I49" s="21"/>
      <c r="J49" s="21"/>
      <c r="K49" s="21"/>
      <c r="L49" s="21"/>
      <c r="M49" s="21"/>
    </row>
    <row r="50" spans="1:13">
      <c r="A50" s="15"/>
      <c r="B50" s="17"/>
      <c r="C50" s="21"/>
      <c r="D50" s="21"/>
      <c r="E50" s="21"/>
      <c r="F50" s="21"/>
      <c r="G50" s="21"/>
      <c r="H50" s="21"/>
      <c r="I50" s="21"/>
      <c r="J50" s="21"/>
      <c r="K50" s="21"/>
      <c r="L50" s="21"/>
      <c r="M50" s="21"/>
    </row>
    <row r="51" spans="1:13">
      <c r="A51" s="15"/>
      <c r="C51" s="21"/>
      <c r="D51" s="21"/>
      <c r="E51" s="21"/>
      <c r="F51" s="21"/>
      <c r="G51" s="21"/>
      <c r="H51" s="21"/>
      <c r="I51" s="21"/>
      <c r="J51" s="21"/>
      <c r="K51" s="21"/>
      <c r="L51" s="21"/>
      <c r="M51" s="21"/>
    </row>
    <row r="52" spans="1:13">
      <c r="A52" s="15"/>
      <c r="C52" s="21"/>
      <c r="D52" s="21"/>
      <c r="E52" s="21"/>
      <c r="F52" s="21"/>
      <c r="G52" s="21"/>
      <c r="H52" s="21"/>
      <c r="I52" s="21"/>
      <c r="J52" s="21"/>
      <c r="K52" s="21"/>
      <c r="L52" s="21"/>
      <c r="M52" s="21"/>
    </row>
    <row r="53" spans="1:13">
      <c r="A53" s="15"/>
      <c r="C53" s="21"/>
      <c r="D53" s="21"/>
      <c r="E53" s="21"/>
      <c r="F53" s="21"/>
      <c r="G53" s="21"/>
      <c r="H53" s="21"/>
      <c r="I53" s="21"/>
      <c r="J53" s="21"/>
      <c r="K53" s="21"/>
      <c r="L53" s="21"/>
      <c r="M53" s="21"/>
    </row>
    <row r="54" spans="1:13">
      <c r="A54" s="15"/>
      <c r="C54" s="21"/>
      <c r="D54" s="21"/>
      <c r="E54" s="21"/>
      <c r="F54" s="21"/>
      <c r="G54" s="21"/>
      <c r="H54" s="21"/>
      <c r="I54" s="21"/>
      <c r="J54" s="21"/>
      <c r="K54" s="21"/>
      <c r="L54" s="21"/>
      <c r="M54" s="21"/>
    </row>
    <row r="55" spans="1:13">
      <c r="A55" s="15"/>
      <c r="C55" s="21"/>
      <c r="D55" s="21"/>
      <c r="E55" s="21"/>
      <c r="F55" s="21"/>
      <c r="G55" s="21"/>
      <c r="H55" s="21"/>
      <c r="I55" s="21"/>
      <c r="J55" s="21"/>
      <c r="K55" s="21"/>
      <c r="L55" s="21"/>
      <c r="M55" s="21"/>
    </row>
    <row r="56" spans="1:13">
      <c r="A56" s="15"/>
      <c r="C56" s="21"/>
      <c r="D56" s="21"/>
      <c r="E56" s="21"/>
      <c r="F56" s="21"/>
      <c r="G56" s="21"/>
      <c r="H56" s="21"/>
      <c r="I56" s="21"/>
      <c r="J56" s="21"/>
      <c r="K56" s="21"/>
      <c r="L56" s="21"/>
      <c r="M56" s="21"/>
    </row>
    <row r="57" spans="1:13">
      <c r="A57" s="15"/>
      <c r="C57" s="21"/>
      <c r="D57" s="21"/>
      <c r="E57" s="21"/>
      <c r="F57" s="21"/>
      <c r="G57" s="21"/>
      <c r="H57" s="21"/>
      <c r="I57" s="21"/>
      <c r="J57" s="21"/>
      <c r="K57" s="21"/>
      <c r="L57" s="21"/>
      <c r="M57" s="21"/>
    </row>
    <row r="58" spans="1:13">
      <c r="A58" s="15"/>
      <c r="C58" s="21"/>
      <c r="D58" s="21"/>
      <c r="E58" s="21"/>
      <c r="F58" s="21"/>
      <c r="G58" s="21"/>
      <c r="H58" s="21"/>
      <c r="I58" s="21"/>
      <c r="J58" s="21"/>
      <c r="K58" s="21"/>
      <c r="L58" s="21"/>
      <c r="M58" s="21"/>
    </row>
    <row r="59" spans="1:13">
      <c r="A59" s="15"/>
      <c r="C59" s="21"/>
      <c r="D59" s="21"/>
      <c r="E59" s="21"/>
      <c r="F59" s="21"/>
      <c r="G59" s="21"/>
      <c r="H59" s="21"/>
      <c r="I59" s="21"/>
      <c r="J59" s="21"/>
      <c r="K59" s="21"/>
      <c r="L59" s="21"/>
      <c r="M59" s="21"/>
    </row>
    <row r="60" spans="1:13">
      <c r="A60" s="15"/>
      <c r="C60" s="21"/>
      <c r="D60" s="21"/>
      <c r="E60" s="21"/>
      <c r="F60" s="21"/>
      <c r="G60" s="21"/>
      <c r="H60" s="21"/>
      <c r="I60" s="21"/>
      <c r="J60" s="21"/>
      <c r="K60" s="21"/>
      <c r="L60" s="21"/>
      <c r="M60" s="21"/>
    </row>
    <row r="61" spans="1:13">
      <c r="A61" s="15"/>
      <c r="C61" s="21"/>
      <c r="D61" s="21"/>
      <c r="E61" s="21"/>
      <c r="F61" s="21"/>
      <c r="G61" s="21"/>
      <c r="H61" s="21"/>
      <c r="I61" s="21"/>
      <c r="J61" s="21"/>
      <c r="K61" s="21"/>
      <c r="L61" s="21"/>
      <c r="M61" s="21"/>
    </row>
    <row r="62" spans="1:13">
      <c r="A62" s="15"/>
      <c r="B62" s="17"/>
      <c r="C62" s="21"/>
      <c r="D62" s="21"/>
      <c r="E62" s="21"/>
      <c r="F62" s="21"/>
      <c r="G62" s="21"/>
      <c r="H62" s="21"/>
      <c r="I62" s="21"/>
      <c r="J62" s="21"/>
      <c r="K62" s="21"/>
      <c r="L62" s="21"/>
      <c r="M62" s="21"/>
    </row>
    <row r="63" spans="1:13">
      <c r="A63" s="15"/>
      <c r="B63" s="17"/>
      <c r="C63" s="21"/>
      <c r="D63" s="21"/>
      <c r="E63" s="21"/>
      <c r="F63" s="21"/>
      <c r="G63" s="21"/>
      <c r="H63" s="21"/>
      <c r="I63" s="21"/>
      <c r="J63" s="21"/>
      <c r="K63" s="21"/>
      <c r="L63" s="21"/>
      <c r="M63" s="21"/>
    </row>
    <row r="64" spans="1:13">
      <c r="A64" s="15"/>
      <c r="C64" s="21"/>
      <c r="D64" s="21"/>
      <c r="E64" s="21"/>
      <c r="F64" s="21"/>
      <c r="G64" s="21"/>
      <c r="H64" s="21"/>
      <c r="I64" s="21"/>
      <c r="J64" s="21"/>
      <c r="K64" s="21"/>
      <c r="L64" s="21"/>
      <c r="M64" s="21"/>
    </row>
    <row r="65" spans="1:13">
      <c r="A65" s="15"/>
      <c r="C65" s="21"/>
      <c r="D65" s="21"/>
      <c r="E65" s="21"/>
      <c r="F65" s="21"/>
      <c r="G65" s="21"/>
      <c r="H65" s="21"/>
      <c r="I65" s="21"/>
      <c r="J65" s="21"/>
      <c r="K65" s="21"/>
      <c r="L65" s="21"/>
      <c r="M65" s="21"/>
    </row>
    <row r="66" spans="1:13">
      <c r="A66" s="15"/>
      <c r="C66" s="21"/>
      <c r="D66" s="21"/>
      <c r="E66" s="21"/>
      <c r="F66" s="21"/>
      <c r="G66" s="21"/>
      <c r="H66" s="21"/>
      <c r="I66" s="21"/>
      <c r="J66" s="21"/>
      <c r="K66" s="21"/>
      <c r="L66" s="21"/>
      <c r="M66" s="21"/>
    </row>
    <row r="67" spans="1:13">
      <c r="A67" s="15"/>
      <c r="C67" s="21"/>
      <c r="D67" s="21"/>
      <c r="E67" s="21"/>
      <c r="F67" s="21"/>
      <c r="G67" s="21"/>
      <c r="H67" s="21"/>
      <c r="I67" s="21"/>
      <c r="J67" s="21"/>
      <c r="K67" s="21"/>
      <c r="L67" s="21"/>
      <c r="M67" s="21"/>
    </row>
    <row r="68" spans="1:13">
      <c r="A68" s="15"/>
      <c r="C68" s="21"/>
      <c r="D68" s="21"/>
      <c r="E68" s="21"/>
      <c r="F68" s="21"/>
      <c r="G68" s="21"/>
      <c r="H68" s="21"/>
      <c r="I68" s="21"/>
      <c r="J68" s="21"/>
      <c r="K68" s="21"/>
      <c r="L68" s="21"/>
      <c r="M68" s="21"/>
    </row>
    <row r="69" spans="1:13">
      <c r="A69" s="15"/>
      <c r="C69" s="21"/>
      <c r="D69" s="21"/>
      <c r="E69" s="21"/>
      <c r="F69" s="21"/>
      <c r="G69" s="21"/>
      <c r="H69" s="21"/>
      <c r="I69" s="21"/>
      <c r="J69" s="21"/>
      <c r="K69" s="21"/>
      <c r="L69" s="21"/>
      <c r="M69" s="21"/>
    </row>
    <row r="70" spans="1:13">
      <c r="A70" s="15"/>
      <c r="B70" s="17"/>
      <c r="C70" s="21"/>
      <c r="D70" s="21"/>
      <c r="E70" s="21"/>
      <c r="F70" s="21"/>
      <c r="G70" s="21"/>
      <c r="H70" s="21"/>
      <c r="I70" s="21"/>
      <c r="J70" s="21"/>
      <c r="K70" s="21"/>
      <c r="L70" s="21"/>
      <c r="M70" s="21"/>
    </row>
    <row r="71" spans="1:13">
      <c r="A71" s="15"/>
      <c r="C71" s="21"/>
      <c r="D71" s="21"/>
      <c r="E71" s="21"/>
      <c r="F71" s="21"/>
      <c r="G71" s="21"/>
      <c r="H71" s="21"/>
      <c r="I71" s="21"/>
      <c r="J71" s="21"/>
      <c r="K71" s="21"/>
      <c r="L71" s="21"/>
      <c r="M71" s="21"/>
    </row>
    <row r="72" spans="1:13">
      <c r="A72" s="15"/>
      <c r="C72" s="21"/>
      <c r="D72" s="21"/>
      <c r="E72" s="21"/>
      <c r="F72" s="21"/>
      <c r="G72" s="21"/>
      <c r="H72" s="21"/>
      <c r="I72" s="21"/>
      <c r="J72" s="21"/>
      <c r="K72" s="21"/>
      <c r="L72" s="21"/>
      <c r="M72" s="21"/>
    </row>
    <row r="73" spans="1:13">
      <c r="A73" s="15"/>
      <c r="C73" s="21"/>
      <c r="D73" s="21"/>
      <c r="E73" s="21"/>
      <c r="F73" s="21"/>
      <c r="G73" s="21"/>
      <c r="H73" s="21"/>
      <c r="I73" s="21"/>
      <c r="J73" s="21"/>
      <c r="K73" s="21"/>
      <c r="L73" s="21"/>
      <c r="M73" s="21"/>
    </row>
    <row r="74" spans="1:13">
      <c r="A74" s="15"/>
      <c r="C74" s="21"/>
      <c r="D74" s="21"/>
      <c r="E74" s="21"/>
      <c r="F74" s="21"/>
      <c r="G74" s="21"/>
      <c r="H74" s="21"/>
      <c r="I74" s="21"/>
      <c r="J74" s="21"/>
      <c r="K74" s="21"/>
      <c r="L74" s="21"/>
      <c r="M74" s="21"/>
    </row>
    <row r="75" spans="1:13">
      <c r="A75" s="15"/>
      <c r="C75" s="21"/>
      <c r="D75" s="21"/>
      <c r="E75" s="21"/>
      <c r="F75" s="21"/>
      <c r="G75" s="21"/>
      <c r="H75" s="21"/>
      <c r="I75" s="21"/>
      <c r="J75" s="21"/>
      <c r="K75" s="21"/>
      <c r="L75" s="21"/>
      <c r="M75" s="21"/>
    </row>
    <row r="76" spans="1:13">
      <c r="A76" s="15"/>
      <c r="B76" s="17"/>
      <c r="C76" s="21"/>
      <c r="D76" s="21"/>
      <c r="E76" s="21"/>
      <c r="F76" s="21"/>
      <c r="G76" s="21"/>
      <c r="H76" s="21"/>
      <c r="I76" s="21"/>
      <c r="J76" s="21"/>
      <c r="K76" s="21"/>
      <c r="L76" s="21"/>
      <c r="M76" s="21"/>
    </row>
    <row r="77" spans="1:13">
      <c r="A77" s="15"/>
      <c r="B77" s="17"/>
      <c r="C77" s="21"/>
      <c r="D77" s="21"/>
      <c r="E77" s="21"/>
      <c r="F77" s="21"/>
      <c r="G77" s="21"/>
      <c r="H77" s="21"/>
      <c r="I77" s="21"/>
      <c r="J77" s="21"/>
      <c r="K77" s="21"/>
      <c r="L77" s="21"/>
      <c r="M77" s="21"/>
    </row>
    <row r="78" spans="1:13">
      <c r="A78" s="15"/>
      <c r="C78" s="21"/>
      <c r="D78" s="21"/>
      <c r="E78" s="21"/>
      <c r="F78" s="21"/>
      <c r="G78" s="21"/>
      <c r="H78" s="21"/>
      <c r="I78" s="21"/>
      <c r="J78" s="21"/>
      <c r="K78" s="21"/>
      <c r="L78" s="21"/>
      <c r="M78" s="21"/>
    </row>
    <row r="79" spans="1:13">
      <c r="A79" s="15"/>
      <c r="C79" s="21"/>
      <c r="D79" s="21"/>
      <c r="E79" s="21"/>
      <c r="F79" s="21"/>
      <c r="G79" s="21"/>
      <c r="H79" s="21"/>
      <c r="I79" s="21"/>
      <c r="J79" s="21"/>
      <c r="K79" s="21"/>
      <c r="L79" s="21"/>
      <c r="M79" s="21"/>
    </row>
    <row r="80" spans="1:13">
      <c r="A80" s="15"/>
      <c r="C80" s="21"/>
      <c r="D80" s="21"/>
      <c r="E80" s="21"/>
      <c r="F80" s="21"/>
      <c r="G80" s="21"/>
      <c r="H80" s="21"/>
      <c r="I80" s="21"/>
      <c r="J80" s="21"/>
      <c r="K80" s="21"/>
      <c r="L80" s="21"/>
      <c r="M80" s="21"/>
    </row>
    <row r="81" spans="1:13">
      <c r="A81" s="15"/>
      <c r="C81" s="21"/>
      <c r="D81" s="21"/>
      <c r="E81" s="21"/>
      <c r="F81" s="21"/>
      <c r="G81" s="21"/>
      <c r="H81" s="21"/>
      <c r="I81" s="21"/>
      <c r="J81" s="21"/>
      <c r="K81" s="21"/>
      <c r="L81" s="21"/>
      <c r="M81" s="21"/>
    </row>
    <row r="82" spans="1:13">
      <c r="A82" s="15"/>
      <c r="C82" s="21"/>
      <c r="D82" s="21"/>
      <c r="E82" s="21"/>
      <c r="F82" s="21"/>
      <c r="G82" s="21"/>
      <c r="H82" s="21"/>
      <c r="I82" s="21"/>
      <c r="J82" s="21"/>
      <c r="K82" s="21"/>
      <c r="L82" s="21"/>
      <c r="M82" s="21"/>
    </row>
    <row r="83" spans="1:13">
      <c r="A83" s="15"/>
      <c r="C83" s="21"/>
      <c r="D83" s="21"/>
      <c r="E83" s="21"/>
      <c r="F83" s="21"/>
      <c r="G83" s="21"/>
      <c r="H83" s="21"/>
      <c r="I83" s="21"/>
      <c r="J83" s="21"/>
      <c r="K83" s="21"/>
      <c r="L83" s="21"/>
      <c r="M83" s="21"/>
    </row>
    <row r="84" spans="1:13">
      <c r="A84" s="15"/>
      <c r="C84" s="21"/>
      <c r="D84" s="21"/>
      <c r="E84" s="21"/>
      <c r="F84" s="21"/>
      <c r="G84" s="21"/>
      <c r="H84" s="21"/>
      <c r="I84" s="21"/>
      <c r="J84" s="21"/>
      <c r="K84" s="21"/>
      <c r="L84" s="21"/>
      <c r="M84" s="21"/>
    </row>
    <row r="85" spans="1:13">
      <c r="A85" s="15"/>
      <c r="C85" s="21"/>
      <c r="D85" s="21"/>
      <c r="E85" s="21"/>
      <c r="F85" s="21"/>
      <c r="G85" s="21"/>
      <c r="H85" s="21"/>
      <c r="I85" s="21"/>
      <c r="J85" s="21"/>
      <c r="K85" s="21"/>
      <c r="L85" s="21"/>
      <c r="M85" s="21"/>
    </row>
    <row r="86" spans="1:13">
      <c r="A86" s="15"/>
      <c r="C86" s="21"/>
      <c r="D86" s="21"/>
      <c r="E86" s="21"/>
      <c r="F86" s="21"/>
      <c r="G86" s="21"/>
      <c r="H86" s="21"/>
      <c r="I86" s="21"/>
      <c r="J86" s="21"/>
      <c r="K86" s="21"/>
      <c r="L86" s="21"/>
      <c r="M86" s="21"/>
    </row>
    <row r="87" spans="1:13">
      <c r="A87" s="15"/>
      <c r="C87" s="21"/>
      <c r="D87" s="21"/>
      <c r="E87" s="21"/>
      <c r="F87" s="21"/>
      <c r="G87" s="21"/>
      <c r="H87" s="21"/>
      <c r="I87" s="21"/>
      <c r="J87" s="21"/>
      <c r="K87" s="21"/>
      <c r="L87" s="21"/>
      <c r="M87" s="21"/>
    </row>
    <row r="88" spans="1:13">
      <c r="A88" s="15"/>
      <c r="C88" s="21"/>
      <c r="D88" s="21"/>
      <c r="E88" s="21"/>
      <c r="F88" s="21"/>
      <c r="G88" s="21"/>
      <c r="H88" s="21"/>
      <c r="I88" s="21"/>
      <c r="J88" s="21"/>
      <c r="K88" s="21"/>
      <c r="L88" s="21"/>
      <c r="M88" s="21"/>
    </row>
    <row r="89" spans="1:13">
      <c r="A89" s="15"/>
      <c r="C89" s="21"/>
      <c r="D89" s="21"/>
      <c r="E89" s="21"/>
      <c r="F89" s="21"/>
      <c r="G89" s="21"/>
      <c r="H89" s="21"/>
      <c r="I89" s="21"/>
      <c r="J89" s="21"/>
      <c r="K89" s="21"/>
      <c r="L89" s="21"/>
      <c r="M89" s="21"/>
    </row>
    <row r="90" spans="1:13">
      <c r="A90" s="15"/>
      <c r="C90" s="21"/>
      <c r="D90" s="21"/>
      <c r="E90" s="21"/>
      <c r="F90" s="21"/>
      <c r="G90" s="21"/>
      <c r="H90" s="21"/>
      <c r="I90" s="21"/>
      <c r="J90" s="21"/>
      <c r="K90" s="21"/>
      <c r="L90" s="21"/>
      <c r="M90" s="21"/>
    </row>
    <row r="91" spans="1:13">
      <c r="A91" s="15"/>
      <c r="C91" s="21"/>
      <c r="D91" s="21"/>
      <c r="E91" s="21"/>
      <c r="F91" s="21"/>
      <c r="G91" s="21"/>
      <c r="H91" s="21"/>
      <c r="I91" s="21"/>
      <c r="J91" s="21"/>
      <c r="K91" s="21"/>
      <c r="L91" s="21"/>
      <c r="M91" s="21"/>
    </row>
    <row r="92" spans="1:13">
      <c r="A92" s="15"/>
      <c r="C92" s="21"/>
      <c r="D92" s="21"/>
      <c r="E92" s="21"/>
      <c r="F92" s="21"/>
      <c r="G92" s="21"/>
      <c r="H92" s="21"/>
      <c r="I92" s="21"/>
      <c r="J92" s="21"/>
      <c r="K92" s="21"/>
      <c r="L92" s="21"/>
      <c r="M92" s="21"/>
    </row>
    <row r="93" spans="1:13">
      <c r="A93" s="15"/>
      <c r="C93" s="21"/>
      <c r="D93" s="21"/>
      <c r="E93" s="21"/>
      <c r="F93" s="21"/>
      <c r="G93" s="21"/>
      <c r="H93" s="21"/>
      <c r="I93" s="21"/>
      <c r="J93" s="21"/>
      <c r="K93" s="21"/>
      <c r="L93" s="21"/>
      <c r="M93" s="21"/>
    </row>
    <row r="94" spans="1:13">
      <c r="A94" s="15"/>
      <c r="C94" s="21"/>
      <c r="D94" s="21"/>
      <c r="E94" s="21"/>
      <c r="F94" s="21"/>
      <c r="G94" s="21"/>
      <c r="H94" s="21"/>
      <c r="I94" s="21"/>
      <c r="J94" s="21"/>
      <c r="K94" s="21"/>
      <c r="L94" s="21"/>
      <c r="M94" s="21"/>
    </row>
    <row r="95" spans="1:13">
      <c r="A95" s="15"/>
      <c r="C95" s="21"/>
      <c r="D95" s="21"/>
      <c r="E95" s="21"/>
      <c r="F95" s="21"/>
      <c r="G95" s="21"/>
      <c r="H95" s="21"/>
      <c r="I95" s="21"/>
      <c r="J95" s="21"/>
      <c r="K95" s="21"/>
      <c r="L95" s="21"/>
      <c r="M95" s="21"/>
    </row>
    <row r="96" spans="1:13">
      <c r="A96" s="15"/>
      <c r="C96" s="21"/>
      <c r="D96" s="21"/>
      <c r="E96" s="21"/>
      <c r="F96" s="21"/>
      <c r="G96" s="21"/>
      <c r="H96" s="21"/>
      <c r="I96" s="21"/>
      <c r="J96" s="21"/>
      <c r="K96" s="21"/>
      <c r="L96" s="21"/>
      <c r="M96" s="21"/>
    </row>
    <row r="97" spans="1:13">
      <c r="A97" s="15"/>
      <c r="C97" s="21"/>
      <c r="D97" s="21"/>
      <c r="E97" s="21"/>
      <c r="F97" s="21"/>
      <c r="G97" s="21"/>
      <c r="H97" s="21"/>
      <c r="I97" s="21"/>
      <c r="J97" s="21"/>
      <c r="K97" s="21"/>
      <c r="L97" s="21"/>
      <c r="M97" s="21"/>
    </row>
    <row r="98" spans="1:13">
      <c r="A98" s="15"/>
      <c r="C98" s="21"/>
      <c r="D98" s="21"/>
      <c r="E98" s="21"/>
      <c r="F98" s="21"/>
      <c r="G98" s="21"/>
      <c r="H98" s="21"/>
      <c r="I98" s="21"/>
      <c r="J98" s="21"/>
      <c r="K98" s="21"/>
      <c r="L98" s="21"/>
      <c r="M98" s="21"/>
    </row>
    <row r="99" spans="1:13">
      <c r="A99" s="15"/>
      <c r="C99" s="21"/>
      <c r="D99" s="21"/>
      <c r="E99" s="21"/>
      <c r="F99" s="21"/>
      <c r="G99" s="21"/>
      <c r="H99" s="21"/>
      <c r="I99" s="21"/>
      <c r="J99" s="21"/>
      <c r="K99" s="21"/>
      <c r="L99" s="21"/>
      <c r="M99" s="21"/>
    </row>
    <row r="100" spans="1:13">
      <c r="A100" s="15"/>
      <c r="B100" s="17"/>
      <c r="C100" s="21"/>
      <c r="D100" s="21"/>
      <c r="E100" s="21"/>
      <c r="F100" s="21"/>
      <c r="G100" s="21"/>
      <c r="H100" s="21"/>
      <c r="I100" s="21"/>
      <c r="J100" s="21"/>
      <c r="K100" s="21"/>
      <c r="L100" s="21"/>
      <c r="M100" s="21"/>
    </row>
    <row r="101" spans="1:13">
      <c r="A101" s="15"/>
      <c r="C101" s="21"/>
      <c r="D101" s="21"/>
      <c r="E101" s="21"/>
      <c r="F101" s="21"/>
      <c r="G101" s="21"/>
      <c r="H101" s="21"/>
      <c r="I101" s="21"/>
      <c r="J101" s="21"/>
      <c r="K101" s="21"/>
      <c r="L101" s="21"/>
      <c r="M101" s="21"/>
    </row>
    <row r="102" spans="1:13">
      <c r="A102" s="15"/>
      <c r="C102" s="21"/>
      <c r="D102" s="21"/>
      <c r="E102" s="21"/>
      <c r="F102" s="21"/>
      <c r="G102" s="21"/>
      <c r="H102" s="21"/>
      <c r="I102" s="21"/>
      <c r="J102" s="21"/>
      <c r="K102" s="21"/>
      <c r="L102" s="21"/>
      <c r="M102" s="21"/>
    </row>
    <row r="103" spans="1:13">
      <c r="A103" s="15"/>
      <c r="C103" s="21"/>
      <c r="D103" s="21"/>
      <c r="E103" s="21"/>
      <c r="F103" s="21"/>
      <c r="G103" s="21"/>
      <c r="H103" s="21"/>
      <c r="I103" s="21"/>
      <c r="J103" s="21"/>
      <c r="K103" s="21"/>
      <c r="L103" s="21"/>
      <c r="M103" s="21"/>
    </row>
    <row r="104" spans="1:13">
      <c r="A104" s="15"/>
      <c r="C104" s="21"/>
      <c r="D104" s="21"/>
      <c r="E104" s="21"/>
      <c r="F104" s="21"/>
      <c r="G104" s="21"/>
      <c r="H104" s="21"/>
      <c r="I104" s="21"/>
      <c r="J104" s="21"/>
      <c r="K104" s="21"/>
      <c r="L104" s="21"/>
      <c r="M104" s="21"/>
    </row>
    <row r="105" spans="1:13">
      <c r="A105" s="15"/>
      <c r="C105" s="21"/>
      <c r="D105" s="21"/>
      <c r="E105" s="21"/>
      <c r="F105" s="21"/>
      <c r="G105" s="21"/>
      <c r="H105" s="21"/>
      <c r="I105" s="21"/>
      <c r="J105" s="21"/>
      <c r="K105" s="21"/>
      <c r="L105" s="21"/>
      <c r="M105" s="21"/>
    </row>
    <row r="106" spans="1:13">
      <c r="A106" s="15"/>
      <c r="B106" s="17"/>
      <c r="C106" s="21"/>
      <c r="D106" s="21"/>
      <c r="E106" s="21"/>
      <c r="F106" s="21"/>
      <c r="G106" s="21"/>
      <c r="H106" s="21"/>
      <c r="I106" s="21"/>
      <c r="J106" s="21"/>
      <c r="K106" s="21"/>
      <c r="L106" s="21"/>
      <c r="M106" s="21"/>
    </row>
    <row r="107" spans="1:13">
      <c r="A107" s="15"/>
      <c r="C107" s="21"/>
      <c r="D107" s="21"/>
      <c r="E107" s="21"/>
      <c r="F107" s="21"/>
      <c r="G107" s="21"/>
      <c r="H107" s="21"/>
      <c r="I107" s="21"/>
      <c r="J107" s="21"/>
      <c r="K107" s="21"/>
      <c r="L107" s="21"/>
      <c r="M107" s="21"/>
    </row>
    <row r="108" spans="1:13">
      <c r="A108" s="15"/>
      <c r="C108" s="21"/>
      <c r="D108" s="21"/>
      <c r="E108" s="21"/>
      <c r="F108" s="21"/>
      <c r="G108" s="21"/>
      <c r="H108" s="21"/>
      <c r="I108" s="21"/>
      <c r="J108" s="21"/>
      <c r="K108" s="21"/>
      <c r="L108" s="21"/>
      <c r="M108" s="21"/>
    </row>
    <row r="109" spans="1:13">
      <c r="A109" s="15"/>
      <c r="C109" s="21"/>
      <c r="D109" s="21"/>
      <c r="E109" s="21"/>
      <c r="F109" s="21"/>
      <c r="G109" s="21"/>
      <c r="H109" s="21"/>
      <c r="I109" s="21"/>
      <c r="J109" s="21"/>
      <c r="K109" s="21"/>
      <c r="L109" s="21"/>
      <c r="M109" s="21"/>
    </row>
    <row r="110" spans="1:13">
      <c r="A110" s="15"/>
      <c r="C110" s="21"/>
      <c r="D110" s="21"/>
      <c r="E110" s="21"/>
      <c r="F110" s="21"/>
      <c r="G110" s="21"/>
      <c r="H110" s="21"/>
      <c r="I110" s="21"/>
      <c r="J110" s="21"/>
      <c r="K110" s="21"/>
      <c r="L110" s="21"/>
      <c r="M110" s="21"/>
    </row>
    <row r="111" spans="1:13">
      <c r="A111" s="15"/>
      <c r="B111" s="17"/>
      <c r="C111" s="21"/>
      <c r="D111" s="21"/>
      <c r="E111" s="21"/>
      <c r="F111" s="21"/>
      <c r="G111" s="21"/>
      <c r="H111" s="21"/>
      <c r="I111" s="21"/>
      <c r="J111" s="21"/>
      <c r="K111" s="21"/>
      <c r="L111" s="21"/>
      <c r="M111" s="21"/>
    </row>
    <row r="112" spans="1:13">
      <c r="A112" s="15"/>
      <c r="B112" s="17"/>
      <c r="C112" s="21"/>
      <c r="D112" s="21"/>
      <c r="E112" s="21"/>
      <c r="F112" s="21"/>
      <c r="G112" s="21"/>
      <c r="H112" s="21"/>
      <c r="I112" s="21"/>
      <c r="J112" s="21"/>
      <c r="K112" s="21"/>
      <c r="L112" s="21"/>
      <c r="M112" s="21"/>
    </row>
    <row r="113" spans="1:13">
      <c r="A113" s="15"/>
      <c r="C113" s="21"/>
      <c r="D113" s="21"/>
      <c r="E113" s="21"/>
      <c r="F113" s="21"/>
      <c r="G113" s="21"/>
      <c r="H113" s="21"/>
      <c r="I113" s="21"/>
      <c r="J113" s="21"/>
      <c r="K113" s="21"/>
      <c r="L113" s="21"/>
      <c r="M113" s="21"/>
    </row>
    <row r="114" spans="1:13">
      <c r="A114" s="15"/>
      <c r="C114" s="21"/>
      <c r="D114" s="21"/>
      <c r="E114" s="21"/>
      <c r="F114" s="21"/>
      <c r="G114" s="21"/>
      <c r="H114" s="21"/>
      <c r="I114" s="21"/>
      <c r="J114" s="21"/>
      <c r="K114" s="21"/>
      <c r="L114" s="21"/>
      <c r="M114" s="21"/>
    </row>
    <row r="115" spans="1:13">
      <c r="A115" s="15"/>
      <c r="C115" s="21"/>
      <c r="D115" s="21"/>
      <c r="E115" s="21"/>
      <c r="F115" s="21"/>
      <c r="G115" s="21"/>
      <c r="H115" s="21"/>
      <c r="I115" s="21"/>
      <c r="J115" s="21"/>
      <c r="K115" s="21"/>
      <c r="L115" s="21"/>
      <c r="M115" s="21"/>
    </row>
    <row r="116" spans="1:13">
      <c r="A116" s="15"/>
      <c r="B116" s="18"/>
      <c r="C116" s="21"/>
      <c r="D116" s="21"/>
      <c r="E116" s="21"/>
      <c r="F116" s="21"/>
      <c r="G116" s="21"/>
      <c r="H116" s="21"/>
      <c r="I116" s="21"/>
      <c r="J116" s="21"/>
      <c r="K116" s="21"/>
      <c r="L116" s="21"/>
      <c r="M116" s="21"/>
    </row>
    <row r="117" spans="1:13">
      <c r="A117" s="15"/>
      <c r="C117" s="21"/>
      <c r="D117" s="21"/>
      <c r="E117" s="21"/>
      <c r="F117" s="21"/>
      <c r="G117" s="21"/>
      <c r="H117" s="21"/>
      <c r="I117" s="21"/>
      <c r="J117" s="21"/>
      <c r="K117" s="21"/>
      <c r="L117" s="21"/>
      <c r="M117" s="21"/>
    </row>
    <row r="118" spans="1:13">
      <c r="A118" s="15"/>
      <c r="C118" s="21"/>
      <c r="D118" s="21"/>
      <c r="E118" s="21"/>
      <c r="F118" s="21"/>
      <c r="G118" s="21"/>
      <c r="H118" s="21"/>
      <c r="I118" s="21"/>
      <c r="J118" s="21"/>
      <c r="K118" s="21"/>
      <c r="L118" s="21"/>
      <c r="M118" s="21"/>
    </row>
    <row r="119" spans="1:13">
      <c r="A119" s="15"/>
      <c r="C119" s="21"/>
      <c r="D119" s="21"/>
      <c r="E119" s="21"/>
      <c r="F119" s="21"/>
      <c r="G119" s="21"/>
      <c r="H119" s="21"/>
      <c r="I119" s="21"/>
      <c r="J119" s="21"/>
      <c r="K119" s="21"/>
      <c r="L119" s="21"/>
      <c r="M119" s="21"/>
    </row>
    <row r="120" spans="1:13">
      <c r="A120" s="15"/>
      <c r="C120" s="21"/>
      <c r="D120" s="21"/>
      <c r="E120" s="21"/>
      <c r="F120" s="21"/>
      <c r="G120" s="21"/>
      <c r="H120" s="21"/>
      <c r="I120" s="21"/>
      <c r="J120" s="21"/>
      <c r="K120" s="21"/>
      <c r="L120" s="21"/>
      <c r="M120" s="21"/>
    </row>
    <row r="121" spans="1:13">
      <c r="A121" s="15"/>
      <c r="C121" s="21"/>
      <c r="D121" s="21"/>
      <c r="E121" s="21"/>
      <c r="F121" s="21"/>
      <c r="G121" s="21"/>
      <c r="H121" s="21"/>
      <c r="I121" s="21"/>
      <c r="J121" s="21"/>
      <c r="K121" s="21"/>
      <c r="L121" s="21"/>
      <c r="M121" s="21"/>
    </row>
    <row r="122" spans="1:13">
      <c r="A122" s="15"/>
      <c r="C122" s="21"/>
      <c r="D122" s="21"/>
      <c r="E122" s="21"/>
      <c r="F122" s="21"/>
      <c r="G122" s="21"/>
      <c r="H122" s="21"/>
      <c r="I122" s="21"/>
      <c r="J122" s="21"/>
      <c r="K122" s="21"/>
      <c r="L122" s="21"/>
      <c r="M122" s="21"/>
    </row>
    <row r="123" spans="1:13">
      <c r="A123" s="15"/>
      <c r="B123" s="17"/>
      <c r="C123" s="21"/>
      <c r="D123" s="21"/>
      <c r="E123" s="21"/>
      <c r="F123" s="21"/>
      <c r="G123" s="21"/>
      <c r="H123" s="21"/>
      <c r="I123" s="21"/>
      <c r="J123" s="21"/>
      <c r="K123" s="21"/>
      <c r="L123" s="21"/>
      <c r="M123" s="21"/>
    </row>
    <row r="124" spans="1:13">
      <c r="A124" s="15"/>
      <c r="C124" s="21"/>
      <c r="D124" s="21"/>
      <c r="E124" s="21"/>
      <c r="F124" s="21"/>
      <c r="G124" s="21"/>
      <c r="H124" s="21"/>
      <c r="I124" s="21"/>
      <c r="J124" s="21"/>
      <c r="K124" s="21"/>
      <c r="L124" s="21"/>
      <c r="M124" s="21"/>
    </row>
    <row r="125" spans="1:13">
      <c r="A125" s="15"/>
      <c r="C125" s="21"/>
      <c r="D125" s="21"/>
      <c r="E125" s="21"/>
      <c r="F125" s="21"/>
      <c r="G125" s="21"/>
      <c r="H125" s="21"/>
      <c r="I125" s="21"/>
      <c r="J125" s="21"/>
      <c r="K125" s="21"/>
      <c r="L125" s="21"/>
      <c r="M125" s="21"/>
    </row>
    <row r="126" spans="1:13">
      <c r="A126" s="15"/>
      <c r="C126" s="21"/>
      <c r="D126" s="21"/>
      <c r="E126" s="21"/>
      <c r="F126" s="21"/>
      <c r="G126" s="21"/>
      <c r="H126" s="21"/>
      <c r="I126" s="21"/>
      <c r="J126" s="21"/>
      <c r="K126" s="21"/>
      <c r="L126" s="21"/>
      <c r="M126" s="21"/>
    </row>
    <row r="127" spans="1:13">
      <c r="A127" s="15"/>
    </row>
    <row r="128" spans="1:13">
      <c r="A128" s="15"/>
    </row>
    <row r="129" spans="1:13">
      <c r="A129" s="15"/>
    </row>
    <row r="130" spans="1:13" s="19" customFormat="1">
      <c r="A130" s="15"/>
      <c r="C130"/>
      <c r="D130"/>
      <c r="E130"/>
      <c r="F130"/>
      <c r="G130"/>
      <c r="H130"/>
      <c r="I130"/>
      <c r="J130"/>
      <c r="K130"/>
      <c r="L130"/>
      <c r="M130"/>
    </row>
    <row r="131" spans="1:13" s="19" customFormat="1">
      <c r="A131" s="15"/>
      <c r="C131"/>
      <c r="D131"/>
      <c r="E131"/>
      <c r="F131"/>
      <c r="G131"/>
      <c r="H131"/>
      <c r="I131"/>
      <c r="J131"/>
      <c r="K131"/>
      <c r="L131"/>
      <c r="M131"/>
    </row>
    <row r="132" spans="1:13" s="19" customFormat="1">
      <c r="A132" s="15"/>
      <c r="C132"/>
      <c r="D132"/>
      <c r="E132"/>
      <c r="F132"/>
      <c r="G132"/>
      <c r="H132"/>
      <c r="I132"/>
      <c r="J132"/>
      <c r="K132"/>
      <c r="L132"/>
      <c r="M132"/>
    </row>
    <row r="133" spans="1:13" s="19" customFormat="1">
      <c r="A133" s="15"/>
      <c r="C133"/>
      <c r="D133"/>
      <c r="E133"/>
      <c r="F133"/>
      <c r="G133"/>
      <c r="H133"/>
      <c r="I133"/>
      <c r="J133"/>
      <c r="K133"/>
      <c r="L133"/>
      <c r="M133"/>
    </row>
    <row r="134" spans="1:13" s="19" customFormat="1">
      <c r="A134" s="15"/>
      <c r="C134"/>
      <c r="D134"/>
      <c r="E134"/>
      <c r="F134"/>
      <c r="G134"/>
      <c r="H134"/>
      <c r="I134"/>
      <c r="J134"/>
      <c r="K134"/>
      <c r="L134"/>
      <c r="M134"/>
    </row>
    <row r="135" spans="1:13" s="19" customFormat="1">
      <c r="A135" s="15"/>
      <c r="C135"/>
      <c r="D135"/>
      <c r="E135"/>
      <c r="F135"/>
      <c r="G135"/>
      <c r="H135"/>
      <c r="I135"/>
      <c r="J135"/>
      <c r="K135"/>
      <c r="L135"/>
      <c r="M135"/>
    </row>
  </sheetData>
  <sortState xmlns:xlrd2="http://schemas.microsoft.com/office/spreadsheetml/2017/richdata2" ref="B5:D15">
    <sortCondition ref="B5:B15"/>
  </sortState>
  <mergeCells count="2">
    <mergeCell ref="B19:I20"/>
    <mergeCell ref="B21:I31"/>
  </mergeCells>
  <pageMargins left="0.7" right="0.7" top="0.75" bottom="0.75" header="0.3" footer="0.3"/>
  <pageSetup orientation="portrait" horizontalDpi="0" verticalDpi="0" r:id="rId1"/>
  <ignoredErrors>
    <ignoredError sqref="C4" numberStoredAsText="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56E48-BE4D-4D92-8E56-7CE1378E8831}">
  <sheetPr>
    <tabColor rgb="FF7030A0"/>
  </sheetPr>
  <dimension ref="B1:U66"/>
  <sheetViews>
    <sheetView showGridLines="0" zoomScale="85" zoomScaleNormal="85" workbookViewId="0">
      <selection activeCell="K10" sqref="K10:U25"/>
    </sheetView>
  </sheetViews>
  <sheetFormatPr defaultColWidth="9.1796875" defaultRowHeight="14"/>
  <cols>
    <col min="1" max="1" width="9.1796875" style="42"/>
    <col min="2" max="2" width="29.453125" style="42" customWidth="1"/>
    <col min="3" max="4" width="14.26953125" style="42" bestFit="1" customWidth="1"/>
    <col min="5" max="5" width="13.26953125" style="42" customWidth="1"/>
    <col min="6" max="6" width="3.54296875" style="42" customWidth="1"/>
    <col min="7" max="7" width="19.453125" style="42" customWidth="1"/>
    <col min="8" max="9" width="22.453125" style="42" customWidth="1"/>
    <col min="10" max="10" width="6" style="42" customWidth="1"/>
    <col min="11" max="16384" width="9.1796875" style="42"/>
  </cols>
  <sheetData>
    <row r="1" spans="2:21" ht="22">
      <c r="B1" s="22" t="s">
        <v>121</v>
      </c>
      <c r="C1" s="22"/>
    </row>
    <row r="3" spans="2:21" ht="20">
      <c r="B3" s="1" t="s">
        <v>117</v>
      </c>
    </row>
    <row r="5" spans="2:21" ht="28.5" customHeight="1">
      <c r="B5" s="43" t="s">
        <v>102</v>
      </c>
      <c r="C5" s="44" t="s">
        <v>9</v>
      </c>
      <c r="D5" s="44" t="s">
        <v>19</v>
      </c>
      <c r="E5" s="44" t="s">
        <v>2</v>
      </c>
      <c r="H5" s="48" t="s">
        <v>126</v>
      </c>
      <c r="I5" s="48" t="s">
        <v>127</v>
      </c>
      <c r="K5" s="127" t="s">
        <v>119</v>
      </c>
      <c r="L5" s="128"/>
      <c r="M5" s="128"/>
      <c r="N5" s="128"/>
      <c r="O5" s="128"/>
      <c r="P5" s="128"/>
      <c r="Q5" s="128"/>
      <c r="R5" s="128"/>
      <c r="S5" s="128"/>
      <c r="T5" s="128"/>
      <c r="U5" s="129"/>
    </row>
    <row r="6" spans="2:21" ht="14.5">
      <c r="B6" s="45" t="s">
        <v>28</v>
      </c>
      <c r="C6" s="47">
        <v>9868</v>
      </c>
      <c r="D6" s="47">
        <v>10953</v>
      </c>
      <c r="E6" s="46">
        <f>D6/C6-1</f>
        <v>0.10995135792460475</v>
      </c>
      <c r="G6" s="53" t="s">
        <v>112</v>
      </c>
      <c r="H6" s="95">
        <f>AVERAGE(C6:C66)</f>
        <v>96987.903278688565</v>
      </c>
      <c r="I6" s="95">
        <f>AVERAGE(D6:D66)</f>
        <v>115909.47540983607</v>
      </c>
      <c r="K6" s="130"/>
      <c r="L6" s="131"/>
      <c r="M6" s="131"/>
      <c r="N6" s="131"/>
      <c r="O6" s="131"/>
      <c r="P6" s="131"/>
      <c r="Q6" s="131"/>
      <c r="R6" s="131"/>
      <c r="S6" s="131"/>
      <c r="T6" s="131"/>
      <c r="U6" s="132"/>
    </row>
    <row r="7" spans="2:21" ht="14.5">
      <c r="B7" s="45" t="s">
        <v>30</v>
      </c>
      <c r="C7" s="47">
        <v>56434</v>
      </c>
      <c r="D7" s="47">
        <v>34644</v>
      </c>
      <c r="E7" s="46">
        <f t="shared" ref="E7:E40" si="0">D7/C7-1</f>
        <v>-0.38611475351738311</v>
      </c>
      <c r="G7" s="53" t="s">
        <v>113</v>
      </c>
      <c r="H7" s="95">
        <f>MEDIAN(C6:C66)</f>
        <v>34982.400000000001</v>
      </c>
      <c r="I7" s="95">
        <f>MEDIAN(D6:D66)</f>
        <v>34644</v>
      </c>
      <c r="K7" s="130"/>
      <c r="L7" s="131"/>
      <c r="M7" s="131"/>
      <c r="N7" s="131"/>
      <c r="O7" s="131"/>
      <c r="P7" s="131"/>
      <c r="Q7" s="131"/>
      <c r="R7" s="131"/>
      <c r="S7" s="131"/>
      <c r="T7" s="131"/>
      <c r="U7" s="132"/>
    </row>
    <row r="8" spans="2:21" ht="14.5">
      <c r="B8" s="45" t="s">
        <v>31</v>
      </c>
      <c r="C8" s="47">
        <v>115193.9</v>
      </c>
      <c r="D8" s="47">
        <v>100277</v>
      </c>
      <c r="E8" s="46">
        <f t="shared" si="0"/>
        <v>-0.12949383604513776</v>
      </c>
      <c r="G8" s="53" t="s">
        <v>114</v>
      </c>
      <c r="H8" s="52">
        <f>STDEV(C6:C66)</f>
        <v>191829.04045349246</v>
      </c>
      <c r="I8" s="52">
        <f>STDEV(D6:D66)</f>
        <v>281543.53838294151</v>
      </c>
      <c r="K8" s="130"/>
      <c r="L8" s="131"/>
      <c r="M8" s="131"/>
      <c r="N8" s="131"/>
      <c r="O8" s="131"/>
      <c r="P8" s="131"/>
      <c r="Q8" s="131"/>
      <c r="R8" s="131"/>
      <c r="S8" s="131"/>
      <c r="T8" s="131"/>
      <c r="U8" s="132"/>
    </row>
    <row r="9" spans="2:21" ht="14.5">
      <c r="B9" s="45" t="s">
        <v>32</v>
      </c>
      <c r="C9" s="47">
        <v>36406.400000000001</v>
      </c>
      <c r="D9" s="47">
        <v>36790</v>
      </c>
      <c r="E9" s="46">
        <f t="shared" si="0"/>
        <v>1.0536608947877335E-2</v>
      </c>
      <c r="G9" s="53" t="s">
        <v>115</v>
      </c>
      <c r="H9" s="95">
        <f>MAX(C6:C66)</f>
        <v>1343368.6</v>
      </c>
      <c r="I9" s="95">
        <f>MAX(D6:D66)</f>
        <v>1992798</v>
      </c>
      <c r="K9" s="130"/>
      <c r="L9" s="131"/>
      <c r="M9" s="131"/>
      <c r="N9" s="131"/>
      <c r="O9" s="131"/>
      <c r="P9" s="131"/>
      <c r="Q9" s="131"/>
      <c r="R9" s="131"/>
      <c r="S9" s="131"/>
      <c r="T9" s="131"/>
      <c r="U9" s="132"/>
    </row>
    <row r="10" spans="2:21" ht="14.5">
      <c r="B10" s="45" t="s">
        <v>33</v>
      </c>
      <c r="C10" s="47">
        <v>4389.2</v>
      </c>
      <c r="D10" s="47">
        <v>4136</v>
      </c>
      <c r="E10" s="46">
        <f t="shared" si="0"/>
        <v>-5.7687050031896447E-2</v>
      </c>
      <c r="G10" s="53" t="s">
        <v>116</v>
      </c>
      <c r="H10" s="95">
        <f>MIN(C6:C66)</f>
        <v>4389.2</v>
      </c>
      <c r="I10" s="95">
        <f>MIN(D6:D66)</f>
        <v>4136</v>
      </c>
      <c r="K10" s="133" t="s">
        <v>519</v>
      </c>
      <c r="L10" s="134"/>
      <c r="M10" s="134"/>
      <c r="N10" s="134"/>
      <c r="O10" s="134"/>
      <c r="P10" s="134"/>
      <c r="Q10" s="134"/>
      <c r="R10" s="134"/>
      <c r="S10" s="134"/>
      <c r="T10" s="134"/>
      <c r="U10" s="135"/>
    </row>
    <row r="11" spans="2:21">
      <c r="B11" s="45" t="s">
        <v>36</v>
      </c>
      <c r="C11" s="47">
        <v>39540.9</v>
      </c>
      <c r="D11" s="47">
        <v>40301</v>
      </c>
      <c r="E11" s="46">
        <f t="shared" si="0"/>
        <v>1.9223133514917334E-2</v>
      </c>
      <c r="K11" s="136"/>
      <c r="L11" s="134"/>
      <c r="M11" s="134"/>
      <c r="N11" s="134"/>
      <c r="O11" s="134"/>
      <c r="P11" s="134"/>
      <c r="Q11" s="134"/>
      <c r="R11" s="134"/>
      <c r="S11" s="134"/>
      <c r="T11" s="134"/>
      <c r="U11" s="135"/>
    </row>
    <row r="12" spans="2:21">
      <c r="B12" s="45" t="s">
        <v>37</v>
      </c>
      <c r="C12" s="47">
        <v>380431</v>
      </c>
      <c r="D12" s="47">
        <v>195994</v>
      </c>
      <c r="E12" s="46">
        <f t="shared" si="0"/>
        <v>-0.4848106489744527</v>
      </c>
      <c r="K12" s="136"/>
      <c r="L12" s="134"/>
      <c r="M12" s="134"/>
      <c r="N12" s="134"/>
      <c r="O12" s="134"/>
      <c r="P12" s="134"/>
      <c r="Q12" s="134"/>
      <c r="R12" s="134"/>
      <c r="S12" s="134"/>
      <c r="T12" s="134"/>
      <c r="U12" s="135"/>
    </row>
    <row r="13" spans="2:21">
      <c r="B13" s="45" t="s">
        <v>38</v>
      </c>
      <c r="C13" s="47">
        <v>7356.5</v>
      </c>
      <c r="D13" s="47">
        <v>8195</v>
      </c>
      <c r="E13" s="46">
        <f t="shared" si="0"/>
        <v>0.11398083327669406</v>
      </c>
      <c r="K13" s="136"/>
      <c r="L13" s="134"/>
      <c r="M13" s="134"/>
      <c r="N13" s="134"/>
      <c r="O13" s="134"/>
      <c r="P13" s="134"/>
      <c r="Q13" s="134"/>
      <c r="R13" s="134"/>
      <c r="S13" s="134"/>
      <c r="T13" s="134"/>
      <c r="U13" s="135"/>
    </row>
    <row r="14" spans="2:21">
      <c r="B14" s="45" t="s">
        <v>39</v>
      </c>
      <c r="C14" s="47">
        <v>175762.8</v>
      </c>
      <c r="D14" s="47">
        <v>197063</v>
      </c>
      <c r="E14" s="46">
        <f t="shared" si="0"/>
        <v>0.12118719091866992</v>
      </c>
      <c r="K14" s="136"/>
      <c r="L14" s="134"/>
      <c r="M14" s="134"/>
      <c r="N14" s="134"/>
      <c r="O14" s="134"/>
      <c r="P14" s="134"/>
      <c r="Q14" s="134"/>
      <c r="R14" s="134"/>
      <c r="S14" s="134"/>
      <c r="T14" s="134"/>
      <c r="U14" s="135"/>
    </row>
    <row r="15" spans="2:21">
      <c r="B15" s="45" t="s">
        <v>40</v>
      </c>
      <c r="C15" s="47">
        <v>36408</v>
      </c>
      <c r="D15" s="47">
        <v>29577</v>
      </c>
      <c r="E15" s="46">
        <f t="shared" si="0"/>
        <v>-0.1876235992089651</v>
      </c>
      <c r="K15" s="136"/>
      <c r="L15" s="134"/>
      <c r="M15" s="134"/>
      <c r="N15" s="134"/>
      <c r="O15" s="134"/>
      <c r="P15" s="134"/>
      <c r="Q15" s="134"/>
      <c r="R15" s="134"/>
      <c r="S15" s="134"/>
      <c r="T15" s="134"/>
      <c r="U15" s="135"/>
    </row>
    <row r="16" spans="2:21">
      <c r="B16" s="45" t="s">
        <v>41</v>
      </c>
      <c r="C16" s="47">
        <v>291851.90000000002</v>
      </c>
      <c r="D16" s="47">
        <v>925524</v>
      </c>
      <c r="E16" s="46">
        <f t="shared" si="0"/>
        <v>2.171211151957551</v>
      </c>
      <c r="K16" s="136"/>
      <c r="L16" s="134"/>
      <c r="M16" s="134"/>
      <c r="N16" s="134"/>
      <c r="O16" s="134"/>
      <c r="P16" s="134"/>
      <c r="Q16" s="134"/>
      <c r="R16" s="134"/>
      <c r="S16" s="134"/>
      <c r="T16" s="134"/>
      <c r="U16" s="135"/>
    </row>
    <row r="17" spans="2:21">
      <c r="B17" s="45" t="s">
        <v>42</v>
      </c>
      <c r="C17" s="47">
        <v>36218.300000000003</v>
      </c>
      <c r="D17" s="47">
        <v>33142</v>
      </c>
      <c r="E17" s="46">
        <f t="shared" si="0"/>
        <v>-8.493772485180151E-2</v>
      </c>
      <c r="K17" s="136"/>
      <c r="L17" s="134"/>
      <c r="M17" s="134"/>
      <c r="N17" s="134"/>
      <c r="O17" s="134"/>
      <c r="P17" s="134"/>
      <c r="Q17" s="134"/>
      <c r="R17" s="134"/>
      <c r="S17" s="134"/>
      <c r="T17" s="134"/>
      <c r="U17" s="135"/>
    </row>
    <row r="18" spans="2:21">
      <c r="B18" s="45" t="s">
        <v>44</v>
      </c>
      <c r="C18" s="47">
        <v>14134.1</v>
      </c>
      <c r="D18" s="47">
        <v>17663</v>
      </c>
      <c r="E18" s="46">
        <f t="shared" si="0"/>
        <v>0.2496727771842564</v>
      </c>
      <c r="K18" s="136"/>
      <c r="L18" s="134"/>
      <c r="M18" s="134"/>
      <c r="N18" s="134"/>
      <c r="O18" s="134"/>
      <c r="P18" s="134"/>
      <c r="Q18" s="134"/>
      <c r="R18" s="134"/>
      <c r="S18" s="134"/>
      <c r="T18" s="134"/>
      <c r="U18" s="135"/>
    </row>
    <row r="19" spans="2:21">
      <c r="B19" s="45" t="s">
        <v>45</v>
      </c>
      <c r="C19" s="47">
        <v>22172.2</v>
      </c>
      <c r="D19" s="47">
        <v>25525</v>
      </c>
      <c r="E19" s="46">
        <f t="shared" si="0"/>
        <v>0.15121638808958959</v>
      </c>
      <c r="K19" s="136"/>
      <c r="L19" s="134"/>
      <c r="M19" s="134"/>
      <c r="N19" s="134"/>
      <c r="O19" s="134"/>
      <c r="P19" s="134"/>
      <c r="Q19" s="134"/>
      <c r="R19" s="134"/>
      <c r="S19" s="134"/>
      <c r="T19" s="134"/>
      <c r="U19" s="135"/>
    </row>
    <row r="20" spans="2:21">
      <c r="B20" s="45" t="s">
        <v>46</v>
      </c>
      <c r="C20" s="47">
        <v>8745</v>
      </c>
      <c r="D20" s="47">
        <v>11871</v>
      </c>
      <c r="E20" s="46">
        <f t="shared" si="0"/>
        <v>0.35746140651801039</v>
      </c>
      <c r="K20" s="136"/>
      <c r="L20" s="134"/>
      <c r="M20" s="134"/>
      <c r="N20" s="134"/>
      <c r="O20" s="134"/>
      <c r="P20" s="134"/>
      <c r="Q20" s="134"/>
      <c r="R20" s="134"/>
      <c r="S20" s="134"/>
      <c r="T20" s="134"/>
      <c r="U20" s="135"/>
    </row>
    <row r="21" spans="2:21">
      <c r="B21" s="45" t="s">
        <v>47</v>
      </c>
      <c r="C21" s="47">
        <v>16150</v>
      </c>
      <c r="D21" s="47">
        <v>38651</v>
      </c>
      <c r="E21" s="46">
        <f t="shared" si="0"/>
        <v>1.3932507739938083</v>
      </c>
      <c r="K21" s="136"/>
      <c r="L21" s="134"/>
      <c r="M21" s="134"/>
      <c r="N21" s="134"/>
      <c r="O21" s="134"/>
      <c r="P21" s="134"/>
      <c r="Q21" s="134"/>
      <c r="R21" s="134"/>
      <c r="S21" s="134"/>
      <c r="T21" s="134"/>
      <c r="U21" s="135"/>
    </row>
    <row r="22" spans="2:21">
      <c r="B22" s="45" t="s">
        <v>48</v>
      </c>
      <c r="C22" s="47">
        <v>22759.8</v>
      </c>
      <c r="D22" s="47">
        <v>20987</v>
      </c>
      <c r="E22" s="46">
        <f t="shared" si="0"/>
        <v>-7.789172136837752E-2</v>
      </c>
      <c r="K22" s="136"/>
      <c r="L22" s="134"/>
      <c r="M22" s="134"/>
      <c r="N22" s="134"/>
      <c r="O22" s="134"/>
      <c r="P22" s="134"/>
      <c r="Q22" s="134"/>
      <c r="R22" s="134"/>
      <c r="S22" s="134"/>
      <c r="T22" s="134"/>
      <c r="U22" s="135"/>
    </row>
    <row r="23" spans="2:21">
      <c r="B23" s="45" t="s">
        <v>49</v>
      </c>
      <c r="C23" s="47">
        <v>266671.09999999998</v>
      </c>
      <c r="D23" s="47">
        <v>250663</v>
      </c>
      <c r="E23" s="46">
        <f t="shared" si="0"/>
        <v>-6.0029377011607155E-2</v>
      </c>
      <c r="K23" s="136"/>
      <c r="L23" s="134"/>
      <c r="M23" s="134"/>
      <c r="N23" s="134"/>
      <c r="O23" s="134"/>
      <c r="P23" s="134"/>
      <c r="Q23" s="134"/>
      <c r="R23" s="134"/>
      <c r="S23" s="134"/>
      <c r="T23" s="134"/>
      <c r="U23" s="135"/>
    </row>
    <row r="24" spans="2:21">
      <c r="B24" s="45" t="s">
        <v>50</v>
      </c>
      <c r="C24" s="47">
        <v>332036.59999999998</v>
      </c>
      <c r="D24" s="47">
        <v>353980</v>
      </c>
      <c r="E24" s="46">
        <f t="shared" si="0"/>
        <v>6.60872927863978E-2</v>
      </c>
      <c r="K24" s="136"/>
      <c r="L24" s="134"/>
      <c r="M24" s="134"/>
      <c r="N24" s="134"/>
      <c r="O24" s="134"/>
      <c r="P24" s="134"/>
      <c r="Q24" s="134"/>
      <c r="R24" s="134"/>
      <c r="S24" s="134"/>
      <c r="T24" s="134"/>
      <c r="U24" s="135"/>
    </row>
    <row r="25" spans="2:21">
      <c r="B25" s="45" t="s">
        <v>51</v>
      </c>
      <c r="C25" s="47">
        <v>32372.1</v>
      </c>
      <c r="D25" s="47">
        <v>24283</v>
      </c>
      <c r="E25" s="46">
        <f t="shared" si="0"/>
        <v>-0.24987875361808465</v>
      </c>
      <c r="K25" s="137"/>
      <c r="L25" s="138"/>
      <c r="M25" s="138"/>
      <c r="N25" s="138"/>
      <c r="O25" s="138"/>
      <c r="P25" s="138"/>
      <c r="Q25" s="138"/>
      <c r="R25" s="138"/>
      <c r="S25" s="138"/>
      <c r="T25" s="138"/>
      <c r="U25" s="139"/>
    </row>
    <row r="26" spans="2:21">
      <c r="B26" s="45" t="s">
        <v>52</v>
      </c>
      <c r="C26" s="47">
        <v>10011.4</v>
      </c>
      <c r="D26" s="47">
        <v>15180</v>
      </c>
      <c r="E26" s="46">
        <f t="shared" si="0"/>
        <v>0.51627145054637724</v>
      </c>
    </row>
    <row r="27" spans="2:21">
      <c r="B27" s="45" t="s">
        <v>53</v>
      </c>
      <c r="C27" s="47">
        <v>12619.3</v>
      </c>
      <c r="D27" s="47">
        <v>14918</v>
      </c>
      <c r="E27" s="46">
        <f t="shared" si="0"/>
        <v>0.18215748892569317</v>
      </c>
    </row>
    <row r="28" spans="2:21">
      <c r="B28" s="45" t="s">
        <v>54</v>
      </c>
      <c r="C28" s="47">
        <v>177931.7</v>
      </c>
      <c r="D28" s="47">
        <v>311599</v>
      </c>
      <c r="E28" s="46">
        <f t="shared" si="0"/>
        <v>0.75122813978622127</v>
      </c>
    </row>
    <row r="29" spans="2:21">
      <c r="B29" s="45" t="s">
        <v>55</v>
      </c>
      <c r="C29" s="47">
        <v>94608</v>
      </c>
      <c r="D29" s="47">
        <v>110403</v>
      </c>
      <c r="E29" s="46">
        <f t="shared" si="0"/>
        <v>0.16695205479452047</v>
      </c>
    </row>
    <row r="30" spans="2:21">
      <c r="B30" s="45" t="s">
        <v>56</v>
      </c>
      <c r="C30" s="47">
        <v>33509.699999999997</v>
      </c>
      <c r="D30" s="47">
        <v>8889</v>
      </c>
      <c r="E30" s="46">
        <f t="shared" si="0"/>
        <v>-0.73473352491965005</v>
      </c>
    </row>
    <row r="31" spans="2:21">
      <c r="B31" s="45" t="s">
        <v>57</v>
      </c>
      <c r="C31" s="47">
        <v>18533.599999999999</v>
      </c>
      <c r="D31" s="47">
        <v>20844</v>
      </c>
      <c r="E31" s="46">
        <f t="shared" si="0"/>
        <v>0.12466007683342695</v>
      </c>
    </row>
    <row r="32" spans="2:21">
      <c r="B32" s="45" t="s">
        <v>58</v>
      </c>
      <c r="C32" s="47">
        <v>28153</v>
      </c>
      <c r="D32" s="47">
        <v>40644</v>
      </c>
      <c r="E32" s="46">
        <f t="shared" si="0"/>
        <v>0.44368273363407096</v>
      </c>
    </row>
    <row r="33" spans="2:5">
      <c r="B33" s="45" t="s">
        <v>59</v>
      </c>
      <c r="C33" s="47">
        <v>217160.8</v>
      </c>
      <c r="D33" s="47">
        <v>184709</v>
      </c>
      <c r="E33" s="46">
        <f t="shared" si="0"/>
        <v>-0.14943673075435338</v>
      </c>
    </row>
    <row r="34" spans="2:5">
      <c r="B34" s="45" t="s">
        <v>60</v>
      </c>
      <c r="C34" s="47">
        <v>486938.1</v>
      </c>
      <c r="D34" s="47">
        <v>379130</v>
      </c>
      <c r="E34" s="46">
        <f t="shared" si="0"/>
        <v>-0.22140000957000483</v>
      </c>
    </row>
    <row r="35" spans="2:5">
      <c r="B35" s="45" t="s">
        <v>61</v>
      </c>
      <c r="C35" s="47">
        <v>8882</v>
      </c>
      <c r="D35" s="47">
        <v>15478</v>
      </c>
      <c r="E35" s="46">
        <f t="shared" si="0"/>
        <v>0.74262553478946192</v>
      </c>
    </row>
    <row r="36" spans="2:5">
      <c r="B36" s="45" t="s">
        <v>66</v>
      </c>
      <c r="C36" s="47">
        <v>29458.6</v>
      </c>
      <c r="D36" s="47">
        <v>42502</v>
      </c>
      <c r="E36" s="46">
        <f t="shared" si="0"/>
        <v>0.44277053220451768</v>
      </c>
    </row>
    <row r="37" spans="2:5">
      <c r="B37" s="45" t="s">
        <v>67</v>
      </c>
      <c r="C37" s="47">
        <v>152497.70000000001</v>
      </c>
      <c r="D37" s="47">
        <v>157186</v>
      </c>
      <c r="E37" s="46">
        <f t="shared" si="0"/>
        <v>3.0743414490841392E-2</v>
      </c>
    </row>
    <row r="38" spans="2:5">
      <c r="B38" s="45" t="s">
        <v>68</v>
      </c>
      <c r="C38" s="47">
        <v>67799.399999999994</v>
      </c>
      <c r="D38" s="47">
        <v>59392</v>
      </c>
      <c r="E38" s="46">
        <f t="shared" si="0"/>
        <v>-0.12400404723345626</v>
      </c>
    </row>
    <row r="39" spans="2:5">
      <c r="B39" s="45" t="s">
        <v>69</v>
      </c>
      <c r="C39" s="47">
        <v>15857.1</v>
      </c>
      <c r="D39" s="47">
        <v>22607</v>
      </c>
      <c r="E39" s="46">
        <f t="shared" si="0"/>
        <v>0.42567051983023374</v>
      </c>
    </row>
    <row r="40" spans="2:5">
      <c r="B40" s="45" t="s">
        <v>71</v>
      </c>
      <c r="C40" s="47">
        <v>19474</v>
      </c>
      <c r="D40" s="47">
        <v>15880</v>
      </c>
      <c r="E40" s="46">
        <f t="shared" si="0"/>
        <v>-0.18455376399301637</v>
      </c>
    </row>
    <row r="41" spans="2:5">
      <c r="B41" s="45" t="s">
        <v>72</v>
      </c>
      <c r="C41" s="47">
        <v>38123.199999999997</v>
      </c>
      <c r="D41" s="47">
        <v>32911</v>
      </c>
      <c r="E41" s="46">
        <f t="shared" ref="E41:E66" si="1">D41/C41-1</f>
        <v>-0.13671989759516512</v>
      </c>
    </row>
    <row r="42" spans="2:5">
      <c r="B42" s="45" t="s">
        <v>73</v>
      </c>
      <c r="C42" s="47">
        <v>18061</v>
      </c>
      <c r="D42" s="47">
        <v>22585</v>
      </c>
      <c r="E42" s="46">
        <f t="shared" si="1"/>
        <v>0.25048446929848844</v>
      </c>
    </row>
    <row r="43" spans="2:5">
      <c r="B43" s="45" t="s">
        <v>74</v>
      </c>
      <c r="C43" s="47">
        <v>17246</v>
      </c>
      <c r="D43" s="47">
        <v>20902</v>
      </c>
      <c r="E43" s="46">
        <f t="shared" si="1"/>
        <v>0.21199118636205494</v>
      </c>
    </row>
    <row r="44" spans="2:5">
      <c r="B44" s="45" t="s">
        <v>75</v>
      </c>
      <c r="C44" s="47">
        <v>16997</v>
      </c>
      <c r="D44" s="47">
        <v>30005</v>
      </c>
      <c r="E44" s="46">
        <f t="shared" si="1"/>
        <v>0.7653115255633347</v>
      </c>
    </row>
    <row r="45" spans="2:5">
      <c r="B45" s="45" t="s">
        <v>76</v>
      </c>
      <c r="C45" s="47">
        <v>47037.7</v>
      </c>
      <c r="D45" s="47">
        <v>59265</v>
      </c>
      <c r="E45" s="46">
        <f t="shared" si="1"/>
        <v>0.2599468086237211</v>
      </c>
    </row>
    <row r="46" spans="2:5">
      <c r="B46" s="45" t="s">
        <v>77</v>
      </c>
      <c r="C46" s="47">
        <v>26007.7</v>
      </c>
      <c r="D46" s="47">
        <v>24541</v>
      </c>
      <c r="E46" s="46">
        <f t="shared" si="1"/>
        <v>-5.6394836913683299E-2</v>
      </c>
    </row>
    <row r="47" spans="2:5">
      <c r="B47" s="45" t="s">
        <v>80</v>
      </c>
      <c r="C47" s="47">
        <v>18622.7</v>
      </c>
      <c r="D47" s="47">
        <v>28128</v>
      </c>
      <c r="E47" s="46">
        <f t="shared" si="1"/>
        <v>0.51041470893049867</v>
      </c>
    </row>
    <row r="48" spans="2:5">
      <c r="B48" s="45" t="s">
        <v>81</v>
      </c>
      <c r="C48" s="47">
        <v>161959.9</v>
      </c>
      <c r="D48" s="47">
        <v>138549</v>
      </c>
      <c r="E48" s="46">
        <f t="shared" si="1"/>
        <v>-0.14454750836472485</v>
      </c>
    </row>
    <row r="49" spans="2:5">
      <c r="B49" s="45" t="s">
        <v>82</v>
      </c>
      <c r="C49" s="47">
        <v>33634</v>
      </c>
      <c r="D49" s="47">
        <v>60235</v>
      </c>
      <c r="E49" s="46">
        <f t="shared" si="1"/>
        <v>0.79089611702443952</v>
      </c>
    </row>
    <row r="50" spans="2:5">
      <c r="B50" s="45" t="s">
        <v>83</v>
      </c>
      <c r="C50" s="47">
        <v>16000.4</v>
      </c>
      <c r="D50" s="47">
        <v>22856</v>
      </c>
      <c r="E50" s="46">
        <f t="shared" si="1"/>
        <v>0.42846428839279027</v>
      </c>
    </row>
    <row r="51" spans="2:5">
      <c r="B51" s="45" t="s">
        <v>84</v>
      </c>
      <c r="C51" s="47">
        <v>5305.5</v>
      </c>
      <c r="D51" s="47">
        <v>6954</v>
      </c>
      <c r="E51" s="46">
        <f t="shared" si="1"/>
        <v>0.31071529544811982</v>
      </c>
    </row>
    <row r="52" spans="2:5">
      <c r="B52" s="45" t="s">
        <v>86</v>
      </c>
      <c r="C52" s="47">
        <v>50813.7</v>
      </c>
      <c r="D52" s="47">
        <v>38670</v>
      </c>
      <c r="E52" s="46">
        <f t="shared" si="1"/>
        <v>-0.23898476198348084</v>
      </c>
    </row>
    <row r="53" spans="2:5">
      <c r="B53" s="45" t="s">
        <v>87</v>
      </c>
      <c r="C53" s="47">
        <v>101052.9</v>
      </c>
      <c r="D53" s="47">
        <v>125675</v>
      </c>
      <c r="E53" s="46">
        <f t="shared" si="1"/>
        <v>0.24365555070661027</v>
      </c>
    </row>
    <row r="54" spans="2:5">
      <c r="B54" s="45" t="s">
        <v>88</v>
      </c>
      <c r="C54" s="47">
        <v>124972.3</v>
      </c>
      <c r="D54" s="47">
        <v>126356</v>
      </c>
      <c r="E54" s="46">
        <f t="shared" si="1"/>
        <v>1.1072053567070528E-2</v>
      </c>
    </row>
    <row r="55" spans="2:5">
      <c r="B55" s="45" t="s">
        <v>89</v>
      </c>
      <c r="C55" s="47">
        <v>10975.9</v>
      </c>
      <c r="D55" s="47">
        <v>11326</v>
      </c>
      <c r="E55" s="46">
        <f t="shared" si="1"/>
        <v>3.189715649741709E-2</v>
      </c>
    </row>
    <row r="56" spans="2:5">
      <c r="B56" s="45" t="s">
        <v>90</v>
      </c>
      <c r="C56" s="47">
        <v>41688.199999999997</v>
      </c>
      <c r="D56" s="47">
        <v>40778</v>
      </c>
      <c r="E56" s="46">
        <f t="shared" si="1"/>
        <v>-2.1833516438704459E-2</v>
      </c>
    </row>
    <row r="57" spans="2:5">
      <c r="B57" s="45" t="s">
        <v>91</v>
      </c>
      <c r="C57" s="47">
        <v>45286.5</v>
      </c>
      <c r="D57" s="47">
        <v>45513</v>
      </c>
      <c r="E57" s="46">
        <f t="shared" si="1"/>
        <v>5.0014905104169838E-3</v>
      </c>
    </row>
    <row r="58" spans="2:5">
      <c r="B58" s="45" t="s">
        <v>93</v>
      </c>
      <c r="C58" s="47">
        <v>37047</v>
      </c>
      <c r="D58" s="47">
        <v>51747</v>
      </c>
      <c r="E58" s="46">
        <f t="shared" si="1"/>
        <v>0.39679326261235737</v>
      </c>
    </row>
    <row r="59" spans="2:5">
      <c r="B59" s="45" t="s">
        <v>94</v>
      </c>
      <c r="C59" s="47">
        <v>34982.400000000001</v>
      </c>
      <c r="D59" s="47">
        <v>41043</v>
      </c>
      <c r="E59" s="46">
        <f t="shared" si="1"/>
        <v>0.17324711855104269</v>
      </c>
    </row>
    <row r="60" spans="2:5">
      <c r="B60" s="45" t="s">
        <v>96</v>
      </c>
      <c r="C60" s="47">
        <v>84235.8</v>
      </c>
      <c r="D60" s="47">
        <v>72813</v>
      </c>
      <c r="E60" s="46">
        <f t="shared" si="1"/>
        <v>-0.13560505153390845</v>
      </c>
    </row>
    <row r="61" spans="2:5">
      <c r="B61" s="45" t="s">
        <v>97</v>
      </c>
      <c r="C61" s="47">
        <v>15890.9</v>
      </c>
      <c r="D61" s="47">
        <v>18306</v>
      </c>
      <c r="E61" s="46">
        <f t="shared" si="1"/>
        <v>0.15198006406182163</v>
      </c>
    </row>
    <row r="62" spans="2:5">
      <c r="B62" s="45" t="s">
        <v>98</v>
      </c>
      <c r="C62" s="47">
        <v>22719</v>
      </c>
      <c r="D62" s="47">
        <v>27463</v>
      </c>
      <c r="E62" s="46">
        <f t="shared" si="1"/>
        <v>0.2088120075707558</v>
      </c>
    </row>
    <row r="63" spans="2:5">
      <c r="B63" s="45" t="s">
        <v>99</v>
      </c>
      <c r="C63" s="47">
        <v>274510.90000000002</v>
      </c>
      <c r="D63" s="47">
        <v>249084</v>
      </c>
      <c r="E63" s="46">
        <f t="shared" si="1"/>
        <v>-9.2626194442552268E-2</v>
      </c>
    </row>
    <row r="64" spans="2:5">
      <c r="B64" s="45" t="s">
        <v>0</v>
      </c>
      <c r="C64" s="47">
        <v>1343368.6</v>
      </c>
      <c r="D64" s="47">
        <v>1992798</v>
      </c>
      <c r="E64" s="46">
        <f t="shared" si="1"/>
        <v>0.48343351184477568</v>
      </c>
    </row>
    <row r="65" spans="2:5">
      <c r="B65" s="45" t="s">
        <v>100</v>
      </c>
      <c r="C65" s="47">
        <v>43463.7</v>
      </c>
      <c r="D65" s="47">
        <v>4715</v>
      </c>
      <c r="E65" s="46">
        <f t="shared" si="1"/>
        <v>-0.89151866960244985</v>
      </c>
    </row>
    <row r="66" spans="2:5">
      <c r="B66" s="45" t="s">
        <v>101</v>
      </c>
      <c r="C66" s="47">
        <v>7923</v>
      </c>
      <c r="D66" s="47">
        <v>17680</v>
      </c>
      <c r="E66" s="46">
        <f t="shared" si="1"/>
        <v>1.2314779755143253</v>
      </c>
    </row>
  </sheetData>
  <mergeCells count="2">
    <mergeCell ref="K5:U9"/>
    <mergeCell ref="K10:U25"/>
  </mergeCells>
  <pageMargins left="0.7" right="0.7" top="0.75" bottom="0.75" header="0.3" footer="0.3"/>
  <pageSetup orientation="portrait" horizontalDpi="0" verticalDpi="0" r:id="rId1"/>
  <ignoredErrors>
    <ignoredError sqref="C5 D5" numberStoredAsText="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BE6F5-8FBB-43C1-8314-CE7FAC874023}">
  <sheetPr>
    <tabColor rgb="FF7030A0"/>
  </sheetPr>
  <dimension ref="B1:U72"/>
  <sheetViews>
    <sheetView showGridLines="0" topLeftCell="A4" zoomScale="70" zoomScaleNormal="70" workbookViewId="0">
      <selection activeCell="K10" sqref="K10:U25"/>
    </sheetView>
  </sheetViews>
  <sheetFormatPr defaultColWidth="9.1796875" defaultRowHeight="14"/>
  <cols>
    <col min="1" max="1" width="9.1796875" style="42"/>
    <col min="2" max="2" width="29.453125" style="42" customWidth="1"/>
    <col min="3" max="4" width="14.26953125" style="42" bestFit="1" customWidth="1"/>
    <col min="5" max="5" width="15" style="42" customWidth="1"/>
    <col min="6" max="6" width="4.453125" style="42" customWidth="1"/>
    <col min="7" max="7" width="17.81640625" style="42" customWidth="1"/>
    <col min="8" max="8" width="21.7265625" style="42" customWidth="1"/>
    <col min="9" max="9" width="22.7265625" style="42" customWidth="1"/>
    <col min="10" max="10" width="2.453125" style="42" customWidth="1"/>
    <col min="11" max="16384" width="9.1796875" style="42"/>
  </cols>
  <sheetData>
    <row r="1" spans="2:21" ht="22">
      <c r="B1" s="22" t="s">
        <v>128</v>
      </c>
      <c r="C1" s="22"/>
    </row>
    <row r="3" spans="2:21" ht="20">
      <c r="B3" s="1" t="s">
        <v>122</v>
      </c>
    </row>
    <row r="5" spans="2:21" ht="44.25" customHeight="1">
      <c r="B5" s="43" t="s">
        <v>102</v>
      </c>
      <c r="C5" s="44" t="s">
        <v>124</v>
      </c>
      <c r="D5" s="44" t="s">
        <v>125</v>
      </c>
      <c r="E5" s="44" t="s">
        <v>123</v>
      </c>
      <c r="H5" s="48" t="s">
        <v>126</v>
      </c>
      <c r="I5" s="48" t="s">
        <v>127</v>
      </c>
      <c r="K5" s="127" t="s">
        <v>129</v>
      </c>
      <c r="L5" s="128"/>
      <c r="M5" s="128"/>
      <c r="N5" s="128"/>
      <c r="O5" s="128"/>
      <c r="P5" s="128"/>
      <c r="Q5" s="128"/>
      <c r="R5" s="128"/>
      <c r="S5" s="128"/>
      <c r="T5" s="128"/>
      <c r="U5" s="129"/>
    </row>
    <row r="6" spans="2:21" ht="14.5">
      <c r="B6" s="45" t="s">
        <v>28</v>
      </c>
      <c r="C6" s="49">
        <v>50.476999999999997</v>
      </c>
      <c r="D6" s="49">
        <v>50.5</v>
      </c>
      <c r="E6" s="51">
        <v>4.5565306971506736E-4</v>
      </c>
      <c r="G6" s="53" t="s">
        <v>112</v>
      </c>
      <c r="H6" s="96">
        <f>AVERAGE(C6:C72)</f>
        <v>50.609119402985051</v>
      </c>
      <c r="I6" s="96">
        <f>AVERAGE(D6:D72)</f>
        <v>50.61791044776119</v>
      </c>
      <c r="K6" s="130"/>
      <c r="L6" s="131"/>
      <c r="M6" s="131"/>
      <c r="N6" s="131"/>
      <c r="O6" s="131"/>
      <c r="P6" s="131"/>
      <c r="Q6" s="131"/>
      <c r="R6" s="131"/>
      <c r="S6" s="131"/>
      <c r="T6" s="131"/>
      <c r="U6" s="132"/>
    </row>
    <row r="7" spans="2:21" ht="14.5">
      <c r="B7" s="45" t="s">
        <v>29</v>
      </c>
      <c r="C7" s="49">
        <v>49.441000000000003</v>
      </c>
      <c r="D7" s="49">
        <v>49.5</v>
      </c>
      <c r="E7" s="51">
        <v>1.1933415586253826E-3</v>
      </c>
      <c r="G7" s="53" t="s">
        <v>113</v>
      </c>
      <c r="H7" s="96">
        <f>MEDIAN(C6:C72)</f>
        <v>49.418999999999997</v>
      </c>
      <c r="I7" s="96">
        <f>MEDIAN(D6:D72)</f>
        <v>49.5</v>
      </c>
      <c r="K7" s="130"/>
      <c r="L7" s="131"/>
      <c r="M7" s="131"/>
      <c r="N7" s="131"/>
      <c r="O7" s="131"/>
      <c r="P7" s="131"/>
      <c r="Q7" s="131"/>
      <c r="R7" s="131"/>
      <c r="S7" s="131"/>
      <c r="T7" s="131"/>
      <c r="U7" s="132"/>
    </row>
    <row r="8" spans="2:21" ht="14.5">
      <c r="B8" s="45" t="s">
        <v>30</v>
      </c>
      <c r="C8" s="49">
        <v>48.671999999999997</v>
      </c>
      <c r="D8" s="49">
        <v>48.8</v>
      </c>
      <c r="E8" s="51">
        <v>2.629848783694877E-3</v>
      </c>
      <c r="G8" s="53" t="s">
        <v>114</v>
      </c>
      <c r="H8" s="54">
        <f>STDEV(C6:C72)</f>
        <v>4.9792224551885793</v>
      </c>
      <c r="I8" s="54">
        <f>STDEV(D6:D72)</f>
        <v>4.7297230802766155</v>
      </c>
      <c r="K8" s="130"/>
      <c r="L8" s="131"/>
      <c r="M8" s="131"/>
      <c r="N8" s="131"/>
      <c r="O8" s="131"/>
      <c r="P8" s="131"/>
      <c r="Q8" s="131"/>
      <c r="R8" s="131"/>
      <c r="S8" s="131"/>
      <c r="T8" s="131"/>
      <c r="U8" s="132"/>
    </row>
    <row r="9" spans="2:21" ht="14.5">
      <c r="B9" s="45" t="s">
        <v>31</v>
      </c>
      <c r="C9" s="49">
        <v>49.988</v>
      </c>
      <c r="D9" s="49">
        <v>49.8</v>
      </c>
      <c r="E9" s="51">
        <v>-3.7609026166280923E-3</v>
      </c>
      <c r="G9" s="53" t="s">
        <v>115</v>
      </c>
      <c r="H9" s="96">
        <f>MAX(C6:C72)</f>
        <v>76.710999999999999</v>
      </c>
      <c r="I9" s="96">
        <f>MAX(D6:D72)</f>
        <v>75</v>
      </c>
      <c r="K9" s="140"/>
      <c r="L9" s="141"/>
      <c r="M9" s="141"/>
      <c r="N9" s="141"/>
      <c r="O9" s="141"/>
      <c r="P9" s="141"/>
      <c r="Q9" s="141"/>
      <c r="R9" s="141"/>
      <c r="S9" s="141"/>
      <c r="T9" s="141"/>
      <c r="U9" s="142"/>
    </row>
    <row r="10" spans="2:21" ht="14.5">
      <c r="B10" s="45" t="s">
        <v>32</v>
      </c>
      <c r="C10" s="49">
        <v>48.77</v>
      </c>
      <c r="D10" s="49">
        <v>49.3</v>
      </c>
      <c r="E10" s="51">
        <v>1.0867336477342615E-2</v>
      </c>
      <c r="G10" s="53" t="s">
        <v>116</v>
      </c>
      <c r="H10" s="96">
        <f>MIN(C6:C72)</f>
        <v>46.155999999999999</v>
      </c>
      <c r="I10" s="96">
        <f>MIN(D6:D72)</f>
        <v>45.8</v>
      </c>
      <c r="K10" s="133" t="s">
        <v>494</v>
      </c>
      <c r="L10" s="134"/>
      <c r="M10" s="134"/>
      <c r="N10" s="134"/>
      <c r="O10" s="134"/>
      <c r="P10" s="134"/>
      <c r="Q10" s="134"/>
      <c r="R10" s="134"/>
      <c r="S10" s="134"/>
      <c r="T10" s="134"/>
      <c r="U10" s="135"/>
    </row>
    <row r="11" spans="2:21">
      <c r="B11" s="45" t="s">
        <v>33</v>
      </c>
      <c r="C11" s="49">
        <v>49.591999999999999</v>
      </c>
      <c r="D11" s="49">
        <v>50</v>
      </c>
      <c r="E11" s="51">
        <v>8.2271334086143622E-3</v>
      </c>
      <c r="K11" s="136"/>
      <c r="L11" s="134"/>
      <c r="M11" s="134"/>
      <c r="N11" s="134"/>
      <c r="O11" s="134"/>
      <c r="P11" s="134"/>
      <c r="Q11" s="134"/>
      <c r="R11" s="134"/>
      <c r="S11" s="134"/>
      <c r="T11" s="134"/>
      <c r="U11" s="135"/>
    </row>
    <row r="12" spans="2:21">
      <c r="B12" s="45" t="s">
        <v>34</v>
      </c>
      <c r="C12" s="49">
        <v>62.28</v>
      </c>
      <c r="D12" s="49">
        <v>64.900000000000006</v>
      </c>
      <c r="E12" s="51">
        <v>4.20680796403341E-2</v>
      </c>
      <c r="K12" s="136"/>
      <c r="L12" s="134"/>
      <c r="M12" s="134"/>
      <c r="N12" s="134"/>
      <c r="O12" s="134"/>
      <c r="P12" s="134"/>
      <c r="Q12" s="134"/>
      <c r="R12" s="134"/>
      <c r="S12" s="134"/>
      <c r="T12" s="134"/>
      <c r="U12" s="135"/>
    </row>
    <row r="13" spans="2:21">
      <c r="B13" s="45" t="s">
        <v>36</v>
      </c>
      <c r="C13" s="49">
        <v>49.107999999999997</v>
      </c>
      <c r="D13" s="49">
        <v>49.6</v>
      </c>
      <c r="E13" s="51">
        <v>1.0018734218457448E-2</v>
      </c>
      <c r="K13" s="136"/>
      <c r="L13" s="134"/>
      <c r="M13" s="134"/>
      <c r="N13" s="134"/>
      <c r="O13" s="134"/>
      <c r="P13" s="134"/>
      <c r="Q13" s="134"/>
      <c r="R13" s="134"/>
      <c r="S13" s="134"/>
      <c r="T13" s="134"/>
      <c r="U13" s="135"/>
    </row>
    <row r="14" spans="2:21">
      <c r="B14" s="45" t="s">
        <v>37</v>
      </c>
      <c r="C14" s="49">
        <v>49.305</v>
      </c>
      <c r="D14" s="49">
        <v>49.1</v>
      </c>
      <c r="E14" s="51">
        <v>-4.1577933272487488E-3</v>
      </c>
      <c r="K14" s="136"/>
      <c r="L14" s="134"/>
      <c r="M14" s="134"/>
      <c r="N14" s="134"/>
      <c r="O14" s="134"/>
      <c r="P14" s="134"/>
      <c r="Q14" s="134"/>
      <c r="R14" s="134"/>
      <c r="S14" s="134"/>
      <c r="T14" s="134"/>
      <c r="U14" s="135"/>
    </row>
    <row r="15" spans="2:21">
      <c r="B15" s="45" t="s">
        <v>38</v>
      </c>
      <c r="C15" s="49">
        <v>48.692</v>
      </c>
      <c r="D15" s="49">
        <v>48.6</v>
      </c>
      <c r="E15" s="51">
        <v>-1.889427421342238E-3</v>
      </c>
      <c r="F15" s="46"/>
      <c r="G15" s="46"/>
      <c r="K15" s="136"/>
      <c r="L15" s="134"/>
      <c r="M15" s="134"/>
      <c r="N15" s="134"/>
      <c r="O15" s="134"/>
      <c r="P15" s="134"/>
      <c r="Q15" s="134"/>
      <c r="R15" s="134"/>
      <c r="S15" s="134"/>
      <c r="T15" s="134"/>
      <c r="U15" s="135"/>
    </row>
    <row r="16" spans="2:21">
      <c r="B16" s="45" t="s">
        <v>39</v>
      </c>
      <c r="C16" s="49">
        <v>49.61</v>
      </c>
      <c r="D16" s="49">
        <v>49.6</v>
      </c>
      <c r="E16" s="51">
        <v>-2.0157226365646874E-4</v>
      </c>
      <c r="F16" s="46"/>
      <c r="G16" s="46"/>
      <c r="K16" s="136"/>
      <c r="L16" s="134"/>
      <c r="M16" s="134"/>
      <c r="N16" s="134"/>
      <c r="O16" s="134"/>
      <c r="P16" s="134"/>
      <c r="Q16" s="134"/>
      <c r="R16" s="134"/>
      <c r="S16" s="134"/>
      <c r="T16" s="134"/>
      <c r="U16" s="135"/>
    </row>
    <row r="17" spans="2:21">
      <c r="B17" s="45" t="s">
        <v>40</v>
      </c>
      <c r="C17" s="49">
        <v>49.212000000000003</v>
      </c>
      <c r="D17" s="49">
        <v>49.3</v>
      </c>
      <c r="E17" s="51">
        <v>1.7881817442899628E-3</v>
      </c>
      <c r="F17" s="46"/>
      <c r="G17" s="46"/>
      <c r="K17" s="136"/>
      <c r="L17" s="134"/>
      <c r="M17" s="134"/>
      <c r="N17" s="134"/>
      <c r="O17" s="134"/>
      <c r="P17" s="134"/>
      <c r="Q17" s="134"/>
      <c r="R17" s="134"/>
      <c r="S17" s="134"/>
      <c r="T17" s="134"/>
      <c r="U17" s="135"/>
    </row>
    <row r="18" spans="2:21">
      <c r="B18" s="45" t="s">
        <v>41</v>
      </c>
      <c r="C18" s="49">
        <v>51.2</v>
      </c>
      <c r="D18" s="49">
        <v>51.2</v>
      </c>
      <c r="E18" s="51">
        <v>0</v>
      </c>
      <c r="F18" s="46"/>
      <c r="G18" s="46"/>
      <c r="K18" s="136"/>
      <c r="L18" s="134"/>
      <c r="M18" s="134"/>
      <c r="N18" s="134"/>
      <c r="O18" s="134"/>
      <c r="P18" s="134"/>
      <c r="Q18" s="134"/>
      <c r="R18" s="134"/>
      <c r="S18" s="134"/>
      <c r="T18" s="134"/>
      <c r="U18" s="135"/>
    </row>
    <row r="19" spans="2:21">
      <c r="B19" s="45" t="s">
        <v>42</v>
      </c>
      <c r="C19" s="49">
        <v>48.999000000000002</v>
      </c>
      <c r="D19" s="49">
        <v>49.1</v>
      </c>
      <c r="E19" s="51">
        <v>2.0612665564603283E-3</v>
      </c>
      <c r="F19" s="46"/>
      <c r="G19" s="46"/>
      <c r="K19" s="136"/>
      <c r="L19" s="134"/>
      <c r="M19" s="134"/>
      <c r="N19" s="134"/>
      <c r="O19" s="134"/>
      <c r="P19" s="134"/>
      <c r="Q19" s="134"/>
      <c r="R19" s="134"/>
      <c r="S19" s="134"/>
      <c r="T19" s="134"/>
      <c r="U19" s="135"/>
    </row>
    <row r="20" spans="2:21">
      <c r="B20" s="45" t="s">
        <v>44</v>
      </c>
      <c r="C20" s="49">
        <v>49.116</v>
      </c>
      <c r="D20" s="49">
        <v>49.3</v>
      </c>
      <c r="E20" s="51">
        <v>3.7462334066291625E-3</v>
      </c>
      <c r="F20" s="46"/>
      <c r="G20" s="46"/>
      <c r="K20" s="136"/>
      <c r="L20" s="134"/>
      <c r="M20" s="134"/>
      <c r="N20" s="134"/>
      <c r="O20" s="134"/>
      <c r="P20" s="134"/>
      <c r="Q20" s="134"/>
      <c r="R20" s="134"/>
      <c r="S20" s="134"/>
      <c r="T20" s="134"/>
      <c r="U20" s="135"/>
    </row>
    <row r="21" spans="2:21">
      <c r="B21" s="45" t="s">
        <v>45</v>
      </c>
      <c r="C21" s="49">
        <v>49.643999999999998</v>
      </c>
      <c r="D21" s="49">
        <v>49.7</v>
      </c>
      <c r="E21" s="51">
        <v>1.1280315848845035E-3</v>
      </c>
      <c r="F21" s="46"/>
      <c r="G21" s="46"/>
      <c r="K21" s="136"/>
      <c r="L21" s="134"/>
      <c r="M21" s="134"/>
      <c r="N21" s="134"/>
      <c r="O21" s="134"/>
      <c r="P21" s="134"/>
      <c r="Q21" s="134"/>
      <c r="R21" s="134"/>
      <c r="S21" s="134"/>
      <c r="T21" s="134"/>
      <c r="U21" s="135"/>
    </row>
    <row r="22" spans="2:21">
      <c r="B22" s="45" t="s">
        <v>46</v>
      </c>
      <c r="C22" s="49">
        <v>50.088999999999999</v>
      </c>
      <c r="D22" s="49">
        <v>50</v>
      </c>
      <c r="E22" s="51">
        <v>-1.7768372297310986E-3</v>
      </c>
      <c r="F22" s="46"/>
      <c r="G22" s="46"/>
      <c r="K22" s="136"/>
      <c r="L22" s="134"/>
      <c r="M22" s="134"/>
      <c r="N22" s="134"/>
      <c r="O22" s="134"/>
      <c r="P22" s="134"/>
      <c r="Q22" s="134"/>
      <c r="R22" s="134"/>
      <c r="S22" s="134"/>
      <c r="T22" s="134"/>
      <c r="U22" s="135"/>
    </row>
    <row r="23" spans="2:21">
      <c r="B23" s="45" t="s">
        <v>47</v>
      </c>
      <c r="C23" s="49">
        <v>50.523000000000003</v>
      </c>
      <c r="D23" s="49">
        <v>50.5</v>
      </c>
      <c r="E23" s="51">
        <v>-4.5523820834081352E-4</v>
      </c>
      <c r="F23" s="46"/>
      <c r="G23" s="46"/>
      <c r="K23" s="136"/>
      <c r="L23" s="134"/>
      <c r="M23" s="134"/>
      <c r="N23" s="134"/>
      <c r="O23" s="134"/>
      <c r="P23" s="134"/>
      <c r="Q23" s="134"/>
      <c r="R23" s="134"/>
      <c r="S23" s="134"/>
      <c r="T23" s="134"/>
      <c r="U23" s="135"/>
    </row>
    <row r="24" spans="2:21">
      <c r="B24" s="45" t="s">
        <v>48</v>
      </c>
      <c r="C24" s="49">
        <v>49.104999999999997</v>
      </c>
      <c r="D24" s="49">
        <v>49.3</v>
      </c>
      <c r="E24" s="51">
        <v>3.9710823745036095E-3</v>
      </c>
      <c r="F24" s="46"/>
      <c r="G24" s="46"/>
      <c r="K24" s="136"/>
      <c r="L24" s="134"/>
      <c r="M24" s="134"/>
      <c r="N24" s="134"/>
      <c r="O24" s="134"/>
      <c r="P24" s="134"/>
      <c r="Q24" s="134"/>
      <c r="R24" s="134"/>
      <c r="S24" s="134"/>
      <c r="T24" s="134"/>
      <c r="U24" s="135"/>
    </row>
    <row r="25" spans="2:21">
      <c r="B25" s="45" t="s">
        <v>49</v>
      </c>
      <c r="C25" s="49">
        <v>48.447000000000003</v>
      </c>
      <c r="D25" s="49">
        <v>48.4</v>
      </c>
      <c r="E25" s="51">
        <v>-9.7013230953424401E-4</v>
      </c>
      <c r="F25" s="46"/>
      <c r="G25" s="46"/>
      <c r="K25" s="137"/>
      <c r="L25" s="138"/>
      <c r="M25" s="138"/>
      <c r="N25" s="138"/>
      <c r="O25" s="138"/>
      <c r="P25" s="138"/>
      <c r="Q25" s="138"/>
      <c r="R25" s="138"/>
      <c r="S25" s="138"/>
      <c r="T25" s="138"/>
      <c r="U25" s="139"/>
    </row>
    <row r="26" spans="2:21">
      <c r="B26" s="45" t="s">
        <v>50</v>
      </c>
      <c r="C26" s="49">
        <v>49.045999999999999</v>
      </c>
      <c r="D26" s="49">
        <v>49.5</v>
      </c>
      <c r="E26" s="51">
        <v>9.2566162378175942E-3</v>
      </c>
      <c r="F26" s="46"/>
      <c r="G26" s="46"/>
    </row>
    <row r="27" spans="2:21">
      <c r="B27" s="45" t="s">
        <v>51</v>
      </c>
      <c r="C27" s="49">
        <v>49.091000000000001</v>
      </c>
      <c r="D27" s="49">
        <v>49.1</v>
      </c>
      <c r="E27" s="51">
        <v>1.8333299382788937E-4</v>
      </c>
      <c r="F27" s="46"/>
      <c r="G27" s="46"/>
    </row>
    <row r="28" spans="2:21">
      <c r="B28" s="45" t="s">
        <v>52</v>
      </c>
      <c r="C28" s="49">
        <v>46.878999999999998</v>
      </c>
      <c r="D28" s="49">
        <v>45.8</v>
      </c>
      <c r="E28" s="51">
        <v>-2.3016702574713666E-2</v>
      </c>
      <c r="F28" s="46"/>
      <c r="G28" s="46"/>
    </row>
    <row r="29" spans="2:21">
      <c r="B29" s="45" t="s">
        <v>53</v>
      </c>
      <c r="C29" s="49">
        <v>47.46</v>
      </c>
      <c r="D29" s="49">
        <v>47.6</v>
      </c>
      <c r="E29" s="51">
        <v>2.9498525073745618E-3</v>
      </c>
      <c r="F29" s="46"/>
      <c r="G29" s="46"/>
    </row>
    <row r="30" spans="2:21">
      <c r="B30" s="45" t="s">
        <v>54</v>
      </c>
      <c r="C30" s="49">
        <v>52.023000000000003</v>
      </c>
      <c r="D30" s="49">
        <v>52</v>
      </c>
      <c r="E30" s="51">
        <v>-4.4211214270617472E-4</v>
      </c>
      <c r="F30" s="46"/>
      <c r="G30" s="46"/>
    </row>
    <row r="31" spans="2:21">
      <c r="B31" s="45" t="s">
        <v>55</v>
      </c>
      <c r="C31" s="49">
        <v>50.384</v>
      </c>
      <c r="D31" s="49">
        <v>50.3</v>
      </c>
      <c r="E31" s="51">
        <v>-1.6671959352175802E-3</v>
      </c>
      <c r="F31" s="46"/>
      <c r="G31" s="46"/>
    </row>
    <row r="32" spans="2:21">
      <c r="B32" s="45" t="s">
        <v>56</v>
      </c>
      <c r="C32" s="49">
        <v>50.408000000000001</v>
      </c>
      <c r="D32" s="49">
        <v>50.5</v>
      </c>
      <c r="E32" s="51">
        <v>1.8251071258530427E-3</v>
      </c>
      <c r="F32" s="46"/>
      <c r="G32" s="46"/>
    </row>
    <row r="33" spans="2:7">
      <c r="B33" s="45" t="s">
        <v>57</v>
      </c>
      <c r="C33" s="49">
        <v>49.633000000000003</v>
      </c>
      <c r="D33" s="49">
        <v>49.7</v>
      </c>
      <c r="E33" s="51">
        <v>1.3499083271211187E-3</v>
      </c>
      <c r="F33" s="46"/>
      <c r="G33" s="46"/>
    </row>
    <row r="34" spans="2:7">
      <c r="B34" s="45" t="s">
        <v>58</v>
      </c>
      <c r="C34" s="49">
        <v>49.418999999999997</v>
      </c>
      <c r="D34" s="49">
        <v>49.8</v>
      </c>
      <c r="E34" s="51">
        <v>7.7095853821405047E-3</v>
      </c>
      <c r="F34" s="46"/>
      <c r="G34" s="46"/>
    </row>
    <row r="35" spans="2:7">
      <c r="B35" s="45" t="s">
        <v>59</v>
      </c>
      <c r="C35" s="49">
        <v>48.387999999999998</v>
      </c>
      <c r="D35" s="49">
        <v>48.7</v>
      </c>
      <c r="E35" s="51">
        <v>6.4478796395801563E-3</v>
      </c>
      <c r="F35" s="46"/>
      <c r="G35" s="46"/>
    </row>
    <row r="36" spans="2:7">
      <c r="B36" s="45" t="s">
        <v>60</v>
      </c>
      <c r="C36" s="49">
        <v>48.9</v>
      </c>
      <c r="D36" s="49">
        <v>48.8</v>
      </c>
      <c r="E36" s="51">
        <v>-2.044989775051187E-3</v>
      </c>
      <c r="F36" s="46"/>
      <c r="G36" s="46"/>
    </row>
    <row r="37" spans="2:7">
      <c r="B37" s="45" t="s">
        <v>61</v>
      </c>
      <c r="C37" s="49">
        <v>48.356999999999999</v>
      </c>
      <c r="D37" s="49">
        <v>48.6</v>
      </c>
      <c r="E37" s="51">
        <v>5.0251256281408363E-3</v>
      </c>
      <c r="F37" s="46"/>
      <c r="G37" s="46"/>
    </row>
    <row r="38" spans="2:7">
      <c r="B38" s="45" t="s">
        <v>62</v>
      </c>
      <c r="C38" s="49">
        <v>57.835000000000001</v>
      </c>
      <c r="D38" s="49">
        <v>61.3</v>
      </c>
      <c r="E38" s="51">
        <v>5.9911818103224546E-2</v>
      </c>
      <c r="F38" s="46"/>
      <c r="G38" s="46"/>
    </row>
    <row r="39" spans="2:7">
      <c r="B39" s="45" t="s">
        <v>64</v>
      </c>
      <c r="C39" s="49">
        <v>50.954000000000001</v>
      </c>
      <c r="D39" s="49">
        <v>50.5</v>
      </c>
      <c r="E39" s="51">
        <v>-8.9099972524238069E-3</v>
      </c>
      <c r="F39" s="46"/>
      <c r="G39" s="46"/>
    </row>
    <row r="40" spans="2:7">
      <c r="B40" s="45" t="s">
        <v>66</v>
      </c>
      <c r="C40" s="49">
        <v>51.59</v>
      </c>
      <c r="D40" s="49">
        <v>51.4</v>
      </c>
      <c r="E40" s="51">
        <v>-3.6828842798992678E-3</v>
      </c>
      <c r="F40" s="46"/>
      <c r="G40" s="46"/>
    </row>
    <row r="41" spans="2:7">
      <c r="B41" s="45" t="s">
        <v>67</v>
      </c>
      <c r="C41" s="49">
        <v>48.93</v>
      </c>
      <c r="D41" s="49">
        <v>48.9</v>
      </c>
      <c r="E41" s="51">
        <v>-6.1312078479458521E-4</v>
      </c>
      <c r="F41" s="46"/>
      <c r="G41" s="46"/>
    </row>
    <row r="42" spans="2:7">
      <c r="B42" s="45" t="s">
        <v>68</v>
      </c>
      <c r="C42" s="49">
        <v>49.667999999999999</v>
      </c>
      <c r="D42" s="49">
        <v>49.8</v>
      </c>
      <c r="E42" s="51">
        <v>2.6576467745831334E-3</v>
      </c>
      <c r="F42" s="46"/>
      <c r="G42" s="46"/>
    </row>
    <row r="43" spans="2:7">
      <c r="B43" s="45" t="s">
        <v>69</v>
      </c>
      <c r="C43" s="49">
        <v>49.122999999999998</v>
      </c>
      <c r="D43" s="49">
        <v>49.1</v>
      </c>
      <c r="E43" s="51">
        <v>-4.6821244630812497E-4</v>
      </c>
      <c r="F43" s="46"/>
      <c r="G43" s="46"/>
    </row>
    <row r="44" spans="2:7">
      <c r="B44" s="45" t="s">
        <v>71</v>
      </c>
      <c r="C44" s="49">
        <v>50.588000000000001</v>
      </c>
      <c r="D44" s="49">
        <v>50.7</v>
      </c>
      <c r="E44" s="51">
        <v>2.2139637858780148E-3</v>
      </c>
      <c r="F44" s="46"/>
      <c r="G44" s="46"/>
    </row>
    <row r="45" spans="2:7">
      <c r="B45" s="45" t="s">
        <v>72</v>
      </c>
      <c r="C45" s="49">
        <v>50.07</v>
      </c>
      <c r="D45" s="49">
        <v>50.6</v>
      </c>
      <c r="E45" s="51">
        <v>1.0585180746954359E-2</v>
      </c>
      <c r="F45" s="46"/>
      <c r="G45" s="46"/>
    </row>
    <row r="46" spans="2:7">
      <c r="B46" s="45" t="s">
        <v>73</v>
      </c>
      <c r="C46" s="49">
        <v>51.502000000000002</v>
      </c>
      <c r="D46" s="49">
        <v>51.5</v>
      </c>
      <c r="E46" s="51">
        <v>-3.8833443361419029E-5</v>
      </c>
      <c r="F46" s="46"/>
      <c r="G46" s="46"/>
    </row>
    <row r="47" spans="2:7">
      <c r="B47" s="45" t="s">
        <v>74</v>
      </c>
      <c r="C47" s="49">
        <v>49.831000000000003</v>
      </c>
      <c r="D47" s="49">
        <v>49.7</v>
      </c>
      <c r="E47" s="51">
        <v>-2.6288856334409916E-3</v>
      </c>
      <c r="F47" s="46"/>
      <c r="G47" s="46"/>
    </row>
    <row r="48" spans="2:7">
      <c r="B48" s="45" t="s">
        <v>75</v>
      </c>
      <c r="C48" s="49">
        <v>50.439</v>
      </c>
      <c r="D48" s="49">
        <v>50.2</v>
      </c>
      <c r="E48" s="51">
        <v>-4.7383968754336481E-3</v>
      </c>
      <c r="F48" s="46"/>
      <c r="G48" s="46"/>
    </row>
    <row r="49" spans="2:7">
      <c r="B49" s="45" t="s">
        <v>76</v>
      </c>
      <c r="C49" s="49">
        <v>48.365000000000002</v>
      </c>
      <c r="D49" s="49">
        <v>48.4</v>
      </c>
      <c r="E49" s="51">
        <v>7.2366380647159723E-4</v>
      </c>
      <c r="F49" s="46"/>
      <c r="G49" s="46"/>
    </row>
    <row r="50" spans="2:7">
      <c r="B50" s="45" t="s">
        <v>77</v>
      </c>
      <c r="C50" s="49">
        <v>47.74</v>
      </c>
      <c r="D50" s="49">
        <v>47.3</v>
      </c>
      <c r="E50" s="51">
        <v>-9.2165898617512232E-3</v>
      </c>
      <c r="F50" s="46"/>
      <c r="G50" s="46"/>
    </row>
    <row r="51" spans="2:7">
      <c r="B51" s="45" t="s">
        <v>79</v>
      </c>
      <c r="C51" s="49">
        <v>76.710999999999999</v>
      </c>
      <c r="D51" s="49">
        <v>75</v>
      </c>
      <c r="E51" s="51">
        <v>-2.2304493488547905E-2</v>
      </c>
      <c r="F51" s="46"/>
      <c r="G51" s="46"/>
    </row>
    <row r="52" spans="2:7">
      <c r="B52" s="45" t="s">
        <v>80</v>
      </c>
      <c r="C52" s="49">
        <v>48.563000000000002</v>
      </c>
      <c r="D52" s="49">
        <v>48.6</v>
      </c>
      <c r="E52" s="51">
        <v>7.6189691740613519E-4</v>
      </c>
      <c r="F52" s="46"/>
      <c r="G52" s="46"/>
    </row>
    <row r="53" spans="2:7">
      <c r="B53" s="45" t="s">
        <v>81</v>
      </c>
      <c r="C53" s="49">
        <v>46.36</v>
      </c>
      <c r="D53" s="49">
        <v>46.4</v>
      </c>
      <c r="E53" s="51">
        <v>8.6281276962907327E-4</v>
      </c>
      <c r="F53" s="46"/>
      <c r="G53" s="46"/>
    </row>
    <row r="54" spans="2:7">
      <c r="B54" s="45" t="s">
        <v>82</v>
      </c>
      <c r="C54" s="49">
        <v>56.363</v>
      </c>
      <c r="D54" s="49">
        <v>57.8</v>
      </c>
      <c r="E54" s="51">
        <v>2.5495449142167725E-2</v>
      </c>
      <c r="F54" s="46"/>
      <c r="G54" s="46"/>
    </row>
    <row r="55" spans="2:7">
      <c r="B55" s="45" t="s">
        <v>83</v>
      </c>
      <c r="C55" s="49">
        <v>52.277999999999999</v>
      </c>
      <c r="D55" s="49">
        <v>52.3</v>
      </c>
      <c r="E55" s="51">
        <v>4.2082711656910021E-4</v>
      </c>
      <c r="F55" s="46"/>
      <c r="G55" s="46"/>
    </row>
    <row r="56" spans="2:7">
      <c r="B56" s="45" t="s">
        <v>84</v>
      </c>
      <c r="C56" s="49">
        <v>48.518000000000001</v>
      </c>
      <c r="D56" s="49">
        <v>48.7</v>
      </c>
      <c r="E56" s="51">
        <v>3.7511851271694319E-3</v>
      </c>
      <c r="F56" s="46"/>
      <c r="G56" s="46"/>
    </row>
    <row r="57" spans="2:7">
      <c r="B57" s="45" t="s">
        <v>85</v>
      </c>
      <c r="C57" s="49">
        <v>49.622</v>
      </c>
      <c r="D57" s="49">
        <v>49.8</v>
      </c>
      <c r="E57" s="51">
        <v>3.5871186167424352E-3</v>
      </c>
      <c r="F57" s="46"/>
      <c r="G57" s="46"/>
    </row>
    <row r="58" spans="2:7">
      <c r="B58" s="45" t="s">
        <v>86</v>
      </c>
      <c r="C58" s="49">
        <v>49.345999999999997</v>
      </c>
      <c r="D58" s="49">
        <v>49.2</v>
      </c>
      <c r="E58" s="51">
        <v>-2.9586997932962156E-3</v>
      </c>
      <c r="F58" s="46"/>
      <c r="G58" s="46"/>
    </row>
    <row r="59" spans="2:7">
      <c r="B59" s="45" t="s">
        <v>87</v>
      </c>
      <c r="C59" s="49">
        <v>50.101999999999997</v>
      </c>
      <c r="D59" s="49">
        <v>50.1</v>
      </c>
      <c r="E59" s="51">
        <v>-3.9918566125063393E-5</v>
      </c>
      <c r="F59" s="46"/>
      <c r="G59" s="46"/>
    </row>
    <row r="60" spans="2:7">
      <c r="B60" s="45" t="s">
        <v>88</v>
      </c>
      <c r="C60" s="49">
        <v>49.378999999999998</v>
      </c>
      <c r="D60" s="49">
        <v>49.2</v>
      </c>
      <c r="E60" s="51">
        <v>-3.6250227829642823E-3</v>
      </c>
      <c r="F60" s="46"/>
      <c r="G60" s="46"/>
    </row>
    <row r="61" spans="2:7">
      <c r="B61" s="45" t="s">
        <v>89</v>
      </c>
      <c r="C61" s="49">
        <v>48.58</v>
      </c>
      <c r="D61" s="49">
        <v>47.9</v>
      </c>
      <c r="E61" s="51">
        <v>-1.3997529847673884E-2</v>
      </c>
      <c r="F61" s="46"/>
      <c r="G61" s="46"/>
    </row>
    <row r="62" spans="2:7">
      <c r="B62" s="45" t="s">
        <v>90</v>
      </c>
      <c r="C62" s="49">
        <v>49.85</v>
      </c>
      <c r="D62" s="49">
        <v>50.1</v>
      </c>
      <c r="E62" s="51">
        <v>5.015045135406293E-3</v>
      </c>
      <c r="F62" s="46"/>
      <c r="G62" s="46"/>
    </row>
    <row r="63" spans="2:7">
      <c r="B63" s="45" t="s">
        <v>91</v>
      </c>
      <c r="C63" s="49">
        <v>49.298000000000002</v>
      </c>
      <c r="D63" s="49">
        <v>49.6</v>
      </c>
      <c r="E63" s="51">
        <v>6.1260091687289631E-3</v>
      </c>
      <c r="F63" s="46"/>
      <c r="G63" s="46"/>
    </row>
    <row r="64" spans="2:7">
      <c r="B64" s="45" t="s">
        <v>93</v>
      </c>
      <c r="C64" s="49">
        <v>50.145000000000003</v>
      </c>
      <c r="D64" s="49">
        <v>49.2</v>
      </c>
      <c r="E64" s="51">
        <v>-1.8845348489380798E-2</v>
      </c>
      <c r="F64" s="46"/>
      <c r="G64" s="46"/>
    </row>
    <row r="65" spans="2:7">
      <c r="B65" s="45" t="s">
        <v>94</v>
      </c>
      <c r="C65" s="49">
        <v>48.975000000000001</v>
      </c>
      <c r="D65" s="49">
        <v>48.6</v>
      </c>
      <c r="E65" s="51">
        <v>-7.6569678407351072E-3</v>
      </c>
      <c r="F65" s="46"/>
      <c r="G65" s="46"/>
    </row>
    <row r="66" spans="2:7">
      <c r="B66" s="45" t="s">
        <v>96</v>
      </c>
      <c r="C66" s="49">
        <v>49.170999999999999</v>
      </c>
      <c r="D66" s="49">
        <v>49.4</v>
      </c>
      <c r="E66" s="51">
        <v>4.6572166520917335E-3</v>
      </c>
      <c r="F66" s="46"/>
      <c r="G66" s="46"/>
    </row>
    <row r="67" spans="2:7">
      <c r="B67" s="45" t="s">
        <v>97</v>
      </c>
      <c r="C67" s="49">
        <v>46.155999999999999</v>
      </c>
      <c r="D67" s="49">
        <v>46.3</v>
      </c>
      <c r="E67" s="51">
        <v>3.1198544067942979E-3</v>
      </c>
      <c r="F67" s="46"/>
      <c r="G67" s="46"/>
    </row>
    <row r="68" spans="2:7">
      <c r="B68" s="45" t="s">
        <v>98</v>
      </c>
      <c r="C68" s="49">
        <v>74.313999999999993</v>
      </c>
      <c r="D68" s="49">
        <v>68.900000000000006</v>
      </c>
      <c r="E68" s="51">
        <v>-7.2853029038942752E-2</v>
      </c>
    </row>
    <row r="69" spans="2:7">
      <c r="B69" s="45" t="s">
        <v>99</v>
      </c>
      <c r="C69" s="49">
        <v>49.158999999999999</v>
      </c>
      <c r="D69" s="49">
        <v>49.4</v>
      </c>
      <c r="E69" s="51">
        <v>4.9024593665452088E-3</v>
      </c>
    </row>
    <row r="70" spans="2:7">
      <c r="B70" s="45" t="s">
        <v>0</v>
      </c>
      <c r="C70" s="49">
        <v>49.4</v>
      </c>
      <c r="D70" s="49">
        <v>49.5</v>
      </c>
      <c r="E70" s="51">
        <v>2.0242914979757831E-3</v>
      </c>
    </row>
    <row r="71" spans="2:7">
      <c r="B71" s="45" t="s">
        <v>100</v>
      </c>
      <c r="C71" s="49">
        <v>49.866999999999997</v>
      </c>
      <c r="D71" s="49">
        <v>49.2</v>
      </c>
      <c r="E71" s="51">
        <v>-1.3375579040246999E-2</v>
      </c>
    </row>
    <row r="72" spans="2:7">
      <c r="B72" s="45" t="s">
        <v>101</v>
      </c>
      <c r="C72" s="49">
        <v>49.761000000000003</v>
      </c>
      <c r="D72" s="49">
        <v>49.9</v>
      </c>
      <c r="E72" s="51">
        <v>2.7933522236287534E-3</v>
      </c>
    </row>
  </sheetData>
  <mergeCells count="2">
    <mergeCell ref="K5:U9"/>
    <mergeCell ref="K10:U25"/>
  </mergeCells>
  <pageMargins left="0.7" right="0.7" top="0.75" bottom="0.75" header="0.3" footer="0.3"/>
  <pageSetup orientation="portrait" horizontalDpi="0" verticalDpi="0"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7539A-4797-40E6-B525-E6FA47B8785E}">
  <sheetPr>
    <tabColor rgb="FF0070C0"/>
  </sheetPr>
  <dimension ref="B1:U65"/>
  <sheetViews>
    <sheetView showGridLines="0" topLeftCell="C1" zoomScale="40" zoomScaleNormal="40" workbookViewId="0">
      <selection activeCell="AO1" sqref="AO1"/>
    </sheetView>
  </sheetViews>
  <sheetFormatPr defaultRowHeight="14.5"/>
  <cols>
    <col min="1" max="1" width="2" customWidth="1"/>
    <col min="2" max="2" width="29.81640625" customWidth="1"/>
    <col min="3" max="3" width="20.54296875" customWidth="1"/>
    <col min="4" max="4" width="14.1796875" customWidth="1"/>
    <col min="5" max="5" width="15.81640625" customWidth="1"/>
    <col min="6" max="6" width="18.7265625" customWidth="1"/>
    <col min="7" max="7" width="19.26953125" customWidth="1"/>
    <col min="8" max="8" width="18.7265625" customWidth="1"/>
    <col min="9" max="9" width="18.81640625" customWidth="1"/>
    <col min="10" max="10" width="14.453125" customWidth="1"/>
  </cols>
  <sheetData>
    <row r="1" spans="2:18" ht="24.5">
      <c r="B1" s="63" t="s">
        <v>130</v>
      </c>
    </row>
    <row r="2" spans="2:18" ht="20">
      <c r="B2" s="1" t="s">
        <v>137</v>
      </c>
    </row>
    <row r="3" spans="2:18" ht="15" customHeight="1">
      <c r="C3" s="55"/>
      <c r="D3" s="55"/>
      <c r="E3" s="55"/>
      <c r="F3" s="57"/>
      <c r="G3" s="56"/>
    </row>
    <row r="4" spans="2:18" ht="58" customHeight="1">
      <c r="B4" s="58" t="s">
        <v>27</v>
      </c>
      <c r="C4" s="59" t="s">
        <v>131</v>
      </c>
      <c r="D4" s="59" t="s">
        <v>139</v>
      </c>
      <c r="E4" s="59" t="s">
        <v>132</v>
      </c>
      <c r="F4" s="60" t="s">
        <v>134</v>
      </c>
      <c r="G4" s="60" t="s">
        <v>133</v>
      </c>
      <c r="H4" s="59" t="s">
        <v>135</v>
      </c>
      <c r="I4" s="59" t="s">
        <v>136</v>
      </c>
      <c r="J4" s="59" t="s">
        <v>138</v>
      </c>
      <c r="L4" s="143" t="s">
        <v>141</v>
      </c>
      <c r="M4" s="144"/>
      <c r="N4" s="144"/>
      <c r="O4" s="144"/>
      <c r="P4" s="144"/>
      <c r="Q4" s="144"/>
      <c r="R4" s="145"/>
    </row>
    <row r="5" spans="2:18" ht="23.5" customHeight="1">
      <c r="B5" s="50" t="s">
        <v>101</v>
      </c>
      <c r="C5" s="61">
        <v>230200</v>
      </c>
      <c r="D5" s="61">
        <v>234.49118875420189</v>
      </c>
      <c r="E5" s="61">
        <v>98170000</v>
      </c>
      <c r="F5" s="57">
        <v>294</v>
      </c>
      <c r="G5" s="56">
        <v>210700</v>
      </c>
      <c r="H5" s="57">
        <v>193607</v>
      </c>
      <c r="I5" s="57">
        <v>31441</v>
      </c>
      <c r="J5" s="57">
        <v>291.39999999999998</v>
      </c>
      <c r="L5" s="146"/>
      <c r="M5" s="147"/>
      <c r="N5" s="147"/>
      <c r="O5" s="147"/>
      <c r="P5" s="147"/>
      <c r="Q5" s="147"/>
      <c r="R5" s="148"/>
    </row>
    <row r="6" spans="2:18">
      <c r="B6" s="50" t="s">
        <v>100</v>
      </c>
      <c r="C6" s="61">
        <v>2047.0000000000002</v>
      </c>
      <c r="D6" s="61">
        <v>7.0634920634920642</v>
      </c>
      <c r="E6" s="61">
        <v>28980000</v>
      </c>
      <c r="F6" s="57">
        <v>7.81</v>
      </c>
      <c r="G6" s="56">
        <v>55210</v>
      </c>
      <c r="H6" s="57">
        <v>46027</v>
      </c>
      <c r="I6" s="57">
        <v>2895</v>
      </c>
      <c r="J6" s="57">
        <v>74.06</v>
      </c>
      <c r="L6" s="146"/>
      <c r="M6" s="147"/>
      <c r="N6" s="147"/>
      <c r="O6" s="147"/>
      <c r="P6" s="147"/>
      <c r="Q6" s="147"/>
      <c r="R6" s="148"/>
    </row>
    <row r="7" spans="2:18">
      <c r="B7" s="50" t="s">
        <v>0</v>
      </c>
      <c r="C7" s="61">
        <v>3532000</v>
      </c>
      <c r="D7" s="61">
        <v>1060.9792730549714</v>
      </c>
      <c r="E7" s="61">
        <v>332900000</v>
      </c>
      <c r="F7" s="57">
        <v>5890</v>
      </c>
      <c r="G7" s="56">
        <v>18407000</v>
      </c>
      <c r="H7" s="57">
        <v>15658230</v>
      </c>
      <c r="I7" s="57">
        <v>3077982</v>
      </c>
      <c r="J7" s="57">
        <v>22788</v>
      </c>
      <c r="L7" s="146"/>
      <c r="M7" s="147"/>
      <c r="N7" s="147"/>
      <c r="O7" s="147"/>
      <c r="P7" s="147"/>
      <c r="Q7" s="147"/>
      <c r="R7" s="148"/>
    </row>
    <row r="8" spans="2:18">
      <c r="B8" s="50" t="s">
        <v>99</v>
      </c>
      <c r="C8" s="61">
        <v>1646000</v>
      </c>
      <c r="D8" s="61">
        <v>2413.1359038264181</v>
      </c>
      <c r="E8" s="61">
        <v>68210000</v>
      </c>
      <c r="F8" s="57">
        <v>4320</v>
      </c>
      <c r="G8" s="56">
        <v>2119000</v>
      </c>
      <c r="H8" s="57">
        <v>1943851</v>
      </c>
      <c r="I8" s="57">
        <v>504748</v>
      </c>
      <c r="J8" s="57">
        <v>3202</v>
      </c>
      <c r="L8" s="149"/>
      <c r="M8" s="150"/>
      <c r="N8" s="150"/>
      <c r="O8" s="150"/>
      <c r="P8" s="150"/>
      <c r="Q8" s="150"/>
      <c r="R8" s="151"/>
    </row>
    <row r="9" spans="2:18">
      <c r="B9" s="50" t="s">
        <v>98</v>
      </c>
      <c r="C9" s="61">
        <v>193000</v>
      </c>
      <c r="D9" s="61">
        <v>1912.7849355797819</v>
      </c>
      <c r="E9" s="61">
        <v>10090000</v>
      </c>
      <c r="F9" s="57"/>
      <c r="G9" s="56">
        <v>164200</v>
      </c>
      <c r="H9" s="57">
        <v>148640</v>
      </c>
      <c r="I9" s="57">
        <v>48289</v>
      </c>
      <c r="J9" s="57">
        <v>437.471</v>
      </c>
      <c r="L9" s="152" t="s">
        <v>521</v>
      </c>
      <c r="M9" s="153"/>
      <c r="N9" s="153"/>
      <c r="O9" s="153"/>
      <c r="P9" s="153"/>
      <c r="Q9" s="153"/>
      <c r="R9" s="154"/>
    </row>
    <row r="10" spans="2:18">
      <c r="B10" s="50" t="s">
        <v>97</v>
      </c>
      <c r="C10" s="61">
        <v>93120</v>
      </c>
      <c r="D10" s="61">
        <v>223.63112391930838</v>
      </c>
      <c r="E10" s="61">
        <v>41640000</v>
      </c>
      <c r="F10" s="57">
        <v>477</v>
      </c>
      <c r="G10" s="56">
        <v>103700</v>
      </c>
      <c r="H10" s="57">
        <v>131399</v>
      </c>
      <c r="I10" s="57">
        <v>14858</v>
      </c>
      <c r="J10" s="57">
        <v>174.9</v>
      </c>
      <c r="L10" s="155"/>
      <c r="M10" s="156"/>
      <c r="N10" s="156"/>
      <c r="O10" s="156"/>
      <c r="P10" s="156"/>
      <c r="Q10" s="156"/>
      <c r="R10" s="157"/>
    </row>
    <row r="11" spans="2:18">
      <c r="B11" s="50" t="s">
        <v>96</v>
      </c>
      <c r="C11" s="61">
        <v>646600</v>
      </c>
      <c r="D11" s="61">
        <v>760.3480714957667</v>
      </c>
      <c r="E11" s="61">
        <v>85040000</v>
      </c>
      <c r="F11" s="57">
        <v>903</v>
      </c>
      <c r="G11" s="56">
        <v>415044</v>
      </c>
      <c r="H11" s="57">
        <v>403178</v>
      </c>
      <c r="I11" s="57">
        <v>76896</v>
      </c>
      <c r="J11" s="57">
        <v>675.21600000000001</v>
      </c>
      <c r="L11" s="155"/>
      <c r="M11" s="156"/>
      <c r="N11" s="156"/>
      <c r="O11" s="156"/>
      <c r="P11" s="156"/>
      <c r="Q11" s="156"/>
      <c r="R11" s="157"/>
    </row>
    <row r="12" spans="2:18">
      <c r="B12" s="50" t="s">
        <v>94</v>
      </c>
      <c r="C12" s="61">
        <v>257399.99999999997</v>
      </c>
      <c r="D12" s="61">
        <v>367.97712651894204</v>
      </c>
      <c r="E12" s="61">
        <v>69950000</v>
      </c>
      <c r="F12" s="57">
        <v>483</v>
      </c>
      <c r="G12" s="56">
        <v>270400</v>
      </c>
      <c r="H12" s="57">
        <v>265513</v>
      </c>
      <c r="I12" s="57">
        <v>21877</v>
      </c>
      <c r="J12" s="57">
        <v>502.5</v>
      </c>
      <c r="L12" s="155"/>
      <c r="M12" s="156"/>
      <c r="N12" s="156"/>
      <c r="O12" s="156"/>
      <c r="P12" s="156"/>
      <c r="Q12" s="156"/>
      <c r="R12" s="157"/>
    </row>
    <row r="13" spans="2:18">
      <c r="B13" s="50" t="s">
        <v>93</v>
      </c>
      <c r="C13" s="61">
        <v>390900</v>
      </c>
      <c r="D13" s="61">
        <v>1661.283467913302</v>
      </c>
      <c r="E13" s="61">
        <v>23530000</v>
      </c>
      <c r="F13" s="57">
        <v>1960</v>
      </c>
      <c r="G13" s="56">
        <v>355800</v>
      </c>
      <c r="H13" s="57">
        <v>347968</v>
      </c>
      <c r="I13" s="57">
        <v>61297</v>
      </c>
      <c r="J13" s="57">
        <v>751</v>
      </c>
      <c r="L13" s="155"/>
      <c r="M13" s="156"/>
      <c r="N13" s="156"/>
      <c r="O13" s="156"/>
      <c r="P13" s="156"/>
      <c r="Q13" s="156"/>
      <c r="R13" s="157"/>
    </row>
    <row r="14" spans="2:18">
      <c r="B14" s="50" t="s">
        <v>91</v>
      </c>
      <c r="C14" s="61">
        <v>290900</v>
      </c>
      <c r="D14" s="61">
        <v>3331.8062077654336</v>
      </c>
      <c r="E14" s="61">
        <v>8731000</v>
      </c>
      <c r="F14" s="57">
        <v>7920</v>
      </c>
      <c r="G14" s="56">
        <v>457000</v>
      </c>
      <c r="H14" s="57">
        <v>406691</v>
      </c>
      <c r="I14" s="57">
        <v>99177</v>
      </c>
      <c r="J14" s="57">
        <v>779.2</v>
      </c>
      <c r="L14" s="155"/>
      <c r="M14" s="156"/>
      <c r="N14" s="156"/>
      <c r="O14" s="156"/>
      <c r="P14" s="156"/>
      <c r="Q14" s="156"/>
      <c r="R14" s="157"/>
    </row>
    <row r="15" spans="2:18">
      <c r="B15" s="50" t="s">
        <v>90</v>
      </c>
      <c r="C15" s="61">
        <v>365100</v>
      </c>
      <c r="D15" s="61">
        <v>3582.9244357212951</v>
      </c>
      <c r="E15" s="61">
        <v>10190000</v>
      </c>
      <c r="F15" s="57">
        <v>4280</v>
      </c>
      <c r="G15" s="56">
        <v>302652</v>
      </c>
      <c r="H15" s="57">
        <v>273912</v>
      </c>
      <c r="I15" s="57">
        <v>73104</v>
      </c>
      <c r="J15" s="57">
        <v>616.20000000000005</v>
      </c>
      <c r="L15" s="155"/>
      <c r="M15" s="156"/>
      <c r="N15" s="156"/>
      <c r="O15" s="156"/>
      <c r="P15" s="156"/>
      <c r="Q15" s="156"/>
      <c r="R15" s="157"/>
    </row>
    <row r="16" spans="2:18">
      <c r="B16" s="50" t="s">
        <v>89</v>
      </c>
      <c r="C16" s="61">
        <v>39170</v>
      </c>
      <c r="D16" s="61">
        <v>182.18604651162789</v>
      </c>
      <c r="E16" s="61">
        <v>21500000</v>
      </c>
      <c r="F16" s="57">
        <v>121</v>
      </c>
      <c r="G16" s="56">
        <v>69905</v>
      </c>
      <c r="H16" s="57">
        <v>57960</v>
      </c>
      <c r="I16" s="57">
        <v>11668</v>
      </c>
      <c r="J16" s="57">
        <v>81.227000000000004</v>
      </c>
      <c r="L16" s="155"/>
      <c r="M16" s="156"/>
      <c r="N16" s="156"/>
      <c r="O16" s="156"/>
      <c r="P16" s="156"/>
      <c r="Q16" s="156"/>
      <c r="R16" s="157"/>
    </row>
    <row r="17" spans="2:21">
      <c r="B17" s="50" t="s">
        <v>88</v>
      </c>
      <c r="C17" s="61">
        <v>1044000</v>
      </c>
      <c r="D17" s="61">
        <v>2233.1550802139036</v>
      </c>
      <c r="E17" s="61">
        <v>46750000</v>
      </c>
      <c r="F17" s="57">
        <v>3110</v>
      </c>
      <c r="G17" s="56">
        <v>883700</v>
      </c>
      <c r="H17" s="57">
        <v>828888</v>
      </c>
      <c r="I17" s="57">
        <v>180881</v>
      </c>
      <c r="J17" s="57">
        <v>1433</v>
      </c>
      <c r="L17" s="155"/>
      <c r="M17" s="156"/>
      <c r="N17" s="156"/>
      <c r="O17" s="156"/>
      <c r="P17" s="156"/>
      <c r="Q17" s="156"/>
      <c r="R17" s="157"/>
    </row>
    <row r="18" spans="2:21">
      <c r="B18" s="50" t="s">
        <v>87</v>
      </c>
      <c r="C18" s="61">
        <v>1566000</v>
      </c>
      <c r="D18" s="61">
        <v>3052.0366400311827</v>
      </c>
      <c r="E18" s="61">
        <v>51310000</v>
      </c>
      <c r="F18" s="57">
        <v>3170</v>
      </c>
      <c r="G18" s="56">
        <v>916500</v>
      </c>
      <c r="H18" s="57">
        <v>849166</v>
      </c>
      <c r="I18" s="57">
        <v>153030</v>
      </c>
      <c r="J18" s="57">
        <v>1792</v>
      </c>
      <c r="L18" s="155"/>
      <c r="M18" s="156"/>
      <c r="N18" s="156"/>
      <c r="O18" s="156"/>
      <c r="P18" s="156"/>
      <c r="Q18" s="156"/>
      <c r="R18" s="157"/>
    </row>
    <row r="19" spans="2:21">
      <c r="B19" s="50" t="s">
        <v>86</v>
      </c>
      <c r="C19" s="61">
        <v>287600</v>
      </c>
      <c r="D19" s="61">
        <v>479.01399067288474</v>
      </c>
      <c r="E19" s="61">
        <v>60040000</v>
      </c>
      <c r="F19" s="57">
        <v>1320</v>
      </c>
      <c r="G19" s="56">
        <v>251670</v>
      </c>
      <c r="H19" s="57">
        <v>219600</v>
      </c>
      <c r="I19" s="57">
        <v>37808</v>
      </c>
      <c r="J19" s="57">
        <v>411.93</v>
      </c>
      <c r="L19" s="155"/>
      <c r="M19" s="156"/>
      <c r="N19" s="156"/>
      <c r="O19" s="156"/>
      <c r="P19" s="156"/>
      <c r="Q19" s="156"/>
      <c r="R19" s="157"/>
    </row>
    <row r="20" spans="2:21">
      <c r="B20" s="50" t="s">
        <v>84</v>
      </c>
      <c r="C20" s="61">
        <v>84050</v>
      </c>
      <c r="D20" s="61">
        <v>1539.0954037722029</v>
      </c>
      <c r="E20" s="61">
        <v>5461000</v>
      </c>
      <c r="F20" s="57">
        <v>1620</v>
      </c>
      <c r="G20" s="56">
        <v>74040</v>
      </c>
      <c r="H20" s="57">
        <v>68534</v>
      </c>
      <c r="I20" s="57">
        <v>20141</v>
      </c>
      <c r="J20" s="57">
        <v>117.6</v>
      </c>
      <c r="L20" s="155"/>
      <c r="M20" s="156"/>
      <c r="N20" s="156"/>
      <c r="O20" s="156"/>
      <c r="P20" s="156"/>
      <c r="Q20" s="156"/>
      <c r="R20" s="157"/>
    </row>
    <row r="21" spans="2:21">
      <c r="B21" s="50" t="s">
        <v>83</v>
      </c>
      <c r="C21" s="61">
        <v>61850</v>
      </c>
      <c r="D21" s="61">
        <v>1134.030069673634</v>
      </c>
      <c r="E21" s="61">
        <v>5454000</v>
      </c>
      <c r="F21" s="57">
        <v>4310</v>
      </c>
      <c r="G21" s="56">
        <v>200800</v>
      </c>
      <c r="H21" s="57">
        <v>139684</v>
      </c>
      <c r="I21" s="57">
        <v>23415</v>
      </c>
      <c r="J21" s="57">
        <v>379.6</v>
      </c>
      <c r="L21" s="155"/>
      <c r="M21" s="156"/>
      <c r="N21" s="156"/>
      <c r="O21" s="156"/>
      <c r="P21" s="156"/>
      <c r="Q21" s="156"/>
      <c r="R21" s="157"/>
    </row>
    <row r="22" spans="2:21">
      <c r="B22" s="50" t="s">
        <v>82</v>
      </c>
      <c r="C22" s="61">
        <v>406200</v>
      </c>
      <c r="D22" s="61">
        <v>1134.0033500837521</v>
      </c>
      <c r="E22" s="61">
        <v>35820000</v>
      </c>
      <c r="F22" s="57"/>
      <c r="G22" s="56">
        <v>419826</v>
      </c>
      <c r="H22" s="57">
        <v>317222</v>
      </c>
      <c r="I22" s="57">
        <v>66419</v>
      </c>
      <c r="J22" s="57">
        <v>784.92700000000002</v>
      </c>
      <c r="L22" s="158"/>
      <c r="M22" s="159"/>
      <c r="N22" s="159"/>
      <c r="O22" s="159"/>
      <c r="P22" s="159"/>
      <c r="Q22" s="159"/>
      <c r="R22" s="160"/>
    </row>
    <row r="23" spans="2:21">
      <c r="B23" s="50" t="s">
        <v>81</v>
      </c>
      <c r="C23" s="61">
        <v>1711000</v>
      </c>
      <c r="D23" s="61">
        <v>1149.0933512424447</v>
      </c>
      <c r="E23" s="61">
        <v>148900000</v>
      </c>
      <c r="F23" s="57">
        <v>757</v>
      </c>
      <c r="G23" s="56">
        <v>892300</v>
      </c>
      <c r="H23" s="57">
        <v>837262</v>
      </c>
      <c r="I23" s="57">
        <v>92919</v>
      </c>
      <c r="J23" s="57">
        <v>1685</v>
      </c>
    </row>
    <row r="24" spans="2:21">
      <c r="B24" s="50" t="s">
        <v>80</v>
      </c>
      <c r="C24" s="61">
        <v>147800</v>
      </c>
      <c r="D24" s="61">
        <v>772.60846837428119</v>
      </c>
      <c r="E24" s="61">
        <v>19130000</v>
      </c>
      <c r="F24" s="57">
        <v>1370</v>
      </c>
      <c r="G24" s="56">
        <v>207100</v>
      </c>
      <c r="H24" s="57">
        <v>194737</v>
      </c>
      <c r="I24" s="57">
        <v>44087</v>
      </c>
      <c r="J24" s="57">
        <v>278.89999999999998</v>
      </c>
      <c r="L24" s="62" t="s">
        <v>142</v>
      </c>
    </row>
    <row r="25" spans="2:21" ht="15" thickBot="1">
      <c r="B25" s="50" t="s">
        <v>77</v>
      </c>
      <c r="C25" s="61">
        <v>177200</v>
      </c>
      <c r="D25" s="61">
        <v>1720.3883495145631</v>
      </c>
      <c r="E25" s="61">
        <v>10300000</v>
      </c>
      <c r="F25" s="57">
        <v>1830</v>
      </c>
      <c r="G25" s="56">
        <v>179400</v>
      </c>
      <c r="H25" s="57">
        <v>169511</v>
      </c>
      <c r="I25" s="57">
        <v>29859</v>
      </c>
      <c r="J25" s="57">
        <v>249.5</v>
      </c>
      <c r="M25" s="97"/>
      <c r="P25" t="s">
        <v>495</v>
      </c>
    </row>
    <row r="26" spans="2:21" ht="72.5">
      <c r="B26" s="50" t="s">
        <v>76</v>
      </c>
      <c r="C26" s="61">
        <v>496500</v>
      </c>
      <c r="D26" s="61">
        <v>1313.4920634920634</v>
      </c>
      <c r="E26" s="61">
        <v>37800000</v>
      </c>
      <c r="F26" s="57">
        <v>1460</v>
      </c>
      <c r="G26" s="56">
        <v>417500</v>
      </c>
      <c r="H26" s="57">
        <v>382294</v>
      </c>
      <c r="I26" s="57">
        <v>78745</v>
      </c>
      <c r="J26" s="57">
        <v>662.6</v>
      </c>
      <c r="M26" s="99"/>
      <c r="N26" s="166" t="s">
        <v>131</v>
      </c>
      <c r="O26" s="99" t="s">
        <v>139</v>
      </c>
      <c r="P26" s="99" t="s">
        <v>132</v>
      </c>
      <c r="Q26" s="99" t="s">
        <v>134</v>
      </c>
      <c r="R26" s="99" t="s">
        <v>133</v>
      </c>
      <c r="S26" s="99" t="s">
        <v>135</v>
      </c>
      <c r="T26" s="99" t="s">
        <v>136</v>
      </c>
      <c r="U26" s="99" t="s">
        <v>138</v>
      </c>
    </row>
    <row r="27" spans="2:21" ht="72.5">
      <c r="B27" s="50" t="s">
        <v>75</v>
      </c>
      <c r="C27" s="61">
        <v>80020</v>
      </c>
      <c r="D27" s="61">
        <v>72.090090090090087</v>
      </c>
      <c r="E27" s="61">
        <v>111000000</v>
      </c>
      <c r="F27" s="57">
        <v>217</v>
      </c>
      <c r="G27" s="56">
        <v>283800</v>
      </c>
      <c r="H27" s="57">
        <v>286638</v>
      </c>
      <c r="I27" s="57">
        <v>68392</v>
      </c>
      <c r="J27" s="57">
        <v>392.2</v>
      </c>
      <c r="M27" s="165" t="s">
        <v>131</v>
      </c>
      <c r="N27" s="163">
        <v>1</v>
      </c>
      <c r="O27" s="30"/>
      <c r="P27" s="30"/>
      <c r="Q27" s="30"/>
      <c r="R27" s="30"/>
      <c r="S27" s="30"/>
      <c r="T27" s="30"/>
      <c r="U27" s="30"/>
    </row>
    <row r="28" spans="2:21">
      <c r="B28" s="50" t="s">
        <v>74</v>
      </c>
      <c r="C28" s="61">
        <v>113600</v>
      </c>
      <c r="D28" s="61">
        <v>342.06564287865098</v>
      </c>
      <c r="E28" s="61">
        <v>33210000</v>
      </c>
      <c r="F28" s="57">
        <v>405</v>
      </c>
      <c r="G28" s="56">
        <v>148100</v>
      </c>
      <c r="H28" s="57">
        <v>135607</v>
      </c>
      <c r="I28" s="57">
        <v>12313</v>
      </c>
      <c r="J28" s="57">
        <v>220</v>
      </c>
      <c r="M28" s="30" t="s">
        <v>139</v>
      </c>
      <c r="N28" s="163">
        <v>0.10585799708364151</v>
      </c>
      <c r="O28" s="30">
        <v>1</v>
      </c>
      <c r="P28" s="30"/>
      <c r="Q28" s="30"/>
      <c r="R28" s="30"/>
      <c r="S28" s="30"/>
      <c r="T28" s="30"/>
      <c r="U28" s="30"/>
    </row>
    <row r="29" spans="2:21">
      <c r="B29" s="50" t="s">
        <v>73</v>
      </c>
      <c r="C29" s="61">
        <v>131100</v>
      </c>
      <c r="D29" s="61">
        <v>58.214920071047956</v>
      </c>
      <c r="E29" s="61">
        <v>225200000</v>
      </c>
      <c r="F29" s="57">
        <v>112</v>
      </c>
      <c r="G29" s="56">
        <v>242900</v>
      </c>
      <c r="H29" s="57">
        <v>234645</v>
      </c>
      <c r="I29" s="57">
        <v>67461</v>
      </c>
      <c r="J29" s="57">
        <v>281.2</v>
      </c>
      <c r="M29" s="30" t="s">
        <v>132</v>
      </c>
      <c r="N29" s="163">
        <v>0.76213289297049613</v>
      </c>
      <c r="O29" s="30">
        <v>-0.16520114964337068</v>
      </c>
      <c r="P29" s="30">
        <v>1</v>
      </c>
      <c r="Q29" s="30"/>
      <c r="R29" s="30"/>
      <c r="S29" s="30"/>
      <c r="T29" s="30"/>
      <c r="U29" s="30"/>
    </row>
    <row r="30" spans="2:21">
      <c r="B30" s="50" t="s">
        <v>72</v>
      </c>
      <c r="C30" s="61">
        <v>155400</v>
      </c>
      <c r="D30" s="61">
        <v>2862.4055995579297</v>
      </c>
      <c r="E30" s="61">
        <v>5429000</v>
      </c>
      <c r="F30" s="57">
        <v>5720</v>
      </c>
      <c r="G30" s="56">
        <v>199800</v>
      </c>
      <c r="H30" s="57">
        <v>188190</v>
      </c>
      <c r="I30" s="57">
        <v>42450</v>
      </c>
      <c r="J30" s="57">
        <v>433.1</v>
      </c>
      <c r="M30" s="30" t="s">
        <v>134</v>
      </c>
      <c r="N30" s="163">
        <v>1.26027925685599E-2</v>
      </c>
      <c r="O30" s="30">
        <v>0.79769688043437736</v>
      </c>
      <c r="P30" s="30">
        <v>-0.19499518755301365</v>
      </c>
      <c r="Q30" s="30">
        <v>1</v>
      </c>
      <c r="R30" s="30"/>
      <c r="S30" s="30"/>
      <c r="T30" s="30"/>
      <c r="U30" s="30"/>
    </row>
    <row r="31" spans="2:21">
      <c r="B31" s="50" t="s">
        <v>71</v>
      </c>
      <c r="C31" s="61">
        <v>4783</v>
      </c>
      <c r="D31" s="61">
        <v>2.2625354777672659</v>
      </c>
      <c r="E31" s="61">
        <v>211400000</v>
      </c>
      <c r="F31" s="57">
        <v>59.7</v>
      </c>
      <c r="G31" s="56">
        <v>448100</v>
      </c>
      <c r="H31" s="57">
        <v>301172</v>
      </c>
      <c r="I31" s="57">
        <v>59296</v>
      </c>
      <c r="J31" s="57">
        <v>462.4</v>
      </c>
      <c r="M31" s="30" t="s">
        <v>133</v>
      </c>
      <c r="N31" s="163">
        <v>0.52274018969498504</v>
      </c>
      <c r="O31" s="30">
        <v>5.0874759078882281E-2</v>
      </c>
      <c r="P31" s="30">
        <v>0.43003448568647706</v>
      </c>
      <c r="Q31" s="30">
        <v>0.25048704284845952</v>
      </c>
      <c r="R31" s="30">
        <v>1</v>
      </c>
      <c r="S31" s="30"/>
      <c r="T31" s="30"/>
      <c r="U31" s="30"/>
    </row>
    <row r="32" spans="2:21">
      <c r="B32" s="50" t="s">
        <v>69</v>
      </c>
      <c r="C32" s="61">
        <v>104300</v>
      </c>
      <c r="D32" s="61">
        <v>2066.5742024965325</v>
      </c>
      <c r="E32" s="61">
        <v>5047000</v>
      </c>
      <c r="F32" s="57">
        <v>3490</v>
      </c>
      <c r="G32" s="56">
        <v>135754</v>
      </c>
      <c r="H32" s="57">
        <v>140385</v>
      </c>
      <c r="I32" s="57">
        <v>35010</v>
      </c>
      <c r="J32" s="57">
        <v>232.80799999999999</v>
      </c>
      <c r="M32" s="30" t="s">
        <v>135</v>
      </c>
      <c r="N32" s="163">
        <v>0.52072956786685376</v>
      </c>
      <c r="O32" s="30">
        <v>5.6582683648425329E-2</v>
      </c>
      <c r="P32" s="30">
        <v>0.42811739432561852</v>
      </c>
      <c r="Q32" s="30">
        <v>0.25367746664069818</v>
      </c>
      <c r="R32" s="30">
        <v>0.99976854422886319</v>
      </c>
      <c r="S32" s="30">
        <v>1</v>
      </c>
      <c r="T32" s="30"/>
      <c r="U32" s="30"/>
    </row>
    <row r="33" spans="2:21">
      <c r="B33" s="50" t="s">
        <v>68</v>
      </c>
      <c r="C33" s="61">
        <v>336200</v>
      </c>
      <c r="D33" s="61">
        <v>1932.183908045977</v>
      </c>
      <c r="E33" s="61">
        <v>17400000</v>
      </c>
      <c r="F33" s="57">
        <v>5060</v>
      </c>
      <c r="G33" s="56">
        <v>457300</v>
      </c>
      <c r="H33" s="57">
        <v>426173</v>
      </c>
      <c r="I33" s="57">
        <v>110020</v>
      </c>
      <c r="J33" s="57">
        <v>985.5</v>
      </c>
      <c r="M33" s="30" t="s">
        <v>136</v>
      </c>
      <c r="N33" s="163">
        <v>0.5573934459114519</v>
      </c>
      <c r="O33" s="30">
        <v>9.2668427022036939E-2</v>
      </c>
      <c r="P33" s="30">
        <v>0.42840757488311371</v>
      </c>
      <c r="Q33" s="30">
        <v>0.27950405617174712</v>
      </c>
      <c r="R33" s="30">
        <v>0.99573157183653349</v>
      </c>
      <c r="S33" s="30">
        <v>0.99617323237891664</v>
      </c>
      <c r="T33" s="30">
        <v>1</v>
      </c>
      <c r="U33" s="30"/>
    </row>
    <row r="34" spans="2:21" ht="15" thickBot="1">
      <c r="B34" s="50" t="s">
        <v>67</v>
      </c>
      <c r="C34" s="61">
        <v>562400</v>
      </c>
      <c r="D34" s="61">
        <v>431.61933998465071</v>
      </c>
      <c r="E34" s="61">
        <v>130300000.00000001</v>
      </c>
      <c r="F34" s="57">
        <v>465</v>
      </c>
      <c r="G34" s="56">
        <v>842600</v>
      </c>
      <c r="H34" s="57">
        <v>814089</v>
      </c>
      <c r="I34" s="57">
        <v>136995</v>
      </c>
      <c r="J34" s="57">
        <v>1242</v>
      </c>
      <c r="M34" s="98" t="s">
        <v>138</v>
      </c>
      <c r="N34" s="164">
        <v>0.73003689846952524</v>
      </c>
      <c r="O34" s="98">
        <v>8.7145791612537896E-2</v>
      </c>
      <c r="P34" s="98">
        <v>0.56749822663479843</v>
      </c>
      <c r="Q34" s="98">
        <v>0.22537132649912173</v>
      </c>
      <c r="R34" s="98">
        <v>0.96329775927856276</v>
      </c>
      <c r="S34" s="98">
        <v>0.96243177317903172</v>
      </c>
      <c r="T34" s="98">
        <v>0.97199612770763621</v>
      </c>
      <c r="U34" s="98">
        <v>1</v>
      </c>
    </row>
    <row r="35" spans="2:21">
      <c r="B35" s="50" t="s">
        <v>66</v>
      </c>
      <c r="C35" s="61">
        <v>529600</v>
      </c>
      <c r="D35" s="61">
        <v>1615.6192800488102</v>
      </c>
      <c r="E35" s="61">
        <v>32780000</v>
      </c>
      <c r="F35" s="57">
        <v>707</v>
      </c>
      <c r="G35" s="56">
        <v>218100</v>
      </c>
      <c r="H35" s="57">
        <v>216344</v>
      </c>
      <c r="I35" s="57">
        <v>30723</v>
      </c>
      <c r="J35" s="57">
        <v>370.77800000000002</v>
      </c>
    </row>
    <row r="36" spans="2:21">
      <c r="B36" s="50" t="s">
        <v>61</v>
      </c>
      <c r="C36" s="61">
        <v>76890</v>
      </c>
      <c r="D36" s="61">
        <v>404.89731437598738</v>
      </c>
      <c r="E36" s="61">
        <v>18990000</v>
      </c>
      <c r="F36" s="57">
        <v>571</v>
      </c>
      <c r="G36" s="56">
        <v>88020</v>
      </c>
      <c r="H36" s="57">
        <v>102082</v>
      </c>
      <c r="I36" s="57">
        <v>17120</v>
      </c>
      <c r="J36" s="57">
        <v>202.2</v>
      </c>
    </row>
    <row r="37" spans="2:21">
      <c r="B37" s="50" t="s">
        <v>60</v>
      </c>
      <c r="C37" s="61">
        <v>4085000</v>
      </c>
      <c r="D37" s="61">
        <v>3239.49246629659</v>
      </c>
      <c r="E37" s="61">
        <v>126100000</v>
      </c>
      <c r="F37" s="57">
        <v>3510</v>
      </c>
      <c r="G37" s="56">
        <v>2956000</v>
      </c>
      <c r="H37" s="57">
        <v>2717114</v>
      </c>
      <c r="I37" s="57">
        <v>664758</v>
      </c>
      <c r="J37" s="57">
        <v>5018</v>
      </c>
    </row>
    <row r="38" spans="2:21">
      <c r="B38" s="50" t="s">
        <v>59</v>
      </c>
      <c r="C38" s="61">
        <v>1510000</v>
      </c>
      <c r="D38" s="61">
        <v>2501.2423389100545</v>
      </c>
      <c r="E38" s="61">
        <v>60370000</v>
      </c>
      <c r="F38" s="57">
        <v>2940</v>
      </c>
      <c r="G38" s="56">
        <v>1299000</v>
      </c>
      <c r="H38" s="57">
        <v>1199132</v>
      </c>
      <c r="I38" s="57">
        <v>266850</v>
      </c>
      <c r="J38" s="57">
        <v>2122</v>
      </c>
    </row>
    <row r="39" spans="2:21">
      <c r="B39" s="50" t="s">
        <v>58</v>
      </c>
      <c r="C39" s="61">
        <v>319400</v>
      </c>
      <c r="D39" s="61">
        <v>3403.303143313799</v>
      </c>
      <c r="E39" s="61">
        <v>9385000</v>
      </c>
      <c r="F39" s="57">
        <v>3560</v>
      </c>
      <c r="G39" s="56">
        <v>273800</v>
      </c>
      <c r="H39" s="57">
        <v>235146</v>
      </c>
      <c r="I39" s="57">
        <v>55938</v>
      </c>
      <c r="J39" s="57">
        <v>462.4</v>
      </c>
    </row>
    <row r="40" spans="2:21">
      <c r="B40" s="50" t="s">
        <v>57</v>
      </c>
      <c r="C40" s="61">
        <v>134500</v>
      </c>
      <c r="D40" s="61">
        <v>2699.1772024884608</v>
      </c>
      <c r="E40" s="61">
        <v>4983000</v>
      </c>
      <c r="F40" s="57">
        <v>5140</v>
      </c>
      <c r="G40" s="56">
        <v>140600</v>
      </c>
      <c r="H40" s="57">
        <v>129362</v>
      </c>
      <c r="I40" s="57">
        <v>31657</v>
      </c>
      <c r="J40" s="57">
        <v>516.70000000000005</v>
      </c>
    </row>
    <row r="41" spans="2:21">
      <c r="B41" s="50" t="s">
        <v>56</v>
      </c>
      <c r="C41" s="61">
        <v>715700</v>
      </c>
      <c r="D41" s="61">
        <v>841.70292837821955</v>
      </c>
      <c r="E41" s="61">
        <v>85030000</v>
      </c>
      <c r="F41" s="57"/>
      <c r="G41" s="56">
        <v>111400</v>
      </c>
      <c r="H41" s="57">
        <v>99261</v>
      </c>
      <c r="I41" s="57">
        <v>36077</v>
      </c>
      <c r="J41" s="57">
        <v>194.18700000000001</v>
      </c>
    </row>
    <row r="42" spans="2:21">
      <c r="B42" s="50" t="s">
        <v>55</v>
      </c>
      <c r="C42" s="61">
        <v>517000</v>
      </c>
      <c r="D42" s="61">
        <v>191.62342475908079</v>
      </c>
      <c r="E42" s="61">
        <v>269800000</v>
      </c>
      <c r="F42" s="57">
        <v>189</v>
      </c>
      <c r="G42" s="56">
        <v>747100</v>
      </c>
      <c r="H42" s="57">
        <v>636455</v>
      </c>
      <c r="I42" s="57">
        <v>152841</v>
      </c>
      <c r="J42" s="57">
        <v>1131</v>
      </c>
    </row>
    <row r="43" spans="2:21">
      <c r="B43" s="50" t="s">
        <v>54</v>
      </c>
      <c r="C43" s="61">
        <v>2944000</v>
      </c>
      <c r="D43" s="61">
        <v>211.3424264178033</v>
      </c>
      <c r="E43" s="61">
        <v>1393000000</v>
      </c>
      <c r="F43" s="57">
        <v>169</v>
      </c>
      <c r="G43" s="56">
        <v>2000000</v>
      </c>
      <c r="H43" s="57">
        <v>1765334</v>
      </c>
      <c r="I43" s="57">
        <v>256623</v>
      </c>
      <c r="J43" s="57">
        <v>2989</v>
      </c>
    </row>
    <row r="44" spans="2:21">
      <c r="B44" s="50" t="s">
        <v>53</v>
      </c>
      <c r="C44" s="61">
        <v>137800</v>
      </c>
      <c r="D44" s="61">
        <v>1430.3508407722647</v>
      </c>
      <c r="E44" s="61">
        <v>9634000</v>
      </c>
      <c r="F44" s="57">
        <v>1400</v>
      </c>
      <c r="G44" s="56">
        <v>93050</v>
      </c>
      <c r="H44" s="57">
        <v>85115</v>
      </c>
      <c r="I44" s="57">
        <v>15554</v>
      </c>
      <c r="J44" s="57">
        <v>175.8</v>
      </c>
    </row>
    <row r="45" spans="2:21">
      <c r="B45" s="50" t="s">
        <v>52</v>
      </c>
      <c r="C45" s="61">
        <v>39280</v>
      </c>
      <c r="D45" s="61">
        <v>526.18888144675145</v>
      </c>
      <c r="E45" s="61">
        <v>7465000</v>
      </c>
      <c r="F45" s="57">
        <v>2300</v>
      </c>
      <c r="G45" s="56">
        <v>260700</v>
      </c>
      <c r="H45" s="57">
        <v>249074</v>
      </c>
      <c r="I45" s="57">
        <v>29847</v>
      </c>
      <c r="J45" s="57">
        <v>360.6</v>
      </c>
    </row>
    <row r="46" spans="2:21">
      <c r="B46" s="50" t="s">
        <v>51</v>
      </c>
      <c r="C46" s="61">
        <v>94690</v>
      </c>
      <c r="D46" s="61">
        <v>913.11475409836066</v>
      </c>
      <c r="E46" s="61">
        <v>10370000</v>
      </c>
      <c r="F46" s="57">
        <v>1860</v>
      </c>
      <c r="G46" s="56">
        <v>213100</v>
      </c>
      <c r="H46" s="57">
        <v>144628</v>
      </c>
      <c r="I46" s="57">
        <v>27716</v>
      </c>
      <c r="J46" s="57">
        <v>208.5</v>
      </c>
    </row>
    <row r="47" spans="2:21">
      <c r="B47" s="50" t="s">
        <v>50</v>
      </c>
      <c r="C47" s="61">
        <v>3018000</v>
      </c>
      <c r="D47" s="61">
        <v>3640.9699601882012</v>
      </c>
      <c r="E47" s="61">
        <v>82890000</v>
      </c>
      <c r="F47" s="57">
        <v>4290</v>
      </c>
      <c r="G47" s="56">
        <v>2412000</v>
      </c>
      <c r="H47" s="57">
        <v>2126576</v>
      </c>
      <c r="I47" s="57">
        <v>495680</v>
      </c>
      <c r="J47" s="57">
        <v>4202</v>
      </c>
    </row>
    <row r="48" spans="2:21">
      <c r="B48" s="50" t="s">
        <v>49</v>
      </c>
      <c r="C48" s="61">
        <v>1785000</v>
      </c>
      <c r="D48" s="61">
        <v>2728.1063732232919</v>
      </c>
      <c r="E48" s="61">
        <v>65430000.000000007</v>
      </c>
      <c r="F48" s="57">
        <v>3950</v>
      </c>
      <c r="G48" s="56">
        <v>1854000</v>
      </c>
      <c r="H48" s="57">
        <v>1525519</v>
      </c>
      <c r="I48" s="57">
        <v>385954</v>
      </c>
      <c r="J48" s="57">
        <v>2960</v>
      </c>
    </row>
    <row r="49" spans="2:10">
      <c r="B49" s="50" t="s">
        <v>48</v>
      </c>
      <c r="C49" s="61">
        <v>113300</v>
      </c>
      <c r="D49" s="61">
        <v>2042.1773612112474</v>
      </c>
      <c r="E49" s="61">
        <v>5548000</v>
      </c>
      <c r="F49" s="57">
        <v>4350</v>
      </c>
      <c r="G49" s="56">
        <v>156600</v>
      </c>
      <c r="H49" s="57">
        <v>152538</v>
      </c>
      <c r="I49" s="57">
        <v>42825</v>
      </c>
      <c r="J49" s="57">
        <v>296</v>
      </c>
    </row>
    <row r="50" spans="2:10">
      <c r="B50" s="50" t="s">
        <v>47</v>
      </c>
      <c r="C50" s="61">
        <v>208500</v>
      </c>
      <c r="D50" s="61">
        <v>203.61328125</v>
      </c>
      <c r="E50" s="61">
        <v>102400000</v>
      </c>
      <c r="F50" s="57">
        <v>398</v>
      </c>
      <c r="G50" s="56">
        <v>373600</v>
      </c>
      <c r="H50" s="57">
        <v>346364</v>
      </c>
      <c r="I50" s="57">
        <v>62809</v>
      </c>
      <c r="J50" s="57">
        <v>403.89</v>
      </c>
    </row>
    <row r="51" spans="2:10">
      <c r="B51" s="50" t="s">
        <v>46</v>
      </c>
      <c r="C51" s="61">
        <v>52650</v>
      </c>
      <c r="D51" s="61">
        <v>296.61971830985914</v>
      </c>
      <c r="E51" s="61">
        <v>17750000</v>
      </c>
      <c r="F51" s="57">
        <v>615</v>
      </c>
      <c r="G51" s="56">
        <v>62630</v>
      </c>
      <c r="H51" s="57">
        <v>61971</v>
      </c>
      <c r="I51" s="57">
        <v>5086</v>
      </c>
      <c r="J51" s="57">
        <v>100.6</v>
      </c>
    </row>
    <row r="52" spans="2:10">
      <c r="B52" s="50" t="s">
        <v>45</v>
      </c>
      <c r="C52" s="61">
        <v>203500</v>
      </c>
      <c r="D52" s="61">
        <v>3500.774126956821</v>
      </c>
      <c r="E52" s="61">
        <v>5813000</v>
      </c>
      <c r="F52" s="57">
        <v>6150</v>
      </c>
      <c r="G52" s="56">
        <v>174300</v>
      </c>
      <c r="H52" s="57">
        <v>178545</v>
      </c>
      <c r="I52" s="57">
        <v>49819</v>
      </c>
      <c r="J52" s="57">
        <v>399</v>
      </c>
    </row>
    <row r="53" spans="2:10">
      <c r="B53" s="50" t="s">
        <v>44</v>
      </c>
      <c r="C53" s="61">
        <v>182800</v>
      </c>
      <c r="D53" s="61">
        <v>1705.2238805970148</v>
      </c>
      <c r="E53" s="61">
        <v>10720000</v>
      </c>
      <c r="F53" s="57">
        <v>1710</v>
      </c>
      <c r="G53" s="56">
        <v>168447</v>
      </c>
      <c r="H53" s="57">
        <v>133753</v>
      </c>
      <c r="I53" s="57">
        <v>36285</v>
      </c>
      <c r="J53" s="57">
        <v>287.2</v>
      </c>
    </row>
    <row r="54" spans="2:10">
      <c r="B54" s="50" t="s">
        <v>42</v>
      </c>
      <c r="C54" s="61">
        <v>107700</v>
      </c>
      <c r="D54" s="61">
        <v>210.06436512580456</v>
      </c>
      <c r="E54" s="61">
        <v>51270000</v>
      </c>
      <c r="F54" s="57">
        <v>475</v>
      </c>
      <c r="G54" s="56">
        <v>213100</v>
      </c>
      <c r="H54" s="57">
        <v>214575</v>
      </c>
      <c r="I54" s="57">
        <v>34137</v>
      </c>
      <c r="J54" s="57">
        <v>311.5</v>
      </c>
    </row>
    <row r="55" spans="2:10">
      <c r="B55" s="50" t="s">
        <v>41</v>
      </c>
      <c r="C55" s="61">
        <v>21222000</v>
      </c>
      <c r="D55" s="61">
        <v>1492.4050632911392</v>
      </c>
      <c r="E55" s="61">
        <v>1422000000</v>
      </c>
      <c r="F55" s="57">
        <v>1380</v>
      </c>
      <c r="G55" s="56">
        <v>7783000</v>
      </c>
      <c r="H55" s="57">
        <v>6547535</v>
      </c>
      <c r="I55" s="57">
        <v>1452654</v>
      </c>
      <c r="J55" s="57">
        <v>17860</v>
      </c>
    </row>
    <row r="56" spans="2:10">
      <c r="B56" s="50" t="s">
        <v>40</v>
      </c>
      <c r="C56" s="61">
        <v>269800</v>
      </c>
      <c r="D56" s="61">
        <v>1404.4768349817803</v>
      </c>
      <c r="E56" s="61">
        <v>19210000</v>
      </c>
      <c r="F56" s="57">
        <v>1100</v>
      </c>
      <c r="G56" s="56">
        <v>187400</v>
      </c>
      <c r="H56" s="57">
        <v>175484</v>
      </c>
      <c r="I56" s="57">
        <v>26529</v>
      </c>
      <c r="J56" s="57">
        <v>289.8</v>
      </c>
    </row>
    <row r="57" spans="2:10">
      <c r="B57" s="50" t="s">
        <v>39</v>
      </c>
      <c r="C57" s="61">
        <v>447900</v>
      </c>
      <c r="D57" s="61">
        <v>1176.5169424743892</v>
      </c>
      <c r="E57" s="61">
        <v>38070000</v>
      </c>
      <c r="F57" s="57">
        <v>4800</v>
      </c>
      <c r="G57" s="56">
        <v>1145000</v>
      </c>
      <c r="H57" s="57">
        <v>1088123</v>
      </c>
      <c r="I57" s="57">
        <v>264004</v>
      </c>
      <c r="J57" s="57">
        <v>1908</v>
      </c>
    </row>
    <row r="58" spans="2:10">
      <c r="B58" s="50" t="s">
        <v>38</v>
      </c>
      <c r="C58" s="61">
        <v>27950</v>
      </c>
      <c r="D58" s="61">
        <v>405.54265815438185</v>
      </c>
      <c r="E58" s="61">
        <v>6892000</v>
      </c>
      <c r="F58" s="57">
        <v>877</v>
      </c>
      <c r="G58" s="56">
        <v>46322</v>
      </c>
      <c r="H58" s="57">
        <v>46111</v>
      </c>
      <c r="I58" s="57">
        <v>9480</v>
      </c>
      <c r="J58" s="57">
        <v>79.317000000000007</v>
      </c>
    </row>
    <row r="59" spans="2:10">
      <c r="B59" s="50" t="s">
        <v>37</v>
      </c>
      <c r="C59" s="61">
        <v>1855000</v>
      </c>
      <c r="D59" s="61">
        <v>869.66713548992027</v>
      </c>
      <c r="E59" s="61">
        <v>213300000</v>
      </c>
      <c r="F59" s="57">
        <v>510</v>
      </c>
      <c r="G59" s="56">
        <v>1040000</v>
      </c>
      <c r="H59" s="57">
        <v>974453</v>
      </c>
      <c r="I59" s="57">
        <v>160188</v>
      </c>
      <c r="J59" s="57">
        <v>1632</v>
      </c>
    </row>
    <row r="60" spans="2:10">
      <c r="B60" s="50" t="s">
        <v>36</v>
      </c>
      <c r="C60" s="61">
        <v>456300</v>
      </c>
      <c r="D60" s="61">
        <v>3923.4737747205504</v>
      </c>
      <c r="E60" s="61">
        <v>11630000</v>
      </c>
      <c r="F60" s="57">
        <v>4690</v>
      </c>
      <c r="G60" s="56">
        <v>276900</v>
      </c>
      <c r="H60" s="57">
        <v>310125</v>
      </c>
      <c r="I60" s="57">
        <v>73919</v>
      </c>
      <c r="J60" s="57">
        <v>628.4</v>
      </c>
    </row>
    <row r="61" spans="2:10">
      <c r="B61" s="50" t="s">
        <v>33</v>
      </c>
      <c r="C61" s="61">
        <v>4422</v>
      </c>
      <c r="D61" s="61">
        <v>43.268101761252446</v>
      </c>
      <c r="E61" s="61">
        <v>10220000</v>
      </c>
      <c r="F61" s="57">
        <v>433</v>
      </c>
      <c r="G61" s="56">
        <v>29488</v>
      </c>
      <c r="H61" s="57">
        <v>27294</v>
      </c>
      <c r="I61" s="57">
        <v>2690</v>
      </c>
      <c r="J61" s="57">
        <v>54.389000000000003</v>
      </c>
    </row>
    <row r="62" spans="2:10">
      <c r="B62" s="50" t="s">
        <v>32</v>
      </c>
      <c r="C62" s="61">
        <v>276600</v>
      </c>
      <c r="D62" s="61">
        <v>3183.7016574585637</v>
      </c>
      <c r="E62" s="61">
        <v>8688000</v>
      </c>
      <c r="F62" s="57">
        <v>4680</v>
      </c>
      <c r="G62" s="56">
        <v>264500</v>
      </c>
      <c r="H62" s="57">
        <v>258540</v>
      </c>
      <c r="I62" s="57">
        <v>59155</v>
      </c>
      <c r="J62" s="57">
        <v>488.1</v>
      </c>
    </row>
    <row r="63" spans="2:10">
      <c r="B63" s="50" t="s">
        <v>31</v>
      </c>
      <c r="C63" s="61">
        <v>299000</v>
      </c>
      <c r="D63" s="61">
        <v>1158.9147286821706</v>
      </c>
      <c r="E63" s="61">
        <v>25800000</v>
      </c>
      <c r="F63" s="57">
        <v>4370</v>
      </c>
      <c r="G63" s="56">
        <v>950340</v>
      </c>
      <c r="H63" s="57">
        <v>833483</v>
      </c>
      <c r="I63" s="57">
        <v>190597</v>
      </c>
      <c r="J63" s="57">
        <v>1576</v>
      </c>
    </row>
    <row r="64" spans="2:10">
      <c r="B64" s="50" t="s">
        <v>30</v>
      </c>
      <c r="C64" s="61">
        <v>338500</v>
      </c>
      <c r="D64" s="61">
        <v>742.16180662135491</v>
      </c>
      <c r="E64" s="61">
        <v>45610000</v>
      </c>
      <c r="F64" s="57">
        <v>425</v>
      </c>
      <c r="G64" s="56">
        <v>289500</v>
      </c>
      <c r="H64" s="57">
        <v>277162</v>
      </c>
      <c r="I64" s="57">
        <v>35184</v>
      </c>
      <c r="J64" s="57">
        <v>435.7</v>
      </c>
    </row>
    <row r="65" spans="2:10">
      <c r="B65" s="50" t="s">
        <v>28</v>
      </c>
      <c r="C65" s="61">
        <v>53900</v>
      </c>
      <c r="D65" s="61">
        <v>119.32698693823335</v>
      </c>
      <c r="E65" s="61">
        <v>45170000</v>
      </c>
      <c r="F65" s="57"/>
      <c r="G65" s="56">
        <v>74390</v>
      </c>
      <c r="H65" s="57">
        <v>73261</v>
      </c>
      <c r="I65" s="57">
        <v>6823</v>
      </c>
      <c r="J65" s="57">
        <v>147.6</v>
      </c>
    </row>
  </sheetData>
  <mergeCells count="2">
    <mergeCell ref="L4:R8"/>
    <mergeCell ref="L9:R22"/>
  </mergeCells>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E2922-102E-4173-BE70-9FD374A54280}">
  <sheetPr>
    <tabColor theme="5" tint="-0.249977111117893"/>
  </sheetPr>
  <dimension ref="A1:Y276"/>
  <sheetViews>
    <sheetView showGridLines="0" zoomScale="70" zoomScaleNormal="70" workbookViewId="0">
      <selection activeCell="I9" sqref="I9:O22"/>
    </sheetView>
  </sheetViews>
  <sheetFormatPr defaultRowHeight="14.5"/>
  <cols>
    <col min="1" max="1" width="11.7265625" style="73" bestFit="1" customWidth="1"/>
    <col min="2" max="2" width="15.453125" style="74" customWidth="1"/>
    <col min="3" max="3" width="11.54296875" style="75" customWidth="1"/>
    <col min="4" max="4" width="16.54296875" style="76" customWidth="1"/>
    <col min="5" max="5" width="15.81640625" style="75" customWidth="1"/>
    <col min="6" max="6" width="20.453125" style="74" customWidth="1"/>
    <col min="7" max="7" width="16.81640625" style="74" customWidth="1"/>
    <col min="8" max="8" width="10.81640625" customWidth="1"/>
    <col min="9" max="9" width="31.7265625" style="64" customWidth="1"/>
    <col min="10" max="10" width="19.81640625" customWidth="1"/>
    <col min="11" max="12" width="8.81640625" bestFit="1" customWidth="1"/>
    <col min="13" max="13" width="11.90625" bestFit="1" customWidth="1"/>
    <col min="14" max="14" width="8.81640625" bestFit="1" customWidth="1"/>
    <col min="15" max="15" width="18.81640625" customWidth="1"/>
    <col min="16" max="17" width="8.81640625" bestFit="1" customWidth="1"/>
    <col min="18" max="18" width="10" customWidth="1"/>
    <col min="19" max="19" width="16.26953125" customWidth="1"/>
    <col min="20" max="24" width="25.26953125" customWidth="1"/>
    <col min="25" max="25" width="24.1796875" customWidth="1"/>
  </cols>
  <sheetData>
    <row r="1" spans="1:25" s="72" customFormat="1" ht="76.5" customHeight="1">
      <c r="A1" s="81" t="s">
        <v>477</v>
      </c>
      <c r="B1" s="81" t="s">
        <v>478</v>
      </c>
      <c r="C1" s="81" t="s">
        <v>480</v>
      </c>
      <c r="D1" s="82" t="s">
        <v>479</v>
      </c>
      <c r="E1" s="81" t="s">
        <v>143</v>
      </c>
      <c r="F1" s="81" t="s">
        <v>144</v>
      </c>
      <c r="G1" s="83" t="s">
        <v>145</v>
      </c>
      <c r="H1" s="71"/>
      <c r="I1" s="161" t="s">
        <v>488</v>
      </c>
      <c r="J1" s="161"/>
    </row>
    <row r="2" spans="1:25" ht="61.5">
      <c r="A2" s="84" t="s">
        <v>146</v>
      </c>
      <c r="B2" s="85" t="s">
        <v>147</v>
      </c>
      <c r="C2" s="86" t="s">
        <v>148</v>
      </c>
      <c r="D2" s="87">
        <v>57713</v>
      </c>
      <c r="E2" s="88">
        <v>458</v>
      </c>
      <c r="F2" s="88">
        <v>144</v>
      </c>
      <c r="G2" s="89">
        <v>4</v>
      </c>
      <c r="H2" s="65"/>
      <c r="I2" s="162" t="s">
        <v>150</v>
      </c>
      <c r="J2" s="162"/>
      <c r="K2" s="162"/>
      <c r="L2" s="77"/>
      <c r="M2" s="77"/>
      <c r="N2" s="77"/>
      <c r="O2" s="77"/>
    </row>
    <row r="3" spans="1:25" ht="15" customHeight="1">
      <c r="A3" s="84" t="s">
        <v>146</v>
      </c>
      <c r="B3" s="85" t="s">
        <v>149</v>
      </c>
      <c r="C3" s="86" t="s">
        <v>148</v>
      </c>
      <c r="D3" s="87">
        <v>77380</v>
      </c>
      <c r="E3" s="88">
        <v>358</v>
      </c>
      <c r="F3" s="88">
        <v>130</v>
      </c>
      <c r="G3" s="89">
        <v>3</v>
      </c>
      <c r="H3" s="65"/>
      <c r="L3" s="78"/>
      <c r="M3" s="78"/>
      <c r="N3" s="78"/>
      <c r="O3" s="78"/>
    </row>
    <row r="4" spans="1:25" ht="45" customHeight="1">
      <c r="A4" s="84" t="s">
        <v>146</v>
      </c>
      <c r="B4" s="85" t="s">
        <v>151</v>
      </c>
      <c r="C4" s="86" t="s">
        <v>148</v>
      </c>
      <c r="D4" s="87">
        <v>57064</v>
      </c>
      <c r="E4" s="88">
        <v>310</v>
      </c>
      <c r="F4" s="88">
        <v>135</v>
      </c>
      <c r="G4" s="89">
        <v>2</v>
      </c>
      <c r="H4" s="65"/>
      <c r="I4" s="143" t="s">
        <v>481</v>
      </c>
      <c r="J4" s="144"/>
      <c r="K4" s="144"/>
      <c r="L4" s="144"/>
      <c r="M4" s="144"/>
      <c r="N4" s="144"/>
      <c r="O4" s="145"/>
      <c r="R4" s="66" t="s">
        <v>152</v>
      </c>
      <c r="S4" s="66" t="s">
        <v>153</v>
      </c>
      <c r="T4" s="67" t="s">
        <v>154</v>
      </c>
      <c r="U4" s="67" t="s">
        <v>155</v>
      </c>
      <c r="V4" s="67" t="s">
        <v>140</v>
      </c>
      <c r="W4" s="67" t="s">
        <v>156</v>
      </c>
      <c r="X4" s="67" t="s">
        <v>157</v>
      </c>
      <c r="Y4" s="79" t="s">
        <v>158</v>
      </c>
    </row>
    <row r="5" spans="1:25" ht="24" customHeight="1">
      <c r="A5" s="84" t="s">
        <v>146</v>
      </c>
      <c r="B5" s="85" t="s">
        <v>159</v>
      </c>
      <c r="C5" s="86" t="s">
        <v>148</v>
      </c>
      <c r="D5" s="87">
        <v>58624</v>
      </c>
      <c r="E5" s="88">
        <v>290</v>
      </c>
      <c r="F5" s="88">
        <v>123</v>
      </c>
      <c r="G5" s="89">
        <v>2</v>
      </c>
      <c r="H5" s="65"/>
      <c r="I5" s="146"/>
      <c r="J5" s="147"/>
      <c r="K5" s="147"/>
      <c r="L5" s="147"/>
      <c r="M5" s="147"/>
      <c r="N5" s="147"/>
      <c r="O5" s="148"/>
      <c r="R5" s="68">
        <v>10472</v>
      </c>
      <c r="S5" s="69" t="s">
        <v>160</v>
      </c>
      <c r="T5" s="70">
        <v>123</v>
      </c>
      <c r="U5" s="70">
        <v>4</v>
      </c>
      <c r="V5" s="90">
        <v>1.62687817031407</v>
      </c>
      <c r="W5" s="90">
        <v>1.86026387507671</v>
      </c>
      <c r="X5" s="90">
        <v>-0.44705849608613701</v>
      </c>
      <c r="Y5" s="80">
        <f>T5*W5+U5*X5+V5</f>
        <v>228.65110082040485</v>
      </c>
    </row>
    <row r="6" spans="1:25" ht="24" customHeight="1">
      <c r="A6" s="84" t="s">
        <v>146</v>
      </c>
      <c r="B6" s="85" t="s">
        <v>161</v>
      </c>
      <c r="C6" s="86" t="s">
        <v>148</v>
      </c>
      <c r="D6" s="87">
        <v>46124</v>
      </c>
      <c r="E6" s="88">
        <v>276</v>
      </c>
      <c r="F6" s="88">
        <v>138</v>
      </c>
      <c r="G6" s="89">
        <v>3</v>
      </c>
      <c r="H6" s="65"/>
      <c r="I6" s="146"/>
      <c r="J6" s="147"/>
      <c r="K6" s="147"/>
      <c r="L6" s="147"/>
      <c r="M6" s="147"/>
      <c r="N6" s="147"/>
      <c r="O6" s="148"/>
      <c r="R6" s="68">
        <v>11225</v>
      </c>
      <c r="S6" s="69" t="s">
        <v>148</v>
      </c>
      <c r="T6" s="70">
        <v>224</v>
      </c>
      <c r="U6" s="70">
        <v>5</v>
      </c>
      <c r="V6" s="90">
        <v>1.62687817031407</v>
      </c>
      <c r="W6" s="90">
        <v>1.86026387507671</v>
      </c>
      <c r="X6" s="90">
        <v>-0.44705849608613701</v>
      </c>
      <c r="Y6" s="80">
        <f t="shared" ref="Y6:Y20" si="0">T6*W6+U6*X6+V6</f>
        <v>416.09069370706641</v>
      </c>
    </row>
    <row r="7" spans="1:25" ht="23.5">
      <c r="A7" s="84" t="s">
        <v>146</v>
      </c>
      <c r="B7" s="85" t="s">
        <v>162</v>
      </c>
      <c r="C7" s="86" t="s">
        <v>148</v>
      </c>
      <c r="D7" s="87">
        <v>93032</v>
      </c>
      <c r="E7" s="88">
        <v>258</v>
      </c>
      <c r="F7" s="88">
        <v>126</v>
      </c>
      <c r="G7" s="89">
        <v>2</v>
      </c>
      <c r="H7" s="65"/>
      <c r="I7" s="146"/>
      <c r="J7" s="147"/>
      <c r="K7" s="147"/>
      <c r="L7" s="147"/>
      <c r="M7" s="147"/>
      <c r="N7" s="147"/>
      <c r="O7" s="148"/>
      <c r="R7" s="68">
        <v>10019</v>
      </c>
      <c r="S7" s="69" t="s">
        <v>163</v>
      </c>
      <c r="T7" s="70">
        <v>15</v>
      </c>
      <c r="U7" s="70">
        <v>2</v>
      </c>
      <c r="V7" s="90">
        <v>1.62687817031407</v>
      </c>
      <c r="W7" s="90">
        <v>1.86026387507671</v>
      </c>
      <c r="X7" s="90">
        <v>-0.44705849608613701</v>
      </c>
      <c r="Y7" s="80">
        <f t="shared" si="0"/>
        <v>28.636719304292441</v>
      </c>
    </row>
    <row r="8" spans="1:25" ht="23.5">
      <c r="A8" s="84" t="s">
        <v>146</v>
      </c>
      <c r="B8" s="85" t="s">
        <v>164</v>
      </c>
      <c r="C8" s="86" t="s">
        <v>148</v>
      </c>
      <c r="D8" s="87">
        <v>72930</v>
      </c>
      <c r="E8" s="88">
        <v>250</v>
      </c>
      <c r="F8" s="88">
        <v>143</v>
      </c>
      <c r="G8" s="89">
        <v>2</v>
      </c>
      <c r="H8" s="65"/>
      <c r="I8" s="149"/>
      <c r="J8" s="150"/>
      <c r="K8" s="150"/>
      <c r="L8" s="150"/>
      <c r="M8" s="150"/>
      <c r="N8" s="150"/>
      <c r="O8" s="151"/>
      <c r="R8" s="68">
        <v>10036</v>
      </c>
      <c r="S8" s="69" t="s">
        <v>163</v>
      </c>
      <c r="T8" s="70">
        <v>78</v>
      </c>
      <c r="U8" s="70">
        <v>4</v>
      </c>
      <c r="V8" s="90">
        <v>1.62687817031407</v>
      </c>
      <c r="W8" s="90">
        <v>1.86026387507671</v>
      </c>
      <c r="X8" s="90">
        <v>-0.44705849608613701</v>
      </c>
      <c r="Y8" s="80">
        <f t="shared" si="0"/>
        <v>144.93922644195288</v>
      </c>
    </row>
    <row r="9" spans="1:25" ht="23.5">
      <c r="A9" s="84" t="s">
        <v>146</v>
      </c>
      <c r="B9" s="85" t="s">
        <v>164</v>
      </c>
      <c r="C9" s="86" t="s">
        <v>148</v>
      </c>
      <c r="D9" s="87">
        <v>51578</v>
      </c>
      <c r="E9" s="88">
        <v>250</v>
      </c>
      <c r="F9" s="88">
        <v>144</v>
      </c>
      <c r="G9" s="89">
        <v>4</v>
      </c>
      <c r="H9" s="65"/>
      <c r="I9" s="152"/>
      <c r="J9" s="153"/>
      <c r="K9" s="153"/>
      <c r="L9" s="153"/>
      <c r="M9" s="153"/>
      <c r="N9" s="153"/>
      <c r="O9" s="154"/>
      <c r="R9" s="68">
        <v>10301</v>
      </c>
      <c r="S9" s="69" t="s">
        <v>165</v>
      </c>
      <c r="T9" s="70">
        <v>12</v>
      </c>
      <c r="U9" s="70">
        <v>5</v>
      </c>
      <c r="V9" s="90">
        <v>1.62687817031407</v>
      </c>
      <c r="W9" s="90">
        <v>1.86026387507671</v>
      </c>
      <c r="X9" s="90">
        <v>-0.44705849608613701</v>
      </c>
      <c r="Y9" s="80">
        <f t="shared" si="0"/>
        <v>21.714752190803907</v>
      </c>
    </row>
    <row r="10" spans="1:25" ht="23.5">
      <c r="A10" s="84" t="s">
        <v>146</v>
      </c>
      <c r="B10" s="85" t="s">
        <v>166</v>
      </c>
      <c r="C10" s="86" t="s">
        <v>148</v>
      </c>
      <c r="D10" s="87">
        <v>69573</v>
      </c>
      <c r="E10" s="88">
        <v>202</v>
      </c>
      <c r="F10" s="88">
        <v>137</v>
      </c>
      <c r="G10" s="89">
        <v>3</v>
      </c>
      <c r="H10" s="65"/>
      <c r="I10" s="155"/>
      <c r="J10" s="156"/>
      <c r="K10" s="156"/>
      <c r="L10" s="156"/>
      <c r="M10" s="156"/>
      <c r="N10" s="156"/>
      <c r="O10" s="157"/>
      <c r="R10" s="68">
        <v>11232</v>
      </c>
      <c r="S10" s="69" t="s">
        <v>148</v>
      </c>
      <c r="T10" s="70">
        <v>69</v>
      </c>
      <c r="U10" s="70">
        <v>2</v>
      </c>
      <c r="V10" s="90">
        <v>1.62687817031407</v>
      </c>
      <c r="W10" s="90">
        <v>1.86026387507671</v>
      </c>
      <c r="X10" s="90">
        <v>-0.44705849608613701</v>
      </c>
      <c r="Y10" s="80">
        <f t="shared" si="0"/>
        <v>129.09096855843478</v>
      </c>
    </row>
    <row r="11" spans="1:25" ht="23.5">
      <c r="A11" s="84" t="s">
        <v>146</v>
      </c>
      <c r="B11" s="85" t="s">
        <v>167</v>
      </c>
      <c r="C11" s="86" t="s">
        <v>168</v>
      </c>
      <c r="D11" s="87">
        <v>76880</v>
      </c>
      <c r="E11" s="88">
        <v>201</v>
      </c>
      <c r="F11" s="88">
        <v>129</v>
      </c>
      <c r="G11" s="89">
        <v>3</v>
      </c>
      <c r="H11" s="65"/>
      <c r="I11" s="155"/>
      <c r="J11" s="156"/>
      <c r="K11" s="156"/>
      <c r="L11" s="156"/>
      <c r="M11" s="156"/>
      <c r="N11" s="156"/>
      <c r="O11" s="157"/>
      <c r="R11" s="68">
        <v>10013</v>
      </c>
      <c r="S11" s="69" t="s">
        <v>163</v>
      </c>
      <c r="T11" s="70">
        <v>15</v>
      </c>
      <c r="U11" s="70">
        <v>2</v>
      </c>
      <c r="V11" s="90">
        <v>1.62687817031407</v>
      </c>
      <c r="W11" s="90">
        <v>1.86026387507671</v>
      </c>
      <c r="X11" s="90">
        <v>-0.44705849608613701</v>
      </c>
      <c r="Y11" s="80">
        <f t="shared" si="0"/>
        <v>28.636719304292441</v>
      </c>
    </row>
    <row r="12" spans="1:25" ht="23.5">
      <c r="A12" s="84" t="s">
        <v>146</v>
      </c>
      <c r="B12" s="85" t="s">
        <v>169</v>
      </c>
      <c r="C12" s="86" t="s">
        <v>160</v>
      </c>
      <c r="D12" s="87">
        <v>27678</v>
      </c>
      <c r="E12" s="88">
        <v>200</v>
      </c>
      <c r="F12" s="88">
        <v>144</v>
      </c>
      <c r="G12" s="89">
        <v>3</v>
      </c>
      <c r="H12" s="65"/>
      <c r="I12" s="155"/>
      <c r="J12" s="156"/>
      <c r="K12" s="156"/>
      <c r="L12" s="156"/>
      <c r="M12" s="156"/>
      <c r="N12" s="156"/>
      <c r="O12" s="157"/>
      <c r="R12" s="68">
        <v>11411</v>
      </c>
      <c r="S12" s="69" t="s">
        <v>170</v>
      </c>
      <c r="T12" s="70">
        <v>41</v>
      </c>
      <c r="U12" s="70">
        <v>6</v>
      </c>
      <c r="V12" s="90">
        <v>1.62687817031407</v>
      </c>
      <c r="W12" s="90">
        <v>1.86026387507671</v>
      </c>
      <c r="X12" s="90">
        <v>-0.44705849608613701</v>
      </c>
      <c r="Y12" s="80">
        <f t="shared" si="0"/>
        <v>75.215346071942363</v>
      </c>
    </row>
    <row r="13" spans="1:25" ht="23.5">
      <c r="A13" s="84" t="s">
        <v>146</v>
      </c>
      <c r="B13" s="85" t="s">
        <v>171</v>
      </c>
      <c r="C13" s="86" t="s">
        <v>172</v>
      </c>
      <c r="D13" s="87">
        <v>59898</v>
      </c>
      <c r="E13" s="88">
        <v>196</v>
      </c>
      <c r="F13" s="88">
        <v>143</v>
      </c>
      <c r="G13" s="89">
        <v>3</v>
      </c>
      <c r="H13" s="65"/>
      <c r="I13" s="155"/>
      <c r="J13" s="156"/>
      <c r="K13" s="156"/>
      <c r="L13" s="156"/>
      <c r="M13" s="156"/>
      <c r="N13" s="156"/>
      <c r="O13" s="157"/>
      <c r="R13" s="68">
        <v>11209</v>
      </c>
      <c r="S13" s="69" t="s">
        <v>148</v>
      </c>
      <c r="T13" s="70">
        <v>79</v>
      </c>
      <c r="U13" s="70">
        <v>4</v>
      </c>
      <c r="V13" s="90">
        <v>1.62687817031407</v>
      </c>
      <c r="W13" s="90">
        <v>1.86026387507671</v>
      </c>
      <c r="X13" s="90">
        <v>-0.44705849608613701</v>
      </c>
      <c r="Y13" s="80">
        <f t="shared" si="0"/>
        <v>146.79949031702961</v>
      </c>
    </row>
    <row r="14" spans="1:25" ht="23.5">
      <c r="A14" s="84" t="s">
        <v>146</v>
      </c>
      <c r="B14" s="85" t="s">
        <v>173</v>
      </c>
      <c r="C14" s="86" t="s">
        <v>174</v>
      </c>
      <c r="D14" s="87">
        <v>49082</v>
      </c>
      <c r="E14" s="88">
        <v>195</v>
      </c>
      <c r="F14" s="88">
        <v>60</v>
      </c>
      <c r="G14" s="89">
        <v>3</v>
      </c>
      <c r="H14" s="65"/>
      <c r="I14" s="155"/>
      <c r="J14" s="156"/>
      <c r="K14" s="156"/>
      <c r="L14" s="156"/>
      <c r="M14" s="156"/>
      <c r="N14" s="156"/>
      <c r="O14" s="157"/>
      <c r="R14" s="68">
        <v>11354</v>
      </c>
      <c r="S14" s="69" t="s">
        <v>175</v>
      </c>
      <c r="T14" s="70">
        <v>18</v>
      </c>
      <c r="U14" s="70">
        <v>2</v>
      </c>
      <c r="V14" s="90">
        <v>1.62687817031407</v>
      </c>
      <c r="W14" s="90">
        <v>1.86026387507671</v>
      </c>
      <c r="X14" s="90">
        <v>-0.44705849608613701</v>
      </c>
      <c r="Y14" s="80">
        <f t="shared" si="0"/>
        <v>34.217510929522582</v>
      </c>
    </row>
    <row r="15" spans="1:25" ht="23.5">
      <c r="A15" s="84" t="s">
        <v>146</v>
      </c>
      <c r="B15" s="85" t="s">
        <v>176</v>
      </c>
      <c r="C15" s="86" t="s">
        <v>160</v>
      </c>
      <c r="D15" s="87">
        <v>55557</v>
      </c>
      <c r="E15" s="88">
        <v>177</v>
      </c>
      <c r="F15" s="88">
        <v>66</v>
      </c>
      <c r="G15" s="89">
        <v>4</v>
      </c>
      <c r="H15" s="65"/>
      <c r="I15" s="155"/>
      <c r="J15" s="156"/>
      <c r="K15" s="156"/>
      <c r="L15" s="156"/>
      <c r="M15" s="156"/>
      <c r="N15" s="156"/>
      <c r="O15" s="157"/>
      <c r="R15" s="68">
        <v>11369</v>
      </c>
      <c r="S15" s="69" t="s">
        <v>177</v>
      </c>
      <c r="T15" s="70">
        <v>66</v>
      </c>
      <c r="U15" s="70">
        <v>6</v>
      </c>
      <c r="V15" s="90">
        <v>1.62687817031407</v>
      </c>
      <c r="W15" s="90">
        <v>1.86026387507671</v>
      </c>
      <c r="X15" s="90">
        <v>-0.44705849608613701</v>
      </c>
      <c r="Y15" s="80">
        <f t="shared" si="0"/>
        <v>121.72194294886012</v>
      </c>
    </row>
    <row r="16" spans="1:25" ht="23.5">
      <c r="A16" s="84" t="s">
        <v>146</v>
      </c>
      <c r="B16" s="85" t="s">
        <v>178</v>
      </c>
      <c r="C16" s="86" t="s">
        <v>148</v>
      </c>
      <c r="D16" s="87">
        <v>27716</v>
      </c>
      <c r="E16" s="88">
        <v>177</v>
      </c>
      <c r="F16" s="88">
        <v>63</v>
      </c>
      <c r="G16" s="89">
        <v>2</v>
      </c>
      <c r="H16" s="65"/>
      <c r="I16" s="155"/>
      <c r="J16" s="156"/>
      <c r="K16" s="156"/>
      <c r="L16" s="156"/>
      <c r="M16" s="156"/>
      <c r="N16" s="156"/>
      <c r="O16" s="157"/>
      <c r="R16" s="68">
        <v>11216</v>
      </c>
      <c r="S16" s="69" t="s">
        <v>148</v>
      </c>
      <c r="T16" s="70">
        <v>60</v>
      </c>
      <c r="U16" s="70">
        <v>2</v>
      </c>
      <c r="V16" s="90">
        <v>1.62687817031407</v>
      </c>
      <c r="W16" s="90">
        <v>1.86026387507671</v>
      </c>
      <c r="X16" s="90">
        <v>-0.44705849608613701</v>
      </c>
      <c r="Y16" s="80">
        <f t="shared" si="0"/>
        <v>112.34859368274439</v>
      </c>
    </row>
    <row r="17" spans="1:25" ht="23.5">
      <c r="A17" s="84" t="s">
        <v>146</v>
      </c>
      <c r="B17" s="85" t="s">
        <v>179</v>
      </c>
      <c r="C17" s="86" t="s">
        <v>163</v>
      </c>
      <c r="D17" s="87">
        <v>32405</v>
      </c>
      <c r="E17" s="88">
        <v>176</v>
      </c>
      <c r="F17" s="88">
        <v>80</v>
      </c>
      <c r="G17" s="89">
        <v>5</v>
      </c>
      <c r="H17" s="65"/>
      <c r="I17" s="155"/>
      <c r="J17" s="156"/>
      <c r="K17" s="156"/>
      <c r="L17" s="156"/>
      <c r="M17" s="156"/>
      <c r="N17" s="156"/>
      <c r="O17" s="157"/>
      <c r="R17" s="68">
        <v>11417</v>
      </c>
      <c r="S17" s="69" t="s">
        <v>180</v>
      </c>
      <c r="T17" s="70">
        <v>86</v>
      </c>
      <c r="U17" s="70">
        <v>4</v>
      </c>
      <c r="V17" s="90">
        <v>1.62687817031407</v>
      </c>
      <c r="W17" s="90">
        <v>1.86026387507671</v>
      </c>
      <c r="X17" s="90">
        <v>-0.44705849608613701</v>
      </c>
      <c r="Y17" s="80">
        <f t="shared" si="0"/>
        <v>159.82133744256657</v>
      </c>
    </row>
    <row r="18" spans="1:25" ht="23.5">
      <c r="A18" s="84" t="s">
        <v>146</v>
      </c>
      <c r="B18" s="85" t="s">
        <v>181</v>
      </c>
      <c r="C18" s="86" t="s">
        <v>182</v>
      </c>
      <c r="D18" s="87">
        <v>110337</v>
      </c>
      <c r="E18" s="88">
        <v>172</v>
      </c>
      <c r="F18" s="88">
        <v>61</v>
      </c>
      <c r="G18" s="89">
        <v>2</v>
      </c>
      <c r="H18" s="65"/>
      <c r="I18" s="155"/>
      <c r="J18" s="156"/>
      <c r="K18" s="156"/>
      <c r="L18" s="156"/>
      <c r="M18" s="156"/>
      <c r="N18" s="156"/>
      <c r="O18" s="157"/>
      <c r="R18" s="68">
        <v>11417</v>
      </c>
      <c r="S18" s="69" t="s">
        <v>180</v>
      </c>
      <c r="T18" s="70">
        <v>96</v>
      </c>
      <c r="U18" s="70">
        <v>5</v>
      </c>
      <c r="V18" s="90">
        <v>1.62687817031407</v>
      </c>
      <c r="W18" s="90">
        <v>1.86026387507671</v>
      </c>
      <c r="X18" s="90">
        <v>-0.44705849608613701</v>
      </c>
      <c r="Y18" s="80">
        <f t="shared" si="0"/>
        <v>177.97691769724756</v>
      </c>
    </row>
    <row r="19" spans="1:25" ht="23.5">
      <c r="A19" s="84" t="s">
        <v>146</v>
      </c>
      <c r="B19" s="85" t="s">
        <v>183</v>
      </c>
      <c r="C19" s="86" t="s">
        <v>160</v>
      </c>
      <c r="D19" s="87">
        <v>19014</v>
      </c>
      <c r="E19" s="88">
        <v>172</v>
      </c>
      <c r="F19" s="88">
        <v>88</v>
      </c>
      <c r="G19" s="89">
        <v>4</v>
      </c>
      <c r="H19" s="65"/>
      <c r="I19" s="155"/>
      <c r="J19" s="156"/>
      <c r="K19" s="156"/>
      <c r="L19" s="156"/>
      <c r="M19" s="156"/>
      <c r="N19" s="156"/>
      <c r="O19" s="157"/>
      <c r="R19" s="68">
        <v>11355</v>
      </c>
      <c r="S19" s="69" t="s">
        <v>175</v>
      </c>
      <c r="T19" s="70">
        <v>18</v>
      </c>
      <c r="U19" s="70">
        <v>4</v>
      </c>
      <c r="V19" s="90">
        <v>1.62687817031407</v>
      </c>
      <c r="W19" s="90">
        <v>1.86026387507671</v>
      </c>
      <c r="X19" s="90">
        <v>-0.44705849608613701</v>
      </c>
      <c r="Y19" s="80">
        <f t="shared" si="0"/>
        <v>33.323393937350303</v>
      </c>
    </row>
    <row r="20" spans="1:25" ht="23.5">
      <c r="A20" s="84" t="s">
        <v>146</v>
      </c>
      <c r="B20" s="85" t="s">
        <v>184</v>
      </c>
      <c r="C20" s="86" t="s">
        <v>160</v>
      </c>
      <c r="D20" s="87">
        <v>20611</v>
      </c>
      <c r="E20" s="88">
        <v>164</v>
      </c>
      <c r="F20" s="88">
        <v>49</v>
      </c>
      <c r="G20" s="89">
        <v>7</v>
      </c>
      <c r="H20" s="65"/>
      <c r="I20" s="155"/>
      <c r="J20" s="156"/>
      <c r="K20" s="156"/>
      <c r="L20" s="156"/>
      <c r="M20" s="156"/>
      <c r="N20" s="156"/>
      <c r="O20" s="157"/>
      <c r="V20" s="90">
        <v>1.62687817031407</v>
      </c>
      <c r="W20" s="90">
        <v>1.86026387507671</v>
      </c>
      <c r="X20" s="90">
        <v>-0.44705849608613701</v>
      </c>
      <c r="Y20" s="80">
        <f t="shared" si="0"/>
        <v>1.62687817031407</v>
      </c>
    </row>
    <row r="21" spans="1:25">
      <c r="A21" s="84" t="s">
        <v>146</v>
      </c>
      <c r="B21" s="85" t="s">
        <v>185</v>
      </c>
      <c r="C21" s="86" t="s">
        <v>148</v>
      </c>
      <c r="D21" s="87">
        <v>54111</v>
      </c>
      <c r="E21" s="88">
        <v>163</v>
      </c>
      <c r="F21" s="88">
        <v>83</v>
      </c>
      <c r="G21" s="89">
        <v>5</v>
      </c>
      <c r="H21" s="65"/>
      <c r="I21" s="155"/>
      <c r="J21" s="156"/>
      <c r="K21" s="156"/>
      <c r="L21" s="156"/>
      <c r="M21" s="156"/>
      <c r="N21" s="156"/>
      <c r="O21" s="157"/>
    </row>
    <row r="22" spans="1:25">
      <c r="A22" s="84" t="s">
        <v>146</v>
      </c>
      <c r="B22" s="85" t="s">
        <v>186</v>
      </c>
      <c r="C22" s="86" t="s">
        <v>148</v>
      </c>
      <c r="D22" s="87">
        <v>67499</v>
      </c>
      <c r="E22" s="88">
        <v>163</v>
      </c>
      <c r="F22" s="88">
        <v>62</v>
      </c>
      <c r="G22" s="89">
        <v>5</v>
      </c>
      <c r="H22" s="65"/>
      <c r="I22" s="158"/>
      <c r="J22" s="159"/>
      <c r="K22" s="159"/>
      <c r="L22" s="159"/>
      <c r="M22" s="159"/>
      <c r="N22" s="159"/>
      <c r="O22" s="160"/>
    </row>
    <row r="23" spans="1:25">
      <c r="A23" s="84" t="s">
        <v>146</v>
      </c>
      <c r="B23" s="85" t="s">
        <v>187</v>
      </c>
      <c r="C23" s="86" t="s">
        <v>160</v>
      </c>
      <c r="D23" s="87">
        <v>29544</v>
      </c>
      <c r="E23" s="88">
        <v>161</v>
      </c>
      <c r="F23" s="88">
        <v>97</v>
      </c>
      <c r="G23" s="89">
        <v>2</v>
      </c>
      <c r="H23" s="65"/>
      <c r="I23"/>
    </row>
    <row r="24" spans="1:25">
      <c r="A24" s="84" t="s">
        <v>146</v>
      </c>
      <c r="B24" s="85" t="s">
        <v>188</v>
      </c>
      <c r="C24" s="86" t="s">
        <v>160</v>
      </c>
      <c r="D24" s="87">
        <v>33912</v>
      </c>
      <c r="E24" s="88">
        <v>159</v>
      </c>
      <c r="F24" s="88">
        <v>92</v>
      </c>
      <c r="G24" s="89">
        <v>5</v>
      </c>
      <c r="H24" s="65"/>
      <c r="I24" s="62" t="s">
        <v>142</v>
      </c>
    </row>
    <row r="25" spans="1:25">
      <c r="A25" s="84" t="s">
        <v>146</v>
      </c>
      <c r="B25" s="85" t="s">
        <v>189</v>
      </c>
      <c r="C25" s="86" t="s">
        <v>148</v>
      </c>
      <c r="D25" s="87">
        <v>58943</v>
      </c>
      <c r="E25" s="88">
        <v>159</v>
      </c>
      <c r="F25" s="88">
        <v>80</v>
      </c>
      <c r="G25" s="89">
        <v>4</v>
      </c>
      <c r="H25" s="65"/>
      <c r="I25" t="s">
        <v>496</v>
      </c>
    </row>
    <row r="26" spans="1:25">
      <c r="A26" s="84" t="s">
        <v>146</v>
      </c>
      <c r="B26" s="85" t="s">
        <v>190</v>
      </c>
      <c r="C26" s="86" t="s">
        <v>160</v>
      </c>
      <c r="D26" s="87">
        <v>37791</v>
      </c>
      <c r="E26" s="88">
        <v>154</v>
      </c>
      <c r="F26" s="88">
        <v>80</v>
      </c>
      <c r="G26" s="89">
        <v>2</v>
      </c>
      <c r="H26" s="65"/>
      <c r="I26"/>
    </row>
    <row r="27" spans="1:25">
      <c r="A27" s="84" t="s">
        <v>146</v>
      </c>
      <c r="B27" s="85" t="s">
        <v>191</v>
      </c>
      <c r="C27" s="86" t="s">
        <v>192</v>
      </c>
      <c r="D27" s="87">
        <v>55666</v>
      </c>
      <c r="E27" s="88">
        <v>152</v>
      </c>
      <c r="F27" s="88">
        <v>80</v>
      </c>
      <c r="G27" s="89">
        <v>7</v>
      </c>
      <c r="I27" t="s">
        <v>496</v>
      </c>
    </row>
    <row r="28" spans="1:25" ht="15" thickBot="1">
      <c r="A28" s="84" t="s">
        <v>146</v>
      </c>
      <c r="B28" s="85" t="s">
        <v>193</v>
      </c>
      <c r="C28" s="86" t="s">
        <v>194</v>
      </c>
      <c r="D28" s="87">
        <v>54213</v>
      </c>
      <c r="E28" s="88">
        <v>152</v>
      </c>
      <c r="F28" s="88">
        <v>80</v>
      </c>
      <c r="G28" s="89">
        <v>7</v>
      </c>
      <c r="I28"/>
    </row>
    <row r="29" spans="1:25">
      <c r="A29" s="84" t="s">
        <v>146</v>
      </c>
      <c r="B29" s="85" t="s">
        <v>195</v>
      </c>
      <c r="C29" s="86" t="s">
        <v>148</v>
      </c>
      <c r="D29" s="87">
        <v>56904</v>
      </c>
      <c r="E29" s="88">
        <v>151</v>
      </c>
      <c r="F29" s="88">
        <v>79</v>
      </c>
      <c r="G29" s="89">
        <v>6</v>
      </c>
      <c r="I29" s="100" t="s">
        <v>497</v>
      </c>
      <c r="J29" s="100"/>
    </row>
    <row r="30" spans="1:25">
      <c r="A30" s="84" t="s">
        <v>146</v>
      </c>
      <c r="B30" s="85" t="s">
        <v>196</v>
      </c>
      <c r="C30" s="86" t="s">
        <v>160</v>
      </c>
      <c r="D30" s="87">
        <v>28642</v>
      </c>
      <c r="E30" s="88">
        <v>147</v>
      </c>
      <c r="F30" s="88">
        <v>79</v>
      </c>
      <c r="G30" s="89">
        <v>3</v>
      </c>
      <c r="I30" s="30" t="s">
        <v>498</v>
      </c>
      <c r="J30" s="30">
        <v>0.9053656320492991</v>
      </c>
    </row>
    <row r="31" spans="1:25">
      <c r="A31" s="84" t="s">
        <v>146</v>
      </c>
      <c r="B31" s="85" t="s">
        <v>197</v>
      </c>
      <c r="C31" s="86" t="s">
        <v>160</v>
      </c>
      <c r="D31" s="87">
        <v>23879</v>
      </c>
      <c r="E31" s="88">
        <v>146</v>
      </c>
      <c r="F31" s="88">
        <v>79</v>
      </c>
      <c r="G31" s="89">
        <v>2</v>
      </c>
      <c r="I31" s="30" t="s">
        <v>499</v>
      </c>
      <c r="J31" s="30">
        <v>0.81968692769602691</v>
      </c>
    </row>
    <row r="32" spans="1:25">
      <c r="A32" s="84" t="s">
        <v>146</v>
      </c>
      <c r="B32" s="85" t="s">
        <v>198</v>
      </c>
      <c r="C32" s="86" t="s">
        <v>160</v>
      </c>
      <c r="D32" s="87">
        <v>57401</v>
      </c>
      <c r="E32" s="88">
        <v>146</v>
      </c>
      <c r="F32" s="88">
        <v>78</v>
      </c>
      <c r="G32" s="89">
        <v>3</v>
      </c>
      <c r="I32" s="30" t="s">
        <v>500</v>
      </c>
      <c r="J32" s="30">
        <v>0.81836109628202713</v>
      </c>
    </row>
    <row r="33" spans="1:17">
      <c r="A33" s="84" t="s">
        <v>146</v>
      </c>
      <c r="B33" s="85" t="s">
        <v>199</v>
      </c>
      <c r="C33" s="86" t="s">
        <v>200</v>
      </c>
      <c r="D33" s="87">
        <v>82585</v>
      </c>
      <c r="E33" s="88">
        <v>144</v>
      </c>
      <c r="F33" s="88">
        <v>78</v>
      </c>
      <c r="G33" s="89">
        <v>5</v>
      </c>
      <c r="I33" s="30" t="s">
        <v>501</v>
      </c>
      <c r="J33" s="30">
        <v>30.014850828537295</v>
      </c>
    </row>
    <row r="34" spans="1:17" ht="15" thickBot="1">
      <c r="A34" s="84" t="s">
        <v>146</v>
      </c>
      <c r="B34" s="85" t="s">
        <v>201</v>
      </c>
      <c r="C34" s="86" t="s">
        <v>163</v>
      </c>
      <c r="D34" s="87">
        <v>22974</v>
      </c>
      <c r="E34" s="88">
        <v>143</v>
      </c>
      <c r="F34" s="88">
        <v>77</v>
      </c>
      <c r="G34" s="89">
        <v>2</v>
      </c>
      <c r="I34" s="98" t="s">
        <v>502</v>
      </c>
      <c r="J34" s="98">
        <v>275</v>
      </c>
    </row>
    <row r="35" spans="1:17">
      <c r="A35" s="84" t="s">
        <v>146</v>
      </c>
      <c r="B35" s="85" t="s">
        <v>202</v>
      </c>
      <c r="C35" s="86" t="s">
        <v>148</v>
      </c>
      <c r="D35" s="87">
        <v>75837</v>
      </c>
      <c r="E35" s="88">
        <v>142</v>
      </c>
      <c r="F35" s="88">
        <v>76</v>
      </c>
      <c r="G35" s="89">
        <v>3</v>
      </c>
      <c r="I35"/>
    </row>
    <row r="36" spans="1:17" ht="15" thickBot="1">
      <c r="A36" s="84" t="s">
        <v>146</v>
      </c>
      <c r="B36" s="85" t="s">
        <v>203</v>
      </c>
      <c r="C36" s="86" t="s">
        <v>148</v>
      </c>
      <c r="D36" s="87">
        <v>68272</v>
      </c>
      <c r="E36" s="88">
        <v>142</v>
      </c>
      <c r="F36" s="88">
        <v>76</v>
      </c>
      <c r="G36" s="89">
        <v>2</v>
      </c>
      <c r="I36" t="s">
        <v>503</v>
      </c>
    </row>
    <row r="37" spans="1:17">
      <c r="A37" s="84" t="s">
        <v>146</v>
      </c>
      <c r="B37" s="85" t="s">
        <v>204</v>
      </c>
      <c r="C37" s="86" t="s">
        <v>205</v>
      </c>
      <c r="D37" s="87">
        <v>73845</v>
      </c>
      <c r="E37" s="88">
        <v>140</v>
      </c>
      <c r="F37" s="88">
        <v>75</v>
      </c>
      <c r="G37" s="89">
        <v>3</v>
      </c>
      <c r="I37" s="99"/>
      <c r="J37" s="99" t="s">
        <v>507</v>
      </c>
      <c r="K37" s="99" t="s">
        <v>508</v>
      </c>
      <c r="L37" s="99" t="s">
        <v>509</v>
      </c>
      <c r="M37" s="99" t="s">
        <v>510</v>
      </c>
      <c r="N37" s="99" t="s">
        <v>511</v>
      </c>
    </row>
    <row r="38" spans="1:17">
      <c r="A38" s="84" t="s">
        <v>146</v>
      </c>
      <c r="B38" s="85" t="s">
        <v>206</v>
      </c>
      <c r="C38" s="86" t="s">
        <v>160</v>
      </c>
      <c r="D38" s="87">
        <v>30212</v>
      </c>
      <c r="E38" s="88">
        <v>139</v>
      </c>
      <c r="F38" s="88">
        <v>73</v>
      </c>
      <c r="G38" s="89">
        <v>4</v>
      </c>
      <c r="I38" s="30" t="s">
        <v>504</v>
      </c>
      <c r="J38" s="30">
        <v>2</v>
      </c>
      <c r="K38" s="30">
        <v>1113940.7163076391</v>
      </c>
      <c r="L38" s="30">
        <v>556970.35815381957</v>
      </c>
      <c r="M38" s="30">
        <v>618.24370658345993</v>
      </c>
      <c r="N38" s="30">
        <v>6.6023874119391599E-102</v>
      </c>
    </row>
    <row r="39" spans="1:17">
      <c r="A39" s="84" t="s">
        <v>146</v>
      </c>
      <c r="B39" s="85" t="s">
        <v>207</v>
      </c>
      <c r="C39" s="86" t="s">
        <v>208</v>
      </c>
      <c r="D39" s="87">
        <v>94952</v>
      </c>
      <c r="E39" s="88">
        <v>137</v>
      </c>
      <c r="F39" s="88">
        <v>73</v>
      </c>
      <c r="G39" s="89">
        <v>4</v>
      </c>
      <c r="I39" s="30" t="s">
        <v>505</v>
      </c>
      <c r="J39" s="30">
        <v>272</v>
      </c>
      <c r="K39" s="30">
        <v>245042.42551054212</v>
      </c>
      <c r="L39" s="30">
        <v>900.89127025934602</v>
      </c>
      <c r="M39" s="30"/>
      <c r="N39" s="30"/>
    </row>
    <row r="40" spans="1:17" ht="15" thickBot="1">
      <c r="A40" s="84" t="s">
        <v>146</v>
      </c>
      <c r="B40" s="85" t="s">
        <v>209</v>
      </c>
      <c r="C40" s="86" t="s">
        <v>148</v>
      </c>
      <c r="D40" s="87">
        <v>50105</v>
      </c>
      <c r="E40" s="88">
        <v>136</v>
      </c>
      <c r="F40" s="88">
        <v>72</v>
      </c>
      <c r="G40" s="89">
        <v>5</v>
      </c>
      <c r="I40" s="98" t="s">
        <v>506</v>
      </c>
      <c r="J40" s="98">
        <v>274</v>
      </c>
      <c r="K40" s="98">
        <v>1358983.1418181811</v>
      </c>
      <c r="L40" s="98"/>
      <c r="M40" s="98"/>
      <c r="N40" s="98"/>
    </row>
    <row r="41" spans="1:17" ht="15" thickBot="1">
      <c r="A41" s="84" t="s">
        <v>146</v>
      </c>
      <c r="B41" s="85" t="s">
        <v>210</v>
      </c>
      <c r="C41" s="86" t="s">
        <v>163</v>
      </c>
      <c r="D41" s="87">
        <v>33268</v>
      </c>
      <c r="E41" s="88">
        <v>133</v>
      </c>
      <c r="F41" s="88">
        <v>72</v>
      </c>
      <c r="G41" s="89">
        <v>2</v>
      </c>
      <c r="I41"/>
    </row>
    <row r="42" spans="1:17">
      <c r="A42" s="84" t="s">
        <v>146</v>
      </c>
      <c r="B42" s="85" t="s">
        <v>211</v>
      </c>
      <c r="C42" s="86" t="s">
        <v>148</v>
      </c>
      <c r="D42" s="87">
        <v>63749</v>
      </c>
      <c r="E42" s="88">
        <v>130</v>
      </c>
      <c r="F42" s="88">
        <v>71</v>
      </c>
      <c r="G42" s="89">
        <v>7</v>
      </c>
      <c r="I42" s="99"/>
      <c r="J42" s="99" t="s">
        <v>512</v>
      </c>
      <c r="K42" s="99" t="s">
        <v>501</v>
      </c>
      <c r="L42" s="99" t="s">
        <v>513</v>
      </c>
      <c r="M42" s="99" t="s">
        <v>514</v>
      </c>
      <c r="N42" s="99" t="s">
        <v>515</v>
      </c>
      <c r="O42" s="99" t="s">
        <v>516</v>
      </c>
      <c r="P42" s="99" t="s">
        <v>517</v>
      </c>
      <c r="Q42" s="99" t="s">
        <v>518</v>
      </c>
    </row>
    <row r="43" spans="1:17">
      <c r="A43" s="84" t="s">
        <v>146</v>
      </c>
      <c r="B43" s="85" t="s">
        <v>212</v>
      </c>
      <c r="C43" s="86" t="s">
        <v>148</v>
      </c>
      <c r="D43" s="87">
        <v>190624</v>
      </c>
      <c r="E43" s="88">
        <v>127</v>
      </c>
      <c r="F43" s="88">
        <v>71</v>
      </c>
      <c r="G43" s="89">
        <v>7</v>
      </c>
      <c r="I43" s="30" t="s">
        <v>140</v>
      </c>
      <c r="J43" s="163">
        <v>1.62687817031407</v>
      </c>
      <c r="K43" s="30">
        <v>5.7337956059353221</v>
      </c>
      <c r="L43" s="30">
        <v>0.2837349431552823</v>
      </c>
      <c r="M43" s="30">
        <v>0.7768293660995631</v>
      </c>
      <c r="N43" s="30">
        <v>-9.6613819750107837</v>
      </c>
      <c r="O43" s="30">
        <v>12.915138315638917</v>
      </c>
      <c r="P43" s="30">
        <v>-9.6613819750107837</v>
      </c>
      <c r="Q43" s="30">
        <v>12.915138315638917</v>
      </c>
    </row>
    <row r="44" spans="1:17">
      <c r="A44" s="84" t="s">
        <v>146</v>
      </c>
      <c r="B44" s="85" t="s">
        <v>213</v>
      </c>
      <c r="C44" s="86" t="s">
        <v>148</v>
      </c>
      <c r="D44" s="87">
        <v>221217</v>
      </c>
      <c r="E44" s="88">
        <v>124</v>
      </c>
      <c r="F44" s="88">
        <v>71</v>
      </c>
      <c r="G44" s="89">
        <v>2</v>
      </c>
      <c r="I44" s="30" t="s">
        <v>144</v>
      </c>
      <c r="J44" s="163">
        <v>1.86026387507671</v>
      </c>
      <c r="K44" s="30">
        <v>5.39216074493956E-2</v>
      </c>
      <c r="L44" s="30">
        <v>34.49941429922184</v>
      </c>
      <c r="M44" s="30">
        <v>2.4470887829533098E-101</v>
      </c>
      <c r="N44" s="30">
        <v>1.7541071206027949</v>
      </c>
      <c r="O44" s="30">
        <v>1.9664206295506161</v>
      </c>
      <c r="P44" s="30">
        <v>1.7541071206027949</v>
      </c>
      <c r="Q44" s="30">
        <v>1.9664206295506161</v>
      </c>
    </row>
    <row r="45" spans="1:17" ht="15" thickBot="1">
      <c r="A45" s="84" t="s">
        <v>146</v>
      </c>
      <c r="B45" s="85" t="s">
        <v>214</v>
      </c>
      <c r="C45" s="86" t="s">
        <v>172</v>
      </c>
      <c r="D45" s="87">
        <v>44526</v>
      </c>
      <c r="E45" s="88">
        <v>123</v>
      </c>
      <c r="F45" s="88">
        <v>70</v>
      </c>
      <c r="G45" s="89">
        <v>4</v>
      </c>
      <c r="I45" s="98" t="s">
        <v>145</v>
      </c>
      <c r="J45" s="164">
        <v>-0.44705849608613685</v>
      </c>
      <c r="K45" s="98">
        <v>1.1037172576752279</v>
      </c>
      <c r="L45" s="98">
        <v>-0.40504802563999154</v>
      </c>
      <c r="M45" s="98">
        <v>0.68576058481813773</v>
      </c>
      <c r="N45" s="98">
        <v>-2.6199729820202999</v>
      </c>
      <c r="O45" s="98">
        <v>1.7258559898480264</v>
      </c>
      <c r="P45" s="98">
        <v>-2.6199729820202999</v>
      </c>
      <c r="Q45" s="98">
        <v>1.7258559898480264</v>
      </c>
    </row>
    <row r="46" spans="1:17">
      <c r="A46" s="84" t="s">
        <v>146</v>
      </c>
      <c r="B46" s="85" t="s">
        <v>215</v>
      </c>
      <c r="C46" s="86" t="s">
        <v>148</v>
      </c>
      <c r="D46" s="87">
        <v>51987</v>
      </c>
      <c r="E46" s="88">
        <v>123</v>
      </c>
      <c r="F46" s="88">
        <v>68</v>
      </c>
      <c r="G46" s="89">
        <v>5</v>
      </c>
      <c r="H46" s="65"/>
      <c r="I46"/>
    </row>
    <row r="47" spans="1:17">
      <c r="A47" s="84" t="s">
        <v>146</v>
      </c>
      <c r="B47" s="85" t="s">
        <v>216</v>
      </c>
      <c r="C47" s="86" t="s">
        <v>160</v>
      </c>
      <c r="D47" s="87">
        <v>29654</v>
      </c>
      <c r="E47" s="88">
        <v>122</v>
      </c>
      <c r="F47" s="88">
        <v>68</v>
      </c>
      <c r="G47" s="89">
        <v>3</v>
      </c>
      <c r="H47" s="65"/>
      <c r="I47"/>
    </row>
    <row r="48" spans="1:17">
      <c r="A48" s="84" t="s">
        <v>146</v>
      </c>
      <c r="B48" s="85" t="s">
        <v>217</v>
      </c>
      <c r="C48" s="86" t="s">
        <v>148</v>
      </c>
      <c r="D48" s="87">
        <v>158107</v>
      </c>
      <c r="E48" s="88">
        <v>120</v>
      </c>
      <c r="F48" s="88">
        <v>68</v>
      </c>
      <c r="G48" s="89">
        <v>6</v>
      </c>
      <c r="H48" s="65"/>
      <c r="I48"/>
    </row>
    <row r="49" spans="1:8">
      <c r="A49" s="84" t="s">
        <v>146</v>
      </c>
      <c r="B49" s="85" t="s">
        <v>218</v>
      </c>
      <c r="C49" s="86" t="s">
        <v>163</v>
      </c>
      <c r="D49" s="87">
        <v>221643</v>
      </c>
      <c r="E49" s="88">
        <v>119</v>
      </c>
      <c r="F49" s="88">
        <v>66</v>
      </c>
      <c r="G49" s="89">
        <v>3</v>
      </c>
      <c r="H49" s="65"/>
    </row>
    <row r="50" spans="1:8">
      <c r="A50" s="84" t="s">
        <v>146</v>
      </c>
      <c r="B50" s="85" t="s">
        <v>219</v>
      </c>
      <c r="C50" s="86" t="s">
        <v>148</v>
      </c>
      <c r="D50" s="87">
        <v>97865</v>
      </c>
      <c r="E50" s="88">
        <v>117</v>
      </c>
      <c r="F50" s="88">
        <v>66</v>
      </c>
      <c r="G50" s="89">
        <v>4</v>
      </c>
      <c r="H50" s="65"/>
    </row>
    <row r="51" spans="1:8">
      <c r="A51" s="84" t="s">
        <v>146</v>
      </c>
      <c r="B51" s="85" t="s">
        <v>220</v>
      </c>
      <c r="C51" s="86" t="s">
        <v>160</v>
      </c>
      <c r="D51" s="87">
        <v>56217</v>
      </c>
      <c r="E51" s="88">
        <v>116</v>
      </c>
      <c r="F51" s="88">
        <v>66</v>
      </c>
      <c r="G51" s="89">
        <v>6</v>
      </c>
      <c r="H51" s="65"/>
    </row>
    <row r="52" spans="1:8">
      <c r="A52" s="84" t="s">
        <v>146</v>
      </c>
      <c r="B52" s="85" t="s">
        <v>221</v>
      </c>
      <c r="C52" s="86" t="s">
        <v>148</v>
      </c>
      <c r="D52" s="87">
        <v>73084</v>
      </c>
      <c r="E52" s="88">
        <v>116</v>
      </c>
      <c r="F52" s="88">
        <v>65</v>
      </c>
      <c r="G52" s="89">
        <v>4</v>
      </c>
      <c r="H52" s="65"/>
    </row>
    <row r="53" spans="1:8">
      <c r="A53" s="84" t="s">
        <v>146</v>
      </c>
      <c r="B53" s="85" t="s">
        <v>222</v>
      </c>
      <c r="C53" s="86" t="s">
        <v>223</v>
      </c>
      <c r="D53" s="87">
        <v>40485</v>
      </c>
      <c r="E53" s="88">
        <v>114</v>
      </c>
      <c r="F53" s="88">
        <v>64</v>
      </c>
      <c r="G53" s="89">
        <v>5</v>
      </c>
      <c r="H53" s="65"/>
    </row>
    <row r="54" spans="1:8">
      <c r="A54" s="84" t="s">
        <v>146</v>
      </c>
      <c r="B54" s="85" t="s">
        <v>224</v>
      </c>
      <c r="C54" s="86" t="s">
        <v>160</v>
      </c>
      <c r="D54" s="87">
        <v>35893</v>
      </c>
      <c r="E54" s="88">
        <v>113</v>
      </c>
      <c r="F54" s="88">
        <v>64</v>
      </c>
      <c r="G54" s="89">
        <v>4</v>
      </c>
      <c r="H54" s="65"/>
    </row>
    <row r="55" spans="1:8">
      <c r="A55" s="84" t="s">
        <v>146</v>
      </c>
      <c r="B55" s="85" t="s">
        <v>225</v>
      </c>
      <c r="C55" s="86" t="s">
        <v>148</v>
      </c>
      <c r="D55" s="87">
        <v>41740</v>
      </c>
      <c r="E55" s="88">
        <v>113</v>
      </c>
      <c r="F55" s="88">
        <v>63</v>
      </c>
      <c r="G55" s="89">
        <v>3</v>
      </c>
      <c r="H55" s="65"/>
    </row>
    <row r="56" spans="1:8">
      <c r="A56" s="84" t="s">
        <v>146</v>
      </c>
      <c r="B56" s="85" t="s">
        <v>226</v>
      </c>
      <c r="C56" s="86" t="s">
        <v>163</v>
      </c>
      <c r="D56" s="87">
        <v>233961</v>
      </c>
      <c r="E56" s="88">
        <v>110</v>
      </c>
      <c r="F56" s="88">
        <v>63</v>
      </c>
      <c r="G56" s="89">
        <v>7</v>
      </c>
      <c r="H56" s="65"/>
    </row>
    <row r="57" spans="1:8">
      <c r="A57" s="84" t="s">
        <v>146</v>
      </c>
      <c r="B57" s="85" t="s">
        <v>227</v>
      </c>
      <c r="C57" s="86" t="s">
        <v>172</v>
      </c>
      <c r="D57" s="87">
        <v>61993</v>
      </c>
      <c r="E57" s="88">
        <v>109</v>
      </c>
      <c r="F57" s="88">
        <v>61</v>
      </c>
      <c r="G57" s="89">
        <v>3</v>
      </c>
      <c r="H57" s="65"/>
    </row>
    <row r="58" spans="1:8">
      <c r="A58" s="84" t="s">
        <v>146</v>
      </c>
      <c r="B58" s="85" t="s">
        <v>228</v>
      </c>
      <c r="C58" s="86" t="s">
        <v>160</v>
      </c>
      <c r="D58" s="87">
        <v>36874</v>
      </c>
      <c r="E58" s="88">
        <v>101</v>
      </c>
      <c r="F58" s="88">
        <v>59</v>
      </c>
      <c r="G58" s="89">
        <v>7</v>
      </c>
      <c r="H58" s="65"/>
    </row>
    <row r="59" spans="1:8">
      <c r="A59" s="84" t="s">
        <v>146</v>
      </c>
      <c r="B59" s="85" t="s">
        <v>229</v>
      </c>
      <c r="C59" s="86" t="s">
        <v>148</v>
      </c>
      <c r="D59" s="87">
        <v>56263</v>
      </c>
      <c r="E59" s="88">
        <v>101</v>
      </c>
      <c r="F59" s="88">
        <v>58</v>
      </c>
      <c r="G59" s="89">
        <v>3</v>
      </c>
      <c r="H59" s="65"/>
    </row>
    <row r="60" spans="1:8">
      <c r="A60" s="84" t="s">
        <v>146</v>
      </c>
      <c r="B60" s="85" t="s">
        <v>230</v>
      </c>
      <c r="C60" s="86" t="s">
        <v>163</v>
      </c>
      <c r="D60" s="87">
        <v>80356</v>
      </c>
      <c r="E60" s="88">
        <v>99</v>
      </c>
      <c r="F60" s="88">
        <v>57</v>
      </c>
      <c r="G60" s="89">
        <v>3</v>
      </c>
      <c r="H60" s="65"/>
    </row>
    <row r="61" spans="1:8">
      <c r="A61" s="84" t="s">
        <v>146</v>
      </c>
      <c r="B61" s="85" t="s">
        <v>231</v>
      </c>
      <c r="C61" s="86" t="s">
        <v>232</v>
      </c>
      <c r="D61" s="87">
        <v>74443</v>
      </c>
      <c r="E61" s="88">
        <v>98</v>
      </c>
      <c r="F61" s="88">
        <v>53</v>
      </c>
      <c r="G61" s="89">
        <v>5</v>
      </c>
      <c r="H61" s="65"/>
    </row>
    <row r="62" spans="1:8">
      <c r="A62" s="84" t="s">
        <v>146</v>
      </c>
      <c r="B62" s="85" t="s">
        <v>233</v>
      </c>
      <c r="C62" s="86" t="s">
        <v>163</v>
      </c>
      <c r="D62" s="87">
        <v>237266</v>
      </c>
      <c r="E62" s="88">
        <v>98</v>
      </c>
      <c r="F62" s="88">
        <v>52</v>
      </c>
      <c r="G62" s="89">
        <v>5</v>
      </c>
      <c r="H62" s="65"/>
    </row>
    <row r="63" spans="1:8">
      <c r="A63" s="84" t="s">
        <v>146</v>
      </c>
      <c r="B63" s="85" t="s">
        <v>234</v>
      </c>
      <c r="C63" s="86" t="s">
        <v>160</v>
      </c>
      <c r="D63" s="87">
        <v>85416</v>
      </c>
      <c r="E63" s="88">
        <v>97</v>
      </c>
      <c r="F63" s="88">
        <v>52</v>
      </c>
      <c r="G63" s="89">
        <v>3</v>
      </c>
      <c r="H63" s="65"/>
    </row>
    <row r="64" spans="1:8">
      <c r="A64" s="84" t="s">
        <v>146</v>
      </c>
      <c r="B64" s="85" t="s">
        <v>235</v>
      </c>
      <c r="C64" s="86" t="s">
        <v>148</v>
      </c>
      <c r="D64" s="87">
        <v>156715</v>
      </c>
      <c r="E64" s="88">
        <v>96</v>
      </c>
      <c r="F64" s="88">
        <v>48</v>
      </c>
      <c r="G64" s="89">
        <v>4</v>
      </c>
      <c r="H64" s="65"/>
    </row>
    <row r="65" spans="1:9">
      <c r="A65" s="84" t="s">
        <v>146</v>
      </c>
      <c r="B65" s="85" t="s">
        <v>236</v>
      </c>
      <c r="C65" s="86" t="s">
        <v>237</v>
      </c>
      <c r="D65" s="87">
        <v>78905</v>
      </c>
      <c r="E65" s="88">
        <v>94</v>
      </c>
      <c r="F65" s="88">
        <v>47</v>
      </c>
      <c r="G65" s="89">
        <v>7</v>
      </c>
      <c r="H65" s="65"/>
    </row>
    <row r="66" spans="1:9">
      <c r="A66" s="84" t="s">
        <v>146</v>
      </c>
      <c r="B66" s="85" t="s">
        <v>238</v>
      </c>
      <c r="C66" s="86" t="s">
        <v>160</v>
      </c>
      <c r="D66" s="87">
        <v>56775</v>
      </c>
      <c r="E66" s="88">
        <v>94</v>
      </c>
      <c r="F66" s="88">
        <v>47</v>
      </c>
      <c r="G66" s="89">
        <v>4</v>
      </c>
      <c r="H66" s="65"/>
    </row>
    <row r="67" spans="1:9">
      <c r="A67" s="84" t="s">
        <v>146</v>
      </c>
      <c r="B67" s="85" t="s">
        <v>239</v>
      </c>
      <c r="C67" s="86" t="s">
        <v>148</v>
      </c>
      <c r="D67" s="87">
        <v>74904</v>
      </c>
      <c r="E67" s="88">
        <v>94</v>
      </c>
      <c r="F67" s="88">
        <v>41</v>
      </c>
      <c r="G67" s="89">
        <v>3</v>
      </c>
      <c r="H67" s="65"/>
    </row>
    <row r="68" spans="1:9">
      <c r="A68" s="84" t="s">
        <v>146</v>
      </c>
      <c r="B68" s="85" t="s">
        <v>240</v>
      </c>
      <c r="C68" s="86" t="s">
        <v>163</v>
      </c>
      <c r="D68" s="87">
        <v>228442</v>
      </c>
      <c r="E68" s="88">
        <v>93</v>
      </c>
      <c r="F68" s="88">
        <v>40</v>
      </c>
      <c r="G68" s="89">
        <v>7</v>
      </c>
      <c r="H68" s="65"/>
    </row>
    <row r="69" spans="1:9">
      <c r="A69" s="84" t="s">
        <v>146</v>
      </c>
      <c r="B69" s="85" t="s">
        <v>241</v>
      </c>
      <c r="C69" s="86" t="s">
        <v>163</v>
      </c>
      <c r="D69" s="87">
        <v>127790</v>
      </c>
      <c r="E69" s="88">
        <v>93</v>
      </c>
      <c r="F69" s="88">
        <v>47</v>
      </c>
      <c r="G69" s="89">
        <v>2</v>
      </c>
      <c r="H69" s="65"/>
    </row>
    <row r="70" spans="1:9">
      <c r="A70" s="84" t="s">
        <v>146</v>
      </c>
      <c r="B70" s="85" t="s">
        <v>242</v>
      </c>
      <c r="C70" s="86" t="s">
        <v>165</v>
      </c>
      <c r="D70" s="87">
        <v>113854</v>
      </c>
      <c r="E70" s="88">
        <v>92</v>
      </c>
      <c r="F70" s="88">
        <v>20</v>
      </c>
      <c r="G70" s="89">
        <v>4</v>
      </c>
      <c r="H70" s="65"/>
    </row>
    <row r="71" spans="1:9">
      <c r="A71" s="84" t="s">
        <v>146</v>
      </c>
      <c r="B71" s="85" t="s">
        <v>243</v>
      </c>
      <c r="C71" s="86" t="s">
        <v>148</v>
      </c>
      <c r="D71" s="87">
        <v>42166</v>
      </c>
      <c r="E71" s="88">
        <v>92</v>
      </c>
      <c r="F71" s="88">
        <v>42</v>
      </c>
      <c r="G71" s="89">
        <v>6</v>
      </c>
      <c r="H71" s="65"/>
    </row>
    <row r="72" spans="1:9">
      <c r="A72" s="84" t="s">
        <v>146</v>
      </c>
      <c r="B72" s="85" t="s">
        <v>244</v>
      </c>
      <c r="C72" s="86" t="s">
        <v>163</v>
      </c>
      <c r="D72" s="87">
        <v>246222</v>
      </c>
      <c r="E72" s="88">
        <v>92</v>
      </c>
      <c r="F72" s="88">
        <v>37</v>
      </c>
      <c r="G72" s="89">
        <v>7</v>
      </c>
      <c r="H72" s="65"/>
    </row>
    <row r="73" spans="1:9">
      <c r="A73" s="84" t="s">
        <v>146</v>
      </c>
      <c r="B73" s="85" t="s">
        <v>245</v>
      </c>
      <c r="C73" s="86" t="s">
        <v>246</v>
      </c>
      <c r="D73" s="87">
        <v>91963</v>
      </c>
      <c r="E73" s="88">
        <v>88</v>
      </c>
      <c r="F73" s="88">
        <v>3</v>
      </c>
      <c r="G73" s="89">
        <v>7</v>
      </c>
      <c r="H73" s="65"/>
    </row>
    <row r="74" spans="1:9">
      <c r="A74" s="84" t="s">
        <v>146</v>
      </c>
      <c r="B74" s="85" t="s">
        <v>247</v>
      </c>
      <c r="C74" s="86" t="s">
        <v>148</v>
      </c>
      <c r="D74" s="87">
        <v>95875</v>
      </c>
      <c r="E74" s="88">
        <v>88</v>
      </c>
      <c r="F74" s="88">
        <v>31</v>
      </c>
      <c r="G74" s="89">
        <v>6</v>
      </c>
      <c r="H74" s="65"/>
    </row>
    <row r="75" spans="1:9">
      <c r="A75" s="84" t="s">
        <v>146</v>
      </c>
      <c r="B75" s="85" t="s">
        <v>248</v>
      </c>
      <c r="C75" s="86" t="s">
        <v>175</v>
      </c>
      <c r="D75" s="87">
        <v>49749</v>
      </c>
      <c r="E75" s="88">
        <v>86</v>
      </c>
      <c r="F75" s="88">
        <v>14</v>
      </c>
      <c r="G75" s="89">
        <v>5</v>
      </c>
      <c r="H75" s="65"/>
    </row>
    <row r="76" spans="1:9">
      <c r="A76" s="84" t="s">
        <v>146</v>
      </c>
      <c r="B76" s="85" t="s">
        <v>249</v>
      </c>
      <c r="C76" s="86" t="s">
        <v>177</v>
      </c>
      <c r="D76" s="87">
        <v>60666</v>
      </c>
      <c r="E76" s="88">
        <v>86</v>
      </c>
      <c r="F76" s="88">
        <v>46</v>
      </c>
      <c r="G76" s="89">
        <v>3</v>
      </c>
      <c r="H76" s="65"/>
    </row>
    <row r="77" spans="1:9">
      <c r="A77" s="84" t="s">
        <v>146</v>
      </c>
      <c r="B77" s="85" t="s">
        <v>250</v>
      </c>
      <c r="C77" s="86" t="s">
        <v>148</v>
      </c>
      <c r="D77" s="87">
        <v>77173</v>
      </c>
      <c r="E77" s="88">
        <v>84</v>
      </c>
      <c r="F77" s="88">
        <v>14</v>
      </c>
      <c r="G77" s="89">
        <v>5</v>
      </c>
      <c r="H77" s="65"/>
    </row>
    <row r="78" spans="1:9">
      <c r="A78" s="84" t="s">
        <v>146</v>
      </c>
      <c r="B78" s="85" t="s">
        <v>251</v>
      </c>
      <c r="C78" s="86" t="s">
        <v>180</v>
      </c>
      <c r="D78" s="87">
        <v>81868</v>
      </c>
      <c r="E78" s="88">
        <v>83</v>
      </c>
      <c r="F78" s="88">
        <v>13</v>
      </c>
      <c r="G78" s="89">
        <v>2</v>
      </c>
      <c r="H78" s="65"/>
    </row>
    <row r="79" spans="1:9">
      <c r="A79" s="84" t="s">
        <v>146</v>
      </c>
      <c r="B79" s="85" t="s">
        <v>251</v>
      </c>
      <c r="C79" s="86" t="s">
        <v>180</v>
      </c>
      <c r="D79" s="87">
        <v>51340</v>
      </c>
      <c r="E79" s="88">
        <v>83</v>
      </c>
      <c r="F79" s="88">
        <v>53</v>
      </c>
      <c r="G79" s="89">
        <v>6</v>
      </c>
      <c r="H79" s="65"/>
    </row>
    <row r="80" spans="1:9">
      <c r="A80" s="84" t="s">
        <v>146</v>
      </c>
      <c r="B80" s="85" t="s">
        <v>252</v>
      </c>
      <c r="C80" s="86" t="s">
        <v>175</v>
      </c>
      <c r="D80" s="87">
        <v>40904</v>
      </c>
      <c r="E80" s="88">
        <v>82</v>
      </c>
      <c r="F80" s="88">
        <v>26</v>
      </c>
      <c r="G80" s="89">
        <v>4</v>
      </c>
      <c r="H80" s="65"/>
      <c r="I80"/>
    </row>
    <row r="81" spans="1:9">
      <c r="A81" s="84" t="s">
        <v>146</v>
      </c>
      <c r="B81" s="85" t="s">
        <v>253</v>
      </c>
      <c r="C81" s="86" t="s">
        <v>254</v>
      </c>
      <c r="D81" s="87">
        <v>69981</v>
      </c>
      <c r="E81" s="88">
        <v>80</v>
      </c>
      <c r="F81" s="88">
        <v>19</v>
      </c>
      <c r="G81" s="89">
        <v>5</v>
      </c>
      <c r="H81" s="65"/>
      <c r="I81"/>
    </row>
    <row r="82" spans="1:9">
      <c r="A82" s="84" t="s">
        <v>146</v>
      </c>
      <c r="B82" s="85" t="s">
        <v>255</v>
      </c>
      <c r="C82" s="86" t="s">
        <v>165</v>
      </c>
      <c r="D82" s="87">
        <v>107196</v>
      </c>
      <c r="E82" s="88">
        <v>80</v>
      </c>
      <c r="F82" s="88">
        <v>14</v>
      </c>
      <c r="G82" s="89">
        <v>5</v>
      </c>
      <c r="H82" s="65"/>
      <c r="I82"/>
    </row>
    <row r="83" spans="1:9">
      <c r="A83" s="84" t="s">
        <v>146</v>
      </c>
      <c r="B83" s="85" t="s">
        <v>256</v>
      </c>
      <c r="C83" s="86" t="s">
        <v>257</v>
      </c>
      <c r="D83" s="87">
        <v>75233</v>
      </c>
      <c r="E83" s="88">
        <v>76</v>
      </c>
      <c r="F83" s="88">
        <v>46</v>
      </c>
      <c r="G83" s="89">
        <v>2</v>
      </c>
      <c r="H83" s="65"/>
      <c r="I83"/>
    </row>
    <row r="84" spans="1:9">
      <c r="A84" s="84" t="s">
        <v>146</v>
      </c>
      <c r="B84" s="85" t="s">
        <v>258</v>
      </c>
      <c r="C84" s="86" t="s">
        <v>160</v>
      </c>
      <c r="D84" s="87">
        <v>46545</v>
      </c>
      <c r="E84" s="88">
        <v>76</v>
      </c>
      <c r="F84" s="88">
        <v>43</v>
      </c>
      <c r="G84" s="89">
        <v>3</v>
      </c>
      <c r="H84" s="65"/>
      <c r="I84"/>
    </row>
    <row r="85" spans="1:9">
      <c r="A85" s="84" t="s">
        <v>146</v>
      </c>
      <c r="B85" s="85" t="s">
        <v>259</v>
      </c>
      <c r="C85" s="86" t="s">
        <v>148</v>
      </c>
      <c r="D85" s="87">
        <v>158907</v>
      </c>
      <c r="E85" s="88">
        <v>76</v>
      </c>
      <c r="F85" s="88">
        <v>55</v>
      </c>
      <c r="G85" s="89">
        <v>6</v>
      </c>
      <c r="H85" s="65"/>
      <c r="I85"/>
    </row>
    <row r="86" spans="1:9">
      <c r="A86" s="84" t="s">
        <v>146</v>
      </c>
      <c r="B86" s="85" t="s">
        <v>258</v>
      </c>
      <c r="C86" s="86" t="s">
        <v>160</v>
      </c>
      <c r="D86" s="87">
        <v>53513</v>
      </c>
      <c r="E86" s="88">
        <v>76</v>
      </c>
      <c r="F86" s="88">
        <v>43</v>
      </c>
      <c r="G86" s="89">
        <v>2</v>
      </c>
      <c r="H86" s="65"/>
      <c r="I86"/>
    </row>
    <row r="87" spans="1:9">
      <c r="A87" s="84" t="s">
        <v>146</v>
      </c>
      <c r="B87" s="85" t="s">
        <v>260</v>
      </c>
      <c r="C87" s="86" t="s">
        <v>261</v>
      </c>
      <c r="D87" s="87">
        <v>79189</v>
      </c>
      <c r="E87" s="88">
        <v>75</v>
      </c>
      <c r="F87" s="88">
        <v>27</v>
      </c>
      <c r="G87" s="89">
        <v>7</v>
      </c>
      <c r="H87" s="65"/>
      <c r="I87"/>
    </row>
    <row r="88" spans="1:9">
      <c r="A88" s="84" t="s">
        <v>146</v>
      </c>
      <c r="B88" s="85" t="s">
        <v>262</v>
      </c>
      <c r="C88" s="86" t="s">
        <v>263</v>
      </c>
      <c r="D88" s="87">
        <v>61779</v>
      </c>
      <c r="E88" s="88">
        <v>75</v>
      </c>
      <c r="F88" s="88">
        <v>8</v>
      </c>
      <c r="G88" s="89">
        <v>7</v>
      </c>
      <c r="H88" s="65"/>
      <c r="I88"/>
    </row>
    <row r="89" spans="1:9">
      <c r="A89" s="84" t="s">
        <v>146</v>
      </c>
      <c r="B89" s="85" t="s">
        <v>264</v>
      </c>
      <c r="C89" s="86" t="s">
        <v>165</v>
      </c>
      <c r="D89" s="87">
        <v>113461</v>
      </c>
      <c r="E89" s="88">
        <v>75</v>
      </c>
      <c r="F89" s="88">
        <v>51</v>
      </c>
      <c r="G89" s="89">
        <v>3</v>
      </c>
      <c r="H89" s="65"/>
      <c r="I89"/>
    </row>
    <row r="90" spans="1:9">
      <c r="A90" s="84" t="s">
        <v>146</v>
      </c>
      <c r="B90" s="85" t="s">
        <v>265</v>
      </c>
      <c r="C90" s="86" t="s">
        <v>163</v>
      </c>
      <c r="D90" s="87">
        <v>41629</v>
      </c>
      <c r="E90" s="88">
        <v>73</v>
      </c>
      <c r="F90" s="88">
        <v>27</v>
      </c>
      <c r="G90" s="89">
        <v>7</v>
      </c>
      <c r="H90" s="65"/>
      <c r="I90"/>
    </row>
    <row r="91" spans="1:9">
      <c r="A91" s="84" t="s">
        <v>146</v>
      </c>
      <c r="B91" s="85" t="s">
        <v>266</v>
      </c>
      <c r="C91" s="86" t="s">
        <v>172</v>
      </c>
      <c r="D91" s="87">
        <v>43698</v>
      </c>
      <c r="E91" s="88">
        <v>72</v>
      </c>
      <c r="F91" s="88">
        <v>47</v>
      </c>
      <c r="G91" s="89">
        <v>6</v>
      </c>
      <c r="H91" s="65"/>
      <c r="I91"/>
    </row>
    <row r="92" spans="1:9">
      <c r="A92" s="84" t="s">
        <v>146</v>
      </c>
      <c r="B92" s="85" t="s">
        <v>267</v>
      </c>
      <c r="C92" s="86" t="s">
        <v>148</v>
      </c>
      <c r="D92" s="87">
        <v>70438</v>
      </c>
      <c r="E92" s="88">
        <v>72</v>
      </c>
      <c r="F92" s="88">
        <v>44</v>
      </c>
      <c r="G92" s="89">
        <v>4</v>
      </c>
      <c r="H92" s="65"/>
      <c r="I92"/>
    </row>
    <row r="93" spans="1:9">
      <c r="A93" s="84" t="s">
        <v>146</v>
      </c>
      <c r="B93" s="85" t="s">
        <v>268</v>
      </c>
      <c r="C93" s="86" t="s">
        <v>148</v>
      </c>
      <c r="D93" s="87">
        <v>71744</v>
      </c>
      <c r="E93" s="88">
        <v>72</v>
      </c>
      <c r="F93" s="88">
        <v>41</v>
      </c>
      <c r="G93" s="89">
        <v>6</v>
      </c>
      <c r="H93" s="65"/>
      <c r="I93"/>
    </row>
    <row r="94" spans="1:9">
      <c r="A94" s="84" t="s">
        <v>146</v>
      </c>
      <c r="B94" s="85" t="s">
        <v>269</v>
      </c>
      <c r="C94" s="86" t="s">
        <v>163</v>
      </c>
      <c r="D94" s="87">
        <v>181297</v>
      </c>
      <c r="E94" s="88">
        <v>72</v>
      </c>
      <c r="F94" s="88">
        <v>16</v>
      </c>
      <c r="G94" s="89">
        <v>2</v>
      </c>
      <c r="H94" s="65"/>
      <c r="I94"/>
    </row>
    <row r="95" spans="1:9">
      <c r="A95" s="84" t="s">
        <v>146</v>
      </c>
      <c r="B95" s="85" t="s">
        <v>270</v>
      </c>
      <c r="C95" s="86" t="s">
        <v>160</v>
      </c>
      <c r="D95" s="87">
        <v>69981</v>
      </c>
      <c r="E95" s="88">
        <v>70</v>
      </c>
      <c r="F95" s="88">
        <v>41</v>
      </c>
      <c r="G95" s="89">
        <v>4</v>
      </c>
      <c r="H95" s="65"/>
      <c r="I95"/>
    </row>
    <row r="96" spans="1:9">
      <c r="A96" s="84" t="s">
        <v>146</v>
      </c>
      <c r="B96" s="85" t="s">
        <v>271</v>
      </c>
      <c r="C96" s="86" t="s">
        <v>148</v>
      </c>
      <c r="D96" s="87">
        <v>33962</v>
      </c>
      <c r="E96" s="88">
        <v>70</v>
      </c>
      <c r="F96" s="88">
        <v>25</v>
      </c>
      <c r="G96" s="89">
        <v>2</v>
      </c>
      <c r="H96" s="65"/>
      <c r="I96"/>
    </row>
    <row r="97" spans="1:9">
      <c r="A97" s="84" t="s">
        <v>146</v>
      </c>
      <c r="B97" s="85" t="s">
        <v>272</v>
      </c>
      <c r="C97" s="86" t="s">
        <v>273</v>
      </c>
      <c r="D97" s="87">
        <v>108573</v>
      </c>
      <c r="E97" s="88">
        <v>68</v>
      </c>
      <c r="F97" s="88">
        <v>48</v>
      </c>
      <c r="G97" s="89">
        <v>3</v>
      </c>
      <c r="H97" s="65"/>
      <c r="I97"/>
    </row>
    <row r="98" spans="1:9">
      <c r="A98" s="84" t="s">
        <v>146</v>
      </c>
      <c r="B98" s="85" t="s">
        <v>274</v>
      </c>
      <c r="C98" s="86" t="s">
        <v>163</v>
      </c>
      <c r="D98" s="87">
        <v>239777</v>
      </c>
      <c r="E98" s="88">
        <v>66</v>
      </c>
      <c r="F98" s="88">
        <v>9</v>
      </c>
      <c r="G98" s="89">
        <v>6</v>
      </c>
      <c r="H98" s="65"/>
      <c r="I98"/>
    </row>
    <row r="99" spans="1:9">
      <c r="A99" s="84" t="s">
        <v>146</v>
      </c>
      <c r="B99" s="85" t="s">
        <v>275</v>
      </c>
      <c r="C99" s="86" t="s">
        <v>257</v>
      </c>
      <c r="D99" s="87">
        <v>83178</v>
      </c>
      <c r="E99" s="88">
        <v>65</v>
      </c>
      <c r="F99" s="88">
        <v>28</v>
      </c>
      <c r="G99" s="89">
        <v>3</v>
      </c>
      <c r="H99" s="65"/>
      <c r="I99"/>
    </row>
    <row r="100" spans="1:9">
      <c r="A100" s="84" t="s">
        <v>146</v>
      </c>
      <c r="B100" s="85" t="s">
        <v>276</v>
      </c>
      <c r="C100" s="86" t="s">
        <v>160</v>
      </c>
      <c r="D100" s="87">
        <v>37425</v>
      </c>
      <c r="E100" s="88">
        <v>65</v>
      </c>
      <c r="F100" s="88">
        <v>12</v>
      </c>
      <c r="G100" s="89">
        <v>5</v>
      </c>
      <c r="H100" s="65"/>
      <c r="I100"/>
    </row>
    <row r="101" spans="1:9">
      <c r="A101" s="84" t="s">
        <v>146</v>
      </c>
      <c r="B101" s="85" t="s">
        <v>277</v>
      </c>
      <c r="C101" s="86" t="s">
        <v>148</v>
      </c>
      <c r="D101" s="87">
        <v>79374</v>
      </c>
      <c r="E101" s="88">
        <v>64</v>
      </c>
      <c r="F101" s="88">
        <v>25</v>
      </c>
      <c r="G101" s="89">
        <v>6</v>
      </c>
      <c r="H101" s="65"/>
    </row>
    <row r="102" spans="1:9">
      <c r="A102" s="84" t="s">
        <v>146</v>
      </c>
      <c r="B102" s="85" t="s">
        <v>278</v>
      </c>
      <c r="C102" s="86" t="s">
        <v>163</v>
      </c>
      <c r="D102" s="87">
        <v>89355</v>
      </c>
      <c r="E102" s="88">
        <v>63</v>
      </c>
      <c r="F102" s="88">
        <v>30</v>
      </c>
      <c r="G102" s="89">
        <v>3</v>
      </c>
      <c r="H102" s="65"/>
    </row>
    <row r="103" spans="1:9">
      <c r="A103" s="84" t="s">
        <v>146</v>
      </c>
      <c r="B103" s="85" t="s">
        <v>279</v>
      </c>
      <c r="C103" s="86" t="s">
        <v>280</v>
      </c>
      <c r="D103" s="87">
        <v>130017</v>
      </c>
      <c r="E103" s="88">
        <v>62</v>
      </c>
      <c r="F103" s="88">
        <v>48</v>
      </c>
      <c r="G103" s="89">
        <v>6</v>
      </c>
      <c r="H103" s="65"/>
    </row>
    <row r="104" spans="1:9">
      <c r="A104" s="84" t="s">
        <v>146</v>
      </c>
      <c r="B104" s="85" t="s">
        <v>281</v>
      </c>
      <c r="C104" s="86" t="s">
        <v>163</v>
      </c>
      <c r="D104" s="87">
        <v>37396</v>
      </c>
      <c r="E104" s="88">
        <v>61</v>
      </c>
      <c r="F104" s="88">
        <v>12</v>
      </c>
      <c r="G104" s="89">
        <v>5</v>
      </c>
      <c r="H104" s="65"/>
    </row>
    <row r="105" spans="1:9">
      <c r="A105" s="84" t="s">
        <v>146</v>
      </c>
      <c r="B105" s="85" t="s">
        <v>282</v>
      </c>
      <c r="C105" s="86" t="s">
        <v>163</v>
      </c>
      <c r="D105" s="87">
        <v>158332</v>
      </c>
      <c r="E105" s="88">
        <v>60</v>
      </c>
      <c r="F105" s="88">
        <v>2</v>
      </c>
      <c r="G105" s="89">
        <v>7</v>
      </c>
      <c r="H105" s="65"/>
    </row>
    <row r="106" spans="1:9">
      <c r="A106" s="84" t="s">
        <v>146</v>
      </c>
      <c r="B106" s="85" t="s">
        <v>283</v>
      </c>
      <c r="C106" s="86" t="s">
        <v>177</v>
      </c>
      <c r="D106" s="87">
        <v>73874</v>
      </c>
      <c r="E106" s="88">
        <v>59</v>
      </c>
      <c r="F106" s="88">
        <v>27</v>
      </c>
      <c r="G106" s="89">
        <v>5</v>
      </c>
      <c r="H106" s="65"/>
    </row>
    <row r="107" spans="1:9">
      <c r="A107" s="84" t="s">
        <v>146</v>
      </c>
      <c r="B107" s="85" t="s">
        <v>284</v>
      </c>
      <c r="C107" s="86" t="s">
        <v>180</v>
      </c>
      <c r="D107" s="87">
        <v>63628</v>
      </c>
      <c r="E107" s="88">
        <v>58</v>
      </c>
      <c r="F107" s="88">
        <v>12</v>
      </c>
      <c r="G107" s="89">
        <v>5</v>
      </c>
      <c r="H107" s="65"/>
    </row>
    <row r="108" spans="1:9">
      <c r="A108" s="84" t="s">
        <v>146</v>
      </c>
      <c r="B108" s="85" t="s">
        <v>285</v>
      </c>
      <c r="C108" s="86" t="s">
        <v>286</v>
      </c>
      <c r="D108" s="87">
        <v>102142</v>
      </c>
      <c r="E108" s="88">
        <v>58</v>
      </c>
      <c r="F108" s="88">
        <v>39</v>
      </c>
      <c r="G108" s="89">
        <v>7</v>
      </c>
      <c r="H108" s="65"/>
    </row>
    <row r="109" spans="1:9">
      <c r="A109" s="84" t="s">
        <v>146</v>
      </c>
      <c r="B109" s="85" t="s">
        <v>284</v>
      </c>
      <c r="C109" s="86" t="s">
        <v>180</v>
      </c>
      <c r="D109" s="87">
        <v>55416</v>
      </c>
      <c r="E109" s="88">
        <v>58</v>
      </c>
      <c r="F109" s="88">
        <v>3</v>
      </c>
      <c r="G109" s="89">
        <v>4</v>
      </c>
      <c r="H109" s="65"/>
    </row>
    <row r="110" spans="1:9">
      <c r="A110" s="84" t="s">
        <v>146</v>
      </c>
      <c r="B110" s="85" t="s">
        <v>287</v>
      </c>
      <c r="C110" s="86" t="s">
        <v>163</v>
      </c>
      <c r="D110" s="87">
        <v>195491</v>
      </c>
      <c r="E110" s="88">
        <v>58</v>
      </c>
      <c r="F110" s="88">
        <v>19</v>
      </c>
      <c r="G110" s="89">
        <v>5</v>
      </c>
      <c r="H110" s="65"/>
    </row>
    <row r="111" spans="1:9">
      <c r="A111" s="84" t="s">
        <v>146</v>
      </c>
      <c r="B111" s="85" t="s">
        <v>288</v>
      </c>
      <c r="C111" s="86" t="s">
        <v>165</v>
      </c>
      <c r="D111" s="87">
        <v>116918</v>
      </c>
      <c r="E111" s="88">
        <v>56</v>
      </c>
      <c r="F111" s="88">
        <v>24</v>
      </c>
      <c r="G111" s="89">
        <v>6</v>
      </c>
      <c r="H111" s="65"/>
    </row>
    <row r="112" spans="1:9">
      <c r="A112" s="84" t="s">
        <v>146</v>
      </c>
      <c r="B112" s="85" t="s">
        <v>289</v>
      </c>
      <c r="C112" s="86" t="s">
        <v>160</v>
      </c>
      <c r="D112" s="87">
        <v>67199</v>
      </c>
      <c r="E112" s="88">
        <v>56</v>
      </c>
      <c r="F112" s="88">
        <v>49</v>
      </c>
      <c r="G112" s="89">
        <v>6</v>
      </c>
      <c r="H112" s="65"/>
    </row>
    <row r="113" spans="1:8">
      <c r="A113" s="84" t="s">
        <v>146</v>
      </c>
      <c r="B113" s="85" t="s">
        <v>290</v>
      </c>
      <c r="C113" s="86" t="s">
        <v>148</v>
      </c>
      <c r="D113" s="87">
        <v>32682</v>
      </c>
      <c r="E113" s="88">
        <v>56</v>
      </c>
      <c r="F113" s="88">
        <v>20</v>
      </c>
      <c r="G113" s="89">
        <v>4</v>
      </c>
      <c r="H113" s="65"/>
    </row>
    <row r="114" spans="1:8">
      <c r="A114" s="84" t="s">
        <v>146</v>
      </c>
      <c r="B114" s="85" t="s">
        <v>291</v>
      </c>
      <c r="C114" s="86" t="s">
        <v>163</v>
      </c>
      <c r="D114" s="87">
        <v>234236</v>
      </c>
      <c r="E114" s="88">
        <v>54</v>
      </c>
      <c r="F114" s="88">
        <v>4</v>
      </c>
      <c r="G114" s="89">
        <v>5</v>
      </c>
      <c r="H114" s="65"/>
    </row>
    <row r="115" spans="1:8">
      <c r="A115" s="84" t="s">
        <v>146</v>
      </c>
      <c r="B115" s="85" t="s">
        <v>292</v>
      </c>
      <c r="C115" s="86" t="s">
        <v>160</v>
      </c>
      <c r="D115" s="87">
        <v>30823</v>
      </c>
      <c r="E115" s="88">
        <v>53</v>
      </c>
      <c r="F115" s="88">
        <v>14</v>
      </c>
      <c r="G115" s="89">
        <v>6</v>
      </c>
      <c r="H115" s="65"/>
    </row>
    <row r="116" spans="1:8">
      <c r="A116" s="84" t="s">
        <v>146</v>
      </c>
      <c r="B116" s="85" t="s">
        <v>293</v>
      </c>
      <c r="C116" s="86" t="s">
        <v>163</v>
      </c>
      <c r="D116" s="87">
        <v>68249</v>
      </c>
      <c r="E116" s="88">
        <v>53</v>
      </c>
      <c r="F116" s="88">
        <v>23</v>
      </c>
      <c r="G116" s="89">
        <v>2</v>
      </c>
      <c r="H116" s="65"/>
    </row>
    <row r="117" spans="1:8">
      <c r="A117" s="84" t="s">
        <v>146</v>
      </c>
      <c r="B117" s="85" t="s">
        <v>294</v>
      </c>
      <c r="C117" s="86" t="s">
        <v>163</v>
      </c>
      <c r="D117" s="87">
        <v>37451</v>
      </c>
      <c r="E117" s="88">
        <v>53</v>
      </c>
      <c r="F117" s="88">
        <v>22</v>
      </c>
      <c r="G117" s="89">
        <v>3</v>
      </c>
      <c r="H117" s="65"/>
    </row>
    <row r="118" spans="1:8">
      <c r="A118" s="84" t="s">
        <v>146</v>
      </c>
      <c r="B118" s="85" t="s">
        <v>295</v>
      </c>
      <c r="C118" s="86" t="s">
        <v>163</v>
      </c>
      <c r="D118" s="87">
        <v>212780</v>
      </c>
      <c r="E118" s="88">
        <v>52</v>
      </c>
      <c r="F118" s="88">
        <v>25</v>
      </c>
      <c r="G118" s="89">
        <v>4</v>
      </c>
      <c r="H118" s="65"/>
    </row>
    <row r="119" spans="1:8">
      <c r="A119" s="84" t="s">
        <v>146</v>
      </c>
      <c r="B119" s="85" t="s">
        <v>296</v>
      </c>
      <c r="C119" s="86" t="s">
        <v>297</v>
      </c>
      <c r="D119" s="87">
        <v>73186</v>
      </c>
      <c r="E119" s="88">
        <v>50</v>
      </c>
      <c r="F119" s="88">
        <v>8</v>
      </c>
      <c r="G119" s="89">
        <v>7</v>
      </c>
      <c r="H119" s="65"/>
    </row>
    <row r="120" spans="1:8">
      <c r="A120" s="84" t="s">
        <v>146</v>
      </c>
      <c r="B120" s="85" t="s">
        <v>298</v>
      </c>
      <c r="C120" s="86" t="s">
        <v>165</v>
      </c>
      <c r="D120" s="87">
        <v>68767</v>
      </c>
      <c r="E120" s="88">
        <v>50</v>
      </c>
      <c r="F120" s="88">
        <v>2</v>
      </c>
      <c r="G120" s="89">
        <v>4</v>
      </c>
      <c r="H120" s="65"/>
    </row>
    <row r="121" spans="1:8">
      <c r="A121" s="84" t="s">
        <v>146</v>
      </c>
      <c r="B121" s="85" t="s">
        <v>299</v>
      </c>
      <c r="C121" s="86" t="s">
        <v>300</v>
      </c>
      <c r="D121" s="87">
        <v>83350</v>
      </c>
      <c r="E121" s="88">
        <v>49</v>
      </c>
      <c r="F121" s="88">
        <v>44</v>
      </c>
      <c r="G121" s="89">
        <v>6</v>
      </c>
      <c r="H121" s="65"/>
    </row>
    <row r="122" spans="1:8">
      <c r="A122" s="84" t="s">
        <v>146</v>
      </c>
      <c r="B122" s="85" t="s">
        <v>301</v>
      </c>
      <c r="C122" s="86" t="s">
        <v>172</v>
      </c>
      <c r="D122" s="87">
        <v>56773</v>
      </c>
      <c r="E122" s="88">
        <v>49</v>
      </c>
      <c r="F122" s="88">
        <v>9</v>
      </c>
      <c r="G122" s="89">
        <v>7</v>
      </c>
      <c r="H122" s="65"/>
    </row>
    <row r="123" spans="1:8">
      <c r="A123" s="84" t="s">
        <v>146</v>
      </c>
      <c r="B123" s="85" t="s">
        <v>299</v>
      </c>
      <c r="C123" s="86" t="s">
        <v>300</v>
      </c>
      <c r="D123" s="87">
        <v>50471</v>
      </c>
      <c r="E123" s="88">
        <v>49</v>
      </c>
      <c r="F123" s="88">
        <v>6</v>
      </c>
      <c r="G123" s="89">
        <v>2</v>
      </c>
      <c r="H123" s="65"/>
    </row>
    <row r="124" spans="1:8">
      <c r="A124" s="84" t="s">
        <v>146</v>
      </c>
      <c r="B124" s="85" t="s">
        <v>302</v>
      </c>
      <c r="C124" s="86" t="s">
        <v>163</v>
      </c>
      <c r="D124" s="87">
        <v>38610</v>
      </c>
      <c r="E124" s="88">
        <v>49</v>
      </c>
      <c r="F124" s="88">
        <v>5</v>
      </c>
      <c r="G124" s="89">
        <v>5</v>
      </c>
      <c r="H124" s="65"/>
    </row>
    <row r="125" spans="1:8">
      <c r="A125" s="84" t="s">
        <v>146</v>
      </c>
      <c r="B125" s="85" t="s">
        <v>303</v>
      </c>
      <c r="C125" s="86" t="s">
        <v>257</v>
      </c>
      <c r="D125" s="87">
        <v>76904</v>
      </c>
      <c r="E125" s="88">
        <v>48</v>
      </c>
      <c r="F125" s="88">
        <v>31</v>
      </c>
      <c r="G125" s="89">
        <v>2</v>
      </c>
      <c r="H125" s="65"/>
    </row>
    <row r="126" spans="1:8">
      <c r="A126" s="84" t="s">
        <v>146</v>
      </c>
      <c r="B126" s="85" t="s">
        <v>304</v>
      </c>
      <c r="C126" s="86" t="s">
        <v>160</v>
      </c>
      <c r="D126" s="87">
        <v>75542</v>
      </c>
      <c r="E126" s="88">
        <v>48</v>
      </c>
      <c r="F126" s="88">
        <v>28</v>
      </c>
      <c r="G126" s="89">
        <v>3</v>
      </c>
      <c r="H126" s="65"/>
    </row>
    <row r="127" spans="1:8">
      <c r="A127" s="84" t="s">
        <v>146</v>
      </c>
      <c r="B127" s="85" t="s">
        <v>305</v>
      </c>
      <c r="C127" s="86" t="s">
        <v>163</v>
      </c>
      <c r="D127" s="87">
        <v>229106</v>
      </c>
      <c r="E127" s="88">
        <v>48</v>
      </c>
      <c r="F127" s="88">
        <v>24</v>
      </c>
      <c r="G127" s="89">
        <v>4</v>
      </c>
      <c r="H127" s="65"/>
    </row>
    <row r="128" spans="1:8">
      <c r="A128" s="84" t="s">
        <v>146</v>
      </c>
      <c r="B128" s="85" t="s">
        <v>306</v>
      </c>
      <c r="C128" s="86" t="s">
        <v>307</v>
      </c>
      <c r="D128" s="87">
        <v>61874</v>
      </c>
      <c r="E128" s="88">
        <v>47</v>
      </c>
      <c r="F128" s="88">
        <v>2</v>
      </c>
      <c r="G128" s="89">
        <v>5</v>
      </c>
      <c r="H128" s="65"/>
    </row>
    <row r="129" spans="1:8">
      <c r="A129" s="84" t="s">
        <v>146</v>
      </c>
      <c r="B129" s="85" t="s">
        <v>308</v>
      </c>
      <c r="C129" s="86" t="s">
        <v>148</v>
      </c>
      <c r="D129" s="87">
        <v>129807</v>
      </c>
      <c r="E129" s="88">
        <v>46</v>
      </c>
      <c r="F129" s="88">
        <v>52</v>
      </c>
      <c r="G129" s="89">
        <v>4</v>
      </c>
      <c r="H129" s="65"/>
    </row>
    <row r="130" spans="1:8">
      <c r="A130" s="84" t="s">
        <v>146</v>
      </c>
      <c r="B130" s="85" t="s">
        <v>309</v>
      </c>
      <c r="C130" s="86" t="s">
        <v>165</v>
      </c>
      <c r="D130" s="87">
        <v>74326</v>
      </c>
      <c r="E130" s="88">
        <v>45</v>
      </c>
      <c r="F130" s="88">
        <v>2</v>
      </c>
      <c r="G130" s="89">
        <v>3</v>
      </c>
      <c r="H130" s="65"/>
    </row>
    <row r="131" spans="1:8">
      <c r="A131" s="84" t="s">
        <v>146</v>
      </c>
      <c r="B131" s="85" t="s">
        <v>310</v>
      </c>
      <c r="C131" s="86" t="s">
        <v>163</v>
      </c>
      <c r="D131" s="87">
        <v>218154</v>
      </c>
      <c r="E131" s="88">
        <v>43</v>
      </c>
      <c r="F131" s="88">
        <v>53</v>
      </c>
      <c r="G131" s="89">
        <v>4</v>
      </c>
      <c r="H131" s="65"/>
    </row>
    <row r="132" spans="1:8">
      <c r="A132" s="84" t="s">
        <v>146</v>
      </c>
      <c r="B132" s="85" t="s">
        <v>311</v>
      </c>
      <c r="C132" s="86" t="s">
        <v>163</v>
      </c>
      <c r="D132" s="87">
        <v>74807</v>
      </c>
      <c r="E132" s="88">
        <v>42</v>
      </c>
      <c r="F132" s="88">
        <v>55</v>
      </c>
      <c r="G132" s="89">
        <v>6</v>
      </c>
      <c r="H132" s="65"/>
    </row>
    <row r="133" spans="1:8">
      <c r="A133" s="84" t="s">
        <v>146</v>
      </c>
      <c r="B133" s="85" t="s">
        <v>312</v>
      </c>
      <c r="C133" s="86" t="s">
        <v>163</v>
      </c>
      <c r="D133" s="87">
        <v>161890</v>
      </c>
      <c r="E133" s="88">
        <v>42</v>
      </c>
      <c r="F133" s="88">
        <v>29</v>
      </c>
      <c r="G133" s="89">
        <v>7</v>
      </c>
      <c r="H133" s="65"/>
    </row>
    <row r="134" spans="1:8">
      <c r="A134" s="84" t="s">
        <v>146</v>
      </c>
      <c r="B134" s="85" t="s">
        <v>313</v>
      </c>
      <c r="C134" s="86" t="s">
        <v>314</v>
      </c>
      <c r="D134" s="87">
        <v>71380</v>
      </c>
      <c r="E134" s="88">
        <v>41</v>
      </c>
      <c r="F134" s="88">
        <v>18</v>
      </c>
      <c r="G134" s="89">
        <v>5</v>
      </c>
      <c r="H134" s="65"/>
    </row>
    <row r="135" spans="1:8">
      <c r="A135" s="84" t="s">
        <v>146</v>
      </c>
      <c r="B135" s="85" t="s">
        <v>315</v>
      </c>
      <c r="C135" s="86" t="s">
        <v>257</v>
      </c>
      <c r="D135" s="87">
        <v>76143</v>
      </c>
      <c r="E135" s="88">
        <v>40</v>
      </c>
      <c r="F135" s="88">
        <v>8</v>
      </c>
      <c r="G135" s="89">
        <v>2</v>
      </c>
      <c r="H135" s="65"/>
    </row>
    <row r="136" spans="1:8">
      <c r="A136" s="84" t="s">
        <v>146</v>
      </c>
      <c r="B136" s="85" t="s">
        <v>316</v>
      </c>
      <c r="C136" s="86" t="s">
        <v>317</v>
      </c>
      <c r="D136" s="87">
        <v>87965</v>
      </c>
      <c r="E136" s="88">
        <v>40</v>
      </c>
      <c r="F136" s="88">
        <v>45</v>
      </c>
      <c r="G136" s="89">
        <v>6</v>
      </c>
      <c r="H136" s="65"/>
    </row>
    <row r="137" spans="1:8">
      <c r="A137" s="84" t="s">
        <v>146</v>
      </c>
      <c r="B137" s="85" t="s">
        <v>318</v>
      </c>
      <c r="C137" s="86" t="s">
        <v>175</v>
      </c>
      <c r="D137" s="87">
        <v>60216</v>
      </c>
      <c r="E137" s="88">
        <v>39</v>
      </c>
      <c r="F137" s="88">
        <v>45</v>
      </c>
      <c r="G137" s="89">
        <v>5</v>
      </c>
      <c r="H137" s="65"/>
    </row>
    <row r="138" spans="1:8">
      <c r="A138" s="84" t="s">
        <v>146</v>
      </c>
      <c r="B138" s="85" t="s">
        <v>319</v>
      </c>
      <c r="C138" s="86" t="s">
        <v>163</v>
      </c>
      <c r="D138" s="87">
        <v>37252</v>
      </c>
      <c r="E138" s="88">
        <v>38</v>
      </c>
      <c r="F138" s="88">
        <v>39</v>
      </c>
      <c r="G138" s="89">
        <v>7</v>
      </c>
      <c r="H138" s="65"/>
    </row>
    <row r="139" spans="1:8">
      <c r="A139" s="84" t="s">
        <v>146</v>
      </c>
      <c r="B139" s="85" t="s">
        <v>320</v>
      </c>
      <c r="C139" s="86" t="s">
        <v>163</v>
      </c>
      <c r="D139" s="87">
        <v>218554</v>
      </c>
      <c r="E139" s="88">
        <v>37</v>
      </c>
      <c r="F139" s="88">
        <v>26</v>
      </c>
      <c r="G139" s="89">
        <v>5</v>
      </c>
      <c r="H139" s="65"/>
    </row>
    <row r="140" spans="1:8">
      <c r="A140" s="84" t="s">
        <v>146</v>
      </c>
      <c r="B140" s="85" t="s">
        <v>321</v>
      </c>
      <c r="C140" s="86" t="s">
        <v>165</v>
      </c>
      <c r="D140" s="87">
        <v>95096</v>
      </c>
      <c r="E140" s="88">
        <v>36</v>
      </c>
      <c r="F140" s="88">
        <v>18</v>
      </c>
      <c r="G140" s="89">
        <v>2</v>
      </c>
      <c r="H140" s="65"/>
    </row>
    <row r="141" spans="1:8">
      <c r="A141" s="84" t="s">
        <v>146</v>
      </c>
      <c r="B141" s="85" t="s">
        <v>322</v>
      </c>
      <c r="C141" s="86" t="s">
        <v>261</v>
      </c>
      <c r="D141" s="87">
        <v>82325</v>
      </c>
      <c r="E141" s="88">
        <v>35</v>
      </c>
      <c r="F141" s="88">
        <v>11</v>
      </c>
      <c r="G141" s="89">
        <v>4</v>
      </c>
      <c r="H141" s="65"/>
    </row>
    <row r="142" spans="1:8">
      <c r="A142" s="84" t="s">
        <v>146</v>
      </c>
      <c r="B142" s="85" t="s">
        <v>323</v>
      </c>
      <c r="C142" s="86" t="s">
        <v>324</v>
      </c>
      <c r="D142" s="87">
        <v>88860</v>
      </c>
      <c r="E142" s="88">
        <v>34</v>
      </c>
      <c r="F142" s="88">
        <v>2</v>
      </c>
      <c r="G142" s="89">
        <v>7</v>
      </c>
      <c r="H142" s="65"/>
    </row>
    <row r="143" spans="1:8">
      <c r="A143" s="84" t="s">
        <v>146</v>
      </c>
      <c r="B143" s="85" t="s">
        <v>325</v>
      </c>
      <c r="C143" s="86" t="s">
        <v>175</v>
      </c>
      <c r="D143" s="87">
        <v>70987</v>
      </c>
      <c r="E143" s="88">
        <v>34</v>
      </c>
      <c r="F143" s="88">
        <v>10</v>
      </c>
      <c r="G143" s="89">
        <v>2</v>
      </c>
      <c r="H143" s="65"/>
    </row>
    <row r="144" spans="1:8">
      <c r="A144" s="84" t="s">
        <v>146</v>
      </c>
      <c r="B144" s="85" t="s">
        <v>326</v>
      </c>
      <c r="C144" s="86" t="s">
        <v>163</v>
      </c>
      <c r="D144" s="87">
        <v>241708</v>
      </c>
      <c r="E144" s="88">
        <v>33</v>
      </c>
      <c r="F144" s="88">
        <v>26</v>
      </c>
      <c r="G144" s="89">
        <v>7</v>
      </c>
      <c r="H144" s="65"/>
    </row>
    <row r="145" spans="1:8">
      <c r="A145" s="84" t="s">
        <v>146</v>
      </c>
      <c r="B145" s="85" t="s">
        <v>327</v>
      </c>
      <c r="C145" s="86" t="s">
        <v>328</v>
      </c>
      <c r="D145" s="87">
        <v>102310</v>
      </c>
      <c r="E145" s="88">
        <v>32</v>
      </c>
      <c r="F145" s="88">
        <v>3</v>
      </c>
      <c r="G145" s="89">
        <v>3</v>
      </c>
      <c r="H145" s="65"/>
    </row>
    <row r="146" spans="1:8">
      <c r="A146" s="84" t="s">
        <v>146</v>
      </c>
      <c r="B146" s="85" t="s">
        <v>329</v>
      </c>
      <c r="C146" s="86" t="s">
        <v>261</v>
      </c>
      <c r="D146" s="87">
        <v>79520</v>
      </c>
      <c r="E146" s="88">
        <v>31</v>
      </c>
      <c r="F146" s="88">
        <v>15</v>
      </c>
      <c r="G146" s="89">
        <v>2</v>
      </c>
      <c r="H146" s="65"/>
    </row>
    <row r="147" spans="1:8">
      <c r="A147" s="84" t="s">
        <v>146</v>
      </c>
      <c r="B147" s="85" t="s">
        <v>330</v>
      </c>
      <c r="C147" s="86" t="s">
        <v>331</v>
      </c>
      <c r="D147" s="87">
        <v>72968</v>
      </c>
      <c r="E147" s="88">
        <v>30</v>
      </c>
      <c r="F147" s="88">
        <v>11</v>
      </c>
      <c r="G147" s="89">
        <v>7</v>
      </c>
      <c r="H147" s="65"/>
    </row>
    <row r="148" spans="1:8">
      <c r="A148" s="84" t="s">
        <v>146</v>
      </c>
      <c r="B148" s="85" t="s">
        <v>332</v>
      </c>
      <c r="C148" s="86" t="s">
        <v>163</v>
      </c>
      <c r="D148" s="87">
        <v>223264</v>
      </c>
      <c r="E148" s="88">
        <v>30</v>
      </c>
      <c r="F148" s="88">
        <v>11</v>
      </c>
      <c r="G148" s="89">
        <v>2</v>
      </c>
      <c r="H148" s="65"/>
    </row>
    <row r="149" spans="1:8">
      <c r="A149" s="84" t="s">
        <v>146</v>
      </c>
      <c r="B149" s="85" t="s">
        <v>333</v>
      </c>
      <c r="C149" s="86" t="s">
        <v>163</v>
      </c>
      <c r="D149" s="87">
        <v>49927</v>
      </c>
      <c r="E149" s="88">
        <v>30</v>
      </c>
      <c r="F149" s="88">
        <v>45</v>
      </c>
      <c r="G149" s="89">
        <v>7</v>
      </c>
      <c r="H149" s="65"/>
    </row>
    <row r="150" spans="1:8">
      <c r="A150" s="84" t="s">
        <v>146</v>
      </c>
      <c r="B150" s="85" t="s">
        <v>334</v>
      </c>
      <c r="C150" s="86" t="s">
        <v>165</v>
      </c>
      <c r="D150" s="87">
        <v>108572</v>
      </c>
      <c r="E150" s="88">
        <v>29</v>
      </c>
      <c r="F150" s="88">
        <v>48</v>
      </c>
      <c r="G150" s="89">
        <v>3</v>
      </c>
      <c r="H150" s="65"/>
    </row>
    <row r="151" spans="1:8">
      <c r="A151" s="84" t="s">
        <v>146</v>
      </c>
      <c r="B151" s="85" t="s">
        <v>335</v>
      </c>
      <c r="C151" s="86" t="s">
        <v>163</v>
      </c>
      <c r="D151" s="87">
        <v>184614</v>
      </c>
      <c r="E151" s="88">
        <v>28</v>
      </c>
      <c r="F151" s="88">
        <v>32</v>
      </c>
      <c r="G151" s="89">
        <v>4</v>
      </c>
      <c r="H151" s="65"/>
    </row>
    <row r="152" spans="1:8">
      <c r="A152" s="84" t="s">
        <v>146</v>
      </c>
      <c r="B152" s="85" t="s">
        <v>336</v>
      </c>
      <c r="C152" s="86" t="s">
        <v>165</v>
      </c>
      <c r="D152" s="87">
        <v>123451</v>
      </c>
      <c r="E152" s="88">
        <v>27</v>
      </c>
      <c r="F152" s="88">
        <v>33</v>
      </c>
      <c r="G152" s="89">
        <v>5</v>
      </c>
      <c r="H152" s="65"/>
    </row>
    <row r="153" spans="1:8">
      <c r="A153" s="84" t="s">
        <v>146</v>
      </c>
      <c r="B153" s="85" t="s">
        <v>337</v>
      </c>
      <c r="C153" s="86" t="s">
        <v>263</v>
      </c>
      <c r="D153" s="87">
        <v>48139</v>
      </c>
      <c r="E153" s="88">
        <v>26</v>
      </c>
      <c r="F153" s="88">
        <v>16</v>
      </c>
      <c r="G153" s="89">
        <v>5</v>
      </c>
      <c r="H153" s="65"/>
    </row>
    <row r="154" spans="1:8">
      <c r="A154" s="84" t="s">
        <v>146</v>
      </c>
      <c r="B154" s="85" t="s">
        <v>338</v>
      </c>
      <c r="C154" s="86" t="s">
        <v>163</v>
      </c>
      <c r="D154" s="87">
        <v>53458</v>
      </c>
      <c r="E154" s="88">
        <v>26</v>
      </c>
      <c r="F154" s="88">
        <v>51</v>
      </c>
      <c r="G154" s="89">
        <v>4</v>
      </c>
      <c r="H154" s="65"/>
    </row>
    <row r="155" spans="1:8">
      <c r="A155" s="84" t="s">
        <v>146</v>
      </c>
      <c r="B155" s="85" t="s">
        <v>339</v>
      </c>
      <c r="C155" s="86" t="s">
        <v>317</v>
      </c>
      <c r="D155" s="87">
        <v>117783</v>
      </c>
      <c r="E155" s="88">
        <v>25</v>
      </c>
      <c r="F155" s="88">
        <v>33</v>
      </c>
      <c r="G155" s="89">
        <v>7</v>
      </c>
      <c r="H155" s="65"/>
    </row>
    <row r="156" spans="1:8">
      <c r="A156" s="84" t="s">
        <v>146</v>
      </c>
      <c r="B156" s="85" t="s">
        <v>340</v>
      </c>
      <c r="C156" s="86" t="s">
        <v>148</v>
      </c>
      <c r="D156" s="87">
        <v>47015</v>
      </c>
      <c r="E156" s="88">
        <v>25</v>
      </c>
      <c r="F156" s="88">
        <v>26</v>
      </c>
      <c r="G156" s="89">
        <v>5</v>
      </c>
      <c r="H156" s="65"/>
    </row>
    <row r="157" spans="1:8">
      <c r="A157" s="84" t="s">
        <v>146</v>
      </c>
      <c r="B157" s="85" t="s">
        <v>341</v>
      </c>
      <c r="C157" s="86" t="s">
        <v>163</v>
      </c>
      <c r="D157" s="87">
        <v>193790</v>
      </c>
      <c r="E157" s="88">
        <v>25</v>
      </c>
      <c r="F157" s="88">
        <v>49</v>
      </c>
      <c r="G157" s="89">
        <v>2</v>
      </c>
      <c r="H157" s="65"/>
    </row>
    <row r="158" spans="1:8">
      <c r="A158" s="84" t="s">
        <v>146</v>
      </c>
      <c r="B158" s="85" t="s">
        <v>342</v>
      </c>
      <c r="C158" s="86" t="s">
        <v>343</v>
      </c>
      <c r="D158" s="87">
        <v>99536</v>
      </c>
      <c r="E158" s="88">
        <v>24</v>
      </c>
      <c r="F158" s="88">
        <v>12</v>
      </c>
      <c r="G158" s="89">
        <v>5</v>
      </c>
      <c r="H158" s="65"/>
    </row>
    <row r="159" spans="1:8">
      <c r="A159" s="84" t="s">
        <v>146</v>
      </c>
      <c r="B159" s="85" t="s">
        <v>344</v>
      </c>
      <c r="C159" s="86" t="s">
        <v>345</v>
      </c>
      <c r="D159" s="87">
        <v>73894</v>
      </c>
      <c r="E159" s="88">
        <v>24</v>
      </c>
      <c r="F159" s="88">
        <v>26</v>
      </c>
      <c r="G159" s="89">
        <v>7</v>
      </c>
      <c r="H159" s="65"/>
    </row>
    <row r="160" spans="1:8">
      <c r="A160" s="84" t="s">
        <v>146</v>
      </c>
      <c r="B160" s="85" t="s">
        <v>346</v>
      </c>
      <c r="C160" s="86" t="s">
        <v>163</v>
      </c>
      <c r="D160" s="87">
        <v>234669</v>
      </c>
      <c r="E160" s="88">
        <v>24</v>
      </c>
      <c r="F160" s="88">
        <v>53</v>
      </c>
      <c r="G160" s="89">
        <v>4</v>
      </c>
      <c r="H160" s="65"/>
    </row>
    <row r="161" spans="1:8">
      <c r="A161" s="84" t="s">
        <v>146</v>
      </c>
      <c r="B161" s="85" t="s">
        <v>347</v>
      </c>
      <c r="C161" s="86" t="s">
        <v>163</v>
      </c>
      <c r="D161" s="87">
        <v>219769</v>
      </c>
      <c r="E161" s="88">
        <v>23</v>
      </c>
      <c r="F161" s="88">
        <v>40</v>
      </c>
      <c r="G161" s="89">
        <v>5</v>
      </c>
      <c r="H161" s="65"/>
    </row>
    <row r="162" spans="1:8">
      <c r="A162" s="84" t="s">
        <v>146</v>
      </c>
      <c r="B162" s="85" t="s">
        <v>348</v>
      </c>
      <c r="C162" s="86" t="s">
        <v>349</v>
      </c>
      <c r="D162" s="87">
        <v>128124</v>
      </c>
      <c r="E162" s="88">
        <v>21</v>
      </c>
      <c r="F162" s="88">
        <v>27</v>
      </c>
      <c r="G162" s="89">
        <v>4</v>
      </c>
      <c r="H162" s="65"/>
    </row>
    <row r="163" spans="1:8">
      <c r="A163" s="84" t="s">
        <v>146</v>
      </c>
      <c r="B163" s="85" t="s">
        <v>350</v>
      </c>
      <c r="C163" s="86" t="s">
        <v>351</v>
      </c>
      <c r="D163" s="87">
        <v>81023</v>
      </c>
      <c r="E163" s="88">
        <v>20</v>
      </c>
      <c r="F163" s="88">
        <v>38</v>
      </c>
      <c r="G163" s="89">
        <v>2</v>
      </c>
      <c r="H163" s="65"/>
    </row>
    <row r="164" spans="1:8">
      <c r="A164" s="84" t="s">
        <v>146</v>
      </c>
      <c r="B164" s="85" t="s">
        <v>352</v>
      </c>
      <c r="C164" s="86" t="s">
        <v>353</v>
      </c>
      <c r="D164" s="87">
        <v>102445</v>
      </c>
      <c r="E164" s="88">
        <v>17</v>
      </c>
      <c r="F164" s="88">
        <v>32</v>
      </c>
      <c r="G164" s="89">
        <v>5</v>
      </c>
      <c r="H164" s="65"/>
    </row>
    <row r="165" spans="1:8">
      <c r="A165" s="84" t="s">
        <v>146</v>
      </c>
      <c r="B165" s="85" t="s">
        <v>354</v>
      </c>
      <c r="C165" s="86" t="s">
        <v>355</v>
      </c>
      <c r="D165" s="87">
        <v>72215</v>
      </c>
      <c r="E165" s="88">
        <v>16</v>
      </c>
      <c r="F165" s="88">
        <v>24</v>
      </c>
      <c r="G165" s="89">
        <v>5</v>
      </c>
      <c r="H165" s="65"/>
    </row>
    <row r="166" spans="1:8">
      <c r="A166" s="84" t="s">
        <v>146</v>
      </c>
      <c r="B166" s="85" t="s">
        <v>356</v>
      </c>
      <c r="C166" s="86" t="s">
        <v>160</v>
      </c>
      <c r="D166" s="87">
        <v>115416</v>
      </c>
      <c r="E166" s="88">
        <v>16</v>
      </c>
      <c r="F166" s="88">
        <v>17</v>
      </c>
      <c r="G166" s="89">
        <v>5</v>
      </c>
      <c r="H166" s="65"/>
    </row>
    <row r="167" spans="1:8">
      <c r="A167" s="84" t="s">
        <v>146</v>
      </c>
      <c r="B167" s="85" t="s">
        <v>357</v>
      </c>
      <c r="C167" s="86" t="s">
        <v>358</v>
      </c>
      <c r="D167" s="87">
        <v>81089</v>
      </c>
      <c r="E167" s="88">
        <v>13</v>
      </c>
      <c r="F167" s="88">
        <v>55</v>
      </c>
      <c r="G167" s="89">
        <v>6</v>
      </c>
      <c r="H167" s="65"/>
    </row>
    <row r="168" spans="1:8">
      <c r="A168" s="84" t="s">
        <v>146</v>
      </c>
      <c r="B168" s="85" t="s">
        <v>359</v>
      </c>
      <c r="C168" s="86" t="s">
        <v>160</v>
      </c>
      <c r="D168" s="87">
        <v>114347</v>
      </c>
      <c r="E168" s="88">
        <v>13</v>
      </c>
      <c r="F168" s="88">
        <v>29</v>
      </c>
      <c r="G168" s="89">
        <v>4</v>
      </c>
      <c r="H168" s="65"/>
    </row>
    <row r="169" spans="1:8">
      <c r="A169" s="84" t="s">
        <v>146</v>
      </c>
      <c r="B169" s="85" t="s">
        <v>360</v>
      </c>
      <c r="C169" s="86" t="s">
        <v>163</v>
      </c>
      <c r="D169" s="87">
        <v>215481</v>
      </c>
      <c r="E169" s="88">
        <v>13</v>
      </c>
      <c r="F169" s="88">
        <v>17</v>
      </c>
      <c r="G169" s="89">
        <v>5</v>
      </c>
      <c r="H169" s="65"/>
    </row>
    <row r="170" spans="1:8">
      <c r="A170" s="84" t="s">
        <v>146</v>
      </c>
      <c r="B170" s="85" t="s">
        <v>361</v>
      </c>
      <c r="C170" s="86" t="s">
        <v>353</v>
      </c>
      <c r="D170" s="87">
        <v>143004</v>
      </c>
      <c r="E170" s="88">
        <v>11</v>
      </c>
      <c r="F170" s="88">
        <v>4</v>
      </c>
      <c r="G170" s="89">
        <v>5</v>
      </c>
      <c r="H170" s="65"/>
    </row>
    <row r="171" spans="1:8">
      <c r="A171" s="84" t="s">
        <v>146</v>
      </c>
      <c r="B171" s="85" t="s">
        <v>362</v>
      </c>
      <c r="C171" s="86" t="s">
        <v>163</v>
      </c>
      <c r="D171" s="87">
        <v>229147</v>
      </c>
      <c r="E171" s="88">
        <v>9</v>
      </c>
      <c r="F171" s="88">
        <v>35</v>
      </c>
      <c r="G171" s="89">
        <v>7</v>
      </c>
      <c r="H171" s="65"/>
    </row>
    <row r="172" spans="1:8">
      <c r="A172" s="84" t="s">
        <v>146</v>
      </c>
      <c r="B172" s="85" t="s">
        <v>363</v>
      </c>
      <c r="C172" s="86" t="s">
        <v>163</v>
      </c>
      <c r="D172" s="87">
        <v>220622</v>
      </c>
      <c r="E172" s="88">
        <v>8</v>
      </c>
      <c r="F172" s="88">
        <v>37</v>
      </c>
      <c r="G172" s="89">
        <v>4</v>
      </c>
      <c r="H172" s="65"/>
    </row>
    <row r="173" spans="1:8">
      <c r="A173" s="84" t="s">
        <v>146</v>
      </c>
      <c r="B173" s="85" t="s">
        <v>364</v>
      </c>
      <c r="C173" s="86" t="s">
        <v>345</v>
      </c>
      <c r="D173" s="87">
        <v>101696</v>
      </c>
      <c r="E173" s="88">
        <v>7</v>
      </c>
      <c r="F173" s="88">
        <v>1</v>
      </c>
      <c r="G173" s="89">
        <v>7</v>
      </c>
      <c r="H173" s="65"/>
    </row>
    <row r="174" spans="1:8">
      <c r="A174" s="84" t="s">
        <v>146</v>
      </c>
      <c r="B174" s="85" t="s">
        <v>365</v>
      </c>
      <c r="C174" s="86" t="s">
        <v>165</v>
      </c>
      <c r="D174" s="87">
        <v>97008</v>
      </c>
      <c r="E174" s="88">
        <v>7</v>
      </c>
      <c r="F174" s="88">
        <v>2</v>
      </c>
      <c r="G174" s="89">
        <v>3</v>
      </c>
      <c r="H174" s="65"/>
    </row>
    <row r="175" spans="1:8">
      <c r="A175" s="84" t="s">
        <v>146</v>
      </c>
      <c r="B175" s="85" t="s">
        <v>366</v>
      </c>
      <c r="C175" s="86" t="s">
        <v>367</v>
      </c>
      <c r="D175" s="87">
        <v>95312</v>
      </c>
      <c r="E175" s="88">
        <v>5</v>
      </c>
      <c r="F175" s="88">
        <v>5</v>
      </c>
      <c r="G175" s="89">
        <v>3</v>
      </c>
      <c r="H175" s="65"/>
    </row>
    <row r="176" spans="1:8">
      <c r="A176" s="84" t="s">
        <v>146</v>
      </c>
      <c r="B176" s="85" t="s">
        <v>368</v>
      </c>
      <c r="C176" s="86" t="s">
        <v>163</v>
      </c>
      <c r="D176" s="87">
        <v>229147</v>
      </c>
      <c r="E176" s="88">
        <v>5</v>
      </c>
      <c r="F176" s="88">
        <v>4</v>
      </c>
      <c r="G176" s="89">
        <v>7</v>
      </c>
      <c r="H176" s="65"/>
    </row>
    <row r="177" spans="1:8">
      <c r="A177" s="84" t="s">
        <v>146</v>
      </c>
      <c r="B177" s="85" t="s">
        <v>369</v>
      </c>
      <c r="C177" s="86" t="s">
        <v>172</v>
      </c>
      <c r="D177" s="87">
        <v>0</v>
      </c>
      <c r="E177" s="88">
        <v>4</v>
      </c>
      <c r="F177" s="88">
        <v>5</v>
      </c>
      <c r="G177" s="89">
        <v>4</v>
      </c>
      <c r="H177" s="65"/>
    </row>
    <row r="178" spans="1:8">
      <c r="A178" s="84" t="s">
        <v>146</v>
      </c>
      <c r="B178" s="85" t="s">
        <v>370</v>
      </c>
      <c r="C178" s="86" t="s">
        <v>163</v>
      </c>
      <c r="D178" s="87">
        <v>230987</v>
      </c>
      <c r="E178" s="88">
        <v>4</v>
      </c>
      <c r="F178" s="88">
        <v>7</v>
      </c>
      <c r="G178" s="89">
        <v>6</v>
      </c>
      <c r="H178" s="65"/>
    </row>
    <row r="179" spans="1:8">
      <c r="A179" s="84" t="s">
        <v>146</v>
      </c>
      <c r="B179" s="85" t="s">
        <v>371</v>
      </c>
      <c r="C179" s="86" t="s">
        <v>372</v>
      </c>
      <c r="D179" s="87">
        <v>97460</v>
      </c>
      <c r="E179" s="88">
        <v>3</v>
      </c>
      <c r="F179" s="88">
        <v>4</v>
      </c>
      <c r="G179" s="89">
        <v>7</v>
      </c>
      <c r="H179" s="65"/>
    </row>
    <row r="180" spans="1:8">
      <c r="A180" s="84" t="s">
        <v>146</v>
      </c>
      <c r="B180" s="85" t="s">
        <v>373</v>
      </c>
      <c r="C180" s="86" t="s">
        <v>163</v>
      </c>
      <c r="D180" s="87">
        <v>222704</v>
      </c>
      <c r="E180" s="88">
        <v>3</v>
      </c>
      <c r="F180" s="88">
        <v>1</v>
      </c>
      <c r="G180" s="89">
        <v>2</v>
      </c>
      <c r="H180" s="65"/>
    </row>
    <row r="181" spans="1:8">
      <c r="A181" s="84" t="s">
        <v>146</v>
      </c>
      <c r="B181" s="85" t="s">
        <v>374</v>
      </c>
      <c r="C181" s="86" t="s">
        <v>165</v>
      </c>
      <c r="D181" s="87">
        <v>68369</v>
      </c>
      <c r="E181" s="88">
        <v>2</v>
      </c>
      <c r="F181" s="88">
        <v>7</v>
      </c>
      <c r="G181" s="89">
        <v>5</v>
      </c>
      <c r="H181" s="65"/>
    </row>
    <row r="182" spans="1:8">
      <c r="A182" s="84" t="s">
        <v>146</v>
      </c>
      <c r="B182" s="85" t="s">
        <v>375</v>
      </c>
      <c r="C182" s="86" t="s">
        <v>182</v>
      </c>
      <c r="D182" s="87">
        <v>219500</v>
      </c>
      <c r="E182" s="88">
        <v>1</v>
      </c>
      <c r="F182" s="88">
        <v>6</v>
      </c>
      <c r="G182" s="89">
        <v>5</v>
      </c>
      <c r="H182" s="65"/>
    </row>
    <row r="183" spans="1:8">
      <c r="A183" s="84" t="s">
        <v>146</v>
      </c>
      <c r="B183" s="85" t="s">
        <v>376</v>
      </c>
      <c r="C183" s="86" t="s">
        <v>377</v>
      </c>
      <c r="D183" s="87">
        <v>69877</v>
      </c>
      <c r="E183" s="88">
        <v>1</v>
      </c>
      <c r="F183" s="88">
        <v>7</v>
      </c>
      <c r="G183" s="89">
        <v>2</v>
      </c>
      <c r="H183" s="65"/>
    </row>
    <row r="184" spans="1:8">
      <c r="A184" s="84" t="s">
        <v>146</v>
      </c>
      <c r="B184" s="85" t="s">
        <v>378</v>
      </c>
      <c r="C184" s="86" t="s">
        <v>379</v>
      </c>
      <c r="D184" s="87">
        <v>124518</v>
      </c>
      <c r="E184" s="88">
        <v>1</v>
      </c>
      <c r="F184" s="88">
        <v>5</v>
      </c>
      <c r="G184" s="89">
        <v>2</v>
      </c>
      <c r="H184" s="65"/>
    </row>
    <row r="185" spans="1:8">
      <c r="A185" s="84" t="s">
        <v>146</v>
      </c>
      <c r="B185" s="85" t="s">
        <v>376</v>
      </c>
      <c r="C185" s="86" t="s">
        <v>377</v>
      </c>
      <c r="D185" s="87">
        <v>52205</v>
      </c>
      <c r="E185" s="88">
        <v>1</v>
      </c>
      <c r="F185" s="88">
        <v>2</v>
      </c>
      <c r="G185" s="89">
        <v>4</v>
      </c>
      <c r="H185" s="65"/>
    </row>
    <row r="186" spans="1:8">
      <c r="A186" s="84" t="s">
        <v>146</v>
      </c>
      <c r="B186" s="85" t="s">
        <v>380</v>
      </c>
      <c r="C186" s="86" t="s">
        <v>163</v>
      </c>
      <c r="D186" s="87">
        <v>219769</v>
      </c>
      <c r="E186" s="88">
        <v>1</v>
      </c>
      <c r="F186" s="88">
        <v>2</v>
      </c>
      <c r="G186" s="89">
        <v>6</v>
      </c>
      <c r="H186" s="65"/>
    </row>
    <row r="187" spans="1:8">
      <c r="A187" s="84" t="s">
        <v>146</v>
      </c>
      <c r="B187" s="85" t="s">
        <v>381</v>
      </c>
      <c r="C187" s="86" t="s">
        <v>163</v>
      </c>
      <c r="D187" s="87">
        <v>214051</v>
      </c>
      <c r="E187" s="88">
        <v>1</v>
      </c>
      <c r="F187" s="88">
        <v>4</v>
      </c>
      <c r="G187" s="89">
        <v>7</v>
      </c>
      <c r="H187" s="65"/>
    </row>
    <row r="188" spans="1:8">
      <c r="A188" s="84" t="s">
        <v>146</v>
      </c>
      <c r="B188" s="85" t="s">
        <v>382</v>
      </c>
      <c r="C188" s="86" t="s">
        <v>163</v>
      </c>
      <c r="D188" s="87">
        <v>303570</v>
      </c>
      <c r="E188" s="88">
        <v>1</v>
      </c>
      <c r="F188" s="88">
        <v>7</v>
      </c>
      <c r="G188" s="89">
        <v>4</v>
      </c>
      <c r="H188" s="65"/>
    </row>
    <row r="189" spans="1:8">
      <c r="A189" s="84" t="s">
        <v>146</v>
      </c>
      <c r="B189" s="85" t="s">
        <v>383</v>
      </c>
      <c r="C189" s="86" t="s">
        <v>163</v>
      </c>
      <c r="D189" s="87">
        <v>230289</v>
      </c>
      <c r="E189" s="88">
        <v>1</v>
      </c>
      <c r="F189" s="88">
        <v>6</v>
      </c>
      <c r="G189" s="89">
        <v>4</v>
      </c>
      <c r="H189" s="65"/>
    </row>
    <row r="190" spans="1:8">
      <c r="A190" s="84" t="s">
        <v>146</v>
      </c>
      <c r="B190" s="85" t="s">
        <v>384</v>
      </c>
      <c r="C190" s="86" t="s">
        <v>163</v>
      </c>
      <c r="D190" s="87">
        <v>279411</v>
      </c>
      <c r="E190" s="88">
        <v>1</v>
      </c>
      <c r="F190" s="88">
        <v>5</v>
      </c>
      <c r="G190" s="89">
        <v>3</v>
      </c>
      <c r="H190" s="65"/>
    </row>
    <row r="191" spans="1:8">
      <c r="A191" s="84" t="s">
        <v>146</v>
      </c>
      <c r="B191" s="85" t="s">
        <v>385</v>
      </c>
      <c r="C191" s="86" t="s">
        <v>163</v>
      </c>
      <c r="D191" s="87">
        <v>220622</v>
      </c>
      <c r="E191" s="88">
        <v>1</v>
      </c>
      <c r="F191" s="88">
        <v>5</v>
      </c>
      <c r="G191" s="89">
        <v>6</v>
      </c>
      <c r="H191" s="65"/>
    </row>
    <row r="192" spans="1:8">
      <c r="A192" s="84" t="s">
        <v>146</v>
      </c>
      <c r="B192" s="85" t="s">
        <v>386</v>
      </c>
      <c r="C192" s="86" t="s">
        <v>163</v>
      </c>
      <c r="D192" s="87">
        <v>211922</v>
      </c>
      <c r="E192" s="88">
        <v>1</v>
      </c>
      <c r="F192" s="88">
        <v>7</v>
      </c>
      <c r="G192" s="89">
        <v>6</v>
      </c>
      <c r="H192" s="65"/>
    </row>
    <row r="193" spans="1:8">
      <c r="A193" s="84" t="s">
        <v>146</v>
      </c>
      <c r="B193" s="85" t="s">
        <v>387</v>
      </c>
      <c r="C193" s="86" t="s">
        <v>163</v>
      </c>
      <c r="D193" s="87">
        <v>220619</v>
      </c>
      <c r="E193" s="88">
        <v>1</v>
      </c>
      <c r="F193" s="88">
        <v>6</v>
      </c>
      <c r="G193" s="89">
        <v>4</v>
      </c>
      <c r="H193" s="65"/>
    </row>
    <row r="194" spans="1:8">
      <c r="A194" s="84" t="s">
        <v>146</v>
      </c>
      <c r="B194" s="85" t="s">
        <v>388</v>
      </c>
      <c r="C194" s="86" t="s">
        <v>389</v>
      </c>
      <c r="D194" s="87">
        <v>93181</v>
      </c>
      <c r="E194" s="88">
        <v>0</v>
      </c>
      <c r="F194" s="88">
        <v>6</v>
      </c>
      <c r="G194" s="89">
        <v>4</v>
      </c>
      <c r="H194" s="65"/>
    </row>
    <row r="195" spans="1:8">
      <c r="A195" s="84" t="s">
        <v>146</v>
      </c>
      <c r="B195" s="85" t="s">
        <v>390</v>
      </c>
      <c r="C195" s="86" t="s">
        <v>367</v>
      </c>
      <c r="D195" s="87">
        <v>144931</v>
      </c>
      <c r="E195" s="88">
        <v>0</v>
      </c>
      <c r="F195" s="88">
        <v>4</v>
      </c>
      <c r="G195" s="89">
        <v>4</v>
      </c>
      <c r="H195" s="65"/>
    </row>
    <row r="196" spans="1:8">
      <c r="A196" s="84" t="s">
        <v>146</v>
      </c>
      <c r="B196" s="85" t="s">
        <v>391</v>
      </c>
      <c r="C196" s="86" t="s">
        <v>392</v>
      </c>
      <c r="D196" s="87">
        <v>114285</v>
      </c>
      <c r="E196" s="88">
        <v>0</v>
      </c>
      <c r="F196" s="88">
        <v>1</v>
      </c>
      <c r="G196" s="89">
        <v>3</v>
      </c>
      <c r="H196" s="65"/>
    </row>
    <row r="197" spans="1:8">
      <c r="A197" s="84" t="s">
        <v>146</v>
      </c>
      <c r="B197" s="85" t="s">
        <v>393</v>
      </c>
      <c r="C197" s="86" t="s">
        <v>175</v>
      </c>
      <c r="D197" s="87">
        <v>101331</v>
      </c>
      <c r="E197" s="88">
        <v>0</v>
      </c>
      <c r="F197" s="88">
        <v>7</v>
      </c>
      <c r="G197" s="89">
        <v>7</v>
      </c>
      <c r="H197" s="65"/>
    </row>
    <row r="198" spans="1:8">
      <c r="A198" s="84" t="s">
        <v>146</v>
      </c>
      <c r="B198" s="85" t="s">
        <v>394</v>
      </c>
      <c r="C198" s="86" t="s">
        <v>175</v>
      </c>
      <c r="D198" s="87">
        <v>35088</v>
      </c>
      <c r="E198" s="88">
        <v>0</v>
      </c>
      <c r="F198" s="88">
        <v>1</v>
      </c>
      <c r="G198" s="89">
        <v>6</v>
      </c>
      <c r="H198" s="65"/>
    </row>
    <row r="199" spans="1:8">
      <c r="A199" s="84" t="s">
        <v>146</v>
      </c>
      <c r="B199" s="85" t="s">
        <v>395</v>
      </c>
      <c r="C199" s="86" t="s">
        <v>345</v>
      </c>
      <c r="D199" s="87">
        <v>0</v>
      </c>
      <c r="E199" s="88">
        <v>0</v>
      </c>
      <c r="F199" s="88">
        <v>7</v>
      </c>
      <c r="G199" s="89">
        <v>7</v>
      </c>
      <c r="H199" s="65"/>
    </row>
    <row r="200" spans="1:8">
      <c r="A200" s="84" t="s">
        <v>146</v>
      </c>
      <c r="B200" s="85" t="s">
        <v>396</v>
      </c>
      <c r="C200" s="86" t="s">
        <v>175</v>
      </c>
      <c r="D200" s="87">
        <v>0</v>
      </c>
      <c r="E200" s="88">
        <v>0</v>
      </c>
      <c r="F200" s="88">
        <v>1</v>
      </c>
      <c r="G200" s="89">
        <v>3</v>
      </c>
      <c r="H200" s="65"/>
    </row>
    <row r="201" spans="1:8">
      <c r="A201" s="84" t="s">
        <v>146</v>
      </c>
      <c r="B201" s="85" t="s">
        <v>397</v>
      </c>
      <c r="C201" s="86" t="s">
        <v>223</v>
      </c>
      <c r="D201" s="87">
        <v>48039</v>
      </c>
      <c r="E201" s="88">
        <v>0</v>
      </c>
      <c r="F201" s="88">
        <v>1</v>
      </c>
      <c r="G201" s="89">
        <v>6</v>
      </c>
      <c r="H201" s="65"/>
    </row>
    <row r="202" spans="1:8">
      <c r="A202" s="84" t="s">
        <v>146</v>
      </c>
      <c r="B202" s="85" t="s">
        <v>398</v>
      </c>
      <c r="C202" s="86" t="s">
        <v>168</v>
      </c>
      <c r="D202" s="87">
        <v>57777</v>
      </c>
      <c r="E202" s="88">
        <v>0</v>
      </c>
      <c r="F202" s="88">
        <v>5</v>
      </c>
      <c r="G202" s="89">
        <v>3</v>
      </c>
      <c r="H202" s="65"/>
    </row>
    <row r="203" spans="1:8">
      <c r="A203" s="84" t="s">
        <v>146</v>
      </c>
      <c r="B203" s="85" t="s">
        <v>399</v>
      </c>
      <c r="C203" s="86" t="s">
        <v>172</v>
      </c>
      <c r="D203" s="87">
        <v>90908</v>
      </c>
      <c r="E203" s="88">
        <v>0</v>
      </c>
      <c r="F203" s="88">
        <v>4</v>
      </c>
      <c r="G203" s="89">
        <v>2</v>
      </c>
      <c r="H203" s="65"/>
    </row>
    <row r="204" spans="1:8">
      <c r="A204" s="84" t="s">
        <v>146</v>
      </c>
      <c r="B204" s="85" t="s">
        <v>400</v>
      </c>
      <c r="C204" s="86" t="s">
        <v>172</v>
      </c>
      <c r="D204" s="87">
        <v>49297</v>
      </c>
      <c r="E204" s="88">
        <v>0</v>
      </c>
      <c r="F204" s="88">
        <v>1</v>
      </c>
      <c r="G204" s="89">
        <v>2</v>
      </c>
      <c r="H204" s="65"/>
    </row>
    <row r="205" spans="1:8">
      <c r="A205" s="84" t="s">
        <v>146</v>
      </c>
      <c r="B205" s="85" t="s">
        <v>401</v>
      </c>
      <c r="C205" s="86" t="s">
        <v>402</v>
      </c>
      <c r="D205" s="87">
        <v>91531</v>
      </c>
      <c r="E205" s="88">
        <v>0</v>
      </c>
      <c r="F205" s="88">
        <v>2</v>
      </c>
      <c r="G205" s="89">
        <v>7</v>
      </c>
      <c r="H205" s="65"/>
    </row>
    <row r="206" spans="1:8">
      <c r="A206" s="84" t="s">
        <v>146</v>
      </c>
      <c r="B206" s="85" t="s">
        <v>403</v>
      </c>
      <c r="C206" s="86" t="s">
        <v>404</v>
      </c>
      <c r="D206" s="87">
        <v>79166</v>
      </c>
      <c r="E206" s="88">
        <v>0</v>
      </c>
      <c r="F206" s="88">
        <v>2</v>
      </c>
      <c r="G206" s="89">
        <v>4</v>
      </c>
      <c r="H206" s="65"/>
    </row>
    <row r="207" spans="1:8">
      <c r="A207" s="84" t="s">
        <v>146</v>
      </c>
      <c r="B207" s="85" t="s">
        <v>405</v>
      </c>
      <c r="C207" s="86" t="s">
        <v>263</v>
      </c>
      <c r="D207" s="87">
        <v>44499</v>
      </c>
      <c r="E207" s="88">
        <v>0</v>
      </c>
      <c r="F207" s="88">
        <v>6</v>
      </c>
      <c r="G207" s="89">
        <v>5</v>
      </c>
      <c r="H207" s="65"/>
    </row>
    <row r="208" spans="1:8">
      <c r="A208" s="84" t="s">
        <v>146</v>
      </c>
      <c r="B208" s="85" t="s">
        <v>406</v>
      </c>
      <c r="C208" s="86" t="s">
        <v>263</v>
      </c>
      <c r="D208" s="87">
        <v>90384</v>
      </c>
      <c r="E208" s="88">
        <v>0</v>
      </c>
      <c r="F208" s="88">
        <v>6</v>
      </c>
      <c r="G208" s="89">
        <v>7</v>
      </c>
      <c r="H208" s="65"/>
    </row>
    <row r="209" spans="1:8">
      <c r="A209" s="84" t="s">
        <v>146</v>
      </c>
      <c r="B209" s="85" t="s">
        <v>407</v>
      </c>
      <c r="C209" s="86" t="s">
        <v>165</v>
      </c>
      <c r="D209" s="87">
        <v>72295</v>
      </c>
      <c r="E209" s="88">
        <v>0</v>
      </c>
      <c r="F209" s="88">
        <v>7</v>
      </c>
      <c r="G209" s="89">
        <v>4</v>
      </c>
      <c r="H209" s="65"/>
    </row>
    <row r="210" spans="1:8">
      <c r="A210" s="84" t="s">
        <v>146</v>
      </c>
      <c r="B210" s="85" t="s">
        <v>408</v>
      </c>
      <c r="C210" s="86" t="s">
        <v>165</v>
      </c>
      <c r="D210" s="87">
        <v>93389</v>
      </c>
      <c r="E210" s="88">
        <v>0</v>
      </c>
      <c r="F210" s="88">
        <v>7</v>
      </c>
      <c r="G210" s="89">
        <v>3</v>
      </c>
      <c r="H210" s="65"/>
    </row>
    <row r="211" spans="1:8">
      <c r="A211" s="84" t="s">
        <v>146</v>
      </c>
      <c r="B211" s="85" t="s">
        <v>409</v>
      </c>
      <c r="C211" s="86" t="s">
        <v>165</v>
      </c>
      <c r="D211" s="87">
        <v>80650</v>
      </c>
      <c r="E211" s="88">
        <v>0</v>
      </c>
      <c r="F211" s="88">
        <v>3</v>
      </c>
      <c r="G211" s="89">
        <v>3</v>
      </c>
      <c r="H211" s="65"/>
    </row>
    <row r="212" spans="1:8">
      <c r="A212" s="84" t="s">
        <v>146</v>
      </c>
      <c r="B212" s="85" t="s">
        <v>410</v>
      </c>
      <c r="C212" s="86" t="s">
        <v>411</v>
      </c>
      <c r="D212" s="87">
        <v>73280</v>
      </c>
      <c r="E212" s="88">
        <v>0</v>
      </c>
      <c r="F212" s="88">
        <v>7</v>
      </c>
      <c r="G212" s="89">
        <v>2</v>
      </c>
      <c r="H212" s="65"/>
    </row>
    <row r="213" spans="1:8">
      <c r="A213" s="84" t="s">
        <v>146</v>
      </c>
      <c r="B213" s="85" t="s">
        <v>412</v>
      </c>
      <c r="C213" s="86" t="s">
        <v>413</v>
      </c>
      <c r="D213" s="87">
        <v>101562</v>
      </c>
      <c r="E213" s="88">
        <v>0</v>
      </c>
      <c r="F213" s="88">
        <v>5</v>
      </c>
      <c r="G213" s="89">
        <v>3</v>
      </c>
      <c r="H213" s="65"/>
    </row>
    <row r="214" spans="1:8">
      <c r="A214" s="84" t="s">
        <v>146</v>
      </c>
      <c r="B214" s="85" t="s">
        <v>414</v>
      </c>
      <c r="C214" s="86" t="s">
        <v>148</v>
      </c>
      <c r="D214" s="87">
        <v>170296</v>
      </c>
      <c r="E214" s="88">
        <v>0</v>
      </c>
      <c r="F214" s="88">
        <v>5</v>
      </c>
      <c r="G214" s="89">
        <v>7</v>
      </c>
      <c r="H214" s="65"/>
    </row>
    <row r="215" spans="1:8">
      <c r="A215" s="84" t="s">
        <v>146</v>
      </c>
      <c r="B215" s="85" t="s">
        <v>415</v>
      </c>
      <c r="C215" s="86" t="s">
        <v>148</v>
      </c>
      <c r="D215" s="87">
        <v>221217</v>
      </c>
      <c r="E215" s="88">
        <v>0</v>
      </c>
      <c r="F215" s="88">
        <v>5</v>
      </c>
      <c r="G215" s="89">
        <v>5</v>
      </c>
      <c r="H215" s="65"/>
    </row>
    <row r="216" spans="1:8">
      <c r="A216" s="84" t="s">
        <v>146</v>
      </c>
      <c r="B216" s="85" t="s">
        <v>416</v>
      </c>
      <c r="C216" s="86" t="s">
        <v>148</v>
      </c>
      <c r="D216" s="87">
        <v>221217</v>
      </c>
      <c r="E216" s="88">
        <v>0</v>
      </c>
      <c r="F216" s="88">
        <v>5</v>
      </c>
      <c r="G216" s="89">
        <v>6</v>
      </c>
      <c r="H216" s="65"/>
    </row>
    <row r="217" spans="1:8">
      <c r="A217" s="84" t="s">
        <v>146</v>
      </c>
      <c r="B217" s="85" t="s">
        <v>417</v>
      </c>
      <c r="C217" s="86" t="s">
        <v>148</v>
      </c>
      <c r="D217" s="87">
        <v>105270</v>
      </c>
      <c r="E217" s="88">
        <v>0</v>
      </c>
      <c r="F217" s="88">
        <v>2</v>
      </c>
      <c r="G217" s="89">
        <v>6</v>
      </c>
      <c r="H217" s="65"/>
    </row>
    <row r="218" spans="1:8">
      <c r="A218" s="84" t="s">
        <v>146</v>
      </c>
      <c r="B218" s="85" t="s">
        <v>418</v>
      </c>
      <c r="C218" s="86" t="s">
        <v>148</v>
      </c>
      <c r="D218" s="87">
        <v>77173</v>
      </c>
      <c r="E218" s="88">
        <v>0</v>
      </c>
      <c r="F218" s="88">
        <v>3</v>
      </c>
      <c r="G218" s="89">
        <v>3</v>
      </c>
      <c r="H218" s="65"/>
    </row>
    <row r="219" spans="1:8">
      <c r="A219" s="84" t="s">
        <v>146</v>
      </c>
      <c r="B219" s="85" t="s">
        <v>419</v>
      </c>
      <c r="C219" s="86" t="s">
        <v>148</v>
      </c>
      <c r="D219" s="87">
        <v>76388</v>
      </c>
      <c r="E219" s="88">
        <v>0</v>
      </c>
      <c r="F219" s="88">
        <v>4</v>
      </c>
      <c r="G219" s="89">
        <v>3</v>
      </c>
      <c r="H219" s="65"/>
    </row>
    <row r="220" spans="1:8">
      <c r="A220" s="84" t="s">
        <v>146</v>
      </c>
      <c r="B220" s="85" t="s">
        <v>420</v>
      </c>
      <c r="C220" s="86" t="s">
        <v>148</v>
      </c>
      <c r="D220" s="87">
        <v>49137</v>
      </c>
      <c r="E220" s="88">
        <v>0</v>
      </c>
      <c r="F220" s="88">
        <v>6</v>
      </c>
      <c r="G220" s="89">
        <v>3</v>
      </c>
      <c r="H220" s="65"/>
    </row>
    <row r="221" spans="1:8">
      <c r="A221" s="84" t="s">
        <v>146</v>
      </c>
      <c r="B221" s="85" t="s">
        <v>421</v>
      </c>
      <c r="C221" s="86" t="s">
        <v>163</v>
      </c>
      <c r="D221" s="87">
        <v>234669</v>
      </c>
      <c r="E221" s="88">
        <v>0</v>
      </c>
      <c r="F221" s="88">
        <v>2</v>
      </c>
      <c r="G221" s="89">
        <v>6</v>
      </c>
      <c r="H221" s="65"/>
    </row>
    <row r="222" spans="1:8">
      <c r="A222" s="84" t="s">
        <v>146</v>
      </c>
      <c r="B222" s="85" t="s">
        <v>422</v>
      </c>
      <c r="C222" s="86" t="s">
        <v>163</v>
      </c>
      <c r="D222" s="87">
        <v>229850</v>
      </c>
      <c r="E222" s="88">
        <v>0</v>
      </c>
      <c r="F222" s="88">
        <v>5</v>
      </c>
      <c r="G222" s="89">
        <v>3</v>
      </c>
      <c r="H222" s="65"/>
    </row>
    <row r="223" spans="1:8">
      <c r="A223" s="84" t="s">
        <v>146</v>
      </c>
      <c r="B223" s="85" t="s">
        <v>423</v>
      </c>
      <c r="C223" s="86" t="s">
        <v>163</v>
      </c>
      <c r="D223" s="87">
        <v>116590</v>
      </c>
      <c r="E223" s="88">
        <v>0</v>
      </c>
      <c r="F223" s="88">
        <v>2</v>
      </c>
      <c r="G223" s="89">
        <v>5</v>
      </c>
      <c r="H223" s="65"/>
    </row>
    <row r="224" spans="1:8">
      <c r="A224" s="84" t="s">
        <v>146</v>
      </c>
      <c r="B224" s="85" t="s">
        <v>424</v>
      </c>
      <c r="C224" s="86" t="s">
        <v>163</v>
      </c>
      <c r="D224" s="87">
        <v>206249</v>
      </c>
      <c r="E224" s="88">
        <v>0</v>
      </c>
      <c r="F224" s="88">
        <v>2</v>
      </c>
      <c r="G224" s="89">
        <v>5</v>
      </c>
      <c r="H224" s="65"/>
    </row>
    <row r="225" spans="1:8">
      <c r="A225" s="84" t="s">
        <v>146</v>
      </c>
      <c r="B225" s="85" t="s">
        <v>425</v>
      </c>
      <c r="C225" s="86" t="s">
        <v>163</v>
      </c>
      <c r="D225" s="87">
        <v>115126</v>
      </c>
      <c r="E225" s="88">
        <v>0</v>
      </c>
      <c r="F225" s="88">
        <v>1</v>
      </c>
      <c r="G225" s="89">
        <v>6</v>
      </c>
      <c r="H225" s="65"/>
    </row>
    <row r="226" spans="1:8">
      <c r="A226" s="84" t="s">
        <v>146</v>
      </c>
      <c r="B226" s="85" t="s">
        <v>426</v>
      </c>
      <c r="C226" s="86" t="s">
        <v>163</v>
      </c>
      <c r="D226" s="87">
        <v>115126</v>
      </c>
      <c r="E226" s="88">
        <v>0</v>
      </c>
      <c r="F226" s="88">
        <v>4</v>
      </c>
      <c r="G226" s="89">
        <v>3</v>
      </c>
      <c r="H226" s="65"/>
    </row>
    <row r="227" spans="1:8">
      <c r="A227" s="84" t="s">
        <v>146</v>
      </c>
      <c r="B227" s="85" t="s">
        <v>427</v>
      </c>
      <c r="C227" s="86" t="s">
        <v>163</v>
      </c>
      <c r="D227" s="87">
        <v>194696</v>
      </c>
      <c r="E227" s="88">
        <v>0</v>
      </c>
      <c r="F227" s="88">
        <v>6</v>
      </c>
      <c r="G227" s="89">
        <v>5</v>
      </c>
      <c r="H227" s="65"/>
    </row>
    <row r="228" spans="1:8">
      <c r="A228" s="84" t="s">
        <v>146</v>
      </c>
      <c r="B228" s="85" t="s">
        <v>428</v>
      </c>
      <c r="C228" s="86" t="s">
        <v>163</v>
      </c>
      <c r="D228" s="87">
        <v>220587</v>
      </c>
      <c r="E228" s="88">
        <v>0</v>
      </c>
      <c r="F228" s="88">
        <v>5</v>
      </c>
      <c r="G228" s="89">
        <v>3</v>
      </c>
      <c r="H228" s="65"/>
    </row>
    <row r="229" spans="1:8">
      <c r="A229" s="84" t="s">
        <v>146</v>
      </c>
      <c r="B229" s="85" t="s">
        <v>429</v>
      </c>
      <c r="C229" s="86" t="s">
        <v>163</v>
      </c>
      <c r="D229" s="87">
        <v>220587</v>
      </c>
      <c r="E229" s="88">
        <v>0</v>
      </c>
      <c r="F229" s="88">
        <v>5</v>
      </c>
      <c r="G229" s="89">
        <v>4</v>
      </c>
      <c r="H229" s="65"/>
    </row>
    <row r="230" spans="1:8">
      <c r="A230" s="84" t="s">
        <v>146</v>
      </c>
      <c r="B230" s="85" t="s">
        <v>430</v>
      </c>
      <c r="C230" s="86" t="s">
        <v>163</v>
      </c>
      <c r="D230" s="87">
        <v>228442</v>
      </c>
      <c r="E230" s="88">
        <v>0</v>
      </c>
      <c r="F230" s="88">
        <v>7</v>
      </c>
      <c r="G230" s="89">
        <v>3</v>
      </c>
      <c r="H230" s="65"/>
    </row>
    <row r="231" spans="1:8">
      <c r="A231" s="84" t="s">
        <v>146</v>
      </c>
      <c r="B231" s="85" t="s">
        <v>431</v>
      </c>
      <c r="C231" s="86" t="s">
        <v>163</v>
      </c>
      <c r="D231" s="87">
        <v>228442</v>
      </c>
      <c r="E231" s="88">
        <v>0</v>
      </c>
      <c r="F231" s="88">
        <v>5</v>
      </c>
      <c r="G231" s="89">
        <v>4</v>
      </c>
      <c r="H231" s="65"/>
    </row>
    <row r="232" spans="1:8">
      <c r="A232" s="84" t="s">
        <v>146</v>
      </c>
      <c r="B232" s="85" t="s">
        <v>432</v>
      </c>
      <c r="C232" s="86" t="s">
        <v>163</v>
      </c>
      <c r="D232" s="87">
        <v>125942</v>
      </c>
      <c r="E232" s="88">
        <v>0</v>
      </c>
      <c r="F232" s="88">
        <v>1</v>
      </c>
      <c r="G232" s="89">
        <v>5</v>
      </c>
      <c r="H232" s="65"/>
    </row>
    <row r="233" spans="1:8">
      <c r="A233" s="84" t="s">
        <v>146</v>
      </c>
      <c r="B233" s="85" t="s">
        <v>433</v>
      </c>
      <c r="C233" s="86" t="s">
        <v>163</v>
      </c>
      <c r="D233" s="87">
        <v>220587</v>
      </c>
      <c r="E233" s="88">
        <v>0</v>
      </c>
      <c r="F233" s="88">
        <v>1</v>
      </c>
      <c r="G233" s="89">
        <v>2</v>
      </c>
      <c r="H233" s="65"/>
    </row>
    <row r="234" spans="1:8">
      <c r="A234" s="84" t="s">
        <v>146</v>
      </c>
      <c r="B234" s="85" t="s">
        <v>434</v>
      </c>
      <c r="C234" s="86" t="s">
        <v>163</v>
      </c>
      <c r="D234" s="87">
        <v>220587</v>
      </c>
      <c r="E234" s="88">
        <v>0</v>
      </c>
      <c r="F234" s="88">
        <v>1</v>
      </c>
      <c r="G234" s="89">
        <v>2</v>
      </c>
      <c r="H234" s="65"/>
    </row>
    <row r="235" spans="1:8">
      <c r="A235" s="84" t="s">
        <v>146</v>
      </c>
      <c r="B235" s="85" t="s">
        <v>435</v>
      </c>
      <c r="C235" s="86" t="s">
        <v>163</v>
      </c>
      <c r="D235" s="87">
        <v>234546</v>
      </c>
      <c r="E235" s="88">
        <v>0</v>
      </c>
      <c r="F235" s="88">
        <v>1</v>
      </c>
      <c r="G235" s="89">
        <v>7</v>
      </c>
      <c r="H235" s="65"/>
    </row>
    <row r="236" spans="1:8">
      <c r="A236" s="84" t="s">
        <v>146</v>
      </c>
      <c r="B236" s="85" t="s">
        <v>436</v>
      </c>
      <c r="C236" s="86" t="s">
        <v>163</v>
      </c>
      <c r="D236" s="87">
        <v>196941</v>
      </c>
      <c r="E236" s="88">
        <v>0</v>
      </c>
      <c r="F236" s="88">
        <v>5</v>
      </c>
      <c r="G236" s="89">
        <v>4</v>
      </c>
      <c r="H236" s="65"/>
    </row>
    <row r="237" spans="1:8">
      <c r="A237" s="84" t="s">
        <v>146</v>
      </c>
      <c r="B237" s="85" t="s">
        <v>437</v>
      </c>
      <c r="C237" s="86" t="s">
        <v>163</v>
      </c>
      <c r="D237" s="87">
        <v>173749</v>
      </c>
      <c r="E237" s="88">
        <v>0</v>
      </c>
      <c r="F237" s="88">
        <v>2</v>
      </c>
      <c r="G237" s="89">
        <v>5</v>
      </c>
      <c r="H237" s="65"/>
    </row>
    <row r="238" spans="1:8">
      <c r="A238" s="84" t="s">
        <v>146</v>
      </c>
      <c r="B238" s="85" t="s">
        <v>438</v>
      </c>
      <c r="C238" s="86" t="s">
        <v>163</v>
      </c>
      <c r="D238" s="87">
        <v>229933</v>
      </c>
      <c r="E238" s="88">
        <v>0</v>
      </c>
      <c r="F238" s="88">
        <v>3</v>
      </c>
      <c r="G238" s="89">
        <v>7</v>
      </c>
      <c r="H238" s="65"/>
    </row>
    <row r="239" spans="1:8">
      <c r="A239" s="84" t="s">
        <v>146</v>
      </c>
      <c r="B239" s="85" t="s">
        <v>439</v>
      </c>
      <c r="C239" s="86" t="s">
        <v>163</v>
      </c>
      <c r="D239" s="87">
        <v>231428</v>
      </c>
      <c r="E239" s="88">
        <v>0</v>
      </c>
      <c r="F239" s="88">
        <v>2</v>
      </c>
      <c r="G239" s="89">
        <v>4</v>
      </c>
      <c r="H239" s="65"/>
    </row>
    <row r="240" spans="1:8">
      <c r="A240" s="84" t="s">
        <v>146</v>
      </c>
      <c r="B240" s="85" t="s">
        <v>440</v>
      </c>
      <c r="C240" s="86" t="s">
        <v>163</v>
      </c>
      <c r="D240" s="87">
        <v>230136</v>
      </c>
      <c r="E240" s="88">
        <v>0</v>
      </c>
      <c r="F240" s="88">
        <v>5</v>
      </c>
      <c r="G240" s="89">
        <v>2</v>
      </c>
      <c r="H240" s="65"/>
    </row>
    <row r="241" spans="1:8">
      <c r="A241" s="84" t="s">
        <v>146</v>
      </c>
      <c r="B241" s="85" t="s">
        <v>441</v>
      </c>
      <c r="C241" s="86" t="s">
        <v>163</v>
      </c>
      <c r="D241" s="87">
        <v>279411</v>
      </c>
      <c r="E241" s="88">
        <v>0</v>
      </c>
      <c r="F241" s="88">
        <v>1</v>
      </c>
      <c r="G241" s="89">
        <v>6</v>
      </c>
      <c r="H241" s="65"/>
    </row>
    <row r="242" spans="1:8">
      <c r="A242" s="84" t="s">
        <v>146</v>
      </c>
      <c r="B242" s="85" t="s">
        <v>442</v>
      </c>
      <c r="C242" s="86" t="s">
        <v>163</v>
      </c>
      <c r="D242" s="87">
        <v>125942</v>
      </c>
      <c r="E242" s="88">
        <v>0</v>
      </c>
      <c r="F242" s="88">
        <v>4</v>
      </c>
      <c r="G242" s="89">
        <v>6</v>
      </c>
      <c r="H242" s="65"/>
    </row>
    <row r="243" spans="1:8">
      <c r="A243" s="84" t="s">
        <v>146</v>
      </c>
      <c r="B243" s="85" t="s">
        <v>443</v>
      </c>
      <c r="C243" s="86" t="s">
        <v>163</v>
      </c>
      <c r="D243" s="87">
        <v>237266</v>
      </c>
      <c r="E243" s="88">
        <v>0</v>
      </c>
      <c r="F243" s="88">
        <v>2</v>
      </c>
      <c r="G243" s="89">
        <v>2</v>
      </c>
      <c r="H243" s="65"/>
    </row>
    <row r="244" spans="1:8">
      <c r="A244" s="84" t="s">
        <v>146</v>
      </c>
      <c r="B244" s="85" t="s">
        <v>444</v>
      </c>
      <c r="C244" s="86" t="s">
        <v>163</v>
      </c>
      <c r="D244" s="87">
        <v>180434</v>
      </c>
      <c r="E244" s="88">
        <v>0</v>
      </c>
      <c r="F244" s="88">
        <v>2</v>
      </c>
      <c r="G244" s="89">
        <v>6</v>
      </c>
      <c r="H244" s="65"/>
    </row>
    <row r="245" spans="1:8">
      <c r="A245" s="84" t="s">
        <v>146</v>
      </c>
      <c r="B245" s="85" t="s">
        <v>445</v>
      </c>
      <c r="C245" s="86" t="s">
        <v>163</v>
      </c>
      <c r="D245" s="87">
        <v>213432</v>
      </c>
      <c r="E245" s="88">
        <v>0</v>
      </c>
      <c r="F245" s="88">
        <v>1</v>
      </c>
      <c r="G245" s="89">
        <v>6</v>
      </c>
      <c r="H245" s="65"/>
    </row>
    <row r="246" spans="1:8">
      <c r="A246" s="84" t="s">
        <v>146</v>
      </c>
      <c r="B246" s="85" t="s">
        <v>446</v>
      </c>
      <c r="C246" s="86" t="s">
        <v>163</v>
      </c>
      <c r="D246" s="87">
        <v>180434</v>
      </c>
      <c r="E246" s="88">
        <v>0</v>
      </c>
      <c r="F246" s="88">
        <v>7</v>
      </c>
      <c r="G246" s="89">
        <v>6</v>
      </c>
      <c r="H246" s="65"/>
    </row>
    <row r="247" spans="1:8">
      <c r="A247" s="84" t="s">
        <v>146</v>
      </c>
      <c r="B247" s="85" t="s">
        <v>447</v>
      </c>
      <c r="C247" s="86" t="s">
        <v>163</v>
      </c>
      <c r="D247" s="87">
        <v>213432</v>
      </c>
      <c r="E247" s="88">
        <v>0</v>
      </c>
      <c r="F247" s="88">
        <v>1</v>
      </c>
      <c r="G247" s="89">
        <v>4</v>
      </c>
      <c r="H247" s="65"/>
    </row>
    <row r="248" spans="1:8">
      <c r="A248" s="84" t="s">
        <v>146</v>
      </c>
      <c r="B248" s="85" t="s">
        <v>448</v>
      </c>
      <c r="C248" s="86" t="s">
        <v>163</v>
      </c>
      <c r="D248" s="87">
        <v>219696</v>
      </c>
      <c r="E248" s="88">
        <v>0</v>
      </c>
      <c r="F248" s="88">
        <v>4</v>
      </c>
      <c r="G248" s="89">
        <v>5</v>
      </c>
      <c r="H248" s="65"/>
    </row>
    <row r="249" spans="1:8">
      <c r="A249" s="84" t="s">
        <v>146</v>
      </c>
      <c r="B249" s="85" t="s">
        <v>449</v>
      </c>
      <c r="C249" s="86" t="s">
        <v>163</v>
      </c>
      <c r="D249" s="87">
        <v>221643</v>
      </c>
      <c r="E249" s="88">
        <v>0</v>
      </c>
      <c r="F249" s="88">
        <v>3</v>
      </c>
      <c r="G249" s="89">
        <v>5</v>
      </c>
      <c r="H249" s="65"/>
    </row>
    <row r="250" spans="1:8">
      <c r="A250" s="84" t="s">
        <v>146</v>
      </c>
      <c r="B250" s="85" t="s">
        <v>450</v>
      </c>
      <c r="C250" s="86" t="s">
        <v>163</v>
      </c>
      <c r="D250" s="87">
        <v>211140</v>
      </c>
      <c r="E250" s="88">
        <v>0</v>
      </c>
      <c r="F250" s="88">
        <v>2</v>
      </c>
      <c r="G250" s="89">
        <v>5</v>
      </c>
      <c r="H250" s="65"/>
    </row>
    <row r="251" spans="1:8">
      <c r="A251" s="84" t="s">
        <v>146</v>
      </c>
      <c r="B251" s="85" t="s">
        <v>451</v>
      </c>
      <c r="C251" s="86" t="s">
        <v>163</v>
      </c>
      <c r="D251" s="87">
        <v>212780</v>
      </c>
      <c r="E251" s="88">
        <v>0</v>
      </c>
      <c r="F251" s="88">
        <v>3</v>
      </c>
      <c r="G251" s="89">
        <v>7</v>
      </c>
      <c r="H251" s="65"/>
    </row>
    <row r="252" spans="1:8">
      <c r="A252" s="84" t="s">
        <v>146</v>
      </c>
      <c r="B252" s="85" t="s">
        <v>452</v>
      </c>
      <c r="C252" s="86" t="s">
        <v>163</v>
      </c>
      <c r="D252" s="87">
        <v>197984</v>
      </c>
      <c r="E252" s="88">
        <v>0</v>
      </c>
      <c r="F252" s="88">
        <v>5</v>
      </c>
      <c r="G252" s="89">
        <v>2</v>
      </c>
      <c r="H252" s="65"/>
    </row>
    <row r="253" spans="1:8">
      <c r="A253" s="84" t="s">
        <v>146</v>
      </c>
      <c r="B253" s="85" t="s">
        <v>453</v>
      </c>
      <c r="C253" s="86" t="s">
        <v>163</v>
      </c>
      <c r="D253" s="87">
        <v>195491</v>
      </c>
      <c r="E253" s="88">
        <v>0</v>
      </c>
      <c r="F253" s="88">
        <v>6</v>
      </c>
      <c r="G253" s="89">
        <v>3</v>
      </c>
      <c r="H253" s="65"/>
    </row>
    <row r="254" spans="1:8">
      <c r="A254" s="84" t="s">
        <v>146</v>
      </c>
      <c r="B254" s="85" t="s">
        <v>454</v>
      </c>
      <c r="C254" s="86" t="s">
        <v>163</v>
      </c>
      <c r="D254" s="87">
        <v>186289</v>
      </c>
      <c r="E254" s="88">
        <v>0</v>
      </c>
      <c r="F254" s="88">
        <v>2</v>
      </c>
      <c r="G254" s="89">
        <v>4</v>
      </c>
      <c r="H254" s="65"/>
    </row>
    <row r="255" spans="1:8">
      <c r="A255" s="84" t="s">
        <v>146</v>
      </c>
      <c r="B255" s="85" t="s">
        <v>455</v>
      </c>
      <c r="C255" s="86" t="s">
        <v>163</v>
      </c>
      <c r="D255" s="87">
        <v>195491</v>
      </c>
      <c r="E255" s="88">
        <v>0</v>
      </c>
      <c r="F255" s="88">
        <v>2</v>
      </c>
      <c r="G255" s="89">
        <v>2</v>
      </c>
      <c r="H255" s="65"/>
    </row>
    <row r="256" spans="1:8">
      <c r="A256" s="84" t="s">
        <v>146</v>
      </c>
      <c r="B256" s="85" t="s">
        <v>456</v>
      </c>
      <c r="C256" s="86" t="s">
        <v>163</v>
      </c>
      <c r="D256" s="87">
        <v>195491</v>
      </c>
      <c r="E256" s="88">
        <v>0</v>
      </c>
      <c r="F256" s="88">
        <v>5</v>
      </c>
      <c r="G256" s="89">
        <v>5</v>
      </c>
      <c r="H256" s="65"/>
    </row>
    <row r="257" spans="1:8">
      <c r="A257" s="84" t="s">
        <v>146</v>
      </c>
      <c r="B257" s="85" t="s">
        <v>457</v>
      </c>
      <c r="C257" s="86" t="s">
        <v>163</v>
      </c>
      <c r="D257" s="87">
        <v>224533</v>
      </c>
      <c r="E257" s="88">
        <v>0</v>
      </c>
      <c r="F257" s="88">
        <v>5</v>
      </c>
      <c r="G257" s="89">
        <v>6</v>
      </c>
      <c r="H257" s="65"/>
    </row>
    <row r="258" spans="1:8">
      <c r="A258" s="84" t="s">
        <v>146</v>
      </c>
      <c r="B258" s="85" t="s">
        <v>458</v>
      </c>
      <c r="C258" s="86" t="s">
        <v>163</v>
      </c>
      <c r="D258" s="87">
        <v>195491</v>
      </c>
      <c r="E258" s="88">
        <v>0</v>
      </c>
      <c r="F258" s="88">
        <v>1</v>
      </c>
      <c r="G258" s="89">
        <v>5</v>
      </c>
      <c r="H258" s="65"/>
    </row>
    <row r="259" spans="1:8">
      <c r="A259" s="84" t="s">
        <v>146</v>
      </c>
      <c r="B259" s="85" t="s">
        <v>459</v>
      </c>
      <c r="C259" s="86" t="s">
        <v>163</v>
      </c>
      <c r="D259" s="87">
        <v>195491</v>
      </c>
      <c r="E259" s="88">
        <v>0</v>
      </c>
      <c r="F259" s="88">
        <v>2</v>
      </c>
      <c r="G259" s="89">
        <v>2</v>
      </c>
      <c r="H259" s="65"/>
    </row>
    <row r="260" spans="1:8">
      <c r="A260" s="84" t="s">
        <v>146</v>
      </c>
      <c r="B260" s="85" t="s">
        <v>460</v>
      </c>
      <c r="C260" s="86" t="s">
        <v>163</v>
      </c>
      <c r="D260" s="87">
        <v>195491</v>
      </c>
      <c r="E260" s="88">
        <v>0</v>
      </c>
      <c r="F260" s="88">
        <v>6</v>
      </c>
      <c r="G260" s="89">
        <v>6</v>
      </c>
      <c r="H260" s="65"/>
    </row>
    <row r="261" spans="1:8">
      <c r="A261" s="84" t="s">
        <v>146</v>
      </c>
      <c r="B261" s="85" t="s">
        <v>461</v>
      </c>
      <c r="C261" s="86" t="s">
        <v>163</v>
      </c>
      <c r="D261" s="87">
        <v>29749</v>
      </c>
      <c r="E261" s="88">
        <v>0</v>
      </c>
      <c r="F261" s="88">
        <v>5</v>
      </c>
      <c r="G261" s="89">
        <v>6</v>
      </c>
      <c r="H261" s="65"/>
    </row>
    <row r="262" spans="1:8">
      <c r="A262" s="84" t="s">
        <v>146</v>
      </c>
      <c r="B262" s="85" t="s">
        <v>462</v>
      </c>
      <c r="C262" s="86" t="s">
        <v>163</v>
      </c>
      <c r="D262" s="87">
        <v>195491</v>
      </c>
      <c r="E262" s="88">
        <v>0</v>
      </c>
      <c r="F262" s="88">
        <v>7</v>
      </c>
      <c r="G262" s="89">
        <v>5</v>
      </c>
      <c r="H262" s="65"/>
    </row>
    <row r="263" spans="1:8">
      <c r="A263" s="84" t="s">
        <v>146</v>
      </c>
      <c r="B263" s="85" t="s">
        <v>463</v>
      </c>
      <c r="C263" s="86" t="s">
        <v>163</v>
      </c>
      <c r="D263" s="87">
        <v>29749</v>
      </c>
      <c r="E263" s="88">
        <v>0</v>
      </c>
      <c r="F263" s="88">
        <v>5</v>
      </c>
      <c r="G263" s="89">
        <v>2</v>
      </c>
      <c r="H263" s="65"/>
    </row>
    <row r="264" spans="1:8">
      <c r="A264" s="84" t="s">
        <v>146</v>
      </c>
      <c r="B264" s="85" t="s">
        <v>464</v>
      </c>
      <c r="C264" s="86" t="s">
        <v>163</v>
      </c>
      <c r="D264" s="87">
        <v>29749</v>
      </c>
      <c r="E264" s="88">
        <v>0</v>
      </c>
      <c r="F264" s="88">
        <v>5</v>
      </c>
      <c r="G264" s="89">
        <v>5</v>
      </c>
      <c r="H264" s="65"/>
    </row>
    <row r="265" spans="1:8">
      <c r="A265" s="84" t="s">
        <v>146</v>
      </c>
      <c r="B265" s="85" t="s">
        <v>465</v>
      </c>
      <c r="C265" s="86" t="s">
        <v>163</v>
      </c>
      <c r="D265" s="87">
        <v>29749</v>
      </c>
      <c r="E265" s="88">
        <v>0</v>
      </c>
      <c r="F265" s="88">
        <v>3</v>
      </c>
      <c r="G265" s="89">
        <v>7</v>
      </c>
      <c r="H265" s="65"/>
    </row>
    <row r="266" spans="1:8">
      <c r="A266" s="84" t="s">
        <v>146</v>
      </c>
      <c r="B266" s="85" t="s">
        <v>466</v>
      </c>
      <c r="C266" s="86" t="s">
        <v>163</v>
      </c>
      <c r="D266" s="87">
        <v>224533</v>
      </c>
      <c r="E266" s="88">
        <v>0</v>
      </c>
      <c r="F266" s="88">
        <v>5</v>
      </c>
      <c r="G266" s="89">
        <v>6</v>
      </c>
      <c r="H266" s="65"/>
    </row>
    <row r="267" spans="1:8">
      <c r="A267" s="84" t="s">
        <v>146</v>
      </c>
      <c r="B267" s="85" t="s">
        <v>467</v>
      </c>
      <c r="C267" s="86" t="s">
        <v>163</v>
      </c>
      <c r="D267" s="87">
        <v>220587</v>
      </c>
      <c r="E267" s="88">
        <v>0</v>
      </c>
      <c r="F267" s="88">
        <v>5</v>
      </c>
      <c r="G267" s="89">
        <v>2</v>
      </c>
      <c r="H267" s="65"/>
    </row>
    <row r="268" spans="1:8">
      <c r="A268" s="84" t="s">
        <v>146</v>
      </c>
      <c r="B268" s="85" t="s">
        <v>468</v>
      </c>
      <c r="C268" s="86" t="s">
        <v>163</v>
      </c>
      <c r="D268" s="87">
        <v>234669</v>
      </c>
      <c r="E268" s="88">
        <v>0</v>
      </c>
      <c r="F268" s="88">
        <v>4</v>
      </c>
      <c r="G268" s="89">
        <v>3</v>
      </c>
      <c r="H268" s="65"/>
    </row>
    <row r="269" spans="1:8">
      <c r="A269" s="84" t="s">
        <v>146</v>
      </c>
      <c r="B269" s="85" t="s">
        <v>469</v>
      </c>
      <c r="C269" s="86" t="s">
        <v>163</v>
      </c>
      <c r="D269" s="87">
        <v>234669</v>
      </c>
      <c r="E269" s="88">
        <v>0</v>
      </c>
      <c r="F269" s="88">
        <v>4</v>
      </c>
      <c r="G269" s="89">
        <v>4</v>
      </c>
      <c r="H269" s="65"/>
    </row>
    <row r="270" spans="1:8">
      <c r="A270" s="84" t="s">
        <v>146</v>
      </c>
      <c r="B270" s="85" t="s">
        <v>470</v>
      </c>
      <c r="C270" s="86" t="s">
        <v>163</v>
      </c>
      <c r="D270" s="87">
        <v>220622</v>
      </c>
      <c r="E270" s="88">
        <v>0</v>
      </c>
      <c r="F270" s="88">
        <v>4</v>
      </c>
      <c r="G270" s="89">
        <v>7</v>
      </c>
      <c r="H270" s="65"/>
    </row>
    <row r="271" spans="1:8">
      <c r="A271" s="84" t="s">
        <v>146</v>
      </c>
      <c r="B271" s="85" t="s">
        <v>471</v>
      </c>
      <c r="C271" s="86" t="s">
        <v>163</v>
      </c>
      <c r="D271" s="87">
        <v>219769</v>
      </c>
      <c r="E271" s="88">
        <v>0</v>
      </c>
      <c r="F271" s="88">
        <v>4</v>
      </c>
      <c r="G271" s="89">
        <v>7</v>
      </c>
      <c r="H271" s="65"/>
    </row>
    <row r="272" spans="1:8">
      <c r="A272" s="84" t="s">
        <v>146</v>
      </c>
      <c r="B272" s="85" t="s">
        <v>472</v>
      </c>
      <c r="C272" s="86" t="s">
        <v>163</v>
      </c>
      <c r="D272" s="87">
        <v>234669</v>
      </c>
      <c r="E272" s="88">
        <v>0</v>
      </c>
      <c r="F272" s="88">
        <v>6</v>
      </c>
      <c r="G272" s="89">
        <v>5</v>
      </c>
      <c r="H272" s="65"/>
    </row>
    <row r="273" spans="1:8">
      <c r="A273" s="84" t="s">
        <v>146</v>
      </c>
      <c r="B273" s="85" t="s">
        <v>473</v>
      </c>
      <c r="C273" s="86" t="s">
        <v>163</v>
      </c>
      <c r="D273" s="87">
        <v>234835</v>
      </c>
      <c r="E273" s="88">
        <v>0</v>
      </c>
      <c r="F273" s="88">
        <v>3</v>
      </c>
      <c r="G273" s="89">
        <v>3</v>
      </c>
      <c r="H273" s="65"/>
    </row>
    <row r="274" spans="1:8">
      <c r="A274" s="84" t="s">
        <v>146</v>
      </c>
      <c r="B274" s="85" t="s">
        <v>474</v>
      </c>
      <c r="C274" s="86" t="s">
        <v>163</v>
      </c>
      <c r="D274" s="87">
        <v>234669</v>
      </c>
      <c r="E274" s="88">
        <v>0</v>
      </c>
      <c r="F274" s="88">
        <v>2</v>
      </c>
      <c r="G274" s="89">
        <v>5</v>
      </c>
      <c r="H274" s="65"/>
    </row>
    <row r="275" spans="1:8">
      <c r="A275" s="84" t="s">
        <v>146</v>
      </c>
      <c r="B275" s="85" t="s">
        <v>475</v>
      </c>
      <c r="C275" s="86" t="s">
        <v>163</v>
      </c>
      <c r="D275" s="87">
        <v>229728</v>
      </c>
      <c r="E275" s="88">
        <v>0</v>
      </c>
      <c r="F275" s="88">
        <v>6</v>
      </c>
      <c r="G275" s="89">
        <v>3</v>
      </c>
      <c r="H275" s="65"/>
    </row>
    <row r="276" spans="1:8">
      <c r="A276" s="84" t="s">
        <v>146</v>
      </c>
      <c r="B276" s="85" t="s">
        <v>476</v>
      </c>
      <c r="C276" s="86" t="s">
        <v>163</v>
      </c>
      <c r="D276" s="87">
        <v>229728</v>
      </c>
      <c r="E276" s="88">
        <v>0</v>
      </c>
      <c r="F276" s="88">
        <v>6</v>
      </c>
      <c r="G276" s="89">
        <v>2</v>
      </c>
      <c r="H276" s="65"/>
    </row>
  </sheetData>
  <mergeCells count="4">
    <mergeCell ref="I1:J1"/>
    <mergeCell ref="I2:K2"/>
    <mergeCell ref="I4:O8"/>
    <mergeCell ref="I9:O22"/>
  </mergeCells>
  <pageMargins left="0.7" right="0.7" top="0.75" bottom="0.75" header="0.3" footer="0.3"/>
  <pageSetup orientation="portrait" horizontalDpi="0" verticalDpi="0" r:id="rId1"/>
  <ignoredErrors>
    <ignoredError sqref="B2:B276"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Excel Project</vt:lpstr>
      <vt:lpstr>Section 1_Exercise_1</vt:lpstr>
      <vt:lpstr>Section 1_Exercise_2</vt:lpstr>
      <vt:lpstr>Section 1_Exercise_3</vt:lpstr>
      <vt:lpstr>Section 1_Exercise_4</vt:lpstr>
      <vt:lpstr>Section 2_Exercise_1</vt:lpstr>
      <vt:lpstr>Section 2_Exercise_2</vt:lpstr>
      <vt:lpstr>Section 3_Exercise_1</vt:lpstr>
      <vt:lpstr>Section 4_Exercise_1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Gafurson, Daniel</dc:creator>
  <cp:lastModifiedBy>Ethan Garcia</cp:lastModifiedBy>
  <dcterms:created xsi:type="dcterms:W3CDTF">2021-11-27T18:57:44Z</dcterms:created>
  <dcterms:modified xsi:type="dcterms:W3CDTF">2021-12-06T22:05:21Z</dcterms:modified>
</cp:coreProperties>
</file>