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black\Documents\School Stuff\2nd Year\CS 2043\Project\"/>
    </mc:Choice>
  </mc:AlternateContent>
  <xr:revisionPtr revIDLastSave="0" documentId="8_{E37FB92E-EF89-4814-AFA2-2F5A0E42AF5B}" xr6:coauthVersionLast="45" xr6:coauthVersionMax="45" xr10:uidLastSave="{00000000-0000-0000-0000-000000000000}"/>
  <bookViews>
    <workbookView xWindow="-108" yWindow="-108" windowWidth="23256" windowHeight="12576"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GanttChart!$A$1:$BN$41</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3" i="9" l="1"/>
  <c r="I33" i="9" s="1"/>
  <c r="F32" i="9"/>
  <c r="I32" i="9" s="1"/>
  <c r="F31" i="9"/>
  <c r="I31" i="9" s="1"/>
  <c r="F30" i="9"/>
  <c r="I30" i="9" s="1"/>
  <c r="F29" i="9"/>
  <c r="I29" i="9" s="1"/>
  <c r="F28" i="9"/>
  <c r="I28" i="9" s="1"/>
  <c r="F27" i="9"/>
  <c r="I27" i="9" s="1"/>
  <c r="F24" i="9" l="1"/>
  <c r="F17" i="9"/>
  <c r="F14" i="9"/>
  <c r="I14" i="9" s="1"/>
  <c r="F10" i="9"/>
  <c r="F13" i="9"/>
  <c r="F12" i="9"/>
  <c r="F15" i="9"/>
  <c r="F39" i="9"/>
  <c r="F35" i="9"/>
  <c r="A48" i="9" l="1"/>
  <c r="I41" i="9" l="1"/>
  <c r="I40" i="9"/>
  <c r="F45" i="9" l="1"/>
  <c r="F46" i="9" s="1"/>
  <c r="I46" i="9" s="1"/>
  <c r="F44" i="9"/>
  <c r="I44" i="9" s="1"/>
  <c r="F8" i="9"/>
  <c r="I8" i="9" s="1"/>
  <c r="F34" i="9"/>
  <c r="I34" i="9" s="1"/>
  <c r="F25" i="9"/>
  <c r="I25" i="9" s="1"/>
  <c r="F18" i="9"/>
  <c r="I18" i="9" s="1"/>
  <c r="F47" i="9" l="1"/>
  <c r="I47" i="9" s="1"/>
  <c r="I45" i="9"/>
  <c r="F11" i="9" l="1"/>
  <c r="F9" i="9"/>
  <c r="K6" i="9"/>
  <c r="I15" i="9" l="1"/>
  <c r="I11" i="9"/>
  <c r="I10" i="9"/>
  <c r="I9" i="9"/>
  <c r="F16" i="9"/>
  <c r="I16" i="9" s="1"/>
  <c r="K7" i="9"/>
  <c r="K4" i="9"/>
  <c r="A8" i="9"/>
  <c r="A9" i="9" s="1"/>
  <c r="A44" i="9"/>
  <c r="A45" i="9" s="1"/>
  <c r="A46" i="9" s="1"/>
  <c r="A47" i="9" s="1"/>
  <c r="I12" i="9" l="1"/>
  <c r="I13" i="9" l="1"/>
  <c r="L6" i="9" l="1"/>
  <c r="F20" i="9" l="1"/>
  <c r="I20" i="9" s="1"/>
  <c r="F19" i="9"/>
  <c r="I19" i="9" s="1"/>
  <c r="F26" i="9"/>
  <c r="I26" i="9" s="1"/>
  <c r="F36" i="9"/>
  <c r="I36" i="9" s="1"/>
  <c r="I35" i="9"/>
  <c r="M6" i="9"/>
  <c r="F37" i="9" l="1"/>
  <c r="I37" i="9" s="1"/>
  <c r="N6" i="9"/>
  <c r="F38" i="9" l="1"/>
  <c r="I38" i="9" s="1"/>
  <c r="O6" i="9"/>
  <c r="I17" i="9"/>
  <c r="K5" i="9"/>
  <c r="I39"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0" i="9" l="1"/>
  <c r="A11" i="9" s="1"/>
  <c r="A12" i="9" l="1"/>
  <c r="A13" i="9" s="1"/>
  <c r="A14" i="9" s="1"/>
  <c r="A15" i="9" l="1"/>
  <c r="A16" i="9" s="1"/>
  <c r="A17" i="9" s="1"/>
  <c r="A18" i="9" s="1"/>
  <c r="A19" i="9" s="1"/>
  <c r="A20" i="9" s="1"/>
  <c r="A21" i="9" s="1"/>
  <c r="A22" i="9" s="1"/>
  <c r="A23" i="9" s="1"/>
  <c r="A24" i="9" l="1"/>
  <c r="A25" i="9" s="1"/>
  <c r="A26" i="9" s="1"/>
  <c r="F21" i="9"/>
  <c r="A27" i="9" l="1"/>
  <c r="A28" i="9" s="1"/>
  <c r="A29" i="9" s="1"/>
  <c r="A30" i="9" s="1"/>
  <c r="I21" i="9"/>
  <c r="F22" i="9"/>
  <c r="A31" i="9" l="1"/>
  <c r="I22" i="9"/>
  <c r="F23" i="9"/>
  <c r="I23" i="9" s="1"/>
  <c r="A32" i="9" l="1"/>
  <c r="A33" i="9" l="1"/>
  <c r="A34" i="9" s="1"/>
  <c r="A35" i="9" s="1"/>
  <c r="A36" i="9" s="1"/>
  <c r="A37" i="9" s="1"/>
  <c r="A38" i="9" s="1"/>
  <c r="A3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<sst xmlns="http://schemas.openxmlformats.org/spreadsheetml/2006/main" count="180" uniqueCount="167">
  <si>
    <t>WBS</t>
  </si>
  <si>
    <t>[Project Name] Project Schedule</t>
  </si>
  <si>
    <t>TEMPLATE ROWS</t>
  </si>
  <si>
    <t>Input Cell</t>
  </si>
  <si>
    <t>Label</t>
  </si>
  <si>
    <t>Getting Started Tips</t>
  </si>
  <si>
    <t>FAQs</t>
  </si>
  <si>
    <t>Q:</t>
  </si>
  <si>
    <t>Creating Task Dependencies</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</si>
  <si>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</si>
  <si>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</si>
  <si>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</si>
  <si>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</si>
  <si>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</si>
  <si>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</si>
  <si>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</si>
  <si>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</si>
  <si>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</si>
  <si>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</si>
  <si>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</si>
  <si>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</si>
  <si>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</si>
  <si>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</si>
  <si>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</si>
  <si>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</si>
  <si>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</si>
  <si>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</si>
  <si>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</si>
  <si>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</si>
  <si>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</si>
  <si>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</si>
  <si>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</si>
  <si>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</si>
  <si>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</si>
  <si>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</si>
  <si>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</si>
  <si>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</si>
  <si>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</si>
  <si>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</si>
  <si>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</si>
  <si>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</si>
  <si>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</si>
  <si>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</si>
  <si>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</si>
  <si>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</si>
  <si>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</si>
  <si>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</si>
  <si>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</si>
  <si>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</si>
  <si>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</si>
  <si>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</si>
  <si>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</si>
  <si>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</si>
  <si>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</si>
  <si>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</si>
  <si>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</si>
  <si>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</si>
  <si>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</si>
  <si>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</si>
  <si>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</si>
  <si>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</si>
  <si>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</si>
  <si>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</si>
  <si>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</si>
  <si>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</si>
  <si>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</si>
  <si>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</si>
  <si>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</si>
  <si>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</si>
  <si>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</si>
  <si>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</si>
  <si>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</si>
  <si>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</si>
  <si>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</si>
  <si>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</si>
  <si>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</si>
  <si>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</si>
  <si>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</si>
  <si>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</si>
  <si>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</si>
  <si>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</si>
  <si>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</si>
  <si>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</si>
  <si>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</si>
  <si>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</si>
  <si>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</si>
  <si>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</si>
  <si>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</si>
  <si>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</si>
  <si>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</si>
  <si>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</si>
  <si>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</si>
  <si>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</si>
  <si>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</si>
  <si>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</si>
  <si>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</si>
  <si>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</si>
  <si>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</si>
  <si>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</si>
  <si>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</si>
  <si>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</si>
  <si>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</si>
  <si>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</si>
  <si>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</si>
  <si>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</si>
  <si>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</si>
  <si>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</si>
  <si>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</si>
  <si>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</si>
  <si>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</si>
  <si>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</si>
  <si>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</si>
  <si>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</si>
  <si>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</si>
  <si>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</si>
  <si>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</si>
  <si>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</si>
  <si>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</si>
  <si>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</si>
  <si>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</si>
  <si>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</si>
  <si>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</si>
  <si>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</si>
  <si>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</si>
  <si>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</si>
  <si>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</si>
  <si>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</si>
  <si>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</si>
  <si>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</si>
  <si>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</si>
  <si>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</si>
  <si>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</si>
  <si>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</si>
  <si>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</si>
  <si>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</si>
  <si>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</si>
  <si>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</si>
  <si>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</si>
  <si>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</si>
  <si>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ETPB Software Design</t>
  </si>
  <si>
    <t>Architecture Draft</t>
  </si>
  <si>
    <t>Use Cases &amp; Diagrams</t>
  </si>
  <si>
    <t>Design</t>
  </si>
  <si>
    <t>Testing</t>
  </si>
  <si>
    <t>Stakeholder Viewpoints</t>
  </si>
  <si>
    <t>Initial Draft</t>
  </si>
  <si>
    <t>UML Diagrams</t>
  </si>
  <si>
    <t>Communication</t>
  </si>
  <si>
    <t>Sequence</t>
  </si>
  <si>
    <t>Progress diagrams</t>
  </si>
  <si>
    <t>Architectural Style</t>
  </si>
  <si>
    <t>Finish Draft</t>
  </si>
  <si>
    <t>Use Case</t>
  </si>
  <si>
    <t>Communication Diagram</t>
  </si>
  <si>
    <t>Use Case Diagram</t>
  </si>
  <si>
    <t>Sequence Diagram</t>
  </si>
  <si>
    <t>Student case</t>
  </si>
  <si>
    <t>Teacher case</t>
  </si>
  <si>
    <t>Admin case</t>
  </si>
  <si>
    <t>Elicitation</t>
  </si>
  <si>
    <t>Specification</t>
  </si>
  <si>
    <t>Validation</t>
  </si>
  <si>
    <t>Requirements Engineering</t>
  </si>
  <si>
    <t>Negotiation</t>
  </si>
  <si>
    <t>Web server</t>
  </si>
  <si>
    <t>Database</t>
  </si>
  <si>
    <t>Interface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</si>
</sst>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42" fillId="0" borderId="10" xfId="0" quotePrefix="1" applyFont="1" applyFill="1" applyBorder="1" applyAlignment="1" applyProtection="1">
      <alignment vertical="center" wrapText="1"/>
    </xf>
    <xf numFmtId="0" fontId="47" fillId="0" borderId="0" xfId="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4" fillId="0" borderId="0" xfId="0" applyNumberFormat="1" applyFont="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5">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8"/>
  <sheetViews>
    <sheetView showGridLines="0" tabSelected="1" zoomScaleNormal="100" workbookViewId="0">
      <pane ySplit="7" topLeftCell="A35" activePane="bottomLeft" state="frozen"/>
      <selection pane="bottomLeft" activeCell="H34" sqref="H34"/>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123" t="s">
        <v>1</v>
      </c>
      <c r="B1" s="46"/>
      <c r="C1" s="46"/>
      <c r="D1" s="46"/>
      <c r="E1" s="46"/>
      <c r="F1" s="46"/>
      <c r="I1" s="130"/>
      <c r="K1" s="166" t="s">
        <v>80</v>
      </c>
      <c r="L1" s="166"/>
      <c r="M1" s="166"/>
      <c r="N1" s="166"/>
      <c r="O1" s="166"/>
      <c r="P1" s="166"/>
      <c r="Q1" s="166"/>
      <c r="R1" s="166"/>
      <c r="S1" s="166"/>
      <c r="T1" s="166"/>
      <c r="U1" s="166"/>
      <c r="V1" s="166"/>
      <c r="W1" s="166"/>
      <c r="X1" s="166"/>
      <c r="Y1" s="166"/>
      <c r="Z1" s="166"/>
      <c r="AA1" s="166"/>
      <c r="AB1" s="166"/>
      <c r="AC1" s="166"/>
      <c r="AD1" s="166"/>
      <c r="AE1" s="166"/>
    </row>
    <row r="2" spans="1:66" ht="18" customHeight="1" x14ac:dyDescent="0.25">
      <c r="A2" s="51" t="s">
        <v>139</v>
      </c>
      <c r="B2" s="22"/>
      <c r="C2" s="22"/>
      <c r="D2" s="33"/>
      <c r="E2" s="158"/>
      <c r="F2" s="158"/>
      <c r="H2" s="2"/>
    </row>
    <row r="3" spans="1:66" ht="13.8" x14ac:dyDescent="0.25">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5">
      <c r="A4" s="108"/>
      <c r="B4" s="112" t="s">
        <v>77</v>
      </c>
      <c r="C4" s="171">
        <v>44151</v>
      </c>
      <c r="D4" s="171"/>
      <c r="E4" s="171"/>
      <c r="F4" s="109"/>
      <c r="G4" s="112" t="s">
        <v>76</v>
      </c>
      <c r="H4" s="127">
        <v>1</v>
      </c>
      <c r="I4" s="110"/>
      <c r="J4" s="49"/>
      <c r="K4" s="168" t="str">
        <f>"Week "&amp;(K6-($C$4-WEEKDAY($C$4,1)+2))/7+1</f>
        <v>Week 1</v>
      </c>
      <c r="L4" s="169"/>
      <c r="M4" s="169"/>
      <c r="N4" s="169"/>
      <c r="O4" s="169"/>
      <c r="P4" s="169"/>
      <c r="Q4" s="170"/>
      <c r="R4" s="168" t="str">
        <f>"Week "&amp;(R6-($C$4-WEEKDAY($C$4,1)+2))/7+1</f>
        <v>Week 2</v>
      </c>
      <c r="S4" s="169"/>
      <c r="T4" s="169"/>
      <c r="U4" s="169"/>
      <c r="V4" s="169"/>
      <c r="W4" s="169"/>
      <c r="X4" s="170"/>
      <c r="Y4" s="168" t="str">
        <f>"Week "&amp;(Y6-($C$4-WEEKDAY($C$4,1)+2))/7+1</f>
        <v>Week 3</v>
      </c>
      <c r="Z4" s="169"/>
      <c r="AA4" s="169"/>
      <c r="AB4" s="169"/>
      <c r="AC4" s="169"/>
      <c r="AD4" s="169"/>
      <c r="AE4" s="170"/>
      <c r="AF4" s="168" t="str">
        <f>"Week "&amp;(AF6-($C$4-WEEKDAY($C$4,1)+2))/7+1</f>
        <v>Week 4</v>
      </c>
      <c r="AG4" s="169"/>
      <c r="AH4" s="169"/>
      <c r="AI4" s="169"/>
      <c r="AJ4" s="169"/>
      <c r="AK4" s="169"/>
      <c r="AL4" s="170"/>
      <c r="AM4" s="168" t="str">
        <f>"Week "&amp;(AM6-($C$4-WEEKDAY($C$4,1)+2))/7+1</f>
        <v>Week 5</v>
      </c>
      <c r="AN4" s="169"/>
      <c r="AO4" s="169"/>
      <c r="AP4" s="169"/>
      <c r="AQ4" s="169"/>
      <c r="AR4" s="169"/>
      <c r="AS4" s="170"/>
      <c r="AT4" s="168" t="str">
        <f>"Week "&amp;(AT6-($C$4-WEEKDAY($C$4,1)+2))/7+1</f>
        <v>Week 6</v>
      </c>
      <c r="AU4" s="169"/>
      <c r="AV4" s="169"/>
      <c r="AW4" s="169"/>
      <c r="AX4" s="169"/>
      <c r="AY4" s="169"/>
      <c r="AZ4" s="170"/>
      <c r="BA4" s="168" t="str">
        <f>"Week "&amp;(BA6-($C$4-WEEKDAY($C$4,1)+2))/7+1</f>
        <v>Week 7</v>
      </c>
      <c r="BB4" s="169"/>
      <c r="BC4" s="169"/>
      <c r="BD4" s="169"/>
      <c r="BE4" s="169"/>
      <c r="BF4" s="169"/>
      <c r="BG4" s="170"/>
      <c r="BH4" s="168" t="str">
        <f>"Week "&amp;(BH6-($C$4-WEEKDAY($C$4,1)+2))/7+1</f>
        <v>Week 8</v>
      </c>
      <c r="BI4" s="169"/>
      <c r="BJ4" s="169"/>
      <c r="BK4" s="169"/>
      <c r="BL4" s="169"/>
      <c r="BM4" s="169"/>
      <c r="BN4" s="170"/>
    </row>
    <row r="5" spans="1:66" ht="17.25" customHeight="1" x14ac:dyDescent="0.25">
      <c r="A5" s="108"/>
      <c r="B5" s="112" t="s">
        <v>78</v>
      </c>
      <c r="C5" s="167"/>
      <c r="D5" s="167"/>
      <c r="E5" s="167"/>
      <c r="F5" s="111"/>
      <c r="G5" s="111"/>
      <c r="H5" s="111"/>
      <c r="I5" s="111"/>
      <c r="J5" s="49"/>
      <c r="K5" s="172">
        <f>K6</f>
        <v>44151</v>
      </c>
      <c r="L5" s="173"/>
      <c r="M5" s="173"/>
      <c r="N5" s="173"/>
      <c r="O5" s="173"/>
      <c r="P5" s="173"/>
      <c r="Q5" s="174"/>
      <c r="R5" s="172">
        <f>R6</f>
        <v>44158</v>
      </c>
      <c r="S5" s="173"/>
      <c r="T5" s="173"/>
      <c r="U5" s="173"/>
      <c r="V5" s="173"/>
      <c r="W5" s="173"/>
      <c r="X5" s="174"/>
      <c r="Y5" s="172">
        <f>Y6</f>
        <v>44165</v>
      </c>
      <c r="Z5" s="173"/>
      <c r="AA5" s="173"/>
      <c r="AB5" s="173"/>
      <c r="AC5" s="173"/>
      <c r="AD5" s="173"/>
      <c r="AE5" s="174"/>
      <c r="AF5" s="172">
        <f>AF6</f>
        <v>44172</v>
      </c>
      <c r="AG5" s="173"/>
      <c r="AH5" s="173"/>
      <c r="AI5" s="173"/>
      <c r="AJ5" s="173"/>
      <c r="AK5" s="173"/>
      <c r="AL5" s="174"/>
      <c r="AM5" s="172">
        <f>AM6</f>
        <v>44179</v>
      </c>
      <c r="AN5" s="173"/>
      <c r="AO5" s="173"/>
      <c r="AP5" s="173"/>
      <c r="AQ5" s="173"/>
      <c r="AR5" s="173"/>
      <c r="AS5" s="174"/>
      <c r="AT5" s="172">
        <f>AT6</f>
        <v>44186</v>
      </c>
      <c r="AU5" s="173"/>
      <c r="AV5" s="173"/>
      <c r="AW5" s="173"/>
      <c r="AX5" s="173"/>
      <c r="AY5" s="173"/>
      <c r="AZ5" s="174"/>
      <c r="BA5" s="172">
        <f>BA6</f>
        <v>44193</v>
      </c>
      <c r="BB5" s="173"/>
      <c r="BC5" s="173"/>
      <c r="BD5" s="173"/>
      <c r="BE5" s="173"/>
      <c r="BF5" s="173"/>
      <c r="BG5" s="174"/>
      <c r="BH5" s="172">
        <f>BH6</f>
        <v>44200</v>
      </c>
      <c r="BI5" s="173"/>
      <c r="BJ5" s="173"/>
      <c r="BK5" s="173"/>
      <c r="BL5" s="173"/>
      <c r="BM5" s="173"/>
      <c r="BN5" s="174"/>
    </row>
    <row r="6" spans="1:66" x14ac:dyDescent="0.25">
      <c r="A6" s="48"/>
      <c r="B6" s="49"/>
      <c r="C6" s="49"/>
      <c r="D6" s="50"/>
      <c r="E6" s="49"/>
      <c r="F6" s="49"/>
      <c r="G6" s="49"/>
      <c r="H6" s="49"/>
      <c r="I6" s="49"/>
      <c r="J6" s="49"/>
      <c r="K6" s="91">
        <f>C4-WEEKDAY(C4,1)+2+7*(H4-1)</f>
        <v>44151</v>
      </c>
      <c r="L6" s="82">
        <f t="shared" ref="L6:AQ6" si="0">K6+1</f>
        <v>44152</v>
      </c>
      <c r="M6" s="82">
        <f t="shared" si="0"/>
        <v>44153</v>
      </c>
      <c r="N6" s="82">
        <f t="shared" si="0"/>
        <v>44154</v>
      </c>
      <c r="O6" s="82">
        <f t="shared" si="0"/>
        <v>44155</v>
      </c>
      <c r="P6" s="82">
        <f t="shared" si="0"/>
        <v>44156</v>
      </c>
      <c r="Q6" s="92">
        <f t="shared" si="0"/>
        <v>44157</v>
      </c>
      <c r="R6" s="91">
        <f t="shared" si="0"/>
        <v>44158</v>
      </c>
      <c r="S6" s="82">
        <f t="shared" si="0"/>
        <v>44159</v>
      </c>
      <c r="T6" s="82">
        <f t="shared" si="0"/>
        <v>44160</v>
      </c>
      <c r="U6" s="82">
        <f t="shared" si="0"/>
        <v>44161</v>
      </c>
      <c r="V6" s="82">
        <f t="shared" si="0"/>
        <v>44162</v>
      </c>
      <c r="W6" s="82">
        <f t="shared" si="0"/>
        <v>44163</v>
      </c>
      <c r="X6" s="92">
        <f t="shared" si="0"/>
        <v>44164</v>
      </c>
      <c r="Y6" s="91">
        <f t="shared" si="0"/>
        <v>44165</v>
      </c>
      <c r="Z6" s="82">
        <f t="shared" si="0"/>
        <v>44166</v>
      </c>
      <c r="AA6" s="82">
        <f t="shared" si="0"/>
        <v>44167</v>
      </c>
      <c r="AB6" s="82">
        <f t="shared" si="0"/>
        <v>44168</v>
      </c>
      <c r="AC6" s="82">
        <f t="shared" si="0"/>
        <v>44169</v>
      </c>
      <c r="AD6" s="82">
        <f t="shared" si="0"/>
        <v>44170</v>
      </c>
      <c r="AE6" s="92">
        <f t="shared" si="0"/>
        <v>44171</v>
      </c>
      <c r="AF6" s="91">
        <f t="shared" si="0"/>
        <v>44172</v>
      </c>
      <c r="AG6" s="82">
        <f t="shared" si="0"/>
        <v>44173</v>
      </c>
      <c r="AH6" s="82">
        <f t="shared" si="0"/>
        <v>44174</v>
      </c>
      <c r="AI6" s="82">
        <f t="shared" si="0"/>
        <v>44175</v>
      </c>
      <c r="AJ6" s="82">
        <f t="shared" si="0"/>
        <v>44176</v>
      </c>
      <c r="AK6" s="82">
        <f t="shared" si="0"/>
        <v>44177</v>
      </c>
      <c r="AL6" s="92">
        <f t="shared" si="0"/>
        <v>44178</v>
      </c>
      <c r="AM6" s="91">
        <f t="shared" si="0"/>
        <v>44179</v>
      </c>
      <c r="AN6" s="82">
        <f t="shared" si="0"/>
        <v>44180</v>
      </c>
      <c r="AO6" s="82">
        <f t="shared" si="0"/>
        <v>44181</v>
      </c>
      <c r="AP6" s="82">
        <f t="shared" si="0"/>
        <v>44182</v>
      </c>
      <c r="AQ6" s="82">
        <f t="shared" si="0"/>
        <v>44183</v>
      </c>
      <c r="AR6" s="82">
        <f t="shared" ref="AR6:BN6" si="1">AQ6+1</f>
        <v>44184</v>
      </c>
      <c r="AS6" s="92">
        <f t="shared" si="1"/>
        <v>44185</v>
      </c>
      <c r="AT6" s="91">
        <f t="shared" si="1"/>
        <v>44186</v>
      </c>
      <c r="AU6" s="82">
        <f t="shared" si="1"/>
        <v>44187</v>
      </c>
      <c r="AV6" s="82">
        <f t="shared" si="1"/>
        <v>44188</v>
      </c>
      <c r="AW6" s="82">
        <f t="shared" si="1"/>
        <v>44189</v>
      </c>
      <c r="AX6" s="82">
        <f t="shared" si="1"/>
        <v>44190</v>
      </c>
      <c r="AY6" s="82">
        <f t="shared" si="1"/>
        <v>44191</v>
      </c>
      <c r="AZ6" s="92">
        <f t="shared" si="1"/>
        <v>44192</v>
      </c>
      <c r="BA6" s="91">
        <f t="shared" si="1"/>
        <v>44193</v>
      </c>
      <c r="BB6" s="82">
        <f t="shared" si="1"/>
        <v>44194</v>
      </c>
      <c r="BC6" s="82">
        <f t="shared" si="1"/>
        <v>44195</v>
      </c>
      <c r="BD6" s="82">
        <f t="shared" si="1"/>
        <v>44196</v>
      </c>
      <c r="BE6" s="82">
        <f t="shared" si="1"/>
        <v>44197</v>
      </c>
      <c r="BF6" s="82">
        <f t="shared" si="1"/>
        <v>44198</v>
      </c>
      <c r="BG6" s="92">
        <f t="shared" si="1"/>
        <v>44199</v>
      </c>
      <c r="BH6" s="91">
        <f t="shared" si="1"/>
        <v>44200</v>
      </c>
      <c r="BI6" s="82">
        <f t="shared" si="1"/>
        <v>44201</v>
      </c>
      <c r="BJ6" s="82">
        <f t="shared" si="1"/>
        <v>44202</v>
      </c>
      <c r="BK6" s="82">
        <f t="shared" si="1"/>
        <v>44203</v>
      </c>
      <c r="BL6" s="82">
        <f t="shared" si="1"/>
        <v>44204</v>
      </c>
      <c r="BM6" s="82">
        <f t="shared" si="1"/>
        <v>44205</v>
      </c>
      <c r="BN6" s="92">
        <f t="shared" si="1"/>
        <v>44206</v>
      </c>
    </row>
    <row r="7" spans="1:66" s="122" customFormat="1" ht="24.6" thickBot="1" x14ac:dyDescent="0.3">
      <c r="A7" s="114" t="s">
        <v>0</v>
      </c>
      <c r="B7" s="115" t="s">
        <v>68</v>
      </c>
      <c r="C7" s="116" t="s">
        <v>69</v>
      </c>
      <c r="D7" s="117" t="s">
        <v>75</v>
      </c>
      <c r="E7" s="118" t="s">
        <v>70</v>
      </c>
      <c r="F7" s="118" t="s">
        <v>71</v>
      </c>
      <c r="G7" s="116" t="s">
        <v>72</v>
      </c>
      <c r="H7" s="116" t="s">
        <v>73</v>
      </c>
      <c r="I7" s="116" t="s">
        <v>74</v>
      </c>
      <c r="J7" s="116"/>
      <c r="K7" s="119" t="str">
        <f t="shared" ref="K7:AP7" si="2">CHOOSE(WEEKDAY(K6,1),"S","M","T","W","T","F","S")</f>
        <v>M</v>
      </c>
      <c r="L7" s="120" t="str">
        <f t="shared" si="2"/>
        <v>T</v>
      </c>
      <c r="M7" s="120" t="str">
        <f t="shared" si="2"/>
        <v>W</v>
      </c>
      <c r="N7" s="120" t="str">
        <f t="shared" si="2"/>
        <v>T</v>
      </c>
      <c r="O7" s="120" t="str">
        <f t="shared" si="2"/>
        <v>F</v>
      </c>
      <c r="P7" s="120" t="str">
        <f t="shared" si="2"/>
        <v>S</v>
      </c>
      <c r="Q7" s="121" t="str">
        <f t="shared" si="2"/>
        <v>S</v>
      </c>
      <c r="R7" s="119" t="str">
        <f t="shared" si="2"/>
        <v>M</v>
      </c>
      <c r="S7" s="120" t="str">
        <f t="shared" si="2"/>
        <v>T</v>
      </c>
      <c r="T7" s="120" t="str">
        <f t="shared" si="2"/>
        <v>W</v>
      </c>
      <c r="U7" s="120" t="str">
        <f t="shared" si="2"/>
        <v>T</v>
      </c>
      <c r="V7" s="120" t="str">
        <f t="shared" si="2"/>
        <v>F</v>
      </c>
      <c r="W7" s="120" t="str">
        <f t="shared" si="2"/>
        <v>S</v>
      </c>
      <c r="X7" s="121" t="str">
        <f t="shared" si="2"/>
        <v>S</v>
      </c>
      <c r="Y7" s="119" t="str">
        <f t="shared" si="2"/>
        <v>M</v>
      </c>
      <c r="Z7" s="120" t="str">
        <f t="shared" si="2"/>
        <v>T</v>
      </c>
      <c r="AA7" s="120" t="str">
        <f t="shared" si="2"/>
        <v>W</v>
      </c>
      <c r="AB7" s="120" t="str">
        <f t="shared" si="2"/>
        <v>T</v>
      </c>
      <c r="AC7" s="120" t="str">
        <f t="shared" si="2"/>
        <v>F</v>
      </c>
      <c r="AD7" s="120" t="str">
        <f t="shared" si="2"/>
        <v>S</v>
      </c>
      <c r="AE7" s="121" t="str">
        <f t="shared" si="2"/>
        <v>S</v>
      </c>
      <c r="AF7" s="119" t="str">
        <f t="shared" si="2"/>
        <v>M</v>
      </c>
      <c r="AG7" s="120" t="str">
        <f t="shared" si="2"/>
        <v>T</v>
      </c>
      <c r="AH7" s="120" t="str">
        <f t="shared" si="2"/>
        <v>W</v>
      </c>
      <c r="AI7" s="120" t="str">
        <f t="shared" si="2"/>
        <v>T</v>
      </c>
      <c r="AJ7" s="120" t="str">
        <f t="shared" si="2"/>
        <v>F</v>
      </c>
      <c r="AK7" s="120" t="str">
        <f t="shared" si="2"/>
        <v>S</v>
      </c>
      <c r="AL7" s="121" t="str">
        <f t="shared" si="2"/>
        <v>S</v>
      </c>
      <c r="AM7" s="119" t="str">
        <f t="shared" si="2"/>
        <v>M</v>
      </c>
      <c r="AN7" s="120" t="str">
        <f t="shared" si="2"/>
        <v>T</v>
      </c>
      <c r="AO7" s="120" t="str">
        <f t="shared" si="2"/>
        <v>W</v>
      </c>
      <c r="AP7" s="120" t="str">
        <f t="shared" si="2"/>
        <v>T</v>
      </c>
      <c r="AQ7" s="120" t="str">
        <f t="shared" ref="AQ7:BN7" si="3">CHOOSE(WEEKDAY(AQ6,1),"S","M","T","W","T","F","S")</f>
        <v>F</v>
      </c>
      <c r="AR7" s="120" t="str">
        <f t="shared" si="3"/>
        <v>S</v>
      </c>
      <c r="AS7" s="121" t="str">
        <f t="shared" si="3"/>
        <v>S</v>
      </c>
      <c r="AT7" s="119" t="str">
        <f t="shared" si="3"/>
        <v>M</v>
      </c>
      <c r="AU7" s="120" t="str">
        <f t="shared" si="3"/>
        <v>T</v>
      </c>
      <c r="AV7" s="120" t="str">
        <f t="shared" si="3"/>
        <v>W</v>
      </c>
      <c r="AW7" s="120" t="str">
        <f t="shared" si="3"/>
        <v>T</v>
      </c>
      <c r="AX7" s="120" t="str">
        <f t="shared" si="3"/>
        <v>F</v>
      </c>
      <c r="AY7" s="120" t="str">
        <f t="shared" si="3"/>
        <v>S</v>
      </c>
      <c r="AZ7" s="121" t="str">
        <f t="shared" si="3"/>
        <v>S</v>
      </c>
      <c r="BA7" s="119" t="str">
        <f t="shared" si="3"/>
        <v>M</v>
      </c>
      <c r="BB7" s="120" t="str">
        <f t="shared" si="3"/>
        <v>T</v>
      </c>
      <c r="BC7" s="120" t="str">
        <f t="shared" si="3"/>
        <v>W</v>
      </c>
      <c r="BD7" s="120" t="str">
        <f t="shared" si="3"/>
        <v>T</v>
      </c>
      <c r="BE7" s="120" t="str">
        <f t="shared" si="3"/>
        <v>F</v>
      </c>
      <c r="BF7" s="120" t="str">
        <f t="shared" si="3"/>
        <v>S</v>
      </c>
      <c r="BG7" s="121" t="str">
        <f t="shared" si="3"/>
        <v>S</v>
      </c>
      <c r="BH7" s="119" t="str">
        <f t="shared" si="3"/>
        <v>M</v>
      </c>
      <c r="BI7" s="120" t="str">
        <f t="shared" si="3"/>
        <v>T</v>
      </c>
      <c r="BJ7" s="120" t="str">
        <f t="shared" si="3"/>
        <v>W</v>
      </c>
      <c r="BK7" s="120" t="str">
        <f t="shared" si="3"/>
        <v>T</v>
      </c>
      <c r="BL7" s="120" t="str">
        <f t="shared" si="3"/>
        <v>F</v>
      </c>
      <c r="BM7" s="120" t="str">
        <f t="shared" si="3"/>
        <v>S</v>
      </c>
      <c r="BN7" s="121" t="str">
        <f t="shared" si="3"/>
        <v>S</v>
      </c>
    </row>
    <row r="8" spans="1:66" s="54" customFormat="1" ht="17.399999999999999" x14ac:dyDescent="0.25">
      <c r="A8" s="83" t="str">
        <f>IF(ISERROR(VALUE(SUBSTITUTE(prevWBS,".",""))),"1",IF(ISERROR(FIND("`",SUBSTITUTE(prevWBS,".","`",1))),TEXT(VALUE(prevWBS)+1,"#"),TEXT(VALUE(LEFT(prevWBS,FIND("`",SUBSTITUTE(prevWBS,".","`",1))-1))+1,"#")))</f>
        <v>1</v>
      </c>
      <c r="B8" s="84" t="s">
        <v>140</v>
      </c>
      <c r="C8" s="85"/>
      <c r="D8" s="86"/>
      <c r="E8" s="87"/>
      <c r="F8" s="113" t="str">
        <f t="shared" ref="F8:F24" si="4">IF(ISBLANK(E8)," - ",IF(G8=0,E8,E8+G8-1))</f>
        <v xml:space="preserve"> - </v>
      </c>
      <c r="G8" s="88"/>
      <c r="H8" s="89"/>
      <c r="I8" s="90" t="str">
        <f t="shared" ref="I8:I23" si="5">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7.399999999999999" x14ac:dyDescent="0.25">
      <c r="A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4" t="s">
        <v>145</v>
      </c>
      <c r="C9" s="60" t="s">
        <v>10</v>
      </c>
      <c r="D9" s="125"/>
      <c r="E9" s="99">
        <v>44146</v>
      </c>
      <c r="F9" s="100">
        <f t="shared" si="4"/>
        <v>44150</v>
      </c>
      <c r="G9" s="61">
        <v>5</v>
      </c>
      <c r="H9" s="62">
        <v>1</v>
      </c>
      <c r="I9" s="63">
        <f t="shared" si="5"/>
        <v>3</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7.399999999999999" x14ac:dyDescent="0.25">
      <c r="A1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124" t="s">
        <v>144</v>
      </c>
      <c r="D10" s="125"/>
      <c r="E10" s="99">
        <v>44150</v>
      </c>
      <c r="F10" s="100">
        <f t="shared" si="4"/>
        <v>44152</v>
      </c>
      <c r="G10" s="61">
        <v>3</v>
      </c>
      <c r="H10" s="62">
        <v>1</v>
      </c>
      <c r="I10" s="63">
        <f t="shared" si="5"/>
        <v>2</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7.399999999999999" x14ac:dyDescent="0.25">
      <c r="A1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124" t="s">
        <v>146</v>
      </c>
      <c r="D11" s="125"/>
      <c r="E11" s="99">
        <v>44152</v>
      </c>
      <c r="F11" s="100">
        <f t="shared" si="4"/>
        <v>44152</v>
      </c>
      <c r="G11" s="61">
        <v>1</v>
      </c>
      <c r="H11" s="62">
        <v>1</v>
      </c>
      <c r="I11" s="63">
        <f t="shared" si="5"/>
        <v>1</v>
      </c>
      <c r="J11" s="94"/>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7.399999999999999" x14ac:dyDescent="0.25">
      <c r="A1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126" t="s">
        <v>147</v>
      </c>
      <c r="D12" s="125"/>
      <c r="E12" s="99">
        <v>44152</v>
      </c>
      <c r="F12" s="100">
        <f t="shared" si="4"/>
        <v>44152</v>
      </c>
      <c r="G12" s="61">
        <v>1</v>
      </c>
      <c r="H12" s="62">
        <v>1</v>
      </c>
      <c r="I12" s="63">
        <f t="shared" si="5"/>
        <v>1</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7.399999999999999" x14ac:dyDescent="0.25">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126" t="s">
        <v>152</v>
      </c>
      <c r="D13" s="125"/>
      <c r="E13" s="99">
        <v>44153</v>
      </c>
      <c r="F13" s="100">
        <f t="shared" si="4"/>
        <v>44153</v>
      </c>
      <c r="G13" s="61">
        <v>1</v>
      </c>
      <c r="H13" s="62">
        <v>1</v>
      </c>
      <c r="I13" s="63">
        <f t="shared" si="5"/>
        <v>1</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7.399999999999999" x14ac:dyDescent="0.25">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14" s="126" t="s">
        <v>148</v>
      </c>
      <c r="D14" s="125"/>
      <c r="E14" s="99">
        <v>44153</v>
      </c>
      <c r="F14" s="100">
        <f t="shared" si="4"/>
        <v>44153</v>
      </c>
      <c r="G14" s="61">
        <v>1</v>
      </c>
      <c r="H14" s="62">
        <v>1</v>
      </c>
      <c r="I14" s="63">
        <f t="shared" si="5"/>
        <v>1</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7.399999999999999" x14ac:dyDescent="0.25">
      <c r="A1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5" s="124" t="s">
        <v>149</v>
      </c>
      <c r="D15" s="125"/>
      <c r="E15" s="99">
        <v>44154</v>
      </c>
      <c r="F15" s="100">
        <f t="shared" si="4"/>
        <v>44156</v>
      </c>
      <c r="G15" s="61">
        <v>3</v>
      </c>
      <c r="H15" s="62">
        <v>1</v>
      </c>
      <c r="I15" s="63">
        <f t="shared" si="5"/>
        <v>2</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7.399999999999999" x14ac:dyDescent="0.25">
      <c r="A1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16" s="124" t="s">
        <v>150</v>
      </c>
      <c r="D16" s="125"/>
      <c r="E16" s="99">
        <v>44154</v>
      </c>
      <c r="F16" s="100">
        <f t="shared" si="4"/>
        <v>44157</v>
      </c>
      <c r="G16" s="61">
        <v>4</v>
      </c>
      <c r="H16" s="62">
        <v>1</v>
      </c>
      <c r="I16" s="63">
        <f t="shared" si="5"/>
        <v>2</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7.399999999999999" x14ac:dyDescent="0.25">
      <c r="A1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17" s="124" t="s">
        <v>151</v>
      </c>
      <c r="D17" s="125"/>
      <c r="E17" s="99">
        <v>44156</v>
      </c>
      <c r="F17" s="100">
        <f t="shared" si="4"/>
        <v>44157</v>
      </c>
      <c r="G17" s="61">
        <v>2</v>
      </c>
      <c r="H17" s="62">
        <v>1</v>
      </c>
      <c r="I17" s="63">
        <f t="shared" si="5"/>
        <v>0</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7.399999999999999" x14ac:dyDescent="0.25">
      <c r="A18" s="52" t="str">
        <f>IF(ISERROR(VALUE(SUBSTITUTE(prevWBS,".",""))),"1",IF(ISERROR(FIND("`",SUBSTITUTE(prevWBS,".","`",1))),TEXT(VALUE(prevWBS)+1,"#"),TEXT(VALUE(LEFT(prevWBS,FIND("`",SUBSTITUTE(prevWBS,".","`",1))-1))+1,"#")))</f>
        <v>2</v>
      </c>
      <c r="B18" s="53" t="s">
        <v>141</v>
      </c>
      <c r="D18" s="55"/>
      <c r="E18" s="101"/>
      <c r="F18" s="101" t="str">
        <f t="shared" si="4"/>
        <v xml:space="preserve"> - </v>
      </c>
      <c r="G18" s="56"/>
      <c r="H18" s="57"/>
      <c r="I18" s="58" t="str">
        <f t="shared" si="5"/>
        <v xml:space="preserve"> - </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60" customFormat="1" ht="22.8" x14ac:dyDescent="0.25">
      <c r="A19" s="59" t="str">
        <f t="shared" ref="A19:A24"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62" t="s">
        <v>153</v>
      </c>
      <c r="D19" s="125"/>
      <c r="E19" s="99">
        <v>44153</v>
      </c>
      <c r="F19" s="100">
        <f t="shared" si="4"/>
        <v>44153</v>
      </c>
      <c r="G19" s="61">
        <v>1</v>
      </c>
      <c r="H19" s="62">
        <v>1</v>
      </c>
      <c r="I19" s="63">
        <f t="shared" si="5"/>
        <v>1</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7.399999999999999" x14ac:dyDescent="0.25">
      <c r="A20" s="59" t="str">
        <f t="shared" si="6"/>
        <v>2.2</v>
      </c>
      <c r="B20" s="124" t="s">
        <v>154</v>
      </c>
      <c r="D20" s="125"/>
      <c r="E20" s="99">
        <v>44154</v>
      </c>
      <c r="F20" s="100">
        <f t="shared" si="4"/>
        <v>44154</v>
      </c>
      <c r="G20" s="61">
        <v>1</v>
      </c>
      <c r="H20" s="62">
        <v>1</v>
      </c>
      <c r="I20" s="63">
        <f t="shared" si="5"/>
        <v>1</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7.399999999999999" x14ac:dyDescent="0.25">
      <c r="A21" s="59" t="str">
        <f t="shared" si="6"/>
        <v>2.3</v>
      </c>
      <c r="B21" s="124" t="s">
        <v>155</v>
      </c>
      <c r="D21" s="125"/>
      <c r="E21" s="99">
        <v>44154</v>
      </c>
      <c r="F21" s="100">
        <f t="shared" si="4"/>
        <v>44154</v>
      </c>
      <c r="G21" s="61">
        <v>1</v>
      </c>
      <c r="H21" s="62">
        <v>1</v>
      </c>
      <c r="I21" s="63">
        <f t="shared" si="5"/>
        <v>1</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7.399999999999999" x14ac:dyDescent="0.25">
      <c r="A22" s="59" t="str">
        <f t="shared" si="6"/>
        <v>2.4</v>
      </c>
      <c r="B22" s="124" t="s">
        <v>156</v>
      </c>
      <c r="D22" s="125"/>
      <c r="E22" s="99">
        <v>44154</v>
      </c>
      <c r="F22" s="100">
        <f t="shared" si="4"/>
        <v>44155</v>
      </c>
      <c r="G22" s="61">
        <v>2</v>
      </c>
      <c r="H22" s="62">
        <v>1</v>
      </c>
      <c r="I22" s="63">
        <f t="shared" si="5"/>
        <v>2</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7.399999999999999" x14ac:dyDescent="0.25">
      <c r="A23" s="59" t="str">
        <f t="shared" si="6"/>
        <v>2.5</v>
      </c>
      <c r="B23" s="124" t="s">
        <v>157</v>
      </c>
      <c r="D23" s="125"/>
      <c r="E23" s="99">
        <v>44155</v>
      </c>
      <c r="F23" s="100">
        <f t="shared" si="4"/>
        <v>44156</v>
      </c>
      <c r="G23" s="61">
        <v>2</v>
      </c>
      <c r="H23" s="62">
        <v>1</v>
      </c>
      <c r="I23" s="63">
        <f t="shared" si="5"/>
        <v>1</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60" customFormat="1" ht="17.399999999999999" x14ac:dyDescent="0.25">
      <c r="A24" s="59" t="str">
        <f t="shared" si="6"/>
        <v>2.6</v>
      </c>
      <c r="B24" s="124" t="s">
        <v>158</v>
      </c>
      <c r="D24" s="163"/>
      <c r="E24" s="99">
        <v>44155</v>
      </c>
      <c r="F24" s="100">
        <f t="shared" si="4"/>
        <v>44156</v>
      </c>
      <c r="G24" s="61">
        <v>2</v>
      </c>
      <c r="H24" s="62">
        <v>1</v>
      </c>
      <c r="I24" s="164">
        <v>1</v>
      </c>
      <c r="J24" s="165"/>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54" customFormat="1" ht="17.399999999999999" x14ac:dyDescent="0.25">
      <c r="A25" s="52" t="str">
        <f>IF(ISERROR(VALUE(SUBSTITUTE(prevWBS,".",""))),"1",IF(ISERROR(FIND("`",SUBSTITUTE(prevWBS,".","`",1))),TEXT(VALUE(prevWBS)+1,"#"),TEXT(VALUE(LEFT(prevWBS,FIND("`",SUBSTITUTE(prevWBS,".","`",1))-1))+1,"#")))</f>
        <v>3</v>
      </c>
      <c r="B25" s="53" t="s">
        <v>142</v>
      </c>
      <c r="D25" s="55"/>
      <c r="E25" s="101"/>
      <c r="F25" s="101" t="str">
        <f t="shared" ref="F25:F38" si="7">IF(ISBLANK(E25)," - ",IF(G25=0,E25,E25+G25-1))</f>
        <v xml:space="preserve"> - </v>
      </c>
      <c r="G25" s="56"/>
      <c r="H25" s="57"/>
      <c r="I25" s="58" t="str">
        <f t="shared" ref="I25:I41" si="8">IF(OR(F25=0,E25=0)," - ",NETWORKDAYS(E25,F25))</f>
        <v xml:space="preserve"> - </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0" customFormat="1" ht="22.8" x14ac:dyDescent="0.25">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124" t="s">
        <v>162</v>
      </c>
      <c r="D26" s="125"/>
      <c r="E26" s="99">
        <v>44166</v>
      </c>
      <c r="F26" s="100">
        <f t="shared" si="7"/>
        <v>44174</v>
      </c>
      <c r="G26" s="61">
        <v>9</v>
      </c>
      <c r="H26" s="62">
        <v>0.5</v>
      </c>
      <c r="I26" s="63">
        <f t="shared" si="8"/>
        <v>7</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7.399999999999999" x14ac:dyDescent="0.25">
      <c r="A27"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7" s="126" t="s">
        <v>159</v>
      </c>
      <c r="D27" s="125"/>
      <c r="E27" s="99">
        <v>44166</v>
      </c>
      <c r="F27" s="100">
        <f t="shared" si="7"/>
        <v>44167</v>
      </c>
      <c r="G27" s="61">
        <v>2</v>
      </c>
      <c r="H27" s="62">
        <v>0.5</v>
      </c>
      <c r="I27" s="63">
        <f t="shared" si="8"/>
        <v>2</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7.399999999999999" x14ac:dyDescent="0.25">
      <c r="A28"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8" s="126" t="s">
        <v>160</v>
      </c>
      <c r="D28" s="125"/>
      <c r="E28" s="99">
        <v>44167</v>
      </c>
      <c r="F28" s="100">
        <f t="shared" si="7"/>
        <v>44168</v>
      </c>
      <c r="G28" s="61">
        <v>2</v>
      </c>
      <c r="H28" s="62">
        <v>0.5</v>
      </c>
      <c r="I28" s="63">
        <f t="shared" si="8"/>
        <v>2</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7.399999999999999" x14ac:dyDescent="0.25">
      <c r="A29"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29" s="126" t="s">
        <v>161</v>
      </c>
      <c r="D29" s="125"/>
      <c r="E29" s="99">
        <v>44168</v>
      </c>
      <c r="F29" s="100">
        <f t="shared" si="7"/>
        <v>44169</v>
      </c>
      <c r="G29" s="61">
        <v>2</v>
      </c>
      <c r="H29" s="62">
        <v>0.5</v>
      </c>
      <c r="I29" s="63">
        <f t="shared" si="8"/>
        <v>2</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60" customFormat="1" ht="17.399999999999999" x14ac:dyDescent="0.25">
      <c r="A30"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3.1.4</v>
      </c>
      <c r="B30" s="126" t="s">
        <v>163</v>
      </c>
      <c r="D30" s="125"/>
      <c r="E30" s="99">
        <v>44169</v>
      </c>
      <c r="F30" s="100">
        <f t="shared" si="7"/>
        <v>44170</v>
      </c>
      <c r="G30" s="61">
        <v>2</v>
      </c>
      <c r="H30" s="62">
        <v>0.5</v>
      </c>
      <c r="I30" s="63">
        <f t="shared" si="8"/>
        <v>1</v>
      </c>
      <c r="J30" s="94"/>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60" customFormat="1" ht="17.399999999999999" x14ac:dyDescent="0.25">
      <c r="A31" s="59" t="str">
        <f t="shared" ref="A31:A33"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1" s="124" t="s">
        <v>164</v>
      </c>
      <c r="D31" s="125"/>
      <c r="E31" s="99">
        <v>44167</v>
      </c>
      <c r="F31" s="100">
        <f t="shared" si="7"/>
        <v>44169</v>
      </c>
      <c r="G31" s="61">
        <v>3</v>
      </c>
      <c r="H31" s="62">
        <v>1</v>
      </c>
      <c r="I31" s="63">
        <f t="shared" si="8"/>
        <v>3</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7.399999999999999" x14ac:dyDescent="0.25">
      <c r="A32" s="59" t="str">
        <f t="shared" si="9"/>
        <v>3.3</v>
      </c>
      <c r="B32" s="124" t="s">
        <v>165</v>
      </c>
      <c r="D32" s="125"/>
      <c r="E32" s="99">
        <v>44167</v>
      </c>
      <c r="F32" s="100">
        <f t="shared" ref="F32" si="10">IF(ISBLANK(E32)," - ",IF(G32=0,E32,E32+G32-1))</f>
        <v>44171</v>
      </c>
      <c r="G32" s="61">
        <v>5</v>
      </c>
      <c r="H32" s="62">
        <v>1</v>
      </c>
      <c r="I32" s="63">
        <f t="shared" ref="I32" si="11">IF(OR(F32=0,E32=0)," - ",NETWORKDAYS(E32,F32))</f>
        <v>3</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7.399999999999999" x14ac:dyDescent="0.25">
      <c r="A33" s="59" t="str">
        <f t="shared" si="9"/>
        <v>3.4</v>
      </c>
      <c r="B33" s="124" t="s">
        <v>166</v>
      </c>
      <c r="D33" s="125"/>
      <c r="E33" s="99">
        <v>44167</v>
      </c>
      <c r="F33" s="100">
        <f t="shared" ref="F33" si="12">IF(ISBLANK(E33)," - ",IF(G33=0,E33,E33+G33-1))</f>
        <v>44170</v>
      </c>
      <c r="G33" s="61">
        <v>4</v>
      </c>
      <c r="H33" s="62">
        <v>0.5</v>
      </c>
      <c r="I33" s="63">
        <f t="shared" ref="I33" si="13">IF(OR(F33=0,E33=0)," - ",NETWORKDAYS(E33,F33))</f>
        <v>3</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54" customFormat="1" ht="17.399999999999999" x14ac:dyDescent="0.25">
      <c r="A34" s="52" t="str">
        <f>IF(ISERROR(VALUE(SUBSTITUTE(prevWBS,".",""))),"1",IF(ISERROR(FIND("`",SUBSTITUTE(prevWBS,".","`",1))),TEXT(VALUE(prevWBS)+1,"#"),TEXT(VALUE(LEFT(prevWBS,FIND("`",SUBSTITUTE(prevWBS,".","`",1))-1))+1,"#")))</f>
        <v>4</v>
      </c>
      <c r="B34" s="53" t="s">
        <v>143</v>
      </c>
      <c r="D34" s="55"/>
      <c r="E34" s="101"/>
      <c r="F34" s="101" t="str">
        <f t="shared" si="7"/>
        <v xml:space="preserve"> - </v>
      </c>
      <c r="G34" s="56"/>
      <c r="H34" s="57"/>
      <c r="I34" s="58" t="str">
        <f t="shared" si="8"/>
        <v xml:space="preserve"> - </v>
      </c>
      <c r="J34" s="95"/>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60" customFormat="1" ht="17.399999999999999" x14ac:dyDescent="0.25">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5" s="124" t="s">
        <v>9</v>
      </c>
      <c r="D35" s="125"/>
      <c r="E35" s="99">
        <v>44167</v>
      </c>
      <c r="F35" s="100">
        <f>IF(ISBLANK(E35)," - ",IF(G35=0,E35,E35+G35-1))</f>
        <v>44167</v>
      </c>
      <c r="G35" s="61">
        <v>1</v>
      </c>
      <c r="H35" s="62">
        <v>0</v>
      </c>
      <c r="I35" s="63">
        <f t="shared" si="8"/>
        <v>1</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0" customFormat="1" ht="17.399999999999999" x14ac:dyDescent="0.25">
      <c r="A3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6" s="124" t="s">
        <v>9</v>
      </c>
      <c r="D36" s="125"/>
      <c r="E36" s="99">
        <v>44168</v>
      </c>
      <c r="F36" s="100">
        <f t="shared" si="7"/>
        <v>44168</v>
      </c>
      <c r="G36" s="61">
        <v>1</v>
      </c>
      <c r="H36" s="62">
        <v>0</v>
      </c>
      <c r="I36" s="63">
        <f t="shared" si="8"/>
        <v>1</v>
      </c>
      <c r="J36" s="94"/>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0" customFormat="1" ht="17.399999999999999" x14ac:dyDescent="0.25">
      <c r="A3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7" s="124" t="s">
        <v>9</v>
      </c>
      <c r="D37" s="125"/>
      <c r="E37" s="99">
        <v>44169</v>
      </c>
      <c r="F37" s="100">
        <f t="shared" si="7"/>
        <v>44169</v>
      </c>
      <c r="G37" s="61">
        <v>1</v>
      </c>
      <c r="H37" s="62">
        <v>0</v>
      </c>
      <c r="I37" s="63">
        <f t="shared" si="8"/>
        <v>1</v>
      </c>
      <c r="J37" s="94"/>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60" customFormat="1" ht="17.399999999999999" x14ac:dyDescent="0.25">
      <c r="A3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8" s="124" t="s">
        <v>9</v>
      </c>
      <c r="D38" s="125"/>
      <c r="E38" s="99">
        <v>44170</v>
      </c>
      <c r="F38" s="100">
        <f t="shared" si="7"/>
        <v>44170</v>
      </c>
      <c r="G38" s="61">
        <v>1</v>
      </c>
      <c r="H38" s="62">
        <v>0</v>
      </c>
      <c r="I38" s="63">
        <f t="shared" si="8"/>
        <v>0</v>
      </c>
      <c r="J38" s="94"/>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0" customFormat="1" ht="17.399999999999999" x14ac:dyDescent="0.25">
      <c r="A3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9" s="124" t="s">
        <v>9</v>
      </c>
      <c r="D39" s="125"/>
      <c r="E39" s="99">
        <v>44170</v>
      </c>
      <c r="F39" s="100">
        <f>IF(ISBLANK(E39)," - ",IF(G39=0,E39,E39+G39-1))</f>
        <v>44170</v>
      </c>
      <c r="G39" s="61">
        <v>1</v>
      </c>
      <c r="H39" s="62">
        <v>0</v>
      </c>
      <c r="I39" s="63">
        <f t="shared" si="8"/>
        <v>0</v>
      </c>
      <c r="J39" s="94"/>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7.399999999999999" x14ac:dyDescent="0.25">
      <c r="A40" s="59"/>
      <c r="B40" s="64"/>
      <c r="C40" s="64"/>
      <c r="D40" s="65"/>
      <c r="E40" s="102"/>
      <c r="F40" s="102"/>
      <c r="G40" s="66"/>
      <c r="H40" s="67"/>
      <c r="I40" s="68" t="str">
        <f t="shared" si="8"/>
        <v xml:space="preserve"> - </v>
      </c>
      <c r="J40" s="96"/>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7.399999999999999" x14ac:dyDescent="0.25">
      <c r="A41" s="59"/>
      <c r="B41" s="64"/>
      <c r="C41" s="64"/>
      <c r="D41" s="65"/>
      <c r="E41" s="102"/>
      <c r="F41" s="102"/>
      <c r="G41" s="66"/>
      <c r="H41" s="67"/>
      <c r="I41" s="68" t="str">
        <f t="shared" si="8"/>
        <v xml:space="preserve"> - </v>
      </c>
      <c r="J41" s="96"/>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74" customFormat="1" ht="17.399999999999999" x14ac:dyDescent="0.25">
      <c r="A42" s="70" t="s">
        <v>2</v>
      </c>
      <c r="B42" s="71"/>
      <c r="C42" s="72"/>
      <c r="D42" s="72"/>
      <c r="E42" s="103"/>
      <c r="F42" s="103"/>
      <c r="G42" s="73"/>
      <c r="H42" s="73"/>
      <c r="I42" s="73"/>
      <c r="J42" s="97"/>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9" customFormat="1" ht="17.399999999999999" x14ac:dyDescent="0.25">
      <c r="A43" s="75" t="s">
        <v>40</v>
      </c>
      <c r="B43" s="76"/>
      <c r="C43" s="76"/>
      <c r="D43" s="76"/>
      <c r="E43" s="104"/>
      <c r="F43" s="104"/>
      <c r="G43" s="76"/>
      <c r="H43" s="76"/>
      <c r="I43" s="76"/>
      <c r="J43" s="97"/>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69" customFormat="1" ht="17.399999999999999" x14ac:dyDescent="0.25">
      <c r="A44" s="128" t="str">
        <f>IF(ISERROR(VALUE(SUBSTITUTE(prevWBS,".",""))),"1",IF(ISERROR(FIND("`",SUBSTITUTE(prevWBS,".","`",1))),TEXT(VALUE(prevWBS)+1,"#"),TEXT(VALUE(LEFT(prevWBS,FIND("`",SUBSTITUTE(prevWBS,".","`",1))-1))+1,"#")))</f>
        <v>1</v>
      </c>
      <c r="B44" s="129" t="s">
        <v>79</v>
      </c>
      <c r="C44" s="77"/>
      <c r="D44" s="78"/>
      <c r="E44" s="99"/>
      <c r="F44" s="100" t="str">
        <f t="shared" ref="F44:F47" si="14">IF(ISBLANK(E44)," - ",IF(G44=0,E44,E44+G44-1))</f>
        <v xml:space="preserve"> - </v>
      </c>
      <c r="G44" s="61"/>
      <c r="H44" s="62"/>
      <c r="I44" s="79" t="str">
        <f>IF(OR(F44=0,E44=0)," - ",NETWORKDAYS(E44,F44))</f>
        <v xml:space="preserve"> - </v>
      </c>
      <c r="J44" s="98"/>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row>
    <row r="45" spans="1:66" s="69" customFormat="1" ht="17.399999999999999" x14ac:dyDescent="0.25">
      <c r="A4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5" s="80" t="s">
        <v>65</v>
      </c>
      <c r="C45" s="80"/>
      <c r="D45" s="78"/>
      <c r="E45" s="99"/>
      <c r="F45" s="100" t="str">
        <f t="shared" si="14"/>
        <v xml:space="preserve"> - </v>
      </c>
      <c r="G45" s="61"/>
      <c r="H45" s="62"/>
      <c r="I45" s="79" t="str">
        <f t="shared" ref="I45:I47" si="15">IF(OR(F45=0,E45=0)," - ",NETWORKDAYS(E45,F45))</f>
        <v xml:space="preserve"> - </v>
      </c>
      <c r="J45" s="98"/>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row>
    <row r="46" spans="1:66" s="69" customFormat="1" ht="17.399999999999999" x14ac:dyDescent="0.25">
      <c r="A46"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6" s="81" t="s">
        <v>66</v>
      </c>
      <c r="C46" s="80"/>
      <c r="D46" s="78"/>
      <c r="E46" s="99"/>
      <c r="F46" s="100" t="str">
        <f t="shared" si="14"/>
        <v xml:space="preserve"> - </v>
      </c>
      <c r="G46" s="61"/>
      <c r="H46" s="62"/>
      <c r="I46" s="79" t="str">
        <f t="shared" si="15"/>
        <v xml:space="preserve"> - </v>
      </c>
      <c r="J46" s="98"/>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row>
    <row r="47" spans="1:66" s="69" customFormat="1" ht="17.399999999999999" x14ac:dyDescent="0.25">
      <c r="A47"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7" s="81" t="s">
        <v>67</v>
      </c>
      <c r="C47" s="80"/>
      <c r="D47" s="78"/>
      <c r="E47" s="99"/>
      <c r="F47" s="100" t="str">
        <f t="shared" si="14"/>
        <v xml:space="preserve"> - </v>
      </c>
      <c r="G47" s="61"/>
      <c r="H47" s="62"/>
      <c r="I47" s="79" t="str">
        <f t="shared" si="15"/>
        <v xml:space="preserve"> - </v>
      </c>
      <c r="J47" s="98"/>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row>
    <row r="48" spans="1:66" s="32" customFormat="1" x14ac:dyDescent="0.25">
      <c r="A48" s="161" t="str">
        <f>HYPERLINK("https://vertex42.link/HowToCreateAGanttChart","► Watch How to Create a Gantt Chart in Excel")</f>
        <v>► Watch How to Create a Gantt Chart in Excel</v>
      </c>
      <c r="B48" s="30"/>
      <c r="C48" s="30"/>
      <c r="D48" s="31"/>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26 H34:H47">
    <cfRule type="dataBar" priority="3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4" priority="73">
      <formula>K$6=TODAY()</formula>
    </cfRule>
  </conditionalFormatting>
  <conditionalFormatting sqref="K8:BN26 K34:BN47">
    <cfRule type="expression" dxfId="23" priority="76">
      <formula>AND($E8&lt;=K$6,ROUNDDOWN(($F8-$E8+1)*$H8,0)+$E8-1&gt;=K$6)</formula>
    </cfRule>
    <cfRule type="expression" dxfId="22" priority="77">
      <formula>AND(NOT(ISBLANK($E8)),$E8&lt;=K$6,$F8&gt;=K$6)</formula>
    </cfRule>
  </conditionalFormatting>
  <conditionalFormatting sqref="K6:BN26 K34:BN47">
    <cfRule type="expression" dxfId="21" priority="36">
      <formula>K$6=TODAY()</formula>
    </cfRule>
  </conditionalFormatting>
  <conditionalFormatting sqref="H27">
    <cfRule type="dataBar" priority="25">
      <dataBar>
        <cfvo type="num" val="0"/>
        <cfvo type="num" val="1"/>
        <color theme="0" tint="-0.34998626667073579"/>
      </dataBar>
      <extLst>
        <ext xmlns:x14="http://schemas.microsoft.com/office/spreadsheetml/2009/9/main" uri="{B025F937-C7B1-47D3-B67F-A62EFF666E3E}">
          <x14:id>{34362A0D-F701-4474-ADAF-21BE291869DE}</x14:id>
        </ext>
      </extLst>
    </cfRule>
  </conditionalFormatting>
  <conditionalFormatting sqref="K27:BN27">
    <cfRule type="expression" dxfId="20" priority="27">
      <formula>AND($E27&lt;=K$6,ROUNDDOWN(($F27-$E27+1)*$H27,0)+$E27-1&gt;=K$6)</formula>
    </cfRule>
    <cfRule type="expression" dxfId="19" priority="28">
      <formula>AND(NOT(ISBLANK($E27)),$E27&lt;=K$6,$F27&gt;=K$6)</formula>
    </cfRule>
  </conditionalFormatting>
  <conditionalFormatting sqref="K27:BN27">
    <cfRule type="expression" dxfId="18" priority="26">
      <formula>K$6=TODAY()</formula>
    </cfRule>
  </conditionalFormatting>
  <conditionalFormatting sqref="H28">
    <cfRule type="dataBar" priority="21">
      <dataBar>
        <cfvo type="num" val="0"/>
        <cfvo type="num" val="1"/>
        <color theme="0" tint="-0.34998626667073579"/>
      </dataBar>
      <extLst>
        <ext xmlns:x14="http://schemas.microsoft.com/office/spreadsheetml/2009/9/main" uri="{B025F937-C7B1-47D3-B67F-A62EFF666E3E}">
          <x14:id>{66005769-C478-4CDF-B831-1FCD8509CBDB}</x14:id>
        </ext>
      </extLst>
    </cfRule>
  </conditionalFormatting>
  <conditionalFormatting sqref="K28:BN28">
    <cfRule type="expression" dxfId="17" priority="23">
      <formula>AND($E28&lt;=K$6,ROUNDDOWN(($F28-$E28+1)*$H28,0)+$E28-1&gt;=K$6)</formula>
    </cfRule>
    <cfRule type="expression" dxfId="16" priority="24">
      <formula>AND(NOT(ISBLANK($E28)),$E28&lt;=K$6,$F28&gt;=K$6)</formula>
    </cfRule>
  </conditionalFormatting>
  <conditionalFormatting sqref="K28:BN28">
    <cfRule type="expression" dxfId="15" priority="22">
      <formula>K$6=TODAY()</formula>
    </cfRule>
  </conditionalFormatting>
  <conditionalFormatting sqref="H29">
    <cfRule type="dataBar" priority="17">
      <dataBar>
        <cfvo type="num" val="0"/>
        <cfvo type="num" val="1"/>
        <color theme="0" tint="-0.34998626667073579"/>
      </dataBar>
      <extLst>
        <ext xmlns:x14="http://schemas.microsoft.com/office/spreadsheetml/2009/9/main" uri="{B025F937-C7B1-47D3-B67F-A62EFF666E3E}">
          <x14:id>{79DE39A2-8D7C-4D03-88BB-8ED156CAC480}</x14:id>
        </ext>
      </extLst>
    </cfRule>
  </conditionalFormatting>
  <conditionalFormatting sqref="K29:BN29">
    <cfRule type="expression" dxfId="14" priority="19">
      <formula>AND($E29&lt;=K$6,ROUNDDOWN(($F29-$E29+1)*$H29,0)+$E29-1&gt;=K$6)</formula>
    </cfRule>
    <cfRule type="expression" dxfId="13" priority="20">
      <formula>AND(NOT(ISBLANK($E29)),$E29&lt;=K$6,$F29&gt;=K$6)</formula>
    </cfRule>
  </conditionalFormatting>
  <conditionalFormatting sqref="K29:BN29">
    <cfRule type="expression" dxfId="12" priority="18">
      <formula>K$6=TODAY()</formula>
    </cfRule>
  </conditionalFormatting>
  <conditionalFormatting sqref="H30">
    <cfRule type="dataBar" priority="13">
      <dataBar>
        <cfvo type="num" val="0"/>
        <cfvo type="num" val="1"/>
        <color theme="0" tint="-0.34998626667073579"/>
      </dataBar>
      <extLst>
        <ext xmlns:x14="http://schemas.microsoft.com/office/spreadsheetml/2009/9/main" uri="{B025F937-C7B1-47D3-B67F-A62EFF666E3E}">
          <x14:id>{C4A08678-FBD4-4E40-B2EF-B2AA59E1FBC4}</x14:id>
        </ext>
      </extLst>
    </cfRule>
  </conditionalFormatting>
  <conditionalFormatting sqref="K30:BN30">
    <cfRule type="expression" dxfId="11" priority="15">
      <formula>AND($E30&lt;=K$6,ROUNDDOWN(($F30-$E30+1)*$H30,0)+$E30-1&gt;=K$6)</formula>
    </cfRule>
    <cfRule type="expression" dxfId="10" priority="16">
      <formula>AND(NOT(ISBLANK($E30)),$E30&lt;=K$6,$F30&gt;=K$6)</formula>
    </cfRule>
  </conditionalFormatting>
  <conditionalFormatting sqref="K30:BN30">
    <cfRule type="expression" dxfId="9" priority="14">
      <formula>K$6=TODAY()</formula>
    </cfRule>
  </conditionalFormatting>
  <conditionalFormatting sqref="H31">
    <cfRule type="dataBar" priority="9">
      <dataBar>
        <cfvo type="num" val="0"/>
        <cfvo type="num" val="1"/>
        <color theme="0" tint="-0.34998626667073579"/>
      </dataBar>
      <extLst>
        <ext xmlns:x14="http://schemas.microsoft.com/office/spreadsheetml/2009/9/main" uri="{B025F937-C7B1-47D3-B67F-A62EFF666E3E}">
          <x14:id>{2D32C774-CFC0-45DF-8F53-58A7A152FF0F}</x14:id>
        </ext>
      </extLst>
    </cfRule>
  </conditionalFormatting>
  <conditionalFormatting sqref="K31:BN31">
    <cfRule type="expression" dxfId="8" priority="11">
      <formula>AND($E31&lt;=K$6,ROUNDDOWN(($F31-$E31+1)*$H31,0)+$E31-1&gt;=K$6)</formula>
    </cfRule>
    <cfRule type="expression" dxfId="7" priority="12">
      <formula>AND(NOT(ISBLANK($E31)),$E31&lt;=K$6,$F31&gt;=K$6)</formula>
    </cfRule>
  </conditionalFormatting>
  <conditionalFormatting sqref="K31:BN31">
    <cfRule type="expression" dxfId="6" priority="10">
      <formula>K$6=TODAY()</formula>
    </cfRule>
  </conditionalFormatting>
  <conditionalFormatting sqref="H32">
    <cfRule type="dataBar" priority="5">
      <dataBar>
        <cfvo type="num" val="0"/>
        <cfvo type="num" val="1"/>
        <color theme="0" tint="-0.34998626667073579"/>
      </dataBar>
      <extLst>
        <ext xmlns:x14="http://schemas.microsoft.com/office/spreadsheetml/2009/9/main" uri="{B025F937-C7B1-47D3-B67F-A62EFF666E3E}">
          <x14:id>{89B1A9F7-C28C-4AD8-894A-4785485FC4AD}</x14:id>
        </ext>
      </extLst>
    </cfRule>
  </conditionalFormatting>
  <conditionalFormatting sqref="K32:BN32">
    <cfRule type="expression" dxfId="5" priority="7">
      <formula>AND($E32&lt;=K$6,ROUNDDOWN(($F32-$E32+1)*$H32,0)+$E32-1&gt;=K$6)</formula>
    </cfRule>
    <cfRule type="expression" dxfId="4" priority="8">
      <formula>AND(NOT(ISBLANK($E32)),$E32&lt;=K$6,$F32&gt;=K$6)</formula>
    </cfRule>
  </conditionalFormatting>
  <conditionalFormatting sqref="K32:BN32">
    <cfRule type="expression" dxfId="3" priority="6">
      <formula>K$6=TODAY()</formula>
    </cfRule>
  </conditionalFormatting>
  <conditionalFormatting sqref="H33">
    <cfRule type="dataBar" priority="1">
      <dataBar>
        <cfvo type="num" val="0"/>
        <cfvo type="num" val="1"/>
        <color theme="0" tint="-0.34998626667073579"/>
      </dataBar>
      <extLst>
        <ext xmlns:x14="http://schemas.microsoft.com/office/spreadsheetml/2009/9/main" uri="{B025F937-C7B1-47D3-B67F-A62EFF666E3E}">
          <x14:id>{26D74C39-8E84-4882-ADF2-F3F3AEB813A7}</x14:id>
        </ext>
      </extLst>
    </cfRule>
  </conditionalFormatting>
  <conditionalFormatting sqref="K33:BN33">
    <cfRule type="expression" dxfId="2" priority="3">
      <formula>AND($E33&lt;=K$6,ROUNDDOWN(($F33-$E33+1)*$H33,0)+$E33-1&gt;=K$6)</formula>
    </cfRule>
    <cfRule type="expression" dxfId="1" priority="4">
      <formula>AND(NOT(ISBLANK($E33)),$E33&lt;=K$6,$F33&gt;=K$6)</formula>
    </cfRule>
  </conditionalFormatting>
  <conditionalFormatting sqref="K33:BN33">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40:B41 B35 B36:B38 A43:B43 B42 E18 E25 E34 E41:H43 G18:H18 G25:H25 G34:H38 G44 G45:G46 G47 F40:H40" unlockedFormula="1"/>
    <ignoredError sqref="A34 A25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H8:H26 H34:H47</xm:sqref>
        </x14:conditionalFormatting>
        <x14:conditionalFormatting xmlns:xm="http://schemas.microsoft.com/office/excel/2006/main">
          <x14:cfRule type="dataBar" id="{34362A0D-F701-4474-ADAF-21BE291869DE}">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66005769-C478-4CDF-B831-1FCD8509CBDB}">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79DE39A2-8D7C-4D03-88BB-8ED156CAC480}">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4A08678-FBD4-4E40-B2EF-B2AA59E1FBC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D32C774-CFC0-45DF-8F53-58A7A152FF0F}">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89B1A9F7-C28C-4AD8-894A-4785485FC4AD}">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6D74C39-8E84-4882-ADF2-F3F3AEB813A7}">
            <x14:dataBar minLength="0" maxLength="100" gradient="0">
              <x14:cfvo type="num">
                <xm:f>0</xm:f>
              </x14:cfvo>
              <x14:cfvo type="num">
                <xm:f>1</xm:f>
              </x14:cfvo>
              <x14:negativeFillColor rgb="FFFF0000"/>
              <x14:axisColor rgb="FF000000"/>
            </x14:dataBar>
          </x14:cfRule>
          <xm:sqref>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4" t="s">
        <v>24</v>
      </c>
    </row>
    <row r="4" spans="1:3" x14ac:dyDescent="0.25">
      <c r="C4" s="23" t="s">
        <v>32</v>
      </c>
    </row>
    <row r="5" spans="1:3" x14ac:dyDescent="0.25">
      <c r="C5" s="20" t="s">
        <v>33</v>
      </c>
    </row>
    <row r="6" spans="1:3" x14ac:dyDescent="0.25">
      <c r="C6" s="20"/>
    </row>
    <row r="7" spans="1:3" ht="17.399999999999999" x14ac:dyDescent="0.3">
      <c r="C7" s="24" t="s">
        <v>53</v>
      </c>
    </row>
    <row r="8" spans="1:3" x14ac:dyDescent="0.25">
      <c r="C8" s="25" t="s">
        <v>51</v>
      </c>
    </row>
    <row r="10" spans="1:3" x14ac:dyDescent="0.25">
      <c r="C10" s="20" t="s">
        <v>50</v>
      </c>
    </row>
    <row r="11" spans="1:3" x14ac:dyDescent="0.25">
      <c r="C11" s="20" t="s">
        <v>49</v>
      </c>
    </row>
    <row r="13" spans="1:3" ht="17.399999999999999" x14ac:dyDescent="0.3">
      <c r="C13" s="24" t="s">
        <v>48</v>
      </c>
    </row>
    <row r="16" spans="1:3" ht="15.6" x14ac:dyDescent="0.3">
      <c r="A16" s="27" t="s">
        <v>26</v>
      </c>
    </row>
    <row r="17" spans="2:2" s="16" customFormat="1" x14ac:dyDescent="0.25"/>
    <row r="18" spans="2:2" ht="13.8" x14ac:dyDescent="0.25">
      <c r="B18" s="26" t="s">
        <v>37</v>
      </c>
    </row>
    <row r="19" spans="2:2" x14ac:dyDescent="0.25">
      <c r="B19" s="20" t="s">
        <v>43</v>
      </c>
    </row>
    <row r="20" spans="2:2" x14ac:dyDescent="0.25">
      <c r="B20" s="20" t="s">
        <v>44</v>
      </c>
    </row>
    <row r="22" spans="2:2" s="16" customFormat="1" ht="13.8" x14ac:dyDescent="0.25">
      <c r="B22" s="26" t="s">
        <v>45</v>
      </c>
    </row>
    <row r="23" spans="2:2" s="16" customFormat="1" x14ac:dyDescent="0.25">
      <c r="B23" s="20" t="s">
        <v>46</v>
      </c>
    </row>
    <row r="24" spans="2:2" s="16" customFormat="1" x14ac:dyDescent="0.25">
      <c r="B24" s="20" t="s">
        <v>47</v>
      </c>
    </row>
    <row r="26" spans="2:2" s="16" customFormat="1" ht="13.8" x14ac:dyDescent="0.25">
      <c r="B26" s="26" t="s">
        <v>34</v>
      </c>
    </row>
    <row r="27" spans="2:2" s="16" customFormat="1" x14ac:dyDescent="0.25">
      <c r="B27" s="20" t="s">
        <v>38</v>
      </c>
    </row>
    <row r="28" spans="2:2" s="16" customFormat="1" x14ac:dyDescent="0.25">
      <c r="B28" s="20" t="s">
        <v>39</v>
      </c>
    </row>
    <row r="29" spans="2:2" x14ac:dyDescent="0.25">
      <c r="B29" s="20" t="s">
        <v>41</v>
      </c>
    </row>
    <row r="30" spans="2:2" x14ac:dyDescent="0.25">
      <c r="B30" s="16" t="s">
        <v>27</v>
      </c>
    </row>
    <row r="31" spans="2:2" x14ac:dyDescent="0.25">
      <c r="B31" s="16" t="s">
        <v>28</v>
      </c>
    </row>
    <row r="32" spans="2:2" x14ac:dyDescent="0.25">
      <c r="B32" s="16" t="s">
        <v>29</v>
      </c>
    </row>
    <row r="34" spans="2:2" ht="13.8" x14ac:dyDescent="0.25">
      <c r="B34" s="26" t="s">
        <v>30</v>
      </c>
    </row>
    <row r="35" spans="2:2" x14ac:dyDescent="0.25">
      <c r="B35" s="20" t="s">
        <v>130</v>
      </c>
    </row>
    <row r="36" spans="2:2" x14ac:dyDescent="0.25">
      <c r="B36" s="20" t="s">
        <v>131</v>
      </c>
    </row>
    <row r="37" spans="2:2" x14ac:dyDescent="0.25">
      <c r="B37" s="20" t="s">
        <v>132</v>
      </c>
    </row>
    <row r="39" spans="2:2" ht="13.8" x14ac:dyDescent="0.25">
      <c r="B39" s="26" t="s">
        <v>31</v>
      </c>
    </row>
    <row r="40" spans="2:2" x14ac:dyDescent="0.25">
      <c r="B40" s="20" t="s">
        <v>42</v>
      </c>
    </row>
    <row r="42" spans="2:2" s="16" customFormat="1" ht="13.8" x14ac:dyDescent="0.25">
      <c r="B42" s="26" t="s">
        <v>35</v>
      </c>
    </row>
    <row r="43" spans="2:2" s="16" customFormat="1" x14ac:dyDescent="0.25">
      <c r="B43" s="20" t="s">
        <v>133</v>
      </c>
    </row>
    <row r="44" spans="2:2" s="16" customFormat="1" x14ac:dyDescent="0.25">
      <c r="B44" s="20" t="s">
        <v>36</v>
      </c>
    </row>
    <row r="45" spans="2:2" s="16" customFormat="1" x14ac:dyDescent="0.25"/>
    <row r="46" spans="2:2" ht="17.399999999999999" x14ac:dyDescent="0.3">
      <c r="B46" s="24" t="s">
        <v>25</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9" t="s">
        <v>125</v>
      </c>
      <c r="B1" s="40"/>
      <c r="C1" s="41"/>
    </row>
    <row r="2" spans="1:3" ht="13.8" x14ac:dyDescent="0.25">
      <c r="A2" s="136" t="s">
        <v>51</v>
      </c>
      <c r="B2" s="9"/>
      <c r="C2" s="8"/>
    </row>
    <row r="3" spans="1:3" s="20" customFormat="1" x14ac:dyDescent="0.25">
      <c r="A3" s="8"/>
      <c r="B3" s="9"/>
      <c r="C3" s="8"/>
    </row>
    <row r="4" spans="1:3" s="8" customFormat="1" ht="17.399999999999999" x14ac:dyDescent="0.3">
      <c r="A4" s="131" t="s">
        <v>92</v>
      </c>
      <c r="B4" s="38"/>
    </row>
    <row r="5" spans="1:3" s="8" customFormat="1" ht="55.2" x14ac:dyDescent="0.25">
      <c r="B5" s="137" t="s">
        <v>81</v>
      </c>
    </row>
    <row r="7" spans="1:3" ht="27.6" x14ac:dyDescent="0.25">
      <c r="B7" s="137" t="s">
        <v>93</v>
      </c>
    </row>
    <row r="9" spans="1:3" ht="13.8" x14ac:dyDescent="0.25">
      <c r="B9" s="136" t="s">
        <v>63</v>
      </c>
    </row>
    <row r="11" spans="1:3" ht="27.6" x14ac:dyDescent="0.25">
      <c r="B11" s="135" t="s">
        <v>64</v>
      </c>
    </row>
    <row r="12" spans="1:3" s="20" customFormat="1" x14ac:dyDescent="0.25"/>
    <row r="13" spans="1:3" ht="17.399999999999999" x14ac:dyDescent="0.3">
      <c r="A13" s="175" t="s">
        <v>5</v>
      </c>
      <c r="B13" s="175"/>
    </row>
    <row r="14" spans="1:3" s="20" customFormat="1" x14ac:dyDescent="0.25"/>
    <row r="15" spans="1:3" s="132" customFormat="1" ht="17.399999999999999" x14ac:dyDescent="0.25">
      <c r="A15" s="140"/>
      <c r="B15" s="138" t="s">
        <v>84</v>
      </c>
    </row>
    <row r="16" spans="1:3" s="132" customFormat="1" ht="17.399999999999999" x14ac:dyDescent="0.25">
      <c r="A16" s="140"/>
      <c r="B16" s="139" t="s">
        <v>82</v>
      </c>
      <c r="C16" s="134" t="s">
        <v>4</v>
      </c>
    </row>
    <row r="17" spans="1:3" ht="17.399999999999999" x14ac:dyDescent="0.3">
      <c r="A17" s="141"/>
      <c r="B17" s="139" t="s">
        <v>86</v>
      </c>
    </row>
    <row r="18" spans="1:3" s="20" customFormat="1" ht="17.399999999999999" x14ac:dyDescent="0.3">
      <c r="A18" s="141"/>
      <c r="B18" s="139" t="s">
        <v>94</v>
      </c>
    </row>
    <row r="19" spans="1:3" s="41" customFormat="1" ht="17.399999999999999" x14ac:dyDescent="0.3">
      <c r="A19" s="144"/>
      <c r="B19" s="139" t="s">
        <v>95</v>
      </c>
    </row>
    <row r="20" spans="1:3" s="132" customFormat="1" ht="17.399999999999999" x14ac:dyDescent="0.25">
      <c r="A20" s="140"/>
      <c r="B20" s="138" t="s">
        <v>83</v>
      </c>
      <c r="C20" s="133" t="s">
        <v>3</v>
      </c>
    </row>
    <row r="21" spans="1:3" ht="17.399999999999999" x14ac:dyDescent="0.3">
      <c r="A21" s="141"/>
      <c r="B21" s="139" t="s">
        <v>85</v>
      </c>
    </row>
    <row r="22" spans="1:3" s="8" customFormat="1" ht="17.399999999999999" x14ac:dyDescent="0.3">
      <c r="A22" s="142"/>
      <c r="B22" s="143" t="s">
        <v>87</v>
      </c>
    </row>
    <row r="23" spans="1:3" s="8" customFormat="1" ht="17.399999999999999" x14ac:dyDescent="0.3">
      <c r="A23" s="142"/>
      <c r="B23" s="10"/>
    </row>
    <row r="24" spans="1:3" s="8" customFormat="1" ht="17.399999999999999" x14ac:dyDescent="0.3">
      <c r="A24" s="175" t="s">
        <v>88</v>
      </c>
      <c r="B24" s="175"/>
    </row>
    <row r="25" spans="1:3" s="8" customFormat="1" ht="41.4" x14ac:dyDescent="0.3">
      <c r="A25" s="142"/>
      <c r="B25" s="139" t="s">
        <v>96</v>
      </c>
    </row>
    <row r="26" spans="1:3" s="8" customFormat="1" ht="17.399999999999999" x14ac:dyDescent="0.3">
      <c r="A26" s="142"/>
      <c r="B26" s="139"/>
    </row>
    <row r="27" spans="1:3" s="8" customFormat="1" ht="17.399999999999999" x14ac:dyDescent="0.3">
      <c r="A27" s="142"/>
      <c r="B27" s="160" t="s">
        <v>100</v>
      </c>
    </row>
    <row r="28" spans="1:3" s="8" customFormat="1" ht="17.399999999999999" x14ac:dyDescent="0.3">
      <c r="A28" s="142"/>
      <c r="B28" s="139" t="s">
        <v>89</v>
      </c>
    </row>
    <row r="29" spans="1:3" s="8" customFormat="1" ht="27.6" x14ac:dyDescent="0.3">
      <c r="A29" s="142"/>
      <c r="B29" s="139" t="s">
        <v>91</v>
      </c>
    </row>
    <row r="30" spans="1:3" s="8" customFormat="1" ht="17.399999999999999" x14ac:dyDescent="0.3">
      <c r="A30" s="142"/>
      <c r="B30" s="139"/>
    </row>
    <row r="31" spans="1:3" s="8" customFormat="1" ht="17.399999999999999" x14ac:dyDescent="0.3">
      <c r="A31" s="142"/>
      <c r="B31" s="160" t="s">
        <v>97</v>
      </c>
    </row>
    <row r="32" spans="1:3" s="8" customFormat="1" ht="17.399999999999999" x14ac:dyDescent="0.3">
      <c r="A32" s="142"/>
      <c r="B32" s="139" t="s">
        <v>90</v>
      </c>
    </row>
    <row r="33" spans="1:2" s="8" customFormat="1" ht="17.399999999999999" x14ac:dyDescent="0.3">
      <c r="A33" s="142"/>
      <c r="B33" s="139" t="s">
        <v>98</v>
      </c>
    </row>
    <row r="34" spans="1:2" s="8" customFormat="1" ht="17.399999999999999" x14ac:dyDescent="0.3">
      <c r="A34" s="142"/>
      <c r="B34" s="10"/>
    </row>
    <row r="35" spans="1:2" s="8" customFormat="1" ht="27.6" x14ac:dyDescent="0.3">
      <c r="A35" s="142"/>
      <c r="B35" s="139" t="s">
        <v>135</v>
      </c>
    </row>
    <row r="36" spans="1:2" s="8" customFormat="1" ht="17.399999999999999" x14ac:dyDescent="0.3">
      <c r="A36" s="142"/>
      <c r="B36" s="145" t="s">
        <v>99</v>
      </c>
    </row>
    <row r="37" spans="1:2" s="8" customFormat="1" ht="17.399999999999999" x14ac:dyDescent="0.3">
      <c r="A37" s="142"/>
      <c r="B37" s="10"/>
    </row>
    <row r="38" spans="1:2" ht="17.399999999999999" x14ac:dyDescent="0.3">
      <c r="A38" s="175" t="s">
        <v>12</v>
      </c>
      <c r="B38" s="175"/>
    </row>
    <row r="39" spans="1:2" ht="27.6" x14ac:dyDescent="0.25">
      <c r="B39" s="139" t="s">
        <v>102</v>
      </c>
    </row>
    <row r="40" spans="1:2" s="20" customFormat="1" x14ac:dyDescent="0.25"/>
    <row r="41" spans="1:2" s="20" customFormat="1" ht="13.8" x14ac:dyDescent="0.25">
      <c r="B41" s="139" t="s">
        <v>103</v>
      </c>
    </row>
    <row r="42" spans="1:2" s="20" customFormat="1" x14ac:dyDescent="0.25"/>
    <row r="43" spans="1:2" s="20" customFormat="1" ht="27.6" x14ac:dyDescent="0.25">
      <c r="B43" s="139" t="s">
        <v>101</v>
      </c>
    </row>
    <row r="44" spans="1:2" s="20" customFormat="1" x14ac:dyDescent="0.25"/>
    <row r="45" spans="1:2" ht="27.6" x14ac:dyDescent="0.25">
      <c r="B45" s="139" t="s">
        <v>104</v>
      </c>
    </row>
    <row r="46" spans="1:2" x14ac:dyDescent="0.25">
      <c r="B46" s="21"/>
    </row>
    <row r="47" spans="1:2" ht="27.6" x14ac:dyDescent="0.25">
      <c r="B47" s="139" t="s">
        <v>105</v>
      </c>
    </row>
    <row r="48" spans="1:2" x14ac:dyDescent="0.25">
      <c r="B48" s="11"/>
    </row>
    <row r="49" spans="1:2" ht="17.399999999999999" x14ac:dyDescent="0.3">
      <c r="A49" s="175" t="s">
        <v>8</v>
      </c>
      <c r="B49" s="175"/>
    </row>
    <row r="50" spans="1:2" ht="27.6" x14ac:dyDescent="0.25">
      <c r="B50" s="139" t="s">
        <v>136</v>
      </c>
    </row>
    <row r="51" spans="1:2" x14ac:dyDescent="0.25">
      <c r="B51" s="11"/>
    </row>
    <row r="52" spans="1:2" ht="13.8" x14ac:dyDescent="0.25">
      <c r="A52" s="146" t="s">
        <v>13</v>
      </c>
      <c r="B52" s="139" t="s">
        <v>14</v>
      </c>
    </row>
    <row r="53" spans="1:2" ht="13.8" x14ac:dyDescent="0.25">
      <c r="A53" s="146" t="s">
        <v>15</v>
      </c>
      <c r="B53" s="139" t="s">
        <v>16</v>
      </c>
    </row>
    <row r="54" spans="1:2" ht="13.8" x14ac:dyDescent="0.25">
      <c r="A54" s="146" t="s">
        <v>17</v>
      </c>
      <c r="B54" s="139" t="s">
        <v>18</v>
      </c>
    </row>
    <row r="55" spans="1:2" ht="28.2" x14ac:dyDescent="0.25">
      <c r="A55" s="135"/>
      <c r="B55" s="139" t="s">
        <v>106</v>
      </c>
    </row>
    <row r="56" spans="1:2" ht="28.2" x14ac:dyDescent="0.25">
      <c r="A56" s="135"/>
      <c r="B56" s="139" t="s">
        <v>107</v>
      </c>
    </row>
    <row r="57" spans="1:2" ht="13.8" x14ac:dyDescent="0.25">
      <c r="A57" s="146" t="s">
        <v>19</v>
      </c>
      <c r="B57" s="139" t="s">
        <v>20</v>
      </c>
    </row>
    <row r="58" spans="1:2" ht="14.4" x14ac:dyDescent="0.25">
      <c r="A58" s="135"/>
      <c r="B58" s="139" t="s">
        <v>108</v>
      </c>
    </row>
    <row r="59" spans="1:2" ht="14.4" x14ac:dyDescent="0.25">
      <c r="A59" s="135"/>
      <c r="B59" s="139" t="s">
        <v>109</v>
      </c>
    </row>
    <row r="60" spans="1:2" ht="13.8" x14ac:dyDescent="0.25">
      <c r="A60" s="146" t="s">
        <v>21</v>
      </c>
      <c r="B60" s="139" t="s">
        <v>22</v>
      </c>
    </row>
    <row r="61" spans="1:2" ht="28.2" x14ac:dyDescent="0.25">
      <c r="A61" s="135"/>
      <c r="B61" s="139" t="s">
        <v>110</v>
      </c>
    </row>
    <row r="62" spans="1:2" ht="13.8" x14ac:dyDescent="0.25">
      <c r="A62" s="146" t="s">
        <v>111</v>
      </c>
      <c r="B62" s="139" t="s">
        <v>112</v>
      </c>
    </row>
    <row r="63" spans="1:2" ht="13.8" x14ac:dyDescent="0.25">
      <c r="A63" s="147"/>
      <c r="B63" s="139" t="s">
        <v>113</v>
      </c>
    </row>
    <row r="64" spans="1:2" s="20" customFormat="1" x14ac:dyDescent="0.25">
      <c r="B64" s="12"/>
    </row>
    <row r="65" spans="1:2" s="20" customFormat="1" ht="17.399999999999999" x14ac:dyDescent="0.3">
      <c r="A65" s="175" t="s">
        <v>11</v>
      </c>
      <c r="B65" s="175"/>
    </row>
    <row r="66" spans="1:2" s="20" customFormat="1" ht="41.4" x14ac:dyDescent="0.25">
      <c r="B66" s="139" t="s">
        <v>114</v>
      </c>
    </row>
    <row r="67" spans="1:2" s="20" customFormat="1" x14ac:dyDescent="0.25">
      <c r="B67" s="13"/>
    </row>
    <row r="68" spans="1:2" s="8" customFormat="1" ht="17.399999999999999" x14ac:dyDescent="0.3">
      <c r="A68" s="175" t="s">
        <v>6</v>
      </c>
      <c r="B68" s="175"/>
    </row>
    <row r="69" spans="1:2" s="20" customFormat="1" ht="13.8" x14ac:dyDescent="0.25">
      <c r="A69" s="154" t="s">
        <v>7</v>
      </c>
      <c r="B69" s="155" t="s">
        <v>115</v>
      </c>
    </row>
    <row r="70" spans="1:2" s="8" customFormat="1" ht="27.6" x14ac:dyDescent="0.25">
      <c r="A70" s="148"/>
      <c r="B70" s="153" t="s">
        <v>117</v>
      </c>
    </row>
    <row r="71" spans="1:2" s="8" customFormat="1" ht="13.8" x14ac:dyDescent="0.25">
      <c r="A71" s="148"/>
      <c r="B71" s="149"/>
    </row>
    <row r="72" spans="1:2" s="20" customFormat="1" ht="13.8" x14ac:dyDescent="0.25">
      <c r="A72" s="154" t="s">
        <v>7</v>
      </c>
      <c r="B72" s="155" t="s">
        <v>134</v>
      </c>
    </row>
    <row r="73" spans="1:2" s="8" customFormat="1" ht="28.2" x14ac:dyDescent="0.25">
      <c r="A73" s="148"/>
      <c r="B73" s="153" t="s">
        <v>138</v>
      </c>
    </row>
    <row r="74" spans="1:2" s="8" customFormat="1" ht="13.8" x14ac:dyDescent="0.25">
      <c r="A74" s="148"/>
      <c r="B74" s="149"/>
    </row>
    <row r="75" spans="1:2" ht="13.8" x14ac:dyDescent="0.25">
      <c r="A75" s="154" t="s">
        <v>7</v>
      </c>
      <c r="B75" s="157" t="s">
        <v>120</v>
      </c>
    </row>
    <row r="76" spans="1:2" s="8" customFormat="1" ht="41.4" x14ac:dyDescent="0.25">
      <c r="A76" s="148"/>
      <c r="B76" s="137" t="s">
        <v>137</v>
      </c>
    </row>
    <row r="77" spans="1:2" ht="13.8" x14ac:dyDescent="0.25">
      <c r="A77" s="147"/>
      <c r="B77" s="147"/>
    </row>
    <row r="78" spans="1:2" s="20" customFormat="1" ht="13.8" x14ac:dyDescent="0.25">
      <c r="A78" s="154" t="s">
        <v>7</v>
      </c>
      <c r="B78" s="157" t="s">
        <v>126</v>
      </c>
    </row>
    <row r="79" spans="1:2" s="8" customFormat="1" ht="27.6" x14ac:dyDescent="0.25">
      <c r="A79" s="148"/>
      <c r="B79" s="137" t="s">
        <v>121</v>
      </c>
    </row>
    <row r="80" spans="1:2" s="20" customFormat="1" ht="13.8" x14ac:dyDescent="0.25">
      <c r="A80" s="147"/>
      <c r="B80" s="147"/>
    </row>
    <row r="81" spans="1:2" ht="13.8" x14ac:dyDescent="0.25">
      <c r="A81" s="154" t="s">
        <v>7</v>
      </c>
      <c r="B81" s="157" t="s">
        <v>127</v>
      </c>
    </row>
    <row r="82" spans="1:2" s="8" customFormat="1" ht="14.4" x14ac:dyDescent="0.3">
      <c r="A82" s="148"/>
      <c r="B82" s="152" t="s">
        <v>122</v>
      </c>
    </row>
    <row r="83" spans="1:2" s="8" customFormat="1" ht="14.4" x14ac:dyDescent="0.3">
      <c r="A83" s="148"/>
      <c r="B83" s="152" t="s">
        <v>123</v>
      </c>
    </row>
    <row r="84" spans="1:2" s="8" customFormat="1" ht="14.4" x14ac:dyDescent="0.3">
      <c r="A84" s="148"/>
      <c r="B84" s="152" t="s">
        <v>124</v>
      </c>
    </row>
    <row r="85" spans="1:2" ht="13.8" x14ac:dyDescent="0.25">
      <c r="A85" s="147"/>
      <c r="B85" s="151"/>
    </row>
    <row r="86" spans="1:2" ht="13.8" x14ac:dyDescent="0.25">
      <c r="A86" s="154" t="s">
        <v>7</v>
      </c>
      <c r="B86" s="157" t="s">
        <v>128</v>
      </c>
    </row>
    <row r="87" spans="1:2" s="8" customFormat="1" ht="41.4" x14ac:dyDescent="0.25">
      <c r="A87" s="148"/>
      <c r="B87" s="137" t="s">
        <v>116</v>
      </c>
    </row>
    <row r="88" spans="1:2" s="8" customFormat="1" ht="14.4" x14ac:dyDescent="0.3">
      <c r="A88" s="148"/>
      <c r="B88" s="150" t="s">
        <v>118</v>
      </c>
    </row>
    <row r="89" spans="1:2" s="8" customFormat="1" ht="41.4" x14ac:dyDescent="0.25">
      <c r="A89" s="148"/>
      <c r="B89" s="156" t="s">
        <v>119</v>
      </c>
    </row>
    <row r="90" spans="1:2" ht="13.8" x14ac:dyDescent="0.25">
      <c r="A90" s="147"/>
      <c r="B90" s="147"/>
    </row>
    <row r="91" spans="1:2" ht="13.8" x14ac:dyDescent="0.25">
      <c r="A91" s="154" t="s">
        <v>7</v>
      </c>
      <c r="B91" s="159" t="s">
        <v>129</v>
      </c>
    </row>
    <row r="92" spans="1:2" ht="27.6" x14ac:dyDescent="0.25">
      <c r="A92" s="135"/>
      <c r="B92" s="152" t="s">
        <v>23</v>
      </c>
    </row>
    <row r="94" spans="1:2" x14ac:dyDescent="0.25">
      <c r="A94" s="28" t="s">
        <v>56</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39" t="s">
        <v>54</v>
      </c>
      <c r="B1" s="39"/>
      <c r="C1" s="44"/>
      <c r="D1" s="44"/>
    </row>
    <row r="2" spans="1:4" ht="15" x14ac:dyDescent="0.25">
      <c r="A2" s="41"/>
      <c r="B2" s="45"/>
      <c r="C2" s="44"/>
      <c r="D2" s="44"/>
    </row>
    <row r="3" spans="1:4" ht="15" x14ac:dyDescent="0.25">
      <c r="A3" s="42"/>
      <c r="B3" s="35" t="s">
        <v>55</v>
      </c>
      <c r="C3" s="43"/>
    </row>
    <row r="4" spans="1:4" ht="13.8" x14ac:dyDescent="0.25">
      <c r="A4" s="14"/>
      <c r="B4" s="37" t="s">
        <v>51</v>
      </c>
      <c r="C4" s="15"/>
    </row>
    <row r="5" spans="1:4" ht="15" x14ac:dyDescent="0.25">
      <c r="A5" s="14"/>
      <c r="B5" s="17"/>
      <c r="C5" s="15"/>
    </row>
    <row r="6" spans="1:4" ht="15.6" x14ac:dyDescent="0.3">
      <c r="A6" s="14"/>
      <c r="B6" s="18" t="s">
        <v>56</v>
      </c>
      <c r="C6" s="15"/>
    </row>
    <row r="7" spans="1:4" ht="15" x14ac:dyDescent="0.25">
      <c r="A7" s="14"/>
      <c r="B7" s="17"/>
      <c r="C7" s="15"/>
    </row>
    <row r="8" spans="1:4" ht="30" x14ac:dyDescent="0.25">
      <c r="A8" s="14"/>
      <c r="B8" s="17" t="s">
        <v>57</v>
      </c>
      <c r="C8" s="15"/>
    </row>
    <row r="9" spans="1:4" ht="15" x14ac:dyDescent="0.25">
      <c r="A9" s="14"/>
      <c r="B9" s="17"/>
      <c r="C9" s="15"/>
    </row>
    <row r="10" spans="1:4" ht="46.2" x14ac:dyDescent="0.3">
      <c r="A10" s="14"/>
      <c r="B10" s="17" t="s">
        <v>58</v>
      </c>
      <c r="C10" s="15"/>
    </row>
    <row r="11" spans="1:4" ht="15" x14ac:dyDescent="0.25">
      <c r="A11" s="14"/>
      <c r="B11" s="17"/>
      <c r="C11" s="15"/>
    </row>
    <row r="12" spans="1:4" ht="45" x14ac:dyDescent="0.25">
      <c r="A12" s="14"/>
      <c r="B12" s="17" t="s">
        <v>59</v>
      </c>
      <c r="C12" s="15"/>
    </row>
    <row r="13" spans="1:4" ht="15" x14ac:dyDescent="0.25">
      <c r="A13" s="14"/>
      <c r="B13" s="17"/>
      <c r="C13" s="15"/>
    </row>
    <row r="14" spans="1:4" ht="60" x14ac:dyDescent="0.25">
      <c r="A14" s="14"/>
      <c r="B14" s="17" t="s">
        <v>60</v>
      </c>
      <c r="C14" s="15"/>
    </row>
    <row r="15" spans="1:4" ht="15" x14ac:dyDescent="0.25">
      <c r="A15" s="14"/>
      <c r="B15" s="17"/>
      <c r="C15" s="15"/>
    </row>
    <row r="16" spans="1:4" ht="30.6" x14ac:dyDescent="0.25">
      <c r="A16" s="14"/>
      <c r="B16" s="17" t="s">
        <v>61</v>
      </c>
      <c r="C16" s="15"/>
    </row>
    <row r="17" spans="1:3" ht="15" x14ac:dyDescent="0.25">
      <c r="A17" s="14"/>
      <c r="B17" s="17"/>
      <c r="C17" s="15"/>
    </row>
    <row r="18" spans="1:3" ht="15.6" x14ac:dyDescent="0.3">
      <c r="A18" s="14"/>
      <c r="B18" s="18" t="s">
        <v>62</v>
      </c>
      <c r="C18" s="15"/>
    </row>
    <row r="19" spans="1:3" ht="15" x14ac:dyDescent="0.25">
      <c r="A19" s="14"/>
      <c r="B19" s="36" t="s">
        <v>52</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Benjamin Irvine</cp:lastModifiedBy>
  <cp:lastPrinted>2018-02-12T20:25:38Z</cp:lastPrinted>
  <dcterms:created xsi:type="dcterms:W3CDTF">2010-06-09T16:05:03Z</dcterms:created>
  <dcterms:modified xsi:type="dcterms:W3CDTF">2020-12-03T02:05:03Z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