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6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7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8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9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0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1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12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13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14.xml" ContentType="application/vnd.openxmlformats-officedocument.drawing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15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16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17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18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19.xml" ContentType="application/vnd.openxmlformats-officedocument.drawing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masteru365-my.sharepoint.com/personal/garree2_mcmaster_ca/Documents/MSc documents/MSc R stuff/Team-Deer-Mouse/"/>
    </mc:Choice>
  </mc:AlternateContent>
  <xr:revisionPtr revIDLastSave="34" documentId="13_ncr:1_{40E167EA-CCE7-4F74-AB2D-8BED2D2A0724}" xr6:coauthVersionLast="47" xr6:coauthVersionMax="47" xr10:uidLastSave="{EC375FB1-39F8-49E8-9B55-EC567A627764}"/>
  <bookViews>
    <workbookView xWindow="-108" yWindow="-108" windowWidth="23256" windowHeight="12456" firstSheet="2" activeTab="3" xr2:uid="{0E89A62B-D964-4DA6-914B-32B1E2D3DF2A}"/>
  </bookViews>
  <sheets>
    <sheet name="Comparisons by Enzyme" sheetId="11" r:id="rId1"/>
    <sheet name="Summary-Masseter" sheetId="10" r:id="rId2"/>
    <sheet name="Summary-Plantaris" sheetId="7" r:id="rId3"/>
    <sheet name="Summary-Rectus femoris " sheetId="6" r:id="rId4"/>
    <sheet name="Summary pec.major" sheetId="5" r:id="rId5"/>
    <sheet name="Summary Intercostals" sheetId="4" r:id="rId6"/>
    <sheet name="Summary semitendinosus" sheetId="2" r:id="rId7"/>
    <sheet name="Summary-Diaphragm" sheetId="26" r:id="rId8"/>
    <sheet name="Summary-Glut.max" sheetId="12" r:id="rId9"/>
    <sheet name="Summary-Erector spinae" sheetId="13" r:id="rId10"/>
    <sheet name="Summary-EDL" sheetId="14" r:id="rId11"/>
    <sheet name="Summary-Triceps" sheetId="15" r:id="rId12"/>
    <sheet name="Summary-Vastus lateralis" sheetId="16" r:id="rId13"/>
    <sheet name="Summary-Tibialis anterior " sheetId="17" r:id="rId14"/>
    <sheet name="Summary- Lower trapezius " sheetId="19" r:id="rId15"/>
    <sheet name="Summary-Biceps femoris" sheetId="20" r:id="rId16"/>
    <sheet name="Summary- Biceps brachii" sheetId="21" r:id="rId17"/>
    <sheet name="Summary-Vastus medialis " sheetId="22" r:id="rId18"/>
    <sheet name="Summary-Medial trapezius" sheetId="23" r:id="rId19"/>
    <sheet name="Summary-Gastroc" sheetId="24" r:id="rId20"/>
    <sheet name="Summary-Soleus" sheetId="25" r:id="rId21"/>
  </sheets>
  <externalReferences>
    <externalReference r:id="rId2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25" i="11" l="1"/>
  <c r="U226" i="11"/>
  <c r="U227" i="11"/>
  <c r="U228" i="11"/>
  <c r="U229" i="11"/>
  <c r="U230" i="11"/>
  <c r="U231" i="11"/>
  <c r="U232" i="11"/>
  <c r="U233" i="11"/>
  <c r="U234" i="11"/>
  <c r="U235" i="11"/>
  <c r="U236" i="11"/>
  <c r="U237" i="11"/>
  <c r="U238" i="11"/>
  <c r="U239" i="11"/>
  <c r="U240" i="11"/>
  <c r="U242" i="11"/>
  <c r="U243" i="11"/>
  <c r="U244" i="11"/>
  <c r="U245" i="11"/>
  <c r="U246" i="11"/>
  <c r="U247" i="11"/>
  <c r="T225" i="11"/>
  <c r="T226" i="11"/>
  <c r="T227" i="11"/>
  <c r="T228" i="11"/>
  <c r="T229" i="11"/>
  <c r="T230" i="11"/>
  <c r="T231" i="11"/>
  <c r="T232" i="11"/>
  <c r="T233" i="11"/>
  <c r="T234" i="11"/>
  <c r="T235" i="11"/>
  <c r="T236" i="11"/>
  <c r="T237" i="11"/>
  <c r="T238" i="11"/>
  <c r="T239" i="11"/>
  <c r="T240" i="11"/>
  <c r="T241" i="11"/>
  <c r="T242" i="11"/>
  <c r="T243" i="11"/>
  <c r="T244" i="11"/>
  <c r="T245" i="11"/>
  <c r="T246" i="11"/>
  <c r="T247" i="11"/>
  <c r="S225" i="11"/>
  <c r="S226" i="11"/>
  <c r="S228" i="11"/>
  <c r="S229" i="11"/>
  <c r="S230" i="11"/>
  <c r="S231" i="11"/>
  <c r="S232" i="11"/>
  <c r="S233" i="11"/>
  <c r="S234" i="11"/>
  <c r="S235" i="11"/>
  <c r="S236" i="11"/>
  <c r="S237" i="11"/>
  <c r="S238" i="11"/>
  <c r="S239" i="11"/>
  <c r="S240" i="11"/>
  <c r="S241" i="11"/>
  <c r="S242" i="11"/>
  <c r="S243" i="11"/>
  <c r="S244" i="11"/>
  <c r="S245" i="11"/>
  <c r="S246" i="11"/>
  <c r="S247" i="11"/>
  <c r="R225" i="11"/>
  <c r="R227" i="11"/>
  <c r="R228" i="11"/>
  <c r="R229" i="11"/>
  <c r="R230" i="11"/>
  <c r="R231" i="11"/>
  <c r="R232" i="11"/>
  <c r="R233" i="11"/>
  <c r="R234" i="11"/>
  <c r="R235" i="11"/>
  <c r="R236" i="11"/>
  <c r="R237" i="11"/>
  <c r="R238" i="11"/>
  <c r="R239" i="11"/>
  <c r="R240" i="11"/>
  <c r="R241" i="11"/>
  <c r="R242" i="11"/>
  <c r="R243" i="11"/>
  <c r="R244" i="11"/>
  <c r="R245" i="11"/>
  <c r="R247" i="11"/>
  <c r="Q225" i="11"/>
  <c r="Q226" i="11"/>
  <c r="Q227" i="11"/>
  <c r="Q228" i="11"/>
  <c r="Q229" i="11"/>
  <c r="Q230" i="11"/>
  <c r="Q231" i="11"/>
  <c r="Q232" i="11"/>
  <c r="Q233" i="11"/>
  <c r="Q234" i="11"/>
  <c r="Q235" i="11"/>
  <c r="Q236" i="11"/>
  <c r="Q237" i="11"/>
  <c r="Q238" i="11"/>
  <c r="Q239" i="11"/>
  <c r="Q240" i="11"/>
  <c r="Q241" i="11"/>
  <c r="Q242" i="11"/>
  <c r="Q243" i="11"/>
  <c r="Q244" i="11"/>
  <c r="Q245" i="11"/>
  <c r="Q246" i="11"/>
  <c r="Q247" i="11"/>
  <c r="P242" i="11"/>
  <c r="P243" i="11"/>
  <c r="P244" i="11"/>
  <c r="P245" i="11"/>
  <c r="P246" i="11"/>
  <c r="P247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O225" i="11"/>
  <c r="O226" i="11"/>
  <c r="O227" i="11"/>
  <c r="O228" i="11"/>
  <c r="O229" i="11"/>
  <c r="O230" i="11"/>
  <c r="O231" i="11"/>
  <c r="O232" i="11"/>
  <c r="O233" i="11"/>
  <c r="O234" i="11"/>
  <c r="O235" i="11"/>
  <c r="O236" i="11"/>
  <c r="O237" i="11"/>
  <c r="O238" i="11"/>
  <c r="O239" i="11"/>
  <c r="O240" i="11"/>
  <c r="O241" i="11"/>
  <c r="O242" i="11"/>
  <c r="O243" i="11"/>
  <c r="O244" i="11"/>
  <c r="O245" i="11"/>
  <c r="O246" i="11"/>
  <c r="O247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M225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K225" i="11"/>
  <c r="K226" i="11"/>
  <c r="K227" i="11"/>
  <c r="K228" i="11"/>
  <c r="K229" i="11"/>
  <c r="K230" i="11"/>
  <c r="K231" i="11"/>
  <c r="K232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J237" i="11"/>
  <c r="J238" i="11"/>
  <c r="J239" i="11"/>
  <c r="J240" i="11"/>
  <c r="J241" i="11"/>
  <c r="J242" i="11"/>
  <c r="J243" i="11"/>
  <c r="J244" i="11"/>
  <c r="J245" i="11"/>
  <c r="J246" i="11"/>
  <c r="J247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C225" i="11"/>
  <c r="C226" i="11"/>
  <c r="C227" i="11"/>
  <c r="C228" i="11"/>
  <c r="C229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U224" i="11"/>
  <c r="T224" i="11"/>
  <c r="S224" i="11"/>
  <c r="Q224" i="11"/>
  <c r="P224" i="11"/>
  <c r="O224" i="11"/>
  <c r="N224" i="11"/>
  <c r="M224" i="11"/>
  <c r="L224" i="11"/>
  <c r="J224" i="11"/>
  <c r="I224" i="11"/>
  <c r="H224" i="11"/>
  <c r="G224" i="11"/>
  <c r="F224" i="11"/>
  <c r="E224" i="11"/>
  <c r="D224" i="11"/>
  <c r="C224" i="11"/>
  <c r="K224" i="11"/>
  <c r="B224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C180" i="11"/>
  <c r="C181" i="11"/>
  <c r="C182" i="11"/>
  <c r="C183" i="11"/>
  <c r="C184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180" i="11"/>
  <c r="K181" i="11"/>
  <c r="K182" i="11"/>
  <c r="K183" i="11"/>
  <c r="K184" i="11"/>
  <c r="K185" i="11"/>
  <c r="K186" i="11"/>
  <c r="K187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M180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O180" i="11"/>
  <c r="O181" i="11"/>
  <c r="O182" i="11"/>
  <c r="O183" i="11"/>
  <c r="O184" i="11"/>
  <c r="O185" i="11"/>
  <c r="O186" i="11"/>
  <c r="O187" i="11"/>
  <c r="O188" i="11"/>
  <c r="O189" i="11"/>
  <c r="O190" i="11"/>
  <c r="O191" i="11"/>
  <c r="O192" i="11"/>
  <c r="O193" i="11"/>
  <c r="O194" i="11"/>
  <c r="O195" i="11"/>
  <c r="O196" i="11"/>
  <c r="O197" i="11"/>
  <c r="O198" i="11"/>
  <c r="O199" i="11"/>
  <c r="O200" i="11"/>
  <c r="O201" i="11"/>
  <c r="O202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7" i="11"/>
  <c r="P198" i="11"/>
  <c r="P199" i="11"/>
  <c r="P200" i="11"/>
  <c r="P201" i="11"/>
  <c r="P202" i="11"/>
  <c r="Q180" i="11"/>
  <c r="Q181" i="11"/>
  <c r="Q182" i="11"/>
  <c r="Q183" i="11"/>
  <c r="Q184" i="11"/>
  <c r="Q185" i="11"/>
  <c r="Q186" i="11"/>
  <c r="Q187" i="11"/>
  <c r="Q188" i="11"/>
  <c r="Q189" i="11"/>
  <c r="Q190" i="11"/>
  <c r="Q191" i="11"/>
  <c r="Q192" i="11"/>
  <c r="Q193" i="11"/>
  <c r="Q194" i="11"/>
  <c r="Q195" i="11"/>
  <c r="Q196" i="11"/>
  <c r="Q197" i="11"/>
  <c r="Q198" i="11"/>
  <c r="Q199" i="11"/>
  <c r="Q200" i="11"/>
  <c r="Q201" i="11"/>
  <c r="Q202" i="11"/>
  <c r="R180" i="11"/>
  <c r="R182" i="11"/>
  <c r="R183" i="11"/>
  <c r="R184" i="11"/>
  <c r="R185" i="11"/>
  <c r="R186" i="11"/>
  <c r="R187" i="11"/>
  <c r="R188" i="11"/>
  <c r="R189" i="11"/>
  <c r="R190" i="11"/>
  <c r="R191" i="11"/>
  <c r="R192" i="11"/>
  <c r="R193" i="11"/>
  <c r="R194" i="11"/>
  <c r="R195" i="11"/>
  <c r="R196" i="11"/>
  <c r="R197" i="11"/>
  <c r="R198" i="11"/>
  <c r="R199" i="11"/>
  <c r="R200" i="11"/>
  <c r="R202" i="11"/>
  <c r="S180" i="11"/>
  <c r="S181" i="11"/>
  <c r="S183" i="11"/>
  <c r="S184" i="11"/>
  <c r="S185" i="11"/>
  <c r="S186" i="11"/>
  <c r="S187" i="11"/>
  <c r="S188" i="11"/>
  <c r="S189" i="11"/>
  <c r="S190" i="11"/>
  <c r="S191" i="11"/>
  <c r="S192" i="11"/>
  <c r="S193" i="11"/>
  <c r="S194" i="11"/>
  <c r="S195" i="11"/>
  <c r="S196" i="11"/>
  <c r="S197" i="11"/>
  <c r="S198" i="11"/>
  <c r="S199" i="11"/>
  <c r="S200" i="11"/>
  <c r="S201" i="11"/>
  <c r="S202" i="11"/>
  <c r="T180" i="11"/>
  <c r="T181" i="11"/>
  <c r="T182" i="11"/>
  <c r="T183" i="11"/>
  <c r="T184" i="11"/>
  <c r="T185" i="11"/>
  <c r="T186" i="11"/>
  <c r="T187" i="11"/>
  <c r="T188" i="11"/>
  <c r="T189" i="11"/>
  <c r="T190" i="11"/>
  <c r="T191" i="11"/>
  <c r="T192" i="11"/>
  <c r="T193" i="11"/>
  <c r="T194" i="11"/>
  <c r="T195" i="11"/>
  <c r="T196" i="11"/>
  <c r="T197" i="11"/>
  <c r="T198" i="11"/>
  <c r="T199" i="11"/>
  <c r="T200" i="11"/>
  <c r="T201" i="11"/>
  <c r="T202" i="11"/>
  <c r="U197" i="11"/>
  <c r="U198" i="11"/>
  <c r="U199" i="11"/>
  <c r="U200" i="11"/>
  <c r="U201" i="11"/>
  <c r="U202" i="11"/>
  <c r="U180" i="11"/>
  <c r="U181" i="11"/>
  <c r="U182" i="11"/>
  <c r="U183" i="11"/>
  <c r="U184" i="11"/>
  <c r="U185" i="11"/>
  <c r="U186" i="11"/>
  <c r="U187" i="11"/>
  <c r="U188" i="11"/>
  <c r="U189" i="11"/>
  <c r="U190" i="11"/>
  <c r="U191" i="11"/>
  <c r="U192" i="11"/>
  <c r="U193" i="11"/>
  <c r="U194" i="11"/>
  <c r="U195" i="11"/>
  <c r="U179" i="11"/>
  <c r="T179" i="11"/>
  <c r="S179" i="11"/>
  <c r="Q179" i="11"/>
  <c r="P179" i="11"/>
  <c r="O179" i="11"/>
  <c r="N179" i="11"/>
  <c r="M179" i="11"/>
  <c r="L179" i="11"/>
  <c r="K179" i="11"/>
  <c r="J179" i="11"/>
  <c r="I179" i="11"/>
  <c r="H179" i="11"/>
  <c r="G179" i="11"/>
  <c r="F179" i="11"/>
  <c r="E179" i="11"/>
  <c r="D179" i="11"/>
  <c r="C179" i="11"/>
  <c r="B179" i="11"/>
  <c r="U154" i="11"/>
  <c r="U155" i="11"/>
  <c r="U156" i="11"/>
  <c r="U157" i="11"/>
  <c r="U158" i="11"/>
  <c r="U159" i="11"/>
  <c r="U137" i="11"/>
  <c r="U138" i="11"/>
  <c r="U139" i="11"/>
  <c r="U140" i="11"/>
  <c r="U141" i="11"/>
  <c r="U142" i="11"/>
  <c r="U143" i="11"/>
  <c r="U144" i="11"/>
  <c r="U145" i="11"/>
  <c r="U146" i="11"/>
  <c r="U147" i="11"/>
  <c r="U148" i="11"/>
  <c r="U149" i="11"/>
  <c r="U150" i="11"/>
  <c r="U151" i="11"/>
  <c r="U152" i="11"/>
  <c r="T137" i="11"/>
  <c r="T138" i="11"/>
  <c r="T139" i="11"/>
  <c r="T140" i="11"/>
  <c r="T141" i="11"/>
  <c r="T142" i="11"/>
  <c r="T143" i="11"/>
  <c r="T144" i="11"/>
  <c r="T145" i="11"/>
  <c r="T146" i="11"/>
  <c r="T147" i="11"/>
  <c r="T148" i="11"/>
  <c r="T149" i="11"/>
  <c r="T150" i="11"/>
  <c r="T151" i="11"/>
  <c r="T152" i="11"/>
  <c r="T153" i="11"/>
  <c r="T154" i="11"/>
  <c r="T155" i="11"/>
  <c r="T156" i="11"/>
  <c r="T157" i="11"/>
  <c r="T158" i="11"/>
  <c r="T159" i="11"/>
  <c r="S137" i="11"/>
  <c r="S138" i="11"/>
  <c r="S140" i="11"/>
  <c r="S141" i="11"/>
  <c r="S142" i="11"/>
  <c r="S143" i="11"/>
  <c r="S144" i="11"/>
  <c r="S145" i="11"/>
  <c r="S146" i="11"/>
  <c r="S147" i="11"/>
  <c r="S148" i="11"/>
  <c r="S149" i="11"/>
  <c r="S150" i="11"/>
  <c r="S151" i="11"/>
  <c r="S152" i="11"/>
  <c r="S153" i="11"/>
  <c r="S154" i="11"/>
  <c r="S155" i="11"/>
  <c r="S156" i="11"/>
  <c r="S157" i="11"/>
  <c r="S158" i="11"/>
  <c r="S159" i="11"/>
  <c r="R137" i="11"/>
  <c r="R139" i="11"/>
  <c r="R140" i="11"/>
  <c r="R141" i="11"/>
  <c r="R142" i="11"/>
  <c r="R143" i="11"/>
  <c r="R144" i="11"/>
  <c r="R145" i="11"/>
  <c r="R146" i="11"/>
  <c r="R147" i="11"/>
  <c r="R148" i="11"/>
  <c r="R149" i="11"/>
  <c r="R150" i="11"/>
  <c r="R151" i="11"/>
  <c r="R152" i="11"/>
  <c r="R153" i="11"/>
  <c r="R154" i="11"/>
  <c r="R155" i="11"/>
  <c r="R156" i="11"/>
  <c r="R157" i="11"/>
  <c r="R159" i="11"/>
  <c r="Q137" i="11"/>
  <c r="Q138" i="11"/>
  <c r="Q139" i="11"/>
  <c r="Q140" i="11"/>
  <c r="Q141" i="11"/>
  <c r="Q142" i="11"/>
  <c r="Q143" i="11"/>
  <c r="Q144" i="11"/>
  <c r="Q145" i="11"/>
  <c r="Q146" i="11"/>
  <c r="Q147" i="11"/>
  <c r="Q148" i="11"/>
  <c r="Q149" i="11"/>
  <c r="Q150" i="11"/>
  <c r="Q151" i="11"/>
  <c r="Q152" i="11"/>
  <c r="Q153" i="11"/>
  <c r="Q154" i="11"/>
  <c r="Q155" i="11"/>
  <c r="Q156" i="11"/>
  <c r="Q157" i="11"/>
  <c r="Q158" i="11"/>
  <c r="Q159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4" i="11"/>
  <c r="P155" i="11"/>
  <c r="P156" i="11"/>
  <c r="P157" i="11"/>
  <c r="P158" i="11"/>
  <c r="P159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156" i="11"/>
  <c r="O157" i="11"/>
  <c r="O158" i="11"/>
  <c r="O159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M137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K137" i="11"/>
  <c r="K138" i="11"/>
  <c r="K139" i="11"/>
  <c r="K140" i="11"/>
  <c r="K141" i="11"/>
  <c r="K142" i="11"/>
  <c r="K143" i="11"/>
  <c r="K144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AA101" i="11"/>
  <c r="Y122" i="11"/>
  <c r="Y101" i="11"/>
  <c r="Z122" i="11"/>
  <c r="X122" i="11"/>
  <c r="K136" i="11"/>
  <c r="P92" i="11"/>
  <c r="O92" i="11"/>
  <c r="AA105" i="11" s="1"/>
  <c r="N92" i="11"/>
  <c r="M92" i="11"/>
  <c r="L92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C137" i="11"/>
  <c r="C138" i="11"/>
  <c r="C139" i="11"/>
  <c r="C140" i="11"/>
  <c r="C141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U136" i="11"/>
  <c r="T136" i="11"/>
  <c r="S136" i="11"/>
  <c r="P136" i="11"/>
  <c r="O136" i="11"/>
  <c r="N136" i="11"/>
  <c r="M136" i="11"/>
  <c r="L136" i="11"/>
  <c r="Q136" i="11"/>
  <c r="J136" i="11"/>
  <c r="I136" i="11"/>
  <c r="H136" i="11"/>
  <c r="G136" i="11"/>
  <c r="F136" i="11"/>
  <c r="E136" i="11"/>
  <c r="D136" i="11"/>
  <c r="C136" i="11"/>
  <c r="B136" i="11"/>
  <c r="U93" i="11"/>
  <c r="U94" i="11"/>
  <c r="U95" i="11"/>
  <c r="U96" i="11"/>
  <c r="AA111" i="11" s="1"/>
  <c r="U97" i="11"/>
  <c r="U98" i="11"/>
  <c r="U99" i="11"/>
  <c r="U100" i="11"/>
  <c r="Y111" i="11" s="1"/>
  <c r="U101" i="11"/>
  <c r="U102" i="11"/>
  <c r="U103" i="11"/>
  <c r="U104" i="11"/>
  <c r="U105" i="11"/>
  <c r="U106" i="11"/>
  <c r="U107" i="11"/>
  <c r="U108" i="11"/>
  <c r="U109" i="11"/>
  <c r="U110" i="11"/>
  <c r="U111" i="11"/>
  <c r="U112" i="11"/>
  <c r="X111" i="11" s="1"/>
  <c r="U115" i="11"/>
  <c r="T93" i="11"/>
  <c r="T94" i="11"/>
  <c r="T95" i="11"/>
  <c r="T96" i="11"/>
  <c r="AA131" i="11" s="1"/>
  <c r="T97" i="11"/>
  <c r="T98" i="11"/>
  <c r="T99" i="11"/>
  <c r="T100" i="11"/>
  <c r="Y131" i="11" s="1"/>
  <c r="T101" i="11"/>
  <c r="T102" i="11"/>
  <c r="T103" i="11"/>
  <c r="T104" i="11"/>
  <c r="T105" i="11"/>
  <c r="T106" i="11"/>
  <c r="T107" i="11"/>
  <c r="T108" i="11"/>
  <c r="Z131" i="11" s="1"/>
  <c r="T109" i="11"/>
  <c r="T110" i="11"/>
  <c r="T111" i="11"/>
  <c r="T112" i="11"/>
  <c r="X110" i="11" s="1"/>
  <c r="T113" i="11"/>
  <c r="T114" i="11"/>
  <c r="T115" i="11"/>
  <c r="S93" i="11"/>
  <c r="S94" i="11"/>
  <c r="S96" i="11"/>
  <c r="S97" i="11"/>
  <c r="S98" i="11"/>
  <c r="S99" i="11"/>
  <c r="S100" i="11"/>
  <c r="Y109" i="11" s="1"/>
  <c r="S101" i="11"/>
  <c r="S102" i="11"/>
  <c r="S103" i="11"/>
  <c r="S104" i="11"/>
  <c r="S105" i="11"/>
  <c r="S106" i="11"/>
  <c r="S107" i="11"/>
  <c r="Z130" i="11" s="1"/>
  <c r="S108" i="11"/>
  <c r="S109" i="11"/>
  <c r="S110" i="11"/>
  <c r="S111" i="11"/>
  <c r="X109" i="11" s="1"/>
  <c r="S112" i="11"/>
  <c r="X130" i="11" s="1"/>
  <c r="S113" i="11"/>
  <c r="S114" i="11"/>
  <c r="S115" i="11"/>
  <c r="R93" i="11"/>
  <c r="R94" i="11"/>
  <c r="R95" i="11"/>
  <c r="R96" i="11"/>
  <c r="R97" i="11"/>
  <c r="R98" i="11"/>
  <c r="R99" i="11"/>
  <c r="R100" i="11"/>
  <c r="Y129" i="11" s="1"/>
  <c r="R101" i="11"/>
  <c r="R102" i="11"/>
  <c r="R103" i="11"/>
  <c r="R104" i="11"/>
  <c r="R105" i="11"/>
  <c r="R106" i="11"/>
  <c r="R107" i="11"/>
  <c r="R108" i="11"/>
  <c r="Z108" i="11" s="1"/>
  <c r="R109" i="11"/>
  <c r="R110" i="11"/>
  <c r="R111" i="11"/>
  <c r="R112" i="11"/>
  <c r="X108" i="11" s="1"/>
  <c r="R113" i="11"/>
  <c r="R115" i="11"/>
  <c r="Q103" i="11"/>
  <c r="Q105" i="11"/>
  <c r="Q106" i="11"/>
  <c r="Q107" i="11"/>
  <c r="Q108" i="11"/>
  <c r="Q109" i="11"/>
  <c r="Z128" i="11" s="1"/>
  <c r="Q110" i="11"/>
  <c r="Q111" i="11"/>
  <c r="Q113" i="11"/>
  <c r="X128" i="11" s="1"/>
  <c r="Q115" i="11"/>
  <c r="Q93" i="11"/>
  <c r="Q94" i="11"/>
  <c r="Q95" i="11"/>
  <c r="Q96" i="11"/>
  <c r="Q97" i="11"/>
  <c r="Q98" i="11"/>
  <c r="Q99" i="11"/>
  <c r="Q100" i="11"/>
  <c r="Q101" i="11"/>
  <c r="P93" i="11"/>
  <c r="P94" i="11"/>
  <c r="P95" i="11"/>
  <c r="P96" i="11"/>
  <c r="P97" i="11"/>
  <c r="P98" i="11"/>
  <c r="P99" i="11"/>
  <c r="P100" i="11"/>
  <c r="Y106" i="11" s="1"/>
  <c r="P101" i="11"/>
  <c r="P102" i="11"/>
  <c r="P103" i="11"/>
  <c r="P104" i="11"/>
  <c r="P105" i="11"/>
  <c r="P106" i="11"/>
  <c r="P107" i="11"/>
  <c r="P108" i="11"/>
  <c r="Z106" i="11" s="1"/>
  <c r="P110" i="11"/>
  <c r="P111" i="11"/>
  <c r="P112" i="11"/>
  <c r="P113" i="11"/>
  <c r="X106" i="11" s="1"/>
  <c r="P114" i="11"/>
  <c r="P115" i="11"/>
  <c r="O93" i="11"/>
  <c r="O94" i="11"/>
  <c r="O95" i="11"/>
  <c r="O96" i="11"/>
  <c r="O97" i="11"/>
  <c r="O98" i="11"/>
  <c r="O99" i="11"/>
  <c r="O100" i="11"/>
  <c r="Y105" i="11" s="1"/>
  <c r="O101" i="11"/>
  <c r="O102" i="11"/>
  <c r="O103" i="11"/>
  <c r="O104" i="11"/>
  <c r="O105" i="11"/>
  <c r="O106" i="11"/>
  <c r="O107" i="11"/>
  <c r="O108" i="11"/>
  <c r="Z105" i="11" s="1"/>
  <c r="O109" i="11"/>
  <c r="O110" i="11"/>
  <c r="O111" i="11"/>
  <c r="O112" i="11"/>
  <c r="X126" i="11" s="1"/>
  <c r="O113" i="11"/>
  <c r="O114" i="11"/>
  <c r="O115" i="11"/>
  <c r="N93" i="11"/>
  <c r="N94" i="11"/>
  <c r="N95" i="11"/>
  <c r="N96" i="11"/>
  <c r="AA125" i="11" s="1"/>
  <c r="N97" i="11"/>
  <c r="N98" i="11"/>
  <c r="N99" i="11"/>
  <c r="Y125" i="11" s="1"/>
  <c r="N100" i="11"/>
  <c r="N101" i="11"/>
  <c r="N102" i="11"/>
  <c r="N103" i="11"/>
  <c r="N104" i="11"/>
  <c r="N105" i="11"/>
  <c r="N106" i="11"/>
  <c r="N107" i="11"/>
  <c r="Z125" i="11" s="1"/>
  <c r="N108" i="11"/>
  <c r="Z104" i="11" s="1"/>
  <c r="N109" i="11"/>
  <c r="N110" i="11"/>
  <c r="N111" i="11"/>
  <c r="X104" i="11" s="1"/>
  <c r="N112" i="11"/>
  <c r="N113" i="11"/>
  <c r="N114" i="11"/>
  <c r="N115" i="11"/>
  <c r="M93" i="11"/>
  <c r="M95" i="11"/>
  <c r="M96" i="11"/>
  <c r="AA103" i="11" s="1"/>
  <c r="M97" i="11"/>
  <c r="M98" i="11"/>
  <c r="M99" i="11"/>
  <c r="M100" i="11"/>
  <c r="Y124" i="11" s="1"/>
  <c r="M101" i="11"/>
  <c r="M102" i="11"/>
  <c r="M103" i="11"/>
  <c r="M104" i="11"/>
  <c r="M105" i="11"/>
  <c r="M106" i="11"/>
  <c r="M107" i="11"/>
  <c r="M108" i="11"/>
  <c r="Z103" i="11" s="1"/>
  <c r="M109" i="11"/>
  <c r="M110" i="11"/>
  <c r="M111" i="11"/>
  <c r="M112" i="11"/>
  <c r="X124" i="11" s="1"/>
  <c r="M113" i="11"/>
  <c r="M114" i="11"/>
  <c r="M115" i="11"/>
  <c r="L93" i="11"/>
  <c r="L94" i="11"/>
  <c r="L95" i="11"/>
  <c r="AA102" i="11" s="1"/>
  <c r="L96" i="11"/>
  <c r="L97" i="11"/>
  <c r="L98" i="11"/>
  <c r="L99" i="11"/>
  <c r="Y123" i="11" s="1"/>
  <c r="L100" i="11"/>
  <c r="L101" i="11"/>
  <c r="L102" i="11"/>
  <c r="L103" i="11"/>
  <c r="L104" i="11"/>
  <c r="L105" i="11"/>
  <c r="L106" i="11"/>
  <c r="L107" i="11"/>
  <c r="Z102" i="11" s="1"/>
  <c r="L108" i="11"/>
  <c r="L109" i="11"/>
  <c r="L110" i="11"/>
  <c r="L111" i="11"/>
  <c r="L112" i="11"/>
  <c r="X102" i="11" s="1"/>
  <c r="L113" i="11"/>
  <c r="L114" i="11"/>
  <c r="L115" i="11"/>
  <c r="J93" i="11"/>
  <c r="J94" i="11"/>
  <c r="J95" i="11"/>
  <c r="J96" i="11"/>
  <c r="AA121" i="11" s="1"/>
  <c r="J97" i="11"/>
  <c r="J98" i="11"/>
  <c r="J99" i="11"/>
  <c r="J100" i="11"/>
  <c r="Y121" i="11" s="1"/>
  <c r="J101" i="11"/>
  <c r="J102" i="11"/>
  <c r="J103" i="11"/>
  <c r="J104" i="11"/>
  <c r="J105" i="11"/>
  <c r="J106" i="11"/>
  <c r="J107" i="11"/>
  <c r="J108" i="11"/>
  <c r="Z121" i="11" s="1"/>
  <c r="J109" i="11"/>
  <c r="J110" i="11"/>
  <c r="J111" i="11"/>
  <c r="J112" i="11"/>
  <c r="J113" i="11"/>
  <c r="J114" i="11"/>
  <c r="J115" i="11"/>
  <c r="I93" i="11"/>
  <c r="I94" i="11"/>
  <c r="I95" i="11"/>
  <c r="I96" i="11"/>
  <c r="AA120" i="11" s="1"/>
  <c r="I97" i="11"/>
  <c r="I98" i="11"/>
  <c r="I99" i="11"/>
  <c r="Y120" i="11" s="1"/>
  <c r="I100" i="11"/>
  <c r="I101" i="11"/>
  <c r="I102" i="11"/>
  <c r="I103" i="11"/>
  <c r="I104" i="11"/>
  <c r="I105" i="11"/>
  <c r="I106" i="11"/>
  <c r="I107" i="11"/>
  <c r="Z120" i="11" s="1"/>
  <c r="I108" i="11"/>
  <c r="I109" i="11"/>
  <c r="I110" i="11"/>
  <c r="I111" i="11"/>
  <c r="I112" i="11"/>
  <c r="I113" i="11"/>
  <c r="I114" i="11"/>
  <c r="I115" i="11"/>
  <c r="H93" i="11"/>
  <c r="H94" i="11"/>
  <c r="H95" i="11"/>
  <c r="H96" i="11"/>
  <c r="AA119" i="11" s="1"/>
  <c r="H97" i="11"/>
  <c r="H98" i="11"/>
  <c r="H99" i="11"/>
  <c r="Y119" i="11" s="1"/>
  <c r="H100" i="11"/>
  <c r="H101" i="11"/>
  <c r="H102" i="11"/>
  <c r="H103" i="11"/>
  <c r="H104" i="11"/>
  <c r="H105" i="11"/>
  <c r="H106" i="11"/>
  <c r="H107" i="11"/>
  <c r="Z119" i="11" s="1"/>
  <c r="H108" i="11"/>
  <c r="H109" i="11"/>
  <c r="H110" i="11"/>
  <c r="H111" i="11"/>
  <c r="H112" i="11"/>
  <c r="H113" i="11"/>
  <c r="H114" i="11"/>
  <c r="H115" i="11"/>
  <c r="G93" i="11"/>
  <c r="G94" i="11"/>
  <c r="G95" i="11"/>
  <c r="G96" i="11"/>
  <c r="AA118" i="11" s="1"/>
  <c r="G97" i="11"/>
  <c r="G98" i="11"/>
  <c r="G99" i="11"/>
  <c r="Y118" i="11" s="1"/>
  <c r="G100" i="11"/>
  <c r="G101" i="11"/>
  <c r="G102" i="11"/>
  <c r="G103" i="11"/>
  <c r="G104" i="11"/>
  <c r="G105" i="11"/>
  <c r="G106" i="11"/>
  <c r="G107" i="11"/>
  <c r="Z118" i="11" s="1"/>
  <c r="G108" i="11"/>
  <c r="G109" i="11"/>
  <c r="G110" i="11"/>
  <c r="G111" i="11"/>
  <c r="G112" i="11"/>
  <c r="G113" i="11"/>
  <c r="G114" i="11"/>
  <c r="G115" i="11"/>
  <c r="F93" i="11"/>
  <c r="F94" i="11"/>
  <c r="F95" i="11"/>
  <c r="F96" i="11"/>
  <c r="AA117" i="11" s="1"/>
  <c r="F97" i="11"/>
  <c r="F98" i="11"/>
  <c r="F99" i="11"/>
  <c r="F100" i="11"/>
  <c r="Y117" i="11" s="1"/>
  <c r="F101" i="11"/>
  <c r="F102" i="11"/>
  <c r="F103" i="11"/>
  <c r="F104" i="11"/>
  <c r="F105" i="11"/>
  <c r="F106" i="11"/>
  <c r="F107" i="11"/>
  <c r="F108" i="11"/>
  <c r="Z117" i="11" s="1"/>
  <c r="F109" i="11"/>
  <c r="F110" i="11"/>
  <c r="F111" i="11"/>
  <c r="F112" i="11"/>
  <c r="F113" i="11"/>
  <c r="F114" i="11"/>
  <c r="F115" i="11"/>
  <c r="E93" i="11"/>
  <c r="E94" i="11"/>
  <c r="E95" i="11"/>
  <c r="E96" i="11"/>
  <c r="AA116" i="11" s="1"/>
  <c r="E97" i="11"/>
  <c r="E98" i="11"/>
  <c r="E99" i="11"/>
  <c r="E100" i="11"/>
  <c r="Y116" i="11" s="1"/>
  <c r="E101" i="11"/>
  <c r="E102" i="11"/>
  <c r="E103" i="11"/>
  <c r="E104" i="11"/>
  <c r="E105" i="11"/>
  <c r="E106" i="11"/>
  <c r="E107" i="11"/>
  <c r="E108" i="11"/>
  <c r="Z116" i="11" s="1"/>
  <c r="E109" i="11"/>
  <c r="E110" i="11"/>
  <c r="E111" i="11"/>
  <c r="E112" i="11"/>
  <c r="E113" i="11"/>
  <c r="E114" i="11"/>
  <c r="E115" i="11"/>
  <c r="D93" i="11"/>
  <c r="D94" i="11"/>
  <c r="D95" i="11"/>
  <c r="D96" i="11"/>
  <c r="AA115" i="11" s="1"/>
  <c r="D97" i="11"/>
  <c r="D98" i="11"/>
  <c r="D99" i="11"/>
  <c r="Y115" i="11" s="1"/>
  <c r="D100" i="11"/>
  <c r="D101" i="11"/>
  <c r="D102" i="11"/>
  <c r="D103" i="11"/>
  <c r="D104" i="11"/>
  <c r="D105" i="11"/>
  <c r="D106" i="11"/>
  <c r="D107" i="11"/>
  <c r="Z115" i="11" s="1"/>
  <c r="D108" i="11"/>
  <c r="D109" i="11"/>
  <c r="D110" i="11"/>
  <c r="D111" i="11"/>
  <c r="D112" i="11"/>
  <c r="D113" i="11"/>
  <c r="D114" i="11"/>
  <c r="D115" i="11"/>
  <c r="C93" i="11"/>
  <c r="C94" i="11"/>
  <c r="C95" i="11"/>
  <c r="C96" i="11"/>
  <c r="C97" i="11"/>
  <c r="C99" i="11"/>
  <c r="C100" i="11"/>
  <c r="Y114" i="11" s="1"/>
  <c r="C101" i="11"/>
  <c r="C102" i="11"/>
  <c r="C103" i="11"/>
  <c r="C104" i="11"/>
  <c r="C105" i="11"/>
  <c r="C106" i="11"/>
  <c r="C107" i="11"/>
  <c r="C108" i="11"/>
  <c r="Z114" i="11" s="1"/>
  <c r="C109" i="11"/>
  <c r="C110" i="11"/>
  <c r="C111" i="11"/>
  <c r="C112" i="11"/>
  <c r="X114" i="11" s="1"/>
  <c r="C113" i="11"/>
  <c r="C114" i="11"/>
  <c r="C115" i="11"/>
  <c r="B93" i="11"/>
  <c r="B94" i="11"/>
  <c r="B95" i="11"/>
  <c r="B96" i="11"/>
  <c r="B97" i="11"/>
  <c r="B98" i="11"/>
  <c r="B99" i="11"/>
  <c r="Y113" i="11" s="1"/>
  <c r="B100" i="11"/>
  <c r="B101" i="11"/>
  <c r="B102" i="11"/>
  <c r="B103" i="11"/>
  <c r="B104" i="11"/>
  <c r="B105" i="11"/>
  <c r="B106" i="11"/>
  <c r="B107" i="11"/>
  <c r="B108" i="11"/>
  <c r="Z113" i="11" s="1"/>
  <c r="B109" i="11"/>
  <c r="B110" i="11"/>
  <c r="B111" i="11"/>
  <c r="X113" i="11" s="1"/>
  <c r="B112" i="11"/>
  <c r="B113" i="11"/>
  <c r="B114" i="11"/>
  <c r="B115" i="11"/>
  <c r="U92" i="11"/>
  <c r="T92" i="11"/>
  <c r="S92" i="11"/>
  <c r="R92" i="11"/>
  <c r="J92" i="11"/>
  <c r="I92" i="11"/>
  <c r="H92" i="11"/>
  <c r="G92" i="11"/>
  <c r="F92" i="11"/>
  <c r="E92" i="11"/>
  <c r="D92" i="11"/>
  <c r="C92" i="11"/>
  <c r="B92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S49" i="11"/>
  <c r="S50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R71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6" i="11"/>
  <c r="P67" i="11"/>
  <c r="P68" i="11"/>
  <c r="P69" i="11"/>
  <c r="P70" i="11"/>
  <c r="P71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M49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K49" i="11"/>
  <c r="K50" i="11"/>
  <c r="K51" i="11"/>
  <c r="K52" i="11"/>
  <c r="K53" i="11"/>
  <c r="K54" i="11"/>
  <c r="K55" i="11"/>
  <c r="K56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J61" i="11"/>
  <c r="J62" i="11"/>
  <c r="J63" i="11"/>
  <c r="J64" i="11"/>
  <c r="J65" i="11"/>
  <c r="J66" i="11"/>
  <c r="J67" i="11"/>
  <c r="J68" i="11"/>
  <c r="J69" i="11"/>
  <c r="J70" i="11"/>
  <c r="J71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C49" i="11"/>
  <c r="C50" i="11"/>
  <c r="C51" i="11"/>
  <c r="C52" i="11"/>
  <c r="C53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48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8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S6" i="11"/>
  <c r="S7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8" i="11"/>
  <c r="Q6" i="11"/>
  <c r="Q7" i="11"/>
  <c r="Q8" i="11"/>
  <c r="Q9" i="11"/>
  <c r="Q10" i="11"/>
  <c r="Q11" i="11"/>
  <c r="Q12" i="11"/>
  <c r="Q13" i="11"/>
  <c r="Q14" i="11"/>
  <c r="Q16" i="11"/>
  <c r="Q18" i="11"/>
  <c r="Q19" i="11"/>
  <c r="Q20" i="11"/>
  <c r="Q21" i="11"/>
  <c r="Q22" i="11"/>
  <c r="Q23" i="11"/>
  <c r="Q24" i="11"/>
  <c r="Q25" i="11"/>
  <c r="Q26" i="11"/>
  <c r="Q27" i="11"/>
  <c r="Q28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M6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6" i="11"/>
  <c r="K7" i="11"/>
  <c r="K8" i="11"/>
  <c r="K9" i="11"/>
  <c r="K10" i="11"/>
  <c r="K11" i="11"/>
  <c r="K12" i="11"/>
  <c r="K13" i="11"/>
  <c r="U5" i="11"/>
  <c r="T5" i="11"/>
  <c r="S5" i="11"/>
  <c r="R5" i="11"/>
  <c r="O5" i="11"/>
  <c r="N5" i="11"/>
  <c r="M5" i="11"/>
  <c r="L5" i="11"/>
  <c r="K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J18" i="11"/>
  <c r="J19" i="11"/>
  <c r="J20" i="11"/>
  <c r="J21" i="11"/>
  <c r="J22" i="11"/>
  <c r="J23" i="11"/>
  <c r="J24" i="11"/>
  <c r="J25" i="11"/>
  <c r="J26" i="11"/>
  <c r="J27" i="11"/>
  <c r="J28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5" i="11"/>
  <c r="I5" i="11"/>
  <c r="H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G5" i="11"/>
  <c r="F5" i="11"/>
  <c r="E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X5" i="11" s="1"/>
  <c r="B25" i="11"/>
  <c r="B26" i="11"/>
  <c r="B27" i="11"/>
  <c r="B28" i="11"/>
  <c r="B5" i="11"/>
  <c r="G66" i="26"/>
  <c r="F66" i="26"/>
  <c r="D66" i="26"/>
  <c r="C66" i="26"/>
  <c r="G65" i="26"/>
  <c r="F65" i="26"/>
  <c r="D65" i="26"/>
  <c r="C65" i="26"/>
  <c r="G60" i="26"/>
  <c r="F60" i="26"/>
  <c r="D60" i="26"/>
  <c r="C60" i="26"/>
  <c r="G59" i="26"/>
  <c r="F59" i="26"/>
  <c r="D59" i="26"/>
  <c r="C59" i="26"/>
  <c r="G53" i="26"/>
  <c r="F53" i="26"/>
  <c r="D53" i="26"/>
  <c r="C53" i="26"/>
  <c r="G52" i="26"/>
  <c r="F52" i="26"/>
  <c r="D52" i="26"/>
  <c r="C52" i="26"/>
  <c r="G46" i="26"/>
  <c r="F46" i="26"/>
  <c r="D46" i="26"/>
  <c r="C46" i="26"/>
  <c r="G45" i="26"/>
  <c r="F45" i="26"/>
  <c r="D45" i="26"/>
  <c r="C45" i="26"/>
  <c r="G39" i="26"/>
  <c r="F39" i="26"/>
  <c r="D39" i="26"/>
  <c r="C39" i="26"/>
  <c r="G38" i="26"/>
  <c r="F38" i="26"/>
  <c r="D38" i="26"/>
  <c r="C38" i="26"/>
  <c r="G32" i="26"/>
  <c r="F32" i="26"/>
  <c r="D32" i="26"/>
  <c r="C32" i="26"/>
  <c r="G31" i="26"/>
  <c r="F31" i="26"/>
  <c r="D31" i="26"/>
  <c r="C31" i="26"/>
  <c r="G31" i="24"/>
  <c r="D31" i="24"/>
  <c r="P4" i="24" s="1"/>
  <c r="D32" i="24"/>
  <c r="E31" i="24"/>
  <c r="H66" i="24"/>
  <c r="G66" i="24"/>
  <c r="E66" i="24"/>
  <c r="D66" i="24"/>
  <c r="H65" i="24"/>
  <c r="G65" i="24"/>
  <c r="E65" i="24"/>
  <c r="Q8" i="24" s="1"/>
  <c r="D65" i="24"/>
  <c r="P8" i="24" s="1"/>
  <c r="H60" i="24"/>
  <c r="G60" i="24"/>
  <c r="E60" i="24"/>
  <c r="D60" i="24"/>
  <c r="H59" i="24"/>
  <c r="G59" i="24"/>
  <c r="E59" i="24"/>
  <c r="Q9" i="24" s="1"/>
  <c r="D59" i="24"/>
  <c r="P9" i="24" s="1"/>
  <c r="H53" i="24"/>
  <c r="G53" i="24"/>
  <c r="E53" i="24"/>
  <c r="D53" i="24"/>
  <c r="H52" i="24"/>
  <c r="G52" i="24"/>
  <c r="E52" i="24"/>
  <c r="Q7" i="24" s="1"/>
  <c r="D52" i="24"/>
  <c r="P7" i="24" s="1"/>
  <c r="H46" i="24"/>
  <c r="G46" i="24"/>
  <c r="E46" i="24"/>
  <c r="D46" i="24"/>
  <c r="H45" i="24"/>
  <c r="G45" i="24"/>
  <c r="E45" i="24"/>
  <c r="Q6" i="24" s="1"/>
  <c r="D45" i="24"/>
  <c r="P6" i="24" s="1"/>
  <c r="H39" i="24"/>
  <c r="G39" i="24"/>
  <c r="E39" i="24"/>
  <c r="D39" i="24"/>
  <c r="H38" i="24"/>
  <c r="G38" i="24"/>
  <c r="E38" i="24"/>
  <c r="Q5" i="24" s="1"/>
  <c r="D38" i="24"/>
  <c r="P5" i="24" s="1"/>
  <c r="H32" i="24"/>
  <c r="G32" i="24"/>
  <c r="E32" i="24"/>
  <c r="Q4" i="24" s="1"/>
  <c r="H31" i="24"/>
  <c r="Z101" i="11"/>
  <c r="Y102" i="11"/>
  <c r="X105" i="11"/>
  <c r="Z107" i="11"/>
  <c r="AA107" i="11"/>
  <c r="Y108" i="11"/>
  <c r="Z109" i="11"/>
  <c r="Y110" i="11"/>
  <c r="AA110" i="11"/>
  <c r="Z111" i="11"/>
  <c r="AA113" i="11"/>
  <c r="AA114" i="11"/>
  <c r="X115" i="11"/>
  <c r="X116" i="11"/>
  <c r="X117" i="11"/>
  <c r="X118" i="11"/>
  <c r="X119" i="11"/>
  <c r="X120" i="11"/>
  <c r="X121" i="11"/>
  <c r="AA122" i="11"/>
  <c r="X123" i="11"/>
  <c r="AA124" i="11"/>
  <c r="X125" i="11"/>
  <c r="Z129" i="11"/>
  <c r="Y130" i="11"/>
  <c r="X131" i="11"/>
  <c r="X127" i="11" l="1"/>
  <c r="Z127" i="11"/>
  <c r="X101" i="11"/>
  <c r="AA128" i="11"/>
  <c r="AA127" i="11"/>
  <c r="AA123" i="11"/>
  <c r="Z110" i="11"/>
  <c r="AA109" i="11"/>
  <c r="X129" i="11"/>
  <c r="AA129" i="11"/>
  <c r="X107" i="11"/>
  <c r="Y128" i="11"/>
  <c r="Y107" i="11"/>
  <c r="Y127" i="11"/>
  <c r="AA106" i="11"/>
  <c r="Z126" i="11"/>
  <c r="Y126" i="11"/>
  <c r="Y104" i="11"/>
  <c r="AA104" i="11"/>
  <c r="Y103" i="11"/>
  <c r="Z124" i="11"/>
  <c r="X103" i="11"/>
  <c r="Z123" i="11"/>
  <c r="AA130" i="11"/>
  <c r="AA108" i="11"/>
  <c r="AA126" i="11"/>
  <c r="H66" i="23"/>
  <c r="G66" i="23"/>
  <c r="E66" i="23"/>
  <c r="D66" i="23"/>
  <c r="H65" i="23"/>
  <c r="G65" i="23"/>
  <c r="E65" i="23"/>
  <c r="D65" i="23"/>
  <c r="H60" i="23"/>
  <c r="G60" i="23"/>
  <c r="E60" i="23"/>
  <c r="D60" i="23"/>
  <c r="H59" i="23"/>
  <c r="G59" i="23"/>
  <c r="E59" i="23"/>
  <c r="D59" i="23"/>
  <c r="H53" i="23"/>
  <c r="G53" i="23"/>
  <c r="E53" i="23"/>
  <c r="D53" i="23"/>
  <c r="H52" i="23"/>
  <c r="G52" i="23"/>
  <c r="E52" i="23"/>
  <c r="D52" i="23"/>
  <c r="H46" i="23"/>
  <c r="G46" i="23"/>
  <c r="E46" i="23"/>
  <c r="D46" i="23"/>
  <c r="H45" i="23"/>
  <c r="G45" i="23"/>
  <c r="E45" i="23"/>
  <c r="D45" i="23"/>
  <c r="H39" i="23"/>
  <c r="G39" i="23"/>
  <c r="E39" i="23"/>
  <c r="D39" i="23"/>
  <c r="H38" i="23"/>
  <c r="G38" i="23"/>
  <c r="E38" i="23"/>
  <c r="D38" i="23"/>
  <c r="H32" i="23"/>
  <c r="G32" i="23"/>
  <c r="E32" i="23"/>
  <c r="D32" i="23"/>
  <c r="H31" i="23"/>
  <c r="G31" i="23"/>
  <c r="E31" i="23"/>
  <c r="D31" i="23"/>
  <c r="D31" i="12"/>
  <c r="D38" i="20"/>
  <c r="D31" i="20"/>
  <c r="H66" i="20"/>
  <c r="G66" i="20"/>
  <c r="E66" i="20"/>
  <c r="D66" i="20"/>
  <c r="H65" i="20"/>
  <c r="G65" i="20"/>
  <c r="E65" i="20"/>
  <c r="D65" i="20"/>
  <c r="H60" i="20"/>
  <c r="G60" i="20"/>
  <c r="E60" i="20"/>
  <c r="D60" i="20"/>
  <c r="H59" i="20"/>
  <c r="G59" i="20"/>
  <c r="E59" i="20"/>
  <c r="D59" i="20"/>
  <c r="H53" i="20"/>
  <c r="G53" i="20"/>
  <c r="E53" i="20"/>
  <c r="D53" i="20"/>
  <c r="H52" i="20"/>
  <c r="G52" i="20"/>
  <c r="E52" i="20"/>
  <c r="D52" i="20"/>
  <c r="H46" i="20"/>
  <c r="G46" i="20"/>
  <c r="E46" i="20"/>
  <c r="D46" i="20"/>
  <c r="H45" i="20"/>
  <c r="G45" i="20"/>
  <c r="E45" i="20"/>
  <c r="D45" i="20"/>
  <c r="H39" i="20"/>
  <c r="G39" i="20"/>
  <c r="E39" i="20"/>
  <c r="D39" i="20"/>
  <c r="H38" i="20"/>
  <c r="G38" i="20"/>
  <c r="E38" i="20"/>
  <c r="H32" i="20"/>
  <c r="G32" i="20"/>
  <c r="E32" i="20"/>
  <c r="D32" i="20"/>
  <c r="H31" i="20"/>
  <c r="G31" i="20"/>
  <c r="E31" i="20"/>
  <c r="D31" i="19"/>
  <c r="H66" i="19"/>
  <c r="G66" i="19"/>
  <c r="E66" i="19"/>
  <c r="D66" i="19"/>
  <c r="H65" i="19"/>
  <c r="G65" i="19"/>
  <c r="E65" i="19"/>
  <c r="D65" i="19"/>
  <c r="H60" i="19"/>
  <c r="G60" i="19"/>
  <c r="E60" i="19"/>
  <c r="D60" i="19"/>
  <c r="H59" i="19"/>
  <c r="G59" i="19"/>
  <c r="E59" i="19"/>
  <c r="D59" i="19"/>
  <c r="H53" i="19"/>
  <c r="G53" i="19"/>
  <c r="E53" i="19"/>
  <c r="D53" i="19"/>
  <c r="H52" i="19"/>
  <c r="G52" i="19"/>
  <c r="E52" i="19"/>
  <c r="D52" i="19"/>
  <c r="H46" i="19"/>
  <c r="G46" i="19"/>
  <c r="E46" i="19"/>
  <c r="D46" i="19"/>
  <c r="H45" i="19"/>
  <c r="G45" i="19"/>
  <c r="E45" i="19"/>
  <c r="D45" i="19"/>
  <c r="H39" i="19"/>
  <c r="G39" i="19"/>
  <c r="E39" i="19"/>
  <c r="D39" i="19"/>
  <c r="H38" i="19"/>
  <c r="G38" i="19"/>
  <c r="E38" i="19"/>
  <c r="D38" i="19"/>
  <c r="H32" i="19"/>
  <c r="G32" i="19"/>
  <c r="E32" i="19"/>
  <c r="D32" i="19"/>
  <c r="H31" i="19"/>
  <c r="G31" i="19"/>
  <c r="E31" i="19"/>
  <c r="D31" i="16"/>
  <c r="D31" i="21"/>
  <c r="H66" i="21"/>
  <c r="G66" i="21"/>
  <c r="E66" i="21"/>
  <c r="D66" i="21"/>
  <c r="H65" i="21"/>
  <c r="G65" i="21"/>
  <c r="E65" i="21"/>
  <c r="D65" i="21"/>
  <c r="H60" i="21"/>
  <c r="G60" i="21"/>
  <c r="E60" i="21"/>
  <c r="D60" i="21"/>
  <c r="H59" i="21"/>
  <c r="G59" i="21"/>
  <c r="E59" i="21"/>
  <c r="D59" i="21"/>
  <c r="H53" i="21"/>
  <c r="G53" i="21"/>
  <c r="E53" i="21"/>
  <c r="D53" i="21"/>
  <c r="H52" i="21"/>
  <c r="G52" i="21"/>
  <c r="E52" i="21"/>
  <c r="D52" i="21"/>
  <c r="H46" i="21"/>
  <c r="G46" i="21"/>
  <c r="E46" i="21"/>
  <c r="D46" i="21"/>
  <c r="H45" i="21"/>
  <c r="G45" i="21"/>
  <c r="E45" i="21"/>
  <c r="D45" i="21"/>
  <c r="H39" i="21"/>
  <c r="G39" i="21"/>
  <c r="E39" i="21"/>
  <c r="D39" i="21"/>
  <c r="H38" i="21"/>
  <c r="G38" i="21"/>
  <c r="E38" i="21"/>
  <c r="D38" i="21"/>
  <c r="H32" i="21"/>
  <c r="G32" i="21"/>
  <c r="E32" i="21"/>
  <c r="D32" i="21"/>
  <c r="H31" i="21"/>
  <c r="G31" i="21"/>
  <c r="E31" i="21"/>
  <c r="D31" i="22"/>
  <c r="H38" i="22"/>
  <c r="F31" i="2"/>
  <c r="H66" i="22" l="1"/>
  <c r="G66" i="22"/>
  <c r="E66" i="22"/>
  <c r="D66" i="22"/>
  <c r="H65" i="22"/>
  <c r="G65" i="22"/>
  <c r="E65" i="22"/>
  <c r="D65" i="22"/>
  <c r="H60" i="22"/>
  <c r="G60" i="22"/>
  <c r="E60" i="22"/>
  <c r="D60" i="22"/>
  <c r="H59" i="22"/>
  <c r="G59" i="22"/>
  <c r="E59" i="22"/>
  <c r="D59" i="22"/>
  <c r="H53" i="22"/>
  <c r="G53" i="22"/>
  <c r="E53" i="22"/>
  <c r="D53" i="22"/>
  <c r="H52" i="22"/>
  <c r="G52" i="22"/>
  <c r="E52" i="22"/>
  <c r="D52" i="22"/>
  <c r="H46" i="22"/>
  <c r="G46" i="22"/>
  <c r="E46" i="22"/>
  <c r="D46" i="22"/>
  <c r="H45" i="22"/>
  <c r="G45" i="22"/>
  <c r="E45" i="22"/>
  <c r="D45" i="22"/>
  <c r="H39" i="22"/>
  <c r="G39" i="22"/>
  <c r="E39" i="22"/>
  <c r="D39" i="22"/>
  <c r="G38" i="22"/>
  <c r="E38" i="22"/>
  <c r="D38" i="22"/>
  <c r="H32" i="22"/>
  <c r="G32" i="22"/>
  <c r="E32" i="22"/>
  <c r="D32" i="22"/>
  <c r="H31" i="22"/>
  <c r="G31" i="22"/>
  <c r="E31" i="22"/>
  <c r="X229" i="11" l="1"/>
  <c r="Y229" i="11"/>
  <c r="X228" i="11"/>
  <c r="X224" i="11" l="1"/>
  <c r="AA264" i="11"/>
  <c r="Z264" i="11"/>
  <c r="Y264" i="11"/>
  <c r="X264" i="11"/>
  <c r="AA263" i="11"/>
  <c r="Z263" i="11"/>
  <c r="Y263" i="11"/>
  <c r="X263" i="11"/>
  <c r="AA262" i="11"/>
  <c r="Z262" i="11"/>
  <c r="Y262" i="11"/>
  <c r="X262" i="11"/>
  <c r="AA261" i="11"/>
  <c r="Z261" i="11"/>
  <c r="Y261" i="11"/>
  <c r="X261" i="11"/>
  <c r="AA260" i="11"/>
  <c r="Z260" i="11"/>
  <c r="Y260" i="11"/>
  <c r="X260" i="11"/>
  <c r="AA259" i="11"/>
  <c r="Z259" i="11"/>
  <c r="Y259" i="11"/>
  <c r="X259" i="11"/>
  <c r="AA258" i="11"/>
  <c r="Z258" i="11"/>
  <c r="Y258" i="11"/>
  <c r="X258" i="11"/>
  <c r="AA257" i="11"/>
  <c r="Z257" i="11"/>
  <c r="Y257" i="11"/>
  <c r="X257" i="11"/>
  <c r="AA256" i="11"/>
  <c r="Z256" i="11"/>
  <c r="Y256" i="11"/>
  <c r="X256" i="11"/>
  <c r="AA255" i="11"/>
  <c r="Z255" i="11"/>
  <c r="Y255" i="11"/>
  <c r="X255" i="11"/>
  <c r="AA254" i="11"/>
  <c r="Z254" i="11"/>
  <c r="Y254" i="11"/>
  <c r="X254" i="11"/>
  <c r="AA253" i="11"/>
  <c r="Z253" i="11"/>
  <c r="Y253" i="11"/>
  <c r="X253" i="11"/>
  <c r="AA252" i="11"/>
  <c r="Z252" i="11"/>
  <c r="Y252" i="11"/>
  <c r="X252" i="11"/>
  <c r="AA251" i="11"/>
  <c r="Z251" i="11"/>
  <c r="Y251" i="11"/>
  <c r="X251" i="11"/>
  <c r="AA250" i="11"/>
  <c r="Z250" i="11"/>
  <c r="Y250" i="11"/>
  <c r="X250" i="11"/>
  <c r="AA249" i="11"/>
  <c r="Z249" i="11"/>
  <c r="Y249" i="11"/>
  <c r="X249" i="11"/>
  <c r="AA248" i="11"/>
  <c r="Z248" i="11"/>
  <c r="Y248" i="11"/>
  <c r="X248" i="11"/>
  <c r="AA247" i="11"/>
  <c r="Z247" i="11"/>
  <c r="Y247" i="11"/>
  <c r="X247" i="11"/>
  <c r="AA246" i="11"/>
  <c r="Z246" i="11"/>
  <c r="Y246" i="11"/>
  <c r="X246" i="11"/>
  <c r="AA245" i="11"/>
  <c r="Z245" i="11"/>
  <c r="Y245" i="11"/>
  <c r="X245" i="11"/>
  <c r="AA243" i="11"/>
  <c r="Z243" i="11"/>
  <c r="Y243" i="11"/>
  <c r="X243" i="11"/>
  <c r="AA242" i="11"/>
  <c r="Z242" i="11"/>
  <c r="Y242" i="11"/>
  <c r="X242" i="11"/>
  <c r="AA241" i="11"/>
  <c r="Z241" i="11"/>
  <c r="Y241" i="11"/>
  <c r="X241" i="11"/>
  <c r="AA240" i="11"/>
  <c r="Z240" i="11"/>
  <c r="Y240" i="11"/>
  <c r="X240" i="11"/>
  <c r="AA239" i="11"/>
  <c r="Z239" i="11"/>
  <c r="Y239" i="11"/>
  <c r="X239" i="11"/>
  <c r="AA238" i="11"/>
  <c r="Z238" i="11"/>
  <c r="Y238" i="11"/>
  <c r="X238" i="11"/>
  <c r="AA237" i="11"/>
  <c r="Z237" i="11"/>
  <c r="Y237" i="11"/>
  <c r="X237" i="11"/>
  <c r="AA236" i="11"/>
  <c r="Z236" i="11"/>
  <c r="Y236" i="11"/>
  <c r="X236" i="11"/>
  <c r="AA235" i="11"/>
  <c r="Z235" i="11"/>
  <c r="Y235" i="11"/>
  <c r="X235" i="11"/>
  <c r="AA234" i="11"/>
  <c r="Z234" i="11"/>
  <c r="Y234" i="11"/>
  <c r="X234" i="11"/>
  <c r="AA233" i="11"/>
  <c r="Z233" i="11"/>
  <c r="Y233" i="11"/>
  <c r="X233" i="11"/>
  <c r="AA232" i="11"/>
  <c r="Z232" i="11"/>
  <c r="Y232" i="11"/>
  <c r="X232" i="11"/>
  <c r="AA231" i="11"/>
  <c r="Z231" i="11"/>
  <c r="Y231" i="11"/>
  <c r="X231" i="11"/>
  <c r="AA230" i="11"/>
  <c r="Z230" i="11"/>
  <c r="Y230" i="11"/>
  <c r="X230" i="11"/>
  <c r="AA229" i="11"/>
  <c r="Z229" i="11"/>
  <c r="AA228" i="11"/>
  <c r="Z228" i="11"/>
  <c r="Y228" i="11"/>
  <c r="AA227" i="11"/>
  <c r="Z227" i="11"/>
  <c r="Y227" i="11"/>
  <c r="X227" i="11"/>
  <c r="AA226" i="11"/>
  <c r="Z226" i="11"/>
  <c r="Y226" i="11"/>
  <c r="X226" i="11"/>
  <c r="AA225" i="11"/>
  <c r="Z225" i="11"/>
  <c r="Y225" i="11"/>
  <c r="X225" i="11"/>
  <c r="AA224" i="11"/>
  <c r="Z224" i="11"/>
  <c r="Y224" i="11"/>
  <c r="X169" i="11" l="1"/>
  <c r="E31" i="7" l="1"/>
  <c r="X92" i="11"/>
  <c r="AA88" i="11"/>
  <c r="G31" i="14"/>
  <c r="D52" i="13"/>
  <c r="G31" i="17"/>
  <c r="D31" i="17"/>
  <c r="H66" i="17"/>
  <c r="G66" i="17"/>
  <c r="E66" i="17"/>
  <c r="D66" i="17"/>
  <c r="H65" i="17"/>
  <c r="G65" i="17"/>
  <c r="E65" i="17"/>
  <c r="D65" i="17"/>
  <c r="H60" i="17"/>
  <c r="G60" i="17"/>
  <c r="E60" i="17"/>
  <c r="D60" i="17"/>
  <c r="H59" i="17"/>
  <c r="G59" i="17"/>
  <c r="E59" i="17"/>
  <c r="D59" i="17"/>
  <c r="H53" i="17"/>
  <c r="G53" i="17"/>
  <c r="E53" i="17"/>
  <c r="D53" i="17"/>
  <c r="H52" i="17"/>
  <c r="G52" i="17"/>
  <c r="E52" i="17"/>
  <c r="D52" i="17"/>
  <c r="H46" i="17"/>
  <c r="G46" i="17"/>
  <c r="E46" i="17"/>
  <c r="D46" i="17"/>
  <c r="H45" i="17"/>
  <c r="G45" i="17"/>
  <c r="E45" i="17"/>
  <c r="D45" i="17"/>
  <c r="H39" i="17"/>
  <c r="G39" i="17"/>
  <c r="E39" i="17"/>
  <c r="D39" i="17"/>
  <c r="H38" i="17"/>
  <c r="G38" i="17"/>
  <c r="E38" i="17"/>
  <c r="D38" i="17"/>
  <c r="H32" i="17"/>
  <c r="G32" i="17"/>
  <c r="E32" i="17"/>
  <c r="D32" i="17"/>
  <c r="H31" i="17"/>
  <c r="E31" i="17"/>
  <c r="H66" i="16"/>
  <c r="G66" i="16"/>
  <c r="E66" i="16"/>
  <c r="D66" i="16"/>
  <c r="H65" i="16"/>
  <c r="G65" i="16"/>
  <c r="E65" i="16"/>
  <c r="D65" i="16"/>
  <c r="H60" i="16"/>
  <c r="G60" i="16"/>
  <c r="E60" i="16"/>
  <c r="D60" i="16"/>
  <c r="H59" i="16"/>
  <c r="G59" i="16"/>
  <c r="E59" i="16"/>
  <c r="D59" i="16"/>
  <c r="H53" i="16"/>
  <c r="G53" i="16"/>
  <c r="E53" i="16"/>
  <c r="D53" i="16"/>
  <c r="H52" i="16"/>
  <c r="G52" i="16"/>
  <c r="E52" i="16"/>
  <c r="D52" i="16"/>
  <c r="H46" i="16"/>
  <c r="G46" i="16"/>
  <c r="E46" i="16"/>
  <c r="D46" i="16"/>
  <c r="H45" i="16"/>
  <c r="G45" i="16"/>
  <c r="E45" i="16"/>
  <c r="D45" i="16"/>
  <c r="H39" i="16"/>
  <c r="G39" i="16"/>
  <c r="E39" i="16"/>
  <c r="D39" i="16"/>
  <c r="H38" i="16"/>
  <c r="G38" i="16"/>
  <c r="E38" i="16"/>
  <c r="D38" i="16"/>
  <c r="H32" i="16"/>
  <c r="G32" i="16"/>
  <c r="E32" i="16"/>
  <c r="D32" i="16"/>
  <c r="H31" i="16"/>
  <c r="G31" i="16"/>
  <c r="E31" i="16"/>
  <c r="H66" i="15"/>
  <c r="G66" i="15"/>
  <c r="E66" i="15"/>
  <c r="D66" i="15"/>
  <c r="H65" i="15"/>
  <c r="G65" i="15"/>
  <c r="E65" i="15"/>
  <c r="D65" i="15"/>
  <c r="H60" i="15"/>
  <c r="G60" i="15"/>
  <c r="E60" i="15"/>
  <c r="D60" i="15"/>
  <c r="H59" i="15"/>
  <c r="G59" i="15"/>
  <c r="E59" i="15"/>
  <c r="D59" i="15"/>
  <c r="H53" i="15"/>
  <c r="G53" i="15"/>
  <c r="E53" i="15"/>
  <c r="D53" i="15"/>
  <c r="H52" i="15"/>
  <c r="G52" i="15"/>
  <c r="E52" i="15"/>
  <c r="D52" i="15"/>
  <c r="H46" i="15"/>
  <c r="G46" i="15"/>
  <c r="E46" i="15"/>
  <c r="D46" i="15"/>
  <c r="H45" i="15"/>
  <c r="G45" i="15"/>
  <c r="E45" i="15"/>
  <c r="D45" i="15"/>
  <c r="H39" i="15"/>
  <c r="G39" i="15"/>
  <c r="E39" i="15"/>
  <c r="D39" i="15"/>
  <c r="H38" i="15"/>
  <c r="G38" i="15"/>
  <c r="E38" i="15"/>
  <c r="D38" i="15"/>
  <c r="H32" i="15"/>
  <c r="G32" i="15"/>
  <c r="E32" i="15"/>
  <c r="D32" i="15"/>
  <c r="H31" i="15"/>
  <c r="G31" i="15"/>
  <c r="E31" i="15"/>
  <c r="D31" i="15"/>
  <c r="H66" i="14"/>
  <c r="G66" i="14"/>
  <c r="E66" i="14"/>
  <c r="D66" i="14"/>
  <c r="H65" i="14"/>
  <c r="G65" i="14"/>
  <c r="E65" i="14"/>
  <c r="D65" i="14"/>
  <c r="H60" i="14"/>
  <c r="G60" i="14"/>
  <c r="E60" i="14"/>
  <c r="D60" i="14"/>
  <c r="H59" i="14"/>
  <c r="G59" i="14"/>
  <c r="E59" i="14"/>
  <c r="D59" i="14"/>
  <c r="H53" i="14"/>
  <c r="G53" i="14"/>
  <c r="E53" i="14"/>
  <c r="D53" i="14"/>
  <c r="H52" i="14"/>
  <c r="G52" i="14"/>
  <c r="E52" i="14"/>
  <c r="D52" i="14"/>
  <c r="H46" i="14"/>
  <c r="G46" i="14"/>
  <c r="E46" i="14"/>
  <c r="D46" i="14"/>
  <c r="H45" i="14"/>
  <c r="G45" i="14"/>
  <c r="E45" i="14"/>
  <c r="D45" i="14"/>
  <c r="H39" i="14"/>
  <c r="G39" i="14"/>
  <c r="E39" i="14"/>
  <c r="D39" i="14"/>
  <c r="H38" i="14"/>
  <c r="G38" i="14"/>
  <c r="E38" i="14"/>
  <c r="D38" i="14"/>
  <c r="H32" i="14"/>
  <c r="G32" i="14"/>
  <c r="E32" i="14"/>
  <c r="D32" i="14"/>
  <c r="H31" i="14"/>
  <c r="E31" i="14"/>
  <c r="D31" i="14"/>
  <c r="G31" i="13"/>
  <c r="D31" i="13"/>
  <c r="H66" i="13"/>
  <c r="G66" i="13"/>
  <c r="E66" i="13"/>
  <c r="D66" i="13"/>
  <c r="H65" i="13"/>
  <c r="G65" i="13"/>
  <c r="E65" i="13"/>
  <c r="D65" i="13"/>
  <c r="H60" i="13"/>
  <c r="G60" i="13"/>
  <c r="E60" i="13"/>
  <c r="D60" i="13"/>
  <c r="H59" i="13"/>
  <c r="G59" i="13"/>
  <c r="E59" i="13"/>
  <c r="D59" i="13"/>
  <c r="H53" i="13"/>
  <c r="G53" i="13"/>
  <c r="E53" i="13"/>
  <c r="D53" i="13"/>
  <c r="H52" i="13"/>
  <c r="G52" i="13"/>
  <c r="E52" i="13"/>
  <c r="H46" i="13"/>
  <c r="G46" i="13"/>
  <c r="E46" i="13"/>
  <c r="D46" i="13"/>
  <c r="H45" i="13"/>
  <c r="G45" i="13"/>
  <c r="E45" i="13"/>
  <c r="D45" i="13"/>
  <c r="H39" i="13"/>
  <c r="G39" i="13"/>
  <c r="E39" i="13"/>
  <c r="D39" i="13"/>
  <c r="H38" i="13"/>
  <c r="G38" i="13"/>
  <c r="E38" i="13"/>
  <c r="D38" i="13"/>
  <c r="H32" i="13"/>
  <c r="G32" i="13"/>
  <c r="E32" i="13"/>
  <c r="D32" i="13"/>
  <c r="H31" i="13"/>
  <c r="E31" i="13"/>
  <c r="AA219" i="11" l="1"/>
  <c r="Z219" i="11"/>
  <c r="Y219" i="11"/>
  <c r="X219" i="11"/>
  <c r="AA218" i="11"/>
  <c r="Z218" i="11"/>
  <c r="Y218" i="11"/>
  <c r="X218" i="11"/>
  <c r="AA217" i="11"/>
  <c r="Z217" i="11"/>
  <c r="Y217" i="11"/>
  <c r="X217" i="11"/>
  <c r="AA216" i="11"/>
  <c r="Z216" i="11"/>
  <c r="Y216" i="11"/>
  <c r="X216" i="11"/>
  <c r="AA215" i="11"/>
  <c r="Z215" i="11"/>
  <c r="Y215" i="11"/>
  <c r="X215" i="11"/>
  <c r="AA214" i="11"/>
  <c r="Z214" i="11"/>
  <c r="Y214" i="11"/>
  <c r="X214" i="11"/>
  <c r="AA213" i="11"/>
  <c r="Z213" i="11"/>
  <c r="Y213" i="11"/>
  <c r="X213" i="11"/>
  <c r="AA212" i="11"/>
  <c r="Z212" i="11"/>
  <c r="Y212" i="11"/>
  <c r="X212" i="11"/>
  <c r="AA211" i="11"/>
  <c r="Z211" i="11"/>
  <c r="Y211" i="11"/>
  <c r="X211" i="11"/>
  <c r="AA210" i="11"/>
  <c r="Z210" i="11"/>
  <c r="Y210" i="11"/>
  <c r="X210" i="11"/>
  <c r="AA209" i="11"/>
  <c r="Z209" i="11"/>
  <c r="Y209" i="11"/>
  <c r="X209" i="11"/>
  <c r="AA208" i="11"/>
  <c r="Z208" i="11"/>
  <c r="Y208" i="11"/>
  <c r="X208" i="11"/>
  <c r="AA176" i="11"/>
  <c r="Z176" i="11"/>
  <c r="Y176" i="11"/>
  <c r="X176" i="11"/>
  <c r="AA175" i="11"/>
  <c r="Z175" i="11"/>
  <c r="Y175" i="11"/>
  <c r="X175" i="11"/>
  <c r="AA174" i="11"/>
  <c r="Z174" i="11"/>
  <c r="Y174" i="11"/>
  <c r="X174" i="11"/>
  <c r="AA173" i="11"/>
  <c r="Z173" i="11"/>
  <c r="Y173" i="11"/>
  <c r="X173" i="11"/>
  <c r="AA172" i="11"/>
  <c r="Z172" i="11"/>
  <c r="Y172" i="11"/>
  <c r="X172" i="11"/>
  <c r="AA171" i="11"/>
  <c r="Z171" i="11"/>
  <c r="Y171" i="11"/>
  <c r="X171" i="11"/>
  <c r="AA170" i="11"/>
  <c r="Z170" i="11"/>
  <c r="Y170" i="11"/>
  <c r="X170" i="11"/>
  <c r="AA169" i="11"/>
  <c r="Z169" i="11"/>
  <c r="Y169" i="11"/>
  <c r="AA168" i="11"/>
  <c r="Z168" i="11"/>
  <c r="Y168" i="11"/>
  <c r="X168" i="11"/>
  <c r="AA167" i="11"/>
  <c r="Z167" i="11"/>
  <c r="Y167" i="11"/>
  <c r="X167" i="11"/>
  <c r="AA166" i="11"/>
  <c r="Z166" i="11"/>
  <c r="Y166" i="11"/>
  <c r="X166" i="11"/>
  <c r="AA165" i="11"/>
  <c r="Z165" i="11"/>
  <c r="Y165" i="11"/>
  <c r="X165" i="11"/>
  <c r="AA132" i="11"/>
  <c r="Z132" i="11"/>
  <c r="Y132" i="11"/>
  <c r="X132" i="11"/>
  <c r="X77" i="11"/>
  <c r="Z88" i="11"/>
  <c r="Y88" i="11"/>
  <c r="X88" i="11"/>
  <c r="AA87" i="11"/>
  <c r="Z87" i="11"/>
  <c r="Y87" i="11"/>
  <c r="X87" i="11"/>
  <c r="AA86" i="11"/>
  <c r="Z86" i="11"/>
  <c r="Y86" i="11"/>
  <c r="X86" i="11"/>
  <c r="AA85" i="11"/>
  <c r="Z85" i="11"/>
  <c r="Y85" i="11"/>
  <c r="X85" i="11"/>
  <c r="AA84" i="11"/>
  <c r="Z84" i="11"/>
  <c r="Y84" i="11"/>
  <c r="X84" i="11"/>
  <c r="AA83" i="11"/>
  <c r="Z83" i="11"/>
  <c r="Y83" i="11"/>
  <c r="X83" i="11"/>
  <c r="AA82" i="11"/>
  <c r="Z82" i="11"/>
  <c r="Y82" i="11"/>
  <c r="X82" i="11"/>
  <c r="AA81" i="11"/>
  <c r="Z81" i="11"/>
  <c r="Y81" i="11"/>
  <c r="X81" i="11"/>
  <c r="AA80" i="11"/>
  <c r="Z80" i="11"/>
  <c r="Y80" i="11"/>
  <c r="X80" i="11"/>
  <c r="AA79" i="11"/>
  <c r="Z79" i="11"/>
  <c r="Y79" i="11"/>
  <c r="X79" i="11"/>
  <c r="AA78" i="11"/>
  <c r="Z78" i="11"/>
  <c r="Y78" i="11"/>
  <c r="X78" i="11"/>
  <c r="AA77" i="11"/>
  <c r="Z77" i="11"/>
  <c r="Y77" i="11"/>
  <c r="X69" i="11"/>
  <c r="AA44" i="11"/>
  <c r="AA45" i="11"/>
  <c r="AA40" i="11"/>
  <c r="AA35" i="11"/>
  <c r="AA36" i="11"/>
  <c r="AA37" i="11"/>
  <c r="AA38" i="11"/>
  <c r="AA39" i="11"/>
  <c r="AA41" i="11"/>
  <c r="AA42" i="11"/>
  <c r="AA43" i="11"/>
  <c r="AA34" i="11"/>
  <c r="Z45" i="11"/>
  <c r="Z42" i="11"/>
  <c r="Z43" i="11"/>
  <c r="Z44" i="11"/>
  <c r="Z35" i="11"/>
  <c r="Z36" i="11"/>
  <c r="Z37" i="11"/>
  <c r="Z38" i="11"/>
  <c r="Z39" i="11"/>
  <c r="Z40" i="11"/>
  <c r="Z41" i="11"/>
  <c r="Z34" i="11"/>
  <c r="Y45" i="11"/>
  <c r="Y44" i="11"/>
  <c r="Y43" i="11"/>
  <c r="Y41" i="11"/>
  <c r="Y42" i="11"/>
  <c r="Y38" i="11"/>
  <c r="Y39" i="11"/>
  <c r="Y40" i="11"/>
  <c r="Y35" i="11"/>
  <c r="Y36" i="11"/>
  <c r="Y37" i="11"/>
  <c r="Y34" i="11"/>
  <c r="X42" i="11"/>
  <c r="X43" i="11"/>
  <c r="X44" i="11"/>
  <c r="X45" i="11"/>
  <c r="X38" i="11"/>
  <c r="X39" i="11"/>
  <c r="X40" i="11"/>
  <c r="X41" i="11"/>
  <c r="X37" i="11"/>
  <c r="X35" i="11"/>
  <c r="X36" i="11"/>
  <c r="X34" i="11"/>
  <c r="X144" i="11"/>
  <c r="AA198" i="11"/>
  <c r="Z198" i="11"/>
  <c r="Y198" i="11"/>
  <c r="X198" i="11"/>
  <c r="AA197" i="11"/>
  <c r="Z197" i="11"/>
  <c r="Y197" i="11"/>
  <c r="X197" i="11"/>
  <c r="AA196" i="11"/>
  <c r="Z196" i="11"/>
  <c r="Y196" i="11"/>
  <c r="X196" i="11"/>
  <c r="AA195" i="11"/>
  <c r="Z195" i="11"/>
  <c r="Y195" i="11"/>
  <c r="X195" i="11"/>
  <c r="AA194" i="11"/>
  <c r="Z194" i="11"/>
  <c r="Y194" i="11"/>
  <c r="X194" i="11"/>
  <c r="AA193" i="11"/>
  <c r="Z193" i="11"/>
  <c r="Y193" i="11"/>
  <c r="X193" i="11"/>
  <c r="AA192" i="11"/>
  <c r="Z192" i="11"/>
  <c r="Y192" i="11"/>
  <c r="X192" i="11"/>
  <c r="AA191" i="11"/>
  <c r="Z191" i="11"/>
  <c r="Y191" i="11"/>
  <c r="X191" i="11"/>
  <c r="AA190" i="11"/>
  <c r="Z190" i="11"/>
  <c r="Y190" i="11"/>
  <c r="X190" i="11"/>
  <c r="AA189" i="11"/>
  <c r="Z189" i="11"/>
  <c r="Y189" i="11"/>
  <c r="X189" i="11"/>
  <c r="AA188" i="11"/>
  <c r="Z188" i="11"/>
  <c r="Y188" i="11"/>
  <c r="X188" i="11"/>
  <c r="AA187" i="11"/>
  <c r="Z187" i="11"/>
  <c r="Y187" i="11"/>
  <c r="X187" i="11"/>
  <c r="AA155" i="11"/>
  <c r="Z155" i="11"/>
  <c r="Y155" i="11"/>
  <c r="X155" i="11"/>
  <c r="AA154" i="11"/>
  <c r="Z154" i="11"/>
  <c r="Y154" i="11"/>
  <c r="X154" i="11"/>
  <c r="AA153" i="11"/>
  <c r="Z153" i="11"/>
  <c r="Y153" i="11"/>
  <c r="X153" i="11"/>
  <c r="AA152" i="11"/>
  <c r="Z152" i="11"/>
  <c r="Y152" i="11"/>
  <c r="X152" i="11"/>
  <c r="AA151" i="11"/>
  <c r="Z151" i="11"/>
  <c r="Y151" i="11"/>
  <c r="X151" i="11"/>
  <c r="AA150" i="11"/>
  <c r="Z150" i="11"/>
  <c r="Y150" i="11"/>
  <c r="X150" i="11"/>
  <c r="AA149" i="11"/>
  <c r="Z149" i="11"/>
  <c r="Y149" i="11"/>
  <c r="X149" i="11"/>
  <c r="AA148" i="11"/>
  <c r="Z148" i="11"/>
  <c r="Y148" i="11"/>
  <c r="X148" i="11"/>
  <c r="AA147" i="11"/>
  <c r="Z147" i="11"/>
  <c r="Y147" i="11"/>
  <c r="X147" i="11"/>
  <c r="AA146" i="11"/>
  <c r="Z146" i="11"/>
  <c r="Y146" i="11"/>
  <c r="X146" i="11"/>
  <c r="AA145" i="11"/>
  <c r="Z145" i="11"/>
  <c r="Y145" i="11"/>
  <c r="X145" i="11"/>
  <c r="AA144" i="11"/>
  <c r="Z144" i="11"/>
  <c r="Y144" i="11"/>
  <c r="AA100" i="11"/>
  <c r="Z100" i="11"/>
  <c r="Y100" i="11"/>
  <c r="X100" i="11"/>
  <c r="Y61" i="11"/>
  <c r="X56" i="11"/>
  <c r="AA67" i="11"/>
  <c r="Z67" i="11"/>
  <c r="Y67" i="11"/>
  <c r="X67" i="11"/>
  <c r="AA66" i="11"/>
  <c r="Z66" i="11"/>
  <c r="Y66" i="11"/>
  <c r="X66" i="11"/>
  <c r="AA65" i="11"/>
  <c r="Z65" i="11"/>
  <c r="Y65" i="11"/>
  <c r="X65" i="11"/>
  <c r="AA64" i="11"/>
  <c r="Z64" i="11"/>
  <c r="Y64" i="11"/>
  <c r="X64" i="11"/>
  <c r="AA63" i="11"/>
  <c r="Z63" i="11"/>
  <c r="Y63" i="11"/>
  <c r="X63" i="11"/>
  <c r="AA62" i="11"/>
  <c r="Z62" i="11"/>
  <c r="Y62" i="11"/>
  <c r="X62" i="11"/>
  <c r="AA61" i="11"/>
  <c r="Z61" i="11"/>
  <c r="X61" i="11"/>
  <c r="AA60" i="11"/>
  <c r="Z60" i="11"/>
  <c r="Y60" i="11"/>
  <c r="X60" i="11"/>
  <c r="AA59" i="11"/>
  <c r="Z59" i="11"/>
  <c r="Y59" i="11"/>
  <c r="X59" i="11"/>
  <c r="AA58" i="11"/>
  <c r="Z58" i="11"/>
  <c r="Y58" i="11"/>
  <c r="X58" i="11"/>
  <c r="AA57" i="11"/>
  <c r="Z57" i="11"/>
  <c r="Y57" i="11"/>
  <c r="X57" i="11"/>
  <c r="AA56" i="11"/>
  <c r="Z56" i="11"/>
  <c r="Y56" i="11"/>
  <c r="AA24" i="11"/>
  <c r="AA23" i="11"/>
  <c r="AA22" i="11"/>
  <c r="AA21" i="11"/>
  <c r="AA20" i="11"/>
  <c r="AA19" i="11"/>
  <c r="AA18" i="11"/>
  <c r="AA17" i="11"/>
  <c r="AA16" i="11"/>
  <c r="AA15" i="11"/>
  <c r="AA14" i="11"/>
  <c r="AA13" i="11"/>
  <c r="Z21" i="11"/>
  <c r="Z22" i="11"/>
  <c r="Z23" i="11"/>
  <c r="Z24" i="11"/>
  <c r="Z20" i="11"/>
  <c r="Z19" i="11"/>
  <c r="Z18" i="11"/>
  <c r="Z17" i="11"/>
  <c r="Z16" i="11"/>
  <c r="Z15" i="11"/>
  <c r="Z14" i="11"/>
  <c r="Z13" i="11"/>
  <c r="Y24" i="11"/>
  <c r="Y23" i="11"/>
  <c r="Y22" i="11"/>
  <c r="Y21" i="11"/>
  <c r="Y20" i="11"/>
  <c r="Y19" i="11"/>
  <c r="Y18" i="11"/>
  <c r="Y17" i="11"/>
  <c r="Y16" i="11"/>
  <c r="Y15" i="11"/>
  <c r="Y14" i="11"/>
  <c r="Y13" i="11"/>
  <c r="X24" i="11"/>
  <c r="X23" i="11"/>
  <c r="X22" i="11"/>
  <c r="X21" i="11"/>
  <c r="X20" i="11"/>
  <c r="X19" i="11"/>
  <c r="X18" i="11"/>
  <c r="X17" i="11"/>
  <c r="X16" i="11"/>
  <c r="X15" i="11"/>
  <c r="X14" i="11"/>
  <c r="X13" i="11"/>
  <c r="AA55" i="11"/>
  <c r="Z55" i="11"/>
  <c r="Y55" i="11"/>
  <c r="X55" i="11"/>
  <c r="AA54" i="11"/>
  <c r="Z54" i="11"/>
  <c r="Y54" i="11"/>
  <c r="X54" i="11"/>
  <c r="AA53" i="11"/>
  <c r="Z53" i="11"/>
  <c r="Y53" i="11"/>
  <c r="X53" i="11"/>
  <c r="AA52" i="11"/>
  <c r="Z52" i="11"/>
  <c r="Y52" i="11"/>
  <c r="X52" i="11"/>
  <c r="AA51" i="11"/>
  <c r="Z51" i="11"/>
  <c r="Y51" i="11"/>
  <c r="X51" i="11"/>
  <c r="AA50" i="11"/>
  <c r="Z50" i="11"/>
  <c r="Y50" i="11"/>
  <c r="X50" i="11"/>
  <c r="AA49" i="11"/>
  <c r="Z49" i="11"/>
  <c r="Y49" i="11"/>
  <c r="X49" i="11"/>
  <c r="AA48" i="11"/>
  <c r="Z48" i="11"/>
  <c r="Y48" i="11"/>
  <c r="X48" i="11"/>
  <c r="Y7" i="11"/>
  <c r="AA12" i="11"/>
  <c r="Z12" i="11"/>
  <c r="Y12" i="11"/>
  <c r="X12" i="11"/>
  <c r="AA11" i="11"/>
  <c r="Z11" i="11"/>
  <c r="Y11" i="11"/>
  <c r="X11" i="11"/>
  <c r="AA10" i="11"/>
  <c r="Z10" i="11"/>
  <c r="Y10" i="11"/>
  <c r="X10" i="11"/>
  <c r="AA9" i="11"/>
  <c r="Z9" i="11"/>
  <c r="Y9" i="11"/>
  <c r="X9" i="11"/>
  <c r="AA8" i="11"/>
  <c r="Z8" i="11"/>
  <c r="Y8" i="11"/>
  <c r="X8" i="11"/>
  <c r="AA7" i="11"/>
  <c r="Z7" i="11"/>
  <c r="X7" i="11"/>
  <c r="AA6" i="11"/>
  <c r="Z6" i="11"/>
  <c r="Y6" i="11"/>
  <c r="X6" i="11"/>
  <c r="AA5" i="11"/>
  <c r="Z5" i="11"/>
  <c r="Y5" i="11"/>
  <c r="AA76" i="11"/>
  <c r="Z76" i="11"/>
  <c r="Y76" i="11"/>
  <c r="X76" i="11"/>
  <c r="AA75" i="11"/>
  <c r="Z75" i="11"/>
  <c r="Y75" i="11"/>
  <c r="X75" i="11"/>
  <c r="AA74" i="11"/>
  <c r="Z74" i="11"/>
  <c r="Y74" i="11"/>
  <c r="X74" i="11"/>
  <c r="AA73" i="11"/>
  <c r="Z73" i="11"/>
  <c r="Y73" i="11"/>
  <c r="X73" i="11"/>
  <c r="AA72" i="11"/>
  <c r="Z72" i="11"/>
  <c r="Y72" i="11"/>
  <c r="X72" i="11"/>
  <c r="AA71" i="11"/>
  <c r="Z71" i="11"/>
  <c r="Y71" i="11"/>
  <c r="X71" i="11"/>
  <c r="AA70" i="11"/>
  <c r="Z70" i="11"/>
  <c r="Y70" i="11"/>
  <c r="X70" i="11"/>
  <c r="AA69" i="11"/>
  <c r="Z69" i="11"/>
  <c r="Y69" i="11"/>
  <c r="X26" i="11"/>
  <c r="AA33" i="11"/>
  <c r="Z33" i="11"/>
  <c r="Y33" i="11"/>
  <c r="X33" i="11"/>
  <c r="AA32" i="11"/>
  <c r="Z32" i="11"/>
  <c r="Y32" i="11"/>
  <c r="X32" i="11"/>
  <c r="AA31" i="11"/>
  <c r="Z31" i="11"/>
  <c r="Y31" i="11"/>
  <c r="X31" i="11"/>
  <c r="AA30" i="11"/>
  <c r="Z30" i="11"/>
  <c r="Y30" i="11"/>
  <c r="X30" i="11"/>
  <c r="AA29" i="11"/>
  <c r="Z29" i="11"/>
  <c r="Y29" i="11"/>
  <c r="X29" i="11"/>
  <c r="AA28" i="11"/>
  <c r="Z28" i="11"/>
  <c r="Y28" i="11"/>
  <c r="X28" i="11"/>
  <c r="AA27" i="11"/>
  <c r="Z27" i="11"/>
  <c r="Y27" i="11"/>
  <c r="X27" i="11"/>
  <c r="AA26" i="11"/>
  <c r="Z26" i="11"/>
  <c r="Y26" i="11"/>
  <c r="X179" i="11"/>
  <c r="X157" i="11"/>
  <c r="X186" i="11"/>
  <c r="X200" i="11"/>
  <c r="H66" i="12" l="1"/>
  <c r="G66" i="12"/>
  <c r="E66" i="12"/>
  <c r="D66" i="12"/>
  <c r="H65" i="12"/>
  <c r="G65" i="12"/>
  <c r="E65" i="12"/>
  <c r="D65" i="12"/>
  <c r="H60" i="12"/>
  <c r="G60" i="12"/>
  <c r="E60" i="12"/>
  <c r="D60" i="12"/>
  <c r="H59" i="12"/>
  <c r="G59" i="12"/>
  <c r="E59" i="12"/>
  <c r="D59" i="12"/>
  <c r="H53" i="12"/>
  <c r="G53" i="12"/>
  <c r="E53" i="12"/>
  <c r="D53" i="12"/>
  <c r="H52" i="12"/>
  <c r="G52" i="12"/>
  <c r="E52" i="12"/>
  <c r="D52" i="12"/>
  <c r="H46" i="12"/>
  <c r="G46" i="12"/>
  <c r="E46" i="12"/>
  <c r="D46" i="12"/>
  <c r="H45" i="12"/>
  <c r="G45" i="12"/>
  <c r="E45" i="12"/>
  <c r="D45" i="12"/>
  <c r="H39" i="12"/>
  <c r="G39" i="12"/>
  <c r="E39" i="12"/>
  <c r="D39" i="12"/>
  <c r="H38" i="12"/>
  <c r="G38" i="12"/>
  <c r="E38" i="12"/>
  <c r="D38" i="12"/>
  <c r="H32" i="12"/>
  <c r="G32" i="12"/>
  <c r="E32" i="12"/>
  <c r="D32" i="12"/>
  <c r="H31" i="12"/>
  <c r="G31" i="12"/>
  <c r="E31" i="12"/>
  <c r="Y186" i="11"/>
  <c r="Z186" i="11"/>
  <c r="AA186" i="11"/>
  <c r="AA207" i="11"/>
  <c r="Z207" i="11"/>
  <c r="Y207" i="11"/>
  <c r="X207" i="11"/>
  <c r="X164" i="11"/>
  <c r="Y164" i="11"/>
  <c r="Z164" i="11"/>
  <c r="AA164" i="11"/>
  <c r="AA143" i="11"/>
  <c r="Z143" i="11"/>
  <c r="Y143" i="11"/>
  <c r="X143" i="11"/>
  <c r="Y181" i="11"/>
  <c r="AA206" i="11"/>
  <c r="AA204" i="11"/>
  <c r="AA203" i="11"/>
  <c r="AA202" i="11"/>
  <c r="AA201" i="11"/>
  <c r="AA200" i="11"/>
  <c r="Z206" i="11"/>
  <c r="Z205" i="11"/>
  <c r="Z204" i="11"/>
  <c r="Z203" i="11"/>
  <c r="Z202" i="11"/>
  <c r="Z201" i="11"/>
  <c r="Z200" i="11"/>
  <c r="Y205" i="11"/>
  <c r="Y206" i="11"/>
  <c r="Y204" i="11"/>
  <c r="Y203" i="11"/>
  <c r="Y202" i="11"/>
  <c r="Y201" i="11"/>
  <c r="Y200" i="11"/>
  <c r="X205" i="11"/>
  <c r="X206" i="11"/>
  <c r="X204" i="11"/>
  <c r="X203" i="11"/>
  <c r="X202" i="11"/>
  <c r="X201" i="11"/>
  <c r="Y185" i="11"/>
  <c r="Y184" i="11"/>
  <c r="Y183" i="11"/>
  <c r="Y182" i="11"/>
  <c r="Y180" i="11"/>
  <c r="Y179" i="11"/>
  <c r="X185" i="11"/>
  <c r="X184" i="11"/>
  <c r="X183" i="11"/>
  <c r="X182" i="11"/>
  <c r="X181" i="11"/>
  <c r="X180" i="11"/>
  <c r="AA99" i="11"/>
  <c r="AA98" i="11"/>
  <c r="AA97" i="11"/>
  <c r="AA95" i="11"/>
  <c r="AA94" i="11"/>
  <c r="AA93" i="11"/>
  <c r="AA92" i="11"/>
  <c r="Z99" i="11"/>
  <c r="Z98" i="11"/>
  <c r="Z97" i="11"/>
  <c r="Z96" i="11"/>
  <c r="Z95" i="11"/>
  <c r="Z94" i="11"/>
  <c r="Z93" i="11"/>
  <c r="Z92" i="11"/>
  <c r="Y99" i="11"/>
  <c r="Y98" i="11"/>
  <c r="Y97" i="11"/>
  <c r="Y96" i="11"/>
  <c r="Y95" i="11"/>
  <c r="Y94" i="11"/>
  <c r="Y93" i="11"/>
  <c r="Y92" i="11"/>
  <c r="X99" i="11"/>
  <c r="X98" i="11"/>
  <c r="X97" i="11"/>
  <c r="X96" i="11"/>
  <c r="X95" i="11"/>
  <c r="X94" i="11"/>
  <c r="X93" i="11"/>
  <c r="AA142" i="11"/>
  <c r="AA141" i="11"/>
  <c r="AA140" i="11"/>
  <c r="AA139" i="11"/>
  <c r="AA138" i="11"/>
  <c r="AA137" i="11"/>
  <c r="AA136" i="11"/>
  <c r="Z142" i="11"/>
  <c r="Z141" i="11"/>
  <c r="Z140" i="11"/>
  <c r="Z139" i="11"/>
  <c r="Z138" i="11"/>
  <c r="Z137" i="11"/>
  <c r="Z136" i="11"/>
  <c r="Y142" i="11"/>
  <c r="Y141" i="11"/>
  <c r="Y139" i="11"/>
  <c r="Y138" i="11"/>
  <c r="Y137" i="11"/>
  <c r="Y136" i="11"/>
  <c r="X142" i="11"/>
  <c r="X141" i="11"/>
  <c r="X140" i="11"/>
  <c r="X139" i="11"/>
  <c r="X138" i="11"/>
  <c r="X137" i="11"/>
  <c r="X136" i="11"/>
  <c r="X163" i="11"/>
  <c r="X162" i="11"/>
  <c r="X161" i="11"/>
  <c r="AA158" i="11"/>
  <c r="Z158" i="11"/>
  <c r="Y158" i="11"/>
  <c r="X158" i="11"/>
  <c r="X159" i="11"/>
  <c r="X160" i="11"/>
  <c r="Y157" i="11"/>
  <c r="AA159" i="11"/>
  <c r="Y140" i="11"/>
  <c r="AA185" i="11"/>
  <c r="AA184" i="11"/>
  <c r="AA183" i="11"/>
  <c r="AA182" i="11"/>
  <c r="AA181" i="11"/>
  <c r="AA179" i="11"/>
  <c r="Z180" i="11"/>
  <c r="Z179" i="11"/>
  <c r="AA205" i="11"/>
  <c r="Z185" i="11"/>
  <c r="Z184" i="11"/>
  <c r="Z183" i="11"/>
  <c r="Z182" i="11"/>
  <c r="Z181" i="11"/>
  <c r="AA180" i="11"/>
  <c r="AA163" i="11"/>
  <c r="Z163" i="11"/>
  <c r="Y163" i="11"/>
  <c r="AA162" i="11"/>
  <c r="Z162" i="11"/>
  <c r="Y162" i="11"/>
  <c r="AA161" i="11"/>
  <c r="Z161" i="11"/>
  <c r="Y161" i="11"/>
  <c r="AA160" i="11"/>
  <c r="Z160" i="11"/>
  <c r="Y160" i="11"/>
  <c r="Z159" i="11"/>
  <c r="Y159" i="11"/>
  <c r="AA157" i="11"/>
  <c r="Z157" i="11"/>
  <c r="G32" i="10"/>
  <c r="G31" i="10"/>
  <c r="AA96" i="11"/>
  <c r="G66" i="2"/>
  <c r="F66" i="2"/>
  <c r="D66" i="2"/>
  <c r="C66" i="2"/>
  <c r="G65" i="2"/>
  <c r="F65" i="2"/>
  <c r="D65" i="2"/>
  <c r="C65" i="2"/>
  <c r="G60" i="2"/>
  <c r="F60" i="2"/>
  <c r="D60" i="2"/>
  <c r="C60" i="2"/>
  <c r="G59" i="2"/>
  <c r="F59" i="2"/>
  <c r="D59" i="2"/>
  <c r="C59" i="2"/>
  <c r="G53" i="2"/>
  <c r="F53" i="2"/>
  <c r="D53" i="2"/>
  <c r="C53" i="2"/>
  <c r="G52" i="2"/>
  <c r="F52" i="2"/>
  <c r="D52" i="2"/>
  <c r="C52" i="2"/>
  <c r="G46" i="2"/>
  <c r="F46" i="2"/>
  <c r="D46" i="2"/>
  <c r="C46" i="2"/>
  <c r="G45" i="2"/>
  <c r="F45" i="2"/>
  <c r="D45" i="2"/>
  <c r="C45" i="2"/>
  <c r="G39" i="2"/>
  <c r="F39" i="2"/>
  <c r="D39" i="2"/>
  <c r="C39" i="2"/>
  <c r="G38" i="2"/>
  <c r="F38" i="2"/>
  <c r="D38" i="2"/>
  <c r="C38" i="2"/>
  <c r="G32" i="2"/>
  <c r="F32" i="2"/>
  <c r="D32" i="2"/>
  <c r="C32" i="2"/>
  <c r="G31" i="2"/>
  <c r="D31" i="2"/>
  <c r="C31" i="2"/>
  <c r="G66" i="4"/>
  <c r="F66" i="4"/>
  <c r="D66" i="4"/>
  <c r="C66" i="4"/>
  <c r="G65" i="4"/>
  <c r="F65" i="4"/>
  <c r="D65" i="4"/>
  <c r="C65" i="4"/>
  <c r="G60" i="4"/>
  <c r="F60" i="4"/>
  <c r="D60" i="4"/>
  <c r="C60" i="4"/>
  <c r="G59" i="4"/>
  <c r="F59" i="4"/>
  <c r="D59" i="4"/>
  <c r="C59" i="4"/>
  <c r="G53" i="4"/>
  <c r="F53" i="4"/>
  <c r="D53" i="4"/>
  <c r="C53" i="4"/>
  <c r="G52" i="4"/>
  <c r="F52" i="4"/>
  <c r="D52" i="4"/>
  <c r="C52" i="4"/>
  <c r="G46" i="4"/>
  <c r="F46" i="4"/>
  <c r="D46" i="4"/>
  <c r="C46" i="4"/>
  <c r="G45" i="4"/>
  <c r="F45" i="4"/>
  <c r="D45" i="4"/>
  <c r="C45" i="4"/>
  <c r="G39" i="4"/>
  <c r="F39" i="4"/>
  <c r="D39" i="4"/>
  <c r="C39" i="4"/>
  <c r="G38" i="4"/>
  <c r="F38" i="4"/>
  <c r="D38" i="4"/>
  <c r="C38" i="4"/>
  <c r="G32" i="4"/>
  <c r="F32" i="4"/>
  <c r="D32" i="4"/>
  <c r="C32" i="4"/>
  <c r="G31" i="4"/>
  <c r="F31" i="4"/>
  <c r="D31" i="4"/>
  <c r="C31" i="4"/>
  <c r="H66" i="5"/>
  <c r="G66" i="5"/>
  <c r="E66" i="5"/>
  <c r="D66" i="5"/>
  <c r="H65" i="5"/>
  <c r="G65" i="5"/>
  <c r="E65" i="5"/>
  <c r="D65" i="5"/>
  <c r="H60" i="5"/>
  <c r="G60" i="5"/>
  <c r="E60" i="5"/>
  <c r="D60" i="5"/>
  <c r="H59" i="5"/>
  <c r="G59" i="5"/>
  <c r="E59" i="5"/>
  <c r="D59" i="5"/>
  <c r="H53" i="5"/>
  <c r="G53" i="5"/>
  <c r="E53" i="5"/>
  <c r="D53" i="5"/>
  <c r="H52" i="5"/>
  <c r="G52" i="5"/>
  <c r="E52" i="5"/>
  <c r="D52" i="5"/>
  <c r="H46" i="5"/>
  <c r="G46" i="5"/>
  <c r="E46" i="5"/>
  <c r="D46" i="5"/>
  <c r="H45" i="5"/>
  <c r="G45" i="5"/>
  <c r="E45" i="5"/>
  <c r="D45" i="5"/>
  <c r="H39" i="5"/>
  <c r="G39" i="5"/>
  <c r="E39" i="5"/>
  <c r="D39" i="5"/>
  <c r="H38" i="5"/>
  <c r="G38" i="5"/>
  <c r="E38" i="5"/>
  <c r="D38" i="5"/>
  <c r="H32" i="5"/>
  <c r="G32" i="5"/>
  <c r="E32" i="5"/>
  <c r="D32" i="5"/>
  <c r="H31" i="5"/>
  <c r="G31" i="5"/>
  <c r="E31" i="5"/>
  <c r="D31" i="5"/>
  <c r="H66" i="6"/>
  <c r="G66" i="6"/>
  <c r="E66" i="6"/>
  <c r="D66" i="6"/>
  <c r="H65" i="6"/>
  <c r="G65" i="6"/>
  <c r="E65" i="6"/>
  <c r="D65" i="6"/>
  <c r="H60" i="6"/>
  <c r="G60" i="6"/>
  <c r="E60" i="6"/>
  <c r="D60" i="6"/>
  <c r="H59" i="6"/>
  <c r="G59" i="6"/>
  <c r="E59" i="6"/>
  <c r="D59" i="6"/>
  <c r="H53" i="6"/>
  <c r="G53" i="6"/>
  <c r="E53" i="6"/>
  <c r="D53" i="6"/>
  <c r="H52" i="6"/>
  <c r="G52" i="6"/>
  <c r="E52" i="6"/>
  <c r="D52" i="6"/>
  <c r="H46" i="6"/>
  <c r="G46" i="6"/>
  <c r="E46" i="6"/>
  <c r="D46" i="6"/>
  <c r="H45" i="6"/>
  <c r="G45" i="6"/>
  <c r="E45" i="6"/>
  <c r="D45" i="6"/>
  <c r="H39" i="6"/>
  <c r="G39" i="6"/>
  <c r="E39" i="6"/>
  <c r="D39" i="6"/>
  <c r="H38" i="6"/>
  <c r="G38" i="6"/>
  <c r="E38" i="6"/>
  <c r="D38" i="6"/>
  <c r="H32" i="6"/>
  <c r="G32" i="6"/>
  <c r="E32" i="6"/>
  <c r="D32" i="6"/>
  <c r="H31" i="6"/>
  <c r="G31" i="6"/>
  <c r="E31" i="6"/>
  <c r="D31" i="6"/>
  <c r="H65" i="7"/>
  <c r="G65" i="7"/>
  <c r="E65" i="7"/>
  <c r="D65" i="7"/>
  <c r="H64" i="7"/>
  <c r="G64" i="7"/>
  <c r="E64" i="7"/>
  <c r="D64" i="7"/>
  <c r="H59" i="7"/>
  <c r="G59" i="7"/>
  <c r="E59" i="7"/>
  <c r="D59" i="7"/>
  <c r="H58" i="7"/>
  <c r="G58" i="7"/>
  <c r="E58" i="7"/>
  <c r="D58" i="7"/>
  <c r="H52" i="7"/>
  <c r="G52" i="7"/>
  <c r="E52" i="7"/>
  <c r="D52" i="7"/>
  <c r="H51" i="7"/>
  <c r="G51" i="7"/>
  <c r="E51" i="7"/>
  <c r="D51" i="7"/>
  <c r="H45" i="7"/>
  <c r="G45" i="7"/>
  <c r="E45" i="7"/>
  <c r="D45" i="7"/>
  <c r="H44" i="7"/>
  <c r="G44" i="7"/>
  <c r="E44" i="7"/>
  <c r="D44" i="7"/>
  <c r="H38" i="7"/>
  <c r="G38" i="7"/>
  <c r="E38" i="7"/>
  <c r="D38" i="7"/>
  <c r="H37" i="7"/>
  <c r="G37" i="7"/>
  <c r="E37" i="7"/>
  <c r="D37" i="7"/>
  <c r="H31" i="7"/>
  <c r="G31" i="7"/>
  <c r="D31" i="7"/>
  <c r="H30" i="7"/>
  <c r="G30" i="7"/>
  <c r="E30" i="7"/>
  <c r="D30" i="7"/>
  <c r="H66" i="10"/>
  <c r="G66" i="10"/>
  <c r="E66" i="10"/>
  <c r="D66" i="10"/>
  <c r="H65" i="10"/>
  <c r="G65" i="10"/>
  <c r="E65" i="10"/>
  <c r="D65" i="10"/>
  <c r="H60" i="10"/>
  <c r="G60" i="10"/>
  <c r="E60" i="10"/>
  <c r="D60" i="10"/>
  <c r="H59" i="10"/>
  <c r="G59" i="10"/>
  <c r="E59" i="10"/>
  <c r="D59" i="10"/>
  <c r="H53" i="10"/>
  <c r="G53" i="10"/>
  <c r="E53" i="10"/>
  <c r="D53" i="10"/>
  <c r="H52" i="10"/>
  <c r="G52" i="10"/>
  <c r="E52" i="10"/>
  <c r="D52" i="10"/>
  <c r="H46" i="10"/>
  <c r="G46" i="10"/>
  <c r="E46" i="10"/>
  <c r="D46" i="10"/>
  <c r="H45" i="10"/>
  <c r="G45" i="10"/>
  <c r="E45" i="10"/>
  <c r="D45" i="10"/>
  <c r="H39" i="10"/>
  <c r="G39" i="10"/>
  <c r="E39" i="10"/>
  <c r="D39" i="10"/>
  <c r="H38" i="10"/>
  <c r="G38" i="10"/>
  <c r="E38" i="10"/>
  <c r="D38" i="10"/>
  <c r="H32" i="10"/>
  <c r="E32" i="10"/>
  <c r="D32" i="10"/>
  <c r="H31" i="10"/>
  <c r="E31" i="10"/>
  <c r="D3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tc={489F30C5-5B65-475B-BDF1-597D1FA97B1B}</author>
  </authors>
  <commentList>
    <comment ref="Q4" authorId="0" shapeId="0" xr:uid="{489F30C5-5B65-475B-BDF1-597D1FA97B1B}">
      <text>
        <t>[Threaded comment]
Your version of Excel allows you to read this threaded comment; however, any edits to it will get removed if the file is opened in a newer version of Excel. Learn more: https://go.microsoft.com/fwlink/?linkid=870924
Comment:
    Shri's data</t>
      </text>
    </comment>
  </commentList>
</comments>
</file>

<file path=xl/sharedStrings.xml><?xml version="1.0" encoding="utf-8"?>
<sst xmlns="http://schemas.openxmlformats.org/spreadsheetml/2006/main" count="4506" uniqueCount="142">
  <si>
    <t>ID</t>
  </si>
  <si>
    <t>HOAD</t>
  </si>
  <si>
    <t>CS</t>
  </si>
  <si>
    <t>LDH</t>
  </si>
  <si>
    <t>HK</t>
  </si>
  <si>
    <t>PK</t>
  </si>
  <si>
    <t>LN_F1_249_1e</t>
  </si>
  <si>
    <t>HX</t>
  </si>
  <si>
    <t>LN_F1_249_2f</t>
  </si>
  <si>
    <t>LN_F1_242_2b</t>
  </si>
  <si>
    <t>LN_F1_242_3c</t>
  </si>
  <si>
    <t>LN_F1_250_l</t>
  </si>
  <si>
    <t>LN_F1_250_o</t>
  </si>
  <si>
    <t>LN_F1_250_m</t>
  </si>
  <si>
    <t>ME_F1_244_a</t>
  </si>
  <si>
    <t>ME_F1_247_h</t>
  </si>
  <si>
    <t>ME_F1_247_g</t>
  </si>
  <si>
    <t>ME_F1_246_e</t>
  </si>
  <si>
    <t>ME_F1_246_f</t>
  </si>
  <si>
    <t>ME_F1_245_h</t>
  </si>
  <si>
    <t>ME_F1_245_i</t>
  </si>
  <si>
    <t>LN_F1_250_X</t>
  </si>
  <si>
    <t>NX</t>
  </si>
  <si>
    <t>LN_F1_250_Y</t>
  </si>
  <si>
    <t>LN_F1_250_Z</t>
  </si>
  <si>
    <t>LN_F1_250_AL</t>
  </si>
  <si>
    <t>LN_F1_250_AB</t>
  </si>
  <si>
    <t>ME_F1_247_U</t>
  </si>
  <si>
    <t>ME_F1_247_V</t>
  </si>
  <si>
    <t>ME_F1_245_N</t>
  </si>
  <si>
    <t>ME_F1_246_Q</t>
  </si>
  <si>
    <t>ME_F1_246_R</t>
  </si>
  <si>
    <t>COX</t>
  </si>
  <si>
    <t>Averages</t>
  </si>
  <si>
    <t>SEM</t>
  </si>
  <si>
    <t>HA</t>
  </si>
  <si>
    <t>LA</t>
  </si>
  <si>
    <t>Masseter</t>
  </si>
  <si>
    <t>Plantaris</t>
  </si>
  <si>
    <t xml:space="preserve">Rectus femoris </t>
  </si>
  <si>
    <t xml:space="preserve">Pec. Major </t>
  </si>
  <si>
    <t xml:space="preserve">Intercostals </t>
  </si>
  <si>
    <t xml:space="preserve">Diaphragm </t>
  </si>
  <si>
    <t xml:space="preserve">Semitendinosus </t>
  </si>
  <si>
    <t>Glut. Max</t>
  </si>
  <si>
    <t>Highlander-Normoxia</t>
  </si>
  <si>
    <t>Highlander-Hypoxia</t>
  </si>
  <si>
    <t>Lowlander-Normoxia</t>
  </si>
  <si>
    <t>Lowlander-Hypoxia</t>
  </si>
  <si>
    <t>Means</t>
  </si>
  <si>
    <t xml:space="preserve">SEM </t>
  </si>
  <si>
    <t xml:space="preserve">Lower trapezius </t>
  </si>
  <si>
    <t>Grastroc</t>
  </si>
  <si>
    <t>Soleus</t>
  </si>
  <si>
    <t xml:space="preserve">Biceps femoris </t>
  </si>
  <si>
    <t xml:space="preserve">Vastus medialis </t>
  </si>
  <si>
    <t>Biceps brachii</t>
  </si>
  <si>
    <t xml:space="preserve">Medial trapezius </t>
  </si>
  <si>
    <t xml:space="preserve">Erecor spinae </t>
  </si>
  <si>
    <t xml:space="preserve">EDL </t>
  </si>
  <si>
    <t xml:space="preserve">Vastus lateris </t>
  </si>
  <si>
    <t xml:space="preserve">Tibialis anterior </t>
  </si>
  <si>
    <t xml:space="preserve">Triceps </t>
  </si>
  <si>
    <t>body mass as covariate=may not be significant</t>
  </si>
  <si>
    <t xml:space="preserve">family and sex, random categorical </t>
  </si>
  <si>
    <t xml:space="preserve">mixed effects model </t>
  </si>
  <si>
    <t xml:space="preserve">keep pop and acclimation effects and their interactions in the model </t>
  </si>
  <si>
    <t xml:space="preserve">run the model alone then run with anything </t>
  </si>
  <si>
    <t xml:space="preserve">run with everything, highest p value abov e0.1, take it out then run again without it </t>
  </si>
  <si>
    <t>"sequential deletioni"</t>
  </si>
  <si>
    <t xml:space="preserve">main factors and the interaction </t>
  </si>
  <si>
    <t>p value less than 0.1</t>
  </si>
  <si>
    <t>summarising</t>
  </si>
  <si>
    <t xml:space="preserve">principal components analysis to sumarize changes within all the muscles </t>
  </si>
  <si>
    <t xml:space="preserve">multiple principles components </t>
  </si>
  <si>
    <t xml:space="preserve">correlations in transcriptomics </t>
  </si>
  <si>
    <t>things may be varying together (covarying)</t>
  </si>
  <si>
    <t xml:space="preserve">comparing between muscles </t>
  </si>
  <si>
    <t xml:space="preserve">data lunc-ben bolker </t>
  </si>
  <si>
    <t xml:space="preserve">committee meeting: what are the main ways the data could vary </t>
  </si>
  <si>
    <t xml:space="preserve">give the big highlight </t>
  </si>
  <si>
    <t xml:space="preserve">what are the enzyme that have population effects </t>
  </si>
  <si>
    <t xml:space="preserve">highlanders tend to be more oxidative in most cases </t>
  </si>
  <si>
    <t>which enzymes are more effected by acclimation alon e</t>
  </si>
  <si>
    <t>effect of the environment is populaiton specific??</t>
  </si>
  <si>
    <t xml:space="preserve">cs mito volume </t>
  </si>
  <si>
    <t xml:space="preserve">cox mito cristae surface </t>
  </si>
  <si>
    <t xml:space="preserve">densitf\ of the packing </t>
  </si>
  <si>
    <t xml:space="preserve">opposing sugars vs fatty acids metbaolism </t>
  </si>
  <si>
    <t xml:space="preserve">hk glucose ox </t>
  </si>
  <si>
    <t>**when looking at the interaction or acclimation and population, you can have synergistic or additive interactions (which is happening?)</t>
  </si>
  <si>
    <t>id</t>
  </si>
  <si>
    <t>pop</t>
  </si>
  <si>
    <t>acc</t>
  </si>
  <si>
    <t>fam</t>
  </si>
  <si>
    <t>sex</t>
  </si>
  <si>
    <t>bodymass</t>
  </si>
  <si>
    <t>ln_f1_249_1e</t>
  </si>
  <si>
    <t>ln</t>
  </si>
  <si>
    <t>hx</t>
  </si>
  <si>
    <t>f</t>
  </si>
  <si>
    <t>ln_f1_249_2f</t>
  </si>
  <si>
    <t>ln_f1_242_2b</t>
  </si>
  <si>
    <t>a</t>
  </si>
  <si>
    <t>m</t>
  </si>
  <si>
    <t>ln_f1_242_3c</t>
  </si>
  <si>
    <t>ln_f1_250_l</t>
  </si>
  <si>
    <t>g</t>
  </si>
  <si>
    <t>ln_f1_250_o</t>
  </si>
  <si>
    <t>ln_f1_250_m</t>
  </si>
  <si>
    <t>me_f1_244_a</t>
  </si>
  <si>
    <t>me</t>
  </si>
  <si>
    <t>b</t>
  </si>
  <si>
    <t>me_f1_247_h</t>
  </si>
  <si>
    <t>e</t>
  </si>
  <si>
    <t>me_f1_247_g</t>
  </si>
  <si>
    <t>me_f1_246_e</t>
  </si>
  <si>
    <t>d</t>
  </si>
  <si>
    <t>me_f1_246_f</t>
  </si>
  <si>
    <t>me_f1_245_h</t>
  </si>
  <si>
    <t>c</t>
  </si>
  <si>
    <t>me_f1_245_i</t>
  </si>
  <si>
    <t>ln_f1_250_x</t>
  </si>
  <si>
    <t>nx</t>
  </si>
  <si>
    <t>ln_f1_250_y</t>
  </si>
  <si>
    <t>ln_f1_250_z</t>
  </si>
  <si>
    <t>ln_f1_250_al</t>
  </si>
  <si>
    <t>ln_f1_250_ab</t>
  </si>
  <si>
    <t>me_f1_247_u</t>
  </si>
  <si>
    <t>me_f1_247_v</t>
  </si>
  <si>
    <t>me_f1_245_n</t>
  </si>
  <si>
    <t>me_f1_246_q</t>
  </si>
  <si>
    <t>me_f1_246_r</t>
  </si>
  <si>
    <t>cox</t>
  </si>
  <si>
    <t>hoad</t>
  </si>
  <si>
    <t>cs</t>
  </si>
  <si>
    <t>ldh</t>
  </si>
  <si>
    <t>hk</t>
  </si>
  <si>
    <t>pk</t>
  </si>
  <si>
    <t>Highland/lowland-1</t>
  </si>
  <si>
    <t>Normoxia</t>
  </si>
  <si>
    <t>Hypoxia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</si>
</sst>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  <xf numFmtId="0" fontId="0" fillId="0" borderId="0" xfId="0" applyFill="1"/>
    <xf numFmtId="0" fontId="1" fillId="0" borderId="0" xfId="0" applyFont="1" applyFill="1"/>
    <xf numFmtId="164" fontId="1" fillId="0" borderId="0" xfId="0" applyNumberFormat="1" applyFont="1"/>
    <xf numFmtId="0" fontId="0" fillId="2" borderId="0" xfId="0" applyFill="1"/>
    <xf numFmtId="164" fontId="0" fillId="0" borderId="0" xfId="0" applyNumberFormat="1"/>
    <xf numFmtId="164" fontId="0" fillId="0" borderId="0" xfId="0" applyNumberFormat="1"/>
    <xf numFmtId="164" fontId="0" fillId="0" borderId="0" xfId="0" applyNumberFormat="1" applyFill="1"/>
    <xf numFmtId="0" fontId="2" fillId="0" borderId="0" xfId="0" applyFont="1"/>
    <xf numFmtId="0" fontId="0" fillId="0" borderId="0" xfId="0"/>
    <xf numFmtId="0" fontId="1" fillId="0" borderId="0" xfId="0" applyFont="1"/>
    <xf numFmtId="0" fontId="0" fillId="0" borderId="0" xfId="0" applyFill="1"/>
    <xf numFmtId="164" fontId="0" fillId="0" borderId="0" xfId="0" applyNumberFormat="1"/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'Comparisons by Enzyme'!$X$4</c:f>
              <c:strCache>
                <c:ptCount val="1"/>
                <c:pt idx="0">
                  <c:v>Highlander-Normoxia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'Comparisons by Enzyme'!$X$26:$X$45</c:f>
                <c:numCache>
                  <c:formatCode>General</c:formatCode>
                  <c:ptCount val="20"/>
                  <c:pt idx="0">
                    <c:v>7.7791532749214491</c:v>
                  </c:pt>
                  <c:pt idx="1">
                    <c:v>3.9572170433329035</c:v>
                  </c:pt>
                  <c:pt idx="2">
                    <c:v>1.7382717368347564</c:v>
                  </c:pt>
                  <c:pt idx="3">
                    <c:v>2.3585954834320675</c:v>
                  </c:pt>
                  <c:pt idx="4">
                    <c:v>7.9512078075435655</c:v>
                  </c:pt>
                  <c:pt idx="5">
                    <c:v>6.6175342902548104</c:v>
                  </c:pt>
                  <c:pt idx="6">
                    <c:v>3.6338192154643827</c:v>
                  </c:pt>
                  <c:pt idx="7">
                    <c:v>3.5634789610436766</c:v>
                  </c:pt>
                  <c:pt idx="8">
                    <c:v>2.567413861808221</c:v>
                  </c:pt>
                  <c:pt idx="9">
                    <c:v>2.3631156206013681</c:v>
                  </c:pt>
                  <c:pt idx="10">
                    <c:v>5.5721086908465951</c:v>
                  </c:pt>
                  <c:pt idx="11">
                    <c:v>1.6947433151453875</c:v>
                  </c:pt>
                  <c:pt idx="12">
                    <c:v>3.9121113525165643</c:v>
                  </c:pt>
                  <c:pt idx="13">
                    <c:v>6.5026263320366064</c:v>
                  </c:pt>
                  <c:pt idx="14">
                    <c:v>4.8798019371593249</c:v>
                  </c:pt>
                  <c:pt idx="15">
                    <c:v>8.9651618188217466</c:v>
                  </c:pt>
                  <c:pt idx="16">
                    <c:v>17.644853811121497</c:v>
                  </c:pt>
                  <c:pt idx="17">
                    <c:v>2.0127570272110931</c:v>
                  </c:pt>
                  <c:pt idx="18">
                    <c:v>3.0311269420322646</c:v>
                  </c:pt>
                  <c:pt idx="19">
                    <c:v>2.5618051941356588</c:v>
                  </c:pt>
                </c:numCache>
              </c:numRef>
            </c:plus>
            <c:minus>
              <c:numRef>
                <c:f>'Comparisons by Enzyme'!$X$26:$X$45</c:f>
                <c:numCache>
                  <c:formatCode>General</c:formatCode>
                  <c:ptCount val="20"/>
                  <c:pt idx="0">
                    <c:v>7.7791532749214491</c:v>
                  </c:pt>
                  <c:pt idx="1">
                    <c:v>3.9572170433329035</c:v>
                  </c:pt>
                  <c:pt idx="2">
                    <c:v>1.7382717368347564</c:v>
                  </c:pt>
                  <c:pt idx="3">
                    <c:v>2.3585954834320675</c:v>
                  </c:pt>
                  <c:pt idx="4">
                    <c:v>7.9512078075435655</c:v>
                  </c:pt>
                  <c:pt idx="5">
                    <c:v>6.6175342902548104</c:v>
                  </c:pt>
                  <c:pt idx="6">
                    <c:v>3.6338192154643827</c:v>
                  </c:pt>
                  <c:pt idx="7">
                    <c:v>3.5634789610436766</c:v>
                  </c:pt>
                  <c:pt idx="8">
                    <c:v>2.567413861808221</c:v>
                  </c:pt>
                  <c:pt idx="9">
                    <c:v>2.3631156206013681</c:v>
                  </c:pt>
                  <c:pt idx="10">
                    <c:v>5.5721086908465951</c:v>
                  </c:pt>
                  <c:pt idx="11">
                    <c:v>1.6947433151453875</c:v>
                  </c:pt>
                  <c:pt idx="12">
                    <c:v>3.9121113525165643</c:v>
                  </c:pt>
                  <c:pt idx="13">
                    <c:v>6.5026263320366064</c:v>
                  </c:pt>
                  <c:pt idx="14">
                    <c:v>4.8798019371593249</c:v>
                  </c:pt>
                  <c:pt idx="15">
                    <c:v>8.9651618188217466</c:v>
                  </c:pt>
                  <c:pt idx="16">
                    <c:v>17.644853811121497</c:v>
                  </c:pt>
                  <c:pt idx="17">
                    <c:v>2.0127570272110931</c:v>
                  </c:pt>
                  <c:pt idx="18">
                    <c:v>3.0311269420322646</c:v>
                  </c:pt>
                  <c:pt idx="19">
                    <c:v>2.5618051941356588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'Comparisons by Enzyme'!$W$5:$W$24</c:f>
              <c:strCache>
                <c:ptCount val="20"/>
                <c:pt idx="0">
                  <c:v>Masseter</c:v>
                </c:pt>
                <c:pt idx="1">
                  <c:v>Plantaris</c:v>
                </c:pt>
                <c:pt idx="2">
                  <c:v>Rectus femoris </c:v>
                </c:pt>
                <c:pt idx="3">
                  <c:v>Pec. Major </c:v>
                </c:pt>
                <c:pt idx="4">
                  <c:v>Intercostals </c:v>
                </c:pt>
                <c:pt idx="5">
                  <c:v>Diaphragm </c:v>
                </c:pt>
                <c:pt idx="6">
                  <c:v>Semitendinosus </c:v>
                </c:pt>
                <c:pt idx="7">
                  <c:v>Glut. Max</c:v>
                </c:pt>
                <c:pt idx="8">
                  <c:v>Lower trapezius </c:v>
                </c:pt>
                <c:pt idx="9">
                  <c:v>Soleus</c:v>
                </c:pt>
                <c:pt idx="10">
                  <c:v>Biceps femoris </c:v>
                </c:pt>
                <c:pt idx="11">
                  <c:v>Vastus medialis </c:v>
                </c:pt>
                <c:pt idx="12">
                  <c:v>Biceps brachii</c:v>
                </c:pt>
                <c:pt idx="13">
                  <c:v>Medial trapezius </c:v>
                </c:pt>
                <c:pt idx="14">
                  <c:v>Grastroc</c:v>
                </c:pt>
                <c:pt idx="15">
                  <c:v>Erecor spinae </c:v>
                </c:pt>
                <c:pt idx="16">
                  <c:v>EDL </c:v>
                </c:pt>
                <c:pt idx="17">
                  <c:v>Vastus lateris </c:v>
                </c:pt>
                <c:pt idx="18">
                  <c:v>Tibialis anterior </c:v>
                </c:pt>
                <c:pt idx="19">
                  <c:v>Triceps </c:v>
                </c:pt>
              </c:strCache>
            </c:strRef>
          </c:cat>
          <c:val>
            <c:numRef>
              <c:f>'Comparisons by Enzyme'!$X$5:$X$24</c:f>
              <c:numCache>
                <c:formatCode>0.000</c:formatCode>
                <c:ptCount val="20"/>
                <c:pt idx="0">
                  <c:v>41.861628800000005</c:v>
                </c:pt>
                <c:pt idx="1">
                  <c:v>24.670222200000005</c:v>
                </c:pt>
                <c:pt idx="2">
                  <c:v>32.63219766666667</c:v>
                </c:pt>
                <c:pt idx="3">
                  <c:v>22.572905666666667</c:v>
                </c:pt>
                <c:pt idx="4">
                  <c:v>54.2237528</c:v>
                </c:pt>
                <c:pt idx="5">
                  <c:v>83.707281466666672</c:v>
                </c:pt>
                <c:pt idx="6">
                  <c:v>34.024437333333331</c:v>
                </c:pt>
                <c:pt idx="7">
                  <c:v>27.204519066666666</c:v>
                </c:pt>
                <c:pt idx="8">
                  <c:v>25.459622799999995</c:v>
                </c:pt>
                <c:pt idx="9">
                  <c:v>36.809105733333332</c:v>
                </c:pt>
                <c:pt idx="10">
                  <c:v>29.291909599999997</c:v>
                </c:pt>
                <c:pt idx="11">
                  <c:v>28.182466399999999</c:v>
                </c:pt>
                <c:pt idx="12">
                  <c:v>37.453255866666666</c:v>
                </c:pt>
                <c:pt idx="13">
                  <c:v>36.173463599999998</c:v>
                </c:pt>
                <c:pt idx="14">
                  <c:v>46.79948293333333</c:v>
                </c:pt>
                <c:pt idx="15">
                  <c:v>37.916907600000002</c:v>
                </c:pt>
                <c:pt idx="16">
                  <c:v>40.131763333333332</c:v>
                </c:pt>
                <c:pt idx="17">
                  <c:v>16.494034199999998</c:v>
                </c:pt>
                <c:pt idx="18">
                  <c:v>29.045933866666665</c:v>
                </c:pt>
                <c:pt idx="19">
                  <c:v>43.054261333333329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53-4FF8-AA8D-1291247D6FE1}"/>
            </c:ext>
          </c:extLst>
        </c:ser>
        <c:ser>
          <c:idx val="1"/>
          <c:order val="1"/>
          <c:tx>
            <c:strRef>
              <c:f>'Comparisons by Enzyme'!$Y$4</c:f>
              <c:strCache>
                <c:ptCount val="1"/>
                <c:pt idx="0">
                  <c:v>Highlander-Hypoxia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'Comparisons by Enzyme'!$Y$26:$Y$45</c:f>
                <c:numCache>
                  <c:formatCode>General</c:formatCode>
                  <c:ptCount val="20"/>
                  <c:pt idx="0">
                    <c:v>3.5055819681617932</c:v>
                  </c:pt>
                  <c:pt idx="1">
                    <c:v>3.2717441034297639</c:v>
                  </c:pt>
                  <c:pt idx="2">
                    <c:v>2.8990929966297445</c:v>
                  </c:pt>
                  <c:pt idx="3">
                    <c:v>3.181631165363505</c:v>
                  </c:pt>
                  <c:pt idx="4">
                    <c:v>4.101745767113961</c:v>
                  </c:pt>
                  <c:pt idx="5">
                    <c:v>3.7515575211710868</c:v>
                  </c:pt>
                  <c:pt idx="6">
                    <c:v>2.8231942074017065</c:v>
                  </c:pt>
                  <c:pt idx="7">
                    <c:v>4.5842491702318746</c:v>
                  </c:pt>
                  <c:pt idx="8">
                    <c:v>3.3822271600146321</c:v>
                  </c:pt>
                  <c:pt idx="9">
                    <c:v>2.8378294614640129</c:v>
                  </c:pt>
                  <c:pt idx="10">
                    <c:v>2.8766209919600207</c:v>
                  </c:pt>
                  <c:pt idx="11">
                    <c:v>2.5098274786368129</c:v>
                  </c:pt>
                  <c:pt idx="12">
                    <c:v>2.0173056473608968</c:v>
                  </c:pt>
                  <c:pt idx="13">
                    <c:v>2.7163823310227162</c:v>
                  </c:pt>
                  <c:pt idx="14">
                    <c:v>5.176231511503965</c:v>
                  </c:pt>
                  <c:pt idx="15">
                    <c:v>5.4410210444477203</c:v>
                  </c:pt>
                  <c:pt idx="16">
                    <c:v>3.6883995394028921</c:v>
                  </c:pt>
                  <c:pt idx="17">
                    <c:v>1.5364068393574324</c:v>
                  </c:pt>
                  <c:pt idx="18">
                    <c:v>11.914466710196466</c:v>
                  </c:pt>
                  <c:pt idx="19">
                    <c:v>4.2389421383089188</c:v>
                  </c:pt>
                </c:numCache>
              </c:numRef>
            </c:plus>
            <c:minus>
              <c:numRef>
                <c:f>'Comparisons by Enzyme'!$Y$26:$Y$45</c:f>
                <c:numCache>
                  <c:formatCode>General</c:formatCode>
                  <c:ptCount val="20"/>
                  <c:pt idx="0">
                    <c:v>3.5055819681617932</c:v>
                  </c:pt>
                  <c:pt idx="1">
                    <c:v>3.2717441034297639</c:v>
                  </c:pt>
                  <c:pt idx="2">
                    <c:v>2.8990929966297445</c:v>
                  </c:pt>
                  <c:pt idx="3">
                    <c:v>3.181631165363505</c:v>
                  </c:pt>
                  <c:pt idx="4">
                    <c:v>4.101745767113961</c:v>
                  </c:pt>
                  <c:pt idx="5">
                    <c:v>3.7515575211710868</c:v>
                  </c:pt>
                  <c:pt idx="6">
                    <c:v>2.8231942074017065</c:v>
                  </c:pt>
                  <c:pt idx="7">
                    <c:v>4.5842491702318746</c:v>
                  </c:pt>
                  <c:pt idx="8">
                    <c:v>3.3822271600146321</c:v>
                  </c:pt>
                  <c:pt idx="9">
                    <c:v>2.8378294614640129</c:v>
                  </c:pt>
                  <c:pt idx="10">
                    <c:v>2.8766209919600207</c:v>
                  </c:pt>
                  <c:pt idx="11">
                    <c:v>2.5098274786368129</c:v>
                  </c:pt>
                  <c:pt idx="12">
                    <c:v>2.0173056473608968</c:v>
                  </c:pt>
                  <c:pt idx="13">
                    <c:v>2.7163823310227162</c:v>
                  </c:pt>
                  <c:pt idx="14">
                    <c:v>5.176231511503965</c:v>
                  </c:pt>
                  <c:pt idx="15">
                    <c:v>5.4410210444477203</c:v>
                  </c:pt>
                  <c:pt idx="16">
                    <c:v>3.6883995394028921</c:v>
                  </c:pt>
                  <c:pt idx="17">
                    <c:v>1.5364068393574324</c:v>
                  </c:pt>
                  <c:pt idx="18">
                    <c:v>11.914466710196466</c:v>
                  </c:pt>
                  <c:pt idx="19">
                    <c:v>4.2389421383089188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'Comparisons by Enzyme'!$W$5:$W$24</c:f>
              <c:strCache>
                <c:ptCount val="20"/>
                <c:pt idx="0">
                  <c:v>Masseter</c:v>
                </c:pt>
                <c:pt idx="1">
                  <c:v>Plantaris</c:v>
                </c:pt>
                <c:pt idx="2">
                  <c:v>Rectus femoris </c:v>
                </c:pt>
                <c:pt idx="3">
                  <c:v>Pec. Major </c:v>
                </c:pt>
                <c:pt idx="4">
                  <c:v>Intercostals </c:v>
                </c:pt>
                <c:pt idx="5">
                  <c:v>Diaphragm </c:v>
                </c:pt>
                <c:pt idx="6">
                  <c:v>Semitendinosus </c:v>
                </c:pt>
                <c:pt idx="7">
                  <c:v>Glut. Max</c:v>
                </c:pt>
                <c:pt idx="8">
                  <c:v>Lower trapezius </c:v>
                </c:pt>
                <c:pt idx="9">
                  <c:v>Soleus</c:v>
                </c:pt>
                <c:pt idx="10">
                  <c:v>Biceps femoris </c:v>
                </c:pt>
                <c:pt idx="11">
                  <c:v>Vastus medialis </c:v>
                </c:pt>
                <c:pt idx="12">
                  <c:v>Biceps brachii</c:v>
                </c:pt>
                <c:pt idx="13">
                  <c:v>Medial trapezius </c:v>
                </c:pt>
                <c:pt idx="14">
                  <c:v>Grastroc</c:v>
                </c:pt>
                <c:pt idx="15">
                  <c:v>Erecor spinae </c:v>
                </c:pt>
                <c:pt idx="16">
                  <c:v>EDL </c:v>
                </c:pt>
                <c:pt idx="17">
                  <c:v>Vastus lateris </c:v>
                </c:pt>
                <c:pt idx="18">
                  <c:v>Tibialis anterior </c:v>
                </c:pt>
                <c:pt idx="19">
                  <c:v>Triceps </c:v>
                </c:pt>
              </c:strCache>
            </c:strRef>
          </c:cat>
          <c:val>
            <c:numRef>
              <c:f>'Comparisons by Enzyme'!$Y$5:$Y$24</c:f>
              <c:numCache>
                <c:formatCode>0.000</c:formatCode>
                <c:ptCount val="20"/>
                <c:pt idx="0">
                  <c:v>44.731687809523805</c:v>
                </c:pt>
                <c:pt idx="1">
                  <c:v>47.622922285714289</c:v>
                </c:pt>
                <c:pt idx="2">
                  <c:v>32.596241238095232</c:v>
                </c:pt>
                <c:pt idx="3">
                  <c:v>31.387970190476185</c:v>
                </c:pt>
                <c:pt idx="4">
                  <c:v>42.976068761904763</c:v>
                </c:pt>
                <c:pt idx="5">
                  <c:v>76.320068666666657</c:v>
                </c:pt>
                <c:pt idx="6">
                  <c:v>32.438708190476184</c:v>
                </c:pt>
                <c:pt idx="7">
                  <c:v>33.341028857142852</c:v>
                </c:pt>
                <c:pt idx="8">
                  <c:v>25.811921523809524</c:v>
                </c:pt>
                <c:pt idx="9">
                  <c:v>37.873677111111107</c:v>
                </c:pt>
                <c:pt idx="10">
                  <c:v>23.508009142857141</c:v>
                </c:pt>
                <c:pt idx="11">
                  <c:v>38.572030857142856</c:v>
                </c:pt>
                <c:pt idx="12">
                  <c:v>26.626798857142855</c:v>
                </c:pt>
                <c:pt idx="13">
                  <c:v>28.880878666666664</c:v>
                </c:pt>
                <c:pt idx="14">
                  <c:v>49.421869111111107</c:v>
                </c:pt>
                <c:pt idx="15">
                  <c:v>37.489083999999998</c:v>
                </c:pt>
                <c:pt idx="16">
                  <c:v>27.305413142857141</c:v>
                </c:pt>
                <c:pt idx="17">
                  <c:v>22.076538142857142</c:v>
                </c:pt>
                <c:pt idx="18">
                  <c:v>53.103964952380956</c:v>
                </c:pt>
                <c:pt idx="19">
                  <c:v>43.011991428571427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53-4FF8-AA8D-1291247D6FE1}"/>
            </c:ext>
          </c:extLst>
        </c:ser>
        <c:ser>
          <c:idx val="2"/>
          <c:order val="2"/>
          <c:tx>
            <c:strRef>
              <c:f>'Comparisons by Enzyme'!$Z$4</c:f>
              <c:strCache>
                <c:ptCount val="1"/>
                <c:pt idx="0">
                  <c:v>Lowlander-Normoxia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'Comparisons by Enzyme'!$Z$26:$Z$45</c:f>
                <c:numCache>
                  <c:formatCode>General</c:formatCode>
                  <c:ptCount val="20"/>
                  <c:pt idx="0">
                    <c:v>3.3104438164784908</c:v>
                  </c:pt>
                  <c:pt idx="1">
                    <c:v>5.3384433737847985</c:v>
                  </c:pt>
                  <c:pt idx="2">
                    <c:v>1.7910644192536689</c:v>
                  </c:pt>
                  <c:pt idx="3">
                    <c:v>2.3854019313236194</c:v>
                  </c:pt>
                  <c:pt idx="4">
                    <c:v>3.7485101693691889</c:v>
                  </c:pt>
                  <c:pt idx="5">
                    <c:v>8.1366739115379811</c:v>
                  </c:pt>
                  <c:pt idx="6">
                    <c:v>3.0093225828041184</c:v>
                  </c:pt>
                  <c:pt idx="7">
                    <c:v>2.851926209056217</c:v>
                  </c:pt>
                  <c:pt idx="8">
                    <c:v>1.4166070367601742</c:v>
                  </c:pt>
                  <c:pt idx="9">
                    <c:v>4.3859383181582681</c:v>
                  </c:pt>
                  <c:pt idx="10">
                    <c:v>1.9885375297960683</c:v>
                  </c:pt>
                  <c:pt idx="11">
                    <c:v>2.6026612644216378</c:v>
                  </c:pt>
                  <c:pt idx="12">
                    <c:v>2.3695653167926394</c:v>
                  </c:pt>
                  <c:pt idx="13">
                    <c:v>1.7106102919917801</c:v>
                  </c:pt>
                  <c:pt idx="14">
                    <c:v>4.2531993228996612</c:v>
                  </c:pt>
                  <c:pt idx="15">
                    <c:v>2.015669194425596</c:v>
                  </c:pt>
                  <c:pt idx="16">
                    <c:v>5.0238777127549739</c:v>
                  </c:pt>
                  <c:pt idx="17">
                    <c:v>2.4921821183027943</c:v>
                  </c:pt>
                  <c:pt idx="18">
                    <c:v>9.8965033027660496</c:v>
                  </c:pt>
                  <c:pt idx="19">
                    <c:v>6.3279392706144115</c:v>
                  </c:pt>
                </c:numCache>
              </c:numRef>
            </c:plus>
            <c:minus>
              <c:numRef>
                <c:f>'Comparisons by Enzyme'!$Z$26:$Z$45</c:f>
                <c:numCache>
                  <c:formatCode>General</c:formatCode>
                  <c:ptCount val="20"/>
                  <c:pt idx="0">
                    <c:v>3.3104438164784908</c:v>
                  </c:pt>
                  <c:pt idx="1">
                    <c:v>5.3384433737847985</c:v>
                  </c:pt>
                  <c:pt idx="2">
                    <c:v>1.7910644192536689</c:v>
                  </c:pt>
                  <c:pt idx="3">
                    <c:v>2.3854019313236194</c:v>
                  </c:pt>
                  <c:pt idx="4">
                    <c:v>3.7485101693691889</c:v>
                  </c:pt>
                  <c:pt idx="5">
                    <c:v>8.1366739115379811</c:v>
                  </c:pt>
                  <c:pt idx="6">
                    <c:v>3.0093225828041184</c:v>
                  </c:pt>
                  <c:pt idx="7">
                    <c:v>2.851926209056217</c:v>
                  </c:pt>
                  <c:pt idx="8">
                    <c:v>1.4166070367601742</c:v>
                  </c:pt>
                  <c:pt idx="9">
                    <c:v>4.3859383181582681</c:v>
                  </c:pt>
                  <c:pt idx="10">
                    <c:v>1.9885375297960683</c:v>
                  </c:pt>
                  <c:pt idx="11">
                    <c:v>2.6026612644216378</c:v>
                  </c:pt>
                  <c:pt idx="12">
                    <c:v>2.3695653167926394</c:v>
                  </c:pt>
                  <c:pt idx="13">
                    <c:v>1.7106102919917801</c:v>
                  </c:pt>
                  <c:pt idx="14">
                    <c:v>4.2531993228996612</c:v>
                  </c:pt>
                  <c:pt idx="15">
                    <c:v>2.015669194425596</c:v>
                  </c:pt>
                  <c:pt idx="16">
                    <c:v>5.0238777127549739</c:v>
                  </c:pt>
                  <c:pt idx="17">
                    <c:v>2.4921821183027943</c:v>
                  </c:pt>
                  <c:pt idx="18">
                    <c:v>9.8965033027660496</c:v>
                  </c:pt>
                  <c:pt idx="19">
                    <c:v>6.3279392706144115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'Comparisons by Enzyme'!$W$5:$W$24</c:f>
              <c:strCache>
                <c:ptCount val="20"/>
                <c:pt idx="0">
                  <c:v>Masseter</c:v>
                </c:pt>
                <c:pt idx="1">
                  <c:v>Plantaris</c:v>
                </c:pt>
                <c:pt idx="2">
                  <c:v>Rectus femoris </c:v>
                </c:pt>
                <c:pt idx="3">
                  <c:v>Pec. Major </c:v>
                </c:pt>
                <c:pt idx="4">
                  <c:v>Intercostals </c:v>
                </c:pt>
                <c:pt idx="5">
                  <c:v>Diaphragm </c:v>
                </c:pt>
                <c:pt idx="6">
                  <c:v>Semitendinosus </c:v>
                </c:pt>
                <c:pt idx="7">
                  <c:v>Glut. Max</c:v>
                </c:pt>
                <c:pt idx="8">
                  <c:v>Lower trapezius </c:v>
                </c:pt>
                <c:pt idx="9">
                  <c:v>Soleus</c:v>
                </c:pt>
                <c:pt idx="10">
                  <c:v>Biceps femoris </c:v>
                </c:pt>
                <c:pt idx="11">
                  <c:v>Vastus medialis </c:v>
                </c:pt>
                <c:pt idx="12">
                  <c:v>Biceps brachii</c:v>
                </c:pt>
                <c:pt idx="13">
                  <c:v>Medial trapezius </c:v>
                </c:pt>
                <c:pt idx="14">
                  <c:v>Grastroc</c:v>
                </c:pt>
                <c:pt idx="15">
                  <c:v>Erecor spinae </c:v>
                </c:pt>
                <c:pt idx="16">
                  <c:v>EDL </c:v>
                </c:pt>
                <c:pt idx="17">
                  <c:v>Vastus lateris </c:v>
                </c:pt>
                <c:pt idx="18">
                  <c:v>Tibialis anterior </c:v>
                </c:pt>
                <c:pt idx="19">
                  <c:v>Triceps </c:v>
                </c:pt>
              </c:strCache>
            </c:strRef>
          </c:cat>
          <c:val>
            <c:numRef>
              <c:f>'Comparisons by Enzyme'!$Z$5:$Z$24</c:f>
              <c:numCache>
                <c:formatCode>0.000</c:formatCode>
                <c:ptCount val="20"/>
                <c:pt idx="0">
                  <c:v>48.4456864</c:v>
                </c:pt>
                <c:pt idx="1">
                  <c:v>25.720487533333333</c:v>
                </c:pt>
                <c:pt idx="2">
                  <c:v>27.629635466666667</c:v>
                </c:pt>
                <c:pt idx="3">
                  <c:v>24.808146333333333</c:v>
                </c:pt>
                <c:pt idx="4">
                  <c:v>41.508830400000008</c:v>
                </c:pt>
                <c:pt idx="5">
                  <c:v>58.552055999999993</c:v>
                </c:pt>
                <c:pt idx="6">
                  <c:v>32.28544939999999</c:v>
                </c:pt>
                <c:pt idx="7">
                  <c:v>26.073805866666667</c:v>
                </c:pt>
                <c:pt idx="8">
                  <c:v>31.055145333333332</c:v>
                </c:pt>
                <c:pt idx="9">
                  <c:v>31.142588666666665</c:v>
                </c:pt>
                <c:pt idx="10">
                  <c:v>17.327487333333334</c:v>
                </c:pt>
                <c:pt idx="11">
                  <c:v>22.406952400000002</c:v>
                </c:pt>
                <c:pt idx="12">
                  <c:v>27.61573906666667</c:v>
                </c:pt>
                <c:pt idx="13">
                  <c:v>27.139763733333332</c:v>
                </c:pt>
                <c:pt idx="14">
                  <c:v>36.655394533333329</c:v>
                </c:pt>
                <c:pt idx="15">
                  <c:v>16.741097066666665</c:v>
                </c:pt>
                <c:pt idx="16">
                  <c:v>24.412098933333333</c:v>
                </c:pt>
                <c:pt idx="17">
                  <c:v>20.733287000000001</c:v>
                </c:pt>
                <c:pt idx="18">
                  <c:v>34.640416533333322</c:v>
                </c:pt>
                <c:pt idx="19">
                  <c:v>42.709970933333331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53-4FF8-AA8D-1291247D6FE1}"/>
            </c:ext>
          </c:extLst>
        </c:ser>
        <c:ser>
          <c:idx val="3"/>
          <c:order val="3"/>
          <c:tx>
            <c:strRef>
              <c:f>'Comparisons by Enzyme'!$AA$4</c:f>
              <c:strCache>
                <c:ptCount val="1"/>
                <c:pt idx="0">
                  <c:v>Lowlander-Hypoxia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E53-4FF8-AA8D-1291247D6FE1}"/>
              </c:ext>
            </c:extLst>
          </c:dPt>
          <c:errBars>
            <c:errBarType val="both"/>
            <c:errValType val="cust"/>
            <c:noEndCap val="0"/>
            <c:plus>
              <c:numRef>
                <c:f>'Comparisons by Enzyme'!$AA$26:$AA$45</c:f>
                <c:numCache>
                  <c:formatCode>General</c:formatCode>
                  <c:ptCount val="20"/>
                  <c:pt idx="0">
                    <c:v>4.6961669449815648</c:v>
                  </c:pt>
                  <c:pt idx="1">
                    <c:v>4.0442290693235821</c:v>
                  </c:pt>
                  <c:pt idx="2">
                    <c:v>3.2037727844956634</c:v>
                  </c:pt>
                  <c:pt idx="3">
                    <c:v>4.0896232721344674</c:v>
                  </c:pt>
                  <c:pt idx="4">
                    <c:v>2.6717343078243627</c:v>
                  </c:pt>
                  <c:pt idx="5">
                    <c:v>5.7210767884205156</c:v>
                  </c:pt>
                  <c:pt idx="6">
                    <c:v>3.8003114665256081</c:v>
                  </c:pt>
                  <c:pt idx="7">
                    <c:v>3.5801501208150146</c:v>
                  </c:pt>
                  <c:pt idx="8">
                    <c:v>2.5791513041971603</c:v>
                  </c:pt>
                  <c:pt idx="9">
                    <c:v>4.0533024039775603</c:v>
                  </c:pt>
                  <c:pt idx="10">
                    <c:v>3.5202449015467674</c:v>
                  </c:pt>
                  <c:pt idx="11">
                    <c:v>2.608698466066556</c:v>
                  </c:pt>
                  <c:pt idx="12">
                    <c:v>2.0956322617155245</c:v>
                  </c:pt>
                  <c:pt idx="13">
                    <c:v>4.3922110284208076</c:v>
                  </c:pt>
                  <c:pt idx="14">
                    <c:v>6.6937641024544074</c:v>
                  </c:pt>
                  <c:pt idx="15">
                    <c:v>2.4675477920801181</c:v>
                  </c:pt>
                  <c:pt idx="16">
                    <c:v>11.803853627292151</c:v>
                  </c:pt>
                  <c:pt idx="17">
                    <c:v>2.2828192596756258</c:v>
                  </c:pt>
                  <c:pt idx="18">
                    <c:v>4.5483947147846715</c:v>
                  </c:pt>
                  <c:pt idx="19">
                    <c:v>10.0377388864708</c:v>
                  </c:pt>
                </c:numCache>
              </c:numRef>
            </c:plus>
            <c:minus>
              <c:numRef>
                <c:f>'Comparisons by Enzyme'!$AA$26:$AA$45</c:f>
                <c:numCache>
                  <c:formatCode>General</c:formatCode>
                  <c:ptCount val="20"/>
                  <c:pt idx="0">
                    <c:v>4.6961669449815648</c:v>
                  </c:pt>
                  <c:pt idx="1">
                    <c:v>4.0442290693235821</c:v>
                  </c:pt>
                  <c:pt idx="2">
                    <c:v>3.2037727844956634</c:v>
                  </c:pt>
                  <c:pt idx="3">
                    <c:v>4.0896232721344674</c:v>
                  </c:pt>
                  <c:pt idx="4">
                    <c:v>2.6717343078243627</c:v>
                  </c:pt>
                  <c:pt idx="5">
                    <c:v>5.7210767884205156</c:v>
                  </c:pt>
                  <c:pt idx="6">
                    <c:v>3.8003114665256081</c:v>
                  </c:pt>
                  <c:pt idx="7">
                    <c:v>3.5801501208150146</c:v>
                  </c:pt>
                  <c:pt idx="8">
                    <c:v>2.5791513041971603</c:v>
                  </c:pt>
                  <c:pt idx="9">
                    <c:v>4.0533024039775603</c:v>
                  </c:pt>
                  <c:pt idx="10">
                    <c:v>3.5202449015467674</c:v>
                  </c:pt>
                  <c:pt idx="11">
                    <c:v>2.608698466066556</c:v>
                  </c:pt>
                  <c:pt idx="12">
                    <c:v>2.0956322617155245</c:v>
                  </c:pt>
                  <c:pt idx="13">
                    <c:v>4.3922110284208076</c:v>
                  </c:pt>
                  <c:pt idx="14">
                    <c:v>6.6937641024544074</c:v>
                  </c:pt>
                  <c:pt idx="15">
                    <c:v>2.4675477920801181</c:v>
                  </c:pt>
                  <c:pt idx="16">
                    <c:v>11.803853627292151</c:v>
                  </c:pt>
                  <c:pt idx="17">
                    <c:v>2.2828192596756258</c:v>
                  </c:pt>
                  <c:pt idx="18">
                    <c:v>4.5483947147846715</c:v>
                  </c:pt>
                  <c:pt idx="19">
                    <c:v>10.0377388864708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'Comparisons by Enzyme'!$W$5:$W$24</c:f>
              <c:strCache>
                <c:ptCount val="20"/>
                <c:pt idx="0">
                  <c:v>Masseter</c:v>
                </c:pt>
                <c:pt idx="1">
                  <c:v>Plantaris</c:v>
                </c:pt>
                <c:pt idx="2">
                  <c:v>Rectus femoris </c:v>
                </c:pt>
                <c:pt idx="3">
                  <c:v>Pec. Major </c:v>
                </c:pt>
                <c:pt idx="4">
                  <c:v>Intercostals </c:v>
                </c:pt>
                <c:pt idx="5">
                  <c:v>Diaphragm </c:v>
                </c:pt>
                <c:pt idx="6">
                  <c:v>Semitendinosus </c:v>
                </c:pt>
                <c:pt idx="7">
                  <c:v>Glut. Max</c:v>
                </c:pt>
                <c:pt idx="8">
                  <c:v>Lower trapezius </c:v>
                </c:pt>
                <c:pt idx="9">
                  <c:v>Soleus</c:v>
                </c:pt>
                <c:pt idx="10">
                  <c:v>Biceps femoris </c:v>
                </c:pt>
                <c:pt idx="11">
                  <c:v>Vastus medialis </c:v>
                </c:pt>
                <c:pt idx="12">
                  <c:v>Biceps brachii</c:v>
                </c:pt>
                <c:pt idx="13">
                  <c:v>Medial trapezius </c:v>
                </c:pt>
                <c:pt idx="14">
                  <c:v>Grastroc</c:v>
                </c:pt>
                <c:pt idx="15">
                  <c:v>Erecor spinae </c:v>
                </c:pt>
                <c:pt idx="16">
                  <c:v>EDL </c:v>
                </c:pt>
                <c:pt idx="17">
                  <c:v>Vastus lateris </c:v>
                </c:pt>
                <c:pt idx="18">
                  <c:v>Tibialis anterior </c:v>
                </c:pt>
                <c:pt idx="19">
                  <c:v>Triceps </c:v>
                </c:pt>
              </c:strCache>
            </c:strRef>
          </c:cat>
          <c:val>
            <c:numRef>
              <c:f>'Comparisons by Enzyme'!$AA$5:$AA$24</c:f>
              <c:numCache>
                <c:formatCode>0.000</c:formatCode>
                <c:ptCount val="20"/>
                <c:pt idx="0">
                  <c:v>46.560975333333339</c:v>
                </c:pt>
                <c:pt idx="1">
                  <c:v>22.682091666666665</c:v>
                </c:pt>
                <c:pt idx="2">
                  <c:v>26.372706761904762</c:v>
                </c:pt>
                <c:pt idx="3">
                  <c:v>32.212165809523803</c:v>
                </c:pt>
                <c:pt idx="4">
                  <c:v>31.584869619047627</c:v>
                </c:pt>
                <c:pt idx="5">
                  <c:v>61.129507333333343</c:v>
                </c:pt>
                <c:pt idx="6">
                  <c:v>31.382095619047618</c:v>
                </c:pt>
                <c:pt idx="7">
                  <c:v>20.022160000000003</c:v>
                </c:pt>
                <c:pt idx="8">
                  <c:v>29.6926499047619</c:v>
                </c:pt>
                <c:pt idx="9">
                  <c:v>19.94990952380952</c:v>
                </c:pt>
                <c:pt idx="10">
                  <c:v>23.840428857142854</c:v>
                </c:pt>
                <c:pt idx="11">
                  <c:v>23.500435222222219</c:v>
                </c:pt>
                <c:pt idx="12">
                  <c:v>29.726749428571431</c:v>
                </c:pt>
                <c:pt idx="13">
                  <c:v>34.26725295238095</c:v>
                </c:pt>
                <c:pt idx="14">
                  <c:v>46.634036095238095</c:v>
                </c:pt>
                <c:pt idx="15">
                  <c:v>29.71166911111111</c:v>
                </c:pt>
                <c:pt idx="16">
                  <c:v>36.520387428571425</c:v>
                </c:pt>
                <c:pt idx="17">
                  <c:v>19.299058777777773</c:v>
                </c:pt>
                <c:pt idx="18">
                  <c:v>32.797124571428569</c:v>
                </c:pt>
                <c:pt idx="19">
                  <c:v>31.059331523809526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53-4FF8-AA8D-1291247D6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2898840"/>
        <c:axId val="742907368"/>
      </c:barChart>
      <c:catAx>
        <c:axId val="742898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Muscle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07368"/>
        <c:crosses val="autoZero"/>
        <c:auto val="1"/>
        <c:lblAlgn val="ctr"/>
        <c:lblOffset val="100"/>
        <c:noMultiLvlLbl val="0"/>
      </c:catAx>
      <c:valAx>
        <c:axId val="742907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COX activity (</a:t>
                </a:r>
                <a:r>
                  <a:rPr lang="el-GR" sz="1400" b="0" i="0" baseline="0">
                    <a:effectLst/>
                  </a:rPr>
                  <a:t>μ</a:t>
                </a:r>
                <a:r>
                  <a:rPr lang="en-CA" sz="1400" b="0" i="0" baseline="0">
                    <a:effectLst/>
                  </a:rPr>
                  <a:t>mol/g/min)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9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'Summary-Masseter'!$G$45:$H$45</c:f>
                <c:numCache>
                  <c:formatCode>General</c:formatCode>
                  <c:ptCount val="2"/>
                  <c:pt idx="0">
                    <c:v>6.4323052664583527</c:v>
                  </c:pt>
                  <c:pt idx="1">
                    <c:v>2.5600958688299738</c:v>
                  </c:pt>
                </c:numCache>
              </c:numRef>
            </c:plus>
            <c:minus>
              <c:numRef>
                <c:f>'Summary-Masseter'!$G$45:$H$45</c:f>
                <c:numCache>
                  <c:formatCode>General</c:formatCode>
                  <c:ptCount val="2"/>
                  <c:pt idx="0">
                    <c:v>6.4323052664583527</c:v>
                  </c:pt>
                  <c:pt idx="1">
                    <c:v>2.5600958688299738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'Summary-Masseter'!$D$44:$E$44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'Summary-Masseter'!$D$45:$E$45</c:f>
              <c:numCache>
                <c:formatCode>General</c:formatCode>
                <c:ptCount val="2"/>
                <c:pt idx="0">
                  <c:v>41.728883400000008</c:v>
                </c:pt>
                <c:pt idx="1">
                  <c:v>47.055476119047626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1-412A-9410-4FD0EE43E817}"/>
            </c:ext>
          </c:extLst>
        </c:ser>
        <c:ser>
          <c:idx val="1"/>
          <c:order val="1"/>
          <c:tx>
            <c:v>Lowlander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'Summary-Masseter'!$G$46:$H$46</c:f>
                <c:numCache>
                  <c:formatCode>General</c:formatCode>
                  <c:ptCount val="2"/>
                  <c:pt idx="0">
                    <c:v>4.0628888040052775</c:v>
                  </c:pt>
                  <c:pt idx="1">
                    <c:v>4.2175169927990437</c:v>
                  </c:pt>
                </c:numCache>
              </c:numRef>
            </c:plus>
            <c:minus>
              <c:numRef>
                <c:f>'Summary-Masseter'!$G$46:$H$46</c:f>
                <c:numCache>
                  <c:formatCode>General</c:formatCode>
                  <c:ptCount val="2"/>
                  <c:pt idx="0">
                    <c:v>4.0628888040052775</c:v>
                  </c:pt>
                  <c:pt idx="1">
                    <c:v>4.2175169927990437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'Summary-Masseter'!$D$44:$E$44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'Summary-Masseter'!$D$46:$E$46</c:f>
              <c:numCache>
                <c:formatCode>General</c:formatCode>
                <c:ptCount val="2"/>
                <c:pt idx="0">
                  <c:v>51.482379300000005</c:v>
                </c:pt>
                <c:pt idx="1">
                  <c:v>36.702107023809525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1-412A-9410-4FD0EE43E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603680"/>
        <c:axId val="689601384"/>
      </c:lineChart>
      <c:catAx>
        <c:axId val="68960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01384"/>
        <c:crosses val="autoZero"/>
        <c:auto val="1"/>
        <c:lblAlgn val="ctr"/>
        <c:lblOffset val="100"/>
        <c:noMultiLvlLbl val="0"/>
      </c:catAx>
      <c:valAx>
        <c:axId val="689601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0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LDH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'Summary-Masseter'!$G$52:$H$52</c:f>
                <c:numCache>
                  <c:formatCode>General</c:formatCode>
                  <c:ptCount val="2"/>
                  <c:pt idx="0">
                    <c:v>33.152884690119926</c:v>
                  </c:pt>
                  <c:pt idx="1">
                    <c:v>17.868334633027615</c:v>
                  </c:pt>
                </c:numCache>
              </c:numRef>
            </c:plus>
            <c:minus>
              <c:numRef>
                <c:f>'Summary-Masseter'!$G$52:$H$52</c:f>
                <c:numCache>
                  <c:formatCode>General</c:formatCode>
                  <c:ptCount val="2"/>
                  <c:pt idx="0">
                    <c:v>33.152884690119926</c:v>
                  </c:pt>
                  <c:pt idx="1">
                    <c:v>17.868334633027615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'Summary-Masseter'!$D$51:$E$51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'Summary-Masseter'!$D$52:$E$52</c:f>
              <c:numCache>
                <c:formatCode>General</c:formatCode>
                <c:ptCount val="2"/>
                <c:pt idx="0">
                  <c:v>276.31385599999999</c:v>
                </c:pt>
                <c:pt idx="1">
                  <c:v>342.37508266666657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C-449B-B59B-AE42C9C3201B}"/>
            </c:ext>
          </c:extLst>
        </c:ser>
        <c:ser>
          <c:idx val="1"/>
          <c:order val="1"/>
          <c:tx>
            <c:v>Lowlander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'Summary-Masseter'!$G$53:$H$53</c:f>
                <c:numCache>
                  <c:formatCode>General</c:formatCode>
                  <c:ptCount val="2"/>
                  <c:pt idx="0">
                    <c:v>17.168955303550831</c:v>
                  </c:pt>
                  <c:pt idx="1">
                    <c:v>15.096067179749699</c:v>
                  </c:pt>
                </c:numCache>
              </c:numRef>
            </c:plus>
            <c:minus>
              <c:numRef>
                <c:f>'Summary-Masseter'!$G$53:$H$53</c:f>
                <c:numCache>
                  <c:formatCode>General</c:formatCode>
                  <c:ptCount val="2"/>
                  <c:pt idx="0">
                    <c:v>17.168955303550831</c:v>
                  </c:pt>
                  <c:pt idx="1">
                    <c:v>15.096067179749699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'Summary-Masseter'!$D$51:$E$51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'Summary-Masseter'!$D$53:$E$53</c:f>
              <c:numCache>
                <c:formatCode>General</c:formatCode>
                <c:ptCount val="2"/>
                <c:pt idx="0">
                  <c:v>391.8032085333333</c:v>
                </c:pt>
                <c:pt idx="1">
                  <c:v>344.75014399999992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BC-449B-B59B-AE42C9C32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456608"/>
        <c:axId val="690461528"/>
      </c:lineChart>
      <c:catAx>
        <c:axId val="69045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461528"/>
        <c:crosses val="autoZero"/>
        <c:auto val="1"/>
        <c:lblAlgn val="ctr"/>
        <c:lblOffset val="100"/>
        <c:noMultiLvlLbl val="0"/>
      </c:catAx>
      <c:valAx>
        <c:axId val="690461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45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'Summary-Plantaris'!$G$30:$H$30</c:f>
                <c:numCache>
                  <c:formatCode>General</c:formatCode>
                  <c:ptCount val="2"/>
                  <c:pt idx="0">
                    <c:v>3.9572170433329035</c:v>
                  </c:pt>
                  <c:pt idx="1">
                    <c:v>3.2717441034297639</c:v>
                  </c:pt>
                </c:numCache>
              </c:numRef>
            </c:plus>
            <c:minus>
              <c:numRef>
                <c:f>'Summary-Plantaris'!$G$30:$H$30</c:f>
                <c:numCache>
                  <c:formatCode>General</c:formatCode>
                  <c:ptCount val="2"/>
                  <c:pt idx="0">
                    <c:v>3.9572170433329035</c:v>
                  </c:pt>
                  <c:pt idx="1">
                    <c:v>3.2717441034297639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'Summary-Plantaris'!$D$29:$E$29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'Summary-Plantaris'!$D$30:$E$30</c:f>
              <c:numCache>
                <c:formatCode>0.000</c:formatCode>
                <c:ptCount val="2"/>
                <c:pt idx="0">
                  <c:v>24.670222200000005</c:v>
                </c:pt>
                <c:pt idx="1">
                  <c:v>47.622922285714289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C-4DCB-91BE-E9ACD0DA2147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'Summary-Plantaris'!$G$31:$H$31</c:f>
                <c:numCache>
                  <c:formatCode>General</c:formatCode>
                  <c:ptCount val="2"/>
                  <c:pt idx="0">
                    <c:v>5.3384433737847985</c:v>
                  </c:pt>
                  <c:pt idx="1">
                    <c:v>2.863346529190042</c:v>
                  </c:pt>
                </c:numCache>
              </c:numRef>
            </c:plus>
            <c:minus>
              <c:numRef>
                <c:f>'Summary-Plantaris'!$G$31:$H$31</c:f>
                <c:numCache>
                  <c:formatCode>General</c:formatCode>
                  <c:ptCount val="2"/>
                  <c:pt idx="0">
                    <c:v>5.3384433737847985</c:v>
                  </c:pt>
                  <c:pt idx="1">
                    <c:v>2.863346529190042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'Summary-Plantaris'!$D$29:$E$29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'Summary-Plantaris'!$D$31:$E$31</c:f>
              <c:numCache>
                <c:formatCode>0.000</c:formatCode>
                <c:ptCount val="2"/>
                <c:pt idx="0" formatCode="General">
                  <c:v>25.720487533333333</c:v>
                </c:pt>
                <c:pt idx="1">
                  <c:v>22.682091666666665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C-4DCB-91BE-E9ACD0DA2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562080"/>
        <c:axId val="553562408"/>
      </c:lineChart>
      <c:catAx>
        <c:axId val="55356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62408"/>
        <c:crosses val="autoZero"/>
        <c:auto val="1"/>
        <c:lblAlgn val="ctr"/>
        <c:lblOffset val="100"/>
        <c:noMultiLvlLbl val="0"/>
      </c:catAx>
      <c:valAx>
        <c:axId val="55356240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6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'Summary-Plantaris'!$G$37:$H$37</c:f>
                <c:numCache>
                  <c:formatCode>General</c:formatCode>
                  <c:ptCount val="2"/>
                  <c:pt idx="0">
                    <c:v>7.3011083086454693</c:v>
                  </c:pt>
                  <c:pt idx="1">
                    <c:v>1.940405673520339</c:v>
                  </c:pt>
                </c:numCache>
              </c:numRef>
            </c:plus>
            <c:minus>
              <c:numRef>
                <c:f>'Summary-Plantaris'!$G$37:$H$37</c:f>
                <c:numCache>
                  <c:formatCode>General</c:formatCode>
                  <c:ptCount val="2"/>
                  <c:pt idx="0">
                    <c:v>7.3011083086454693</c:v>
                  </c:pt>
                  <c:pt idx="1">
                    <c:v>1.940405673520339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'Summary-Plantaris'!$G$36:$H$36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'Summary-Plantaris'!$D$37:$E$37</c:f>
              <c:numCache>
                <c:formatCode>General</c:formatCode>
                <c:ptCount val="2"/>
                <c:pt idx="0">
                  <c:v>30.683422933333325</c:v>
                </c:pt>
                <c:pt idx="1">
                  <c:v>54.531136000000004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A-46E8-B6ED-BBAAD665624A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'Summary-Plantaris'!$G$38:$H$38</c:f>
                <c:numCache>
                  <c:formatCode>General</c:formatCode>
                  <c:ptCount val="2"/>
                  <c:pt idx="0">
                    <c:v>5.6457503345633455</c:v>
                  </c:pt>
                  <c:pt idx="1">
                    <c:v>4.2140014959864143</c:v>
                  </c:pt>
                </c:numCache>
              </c:numRef>
            </c:plus>
            <c:minus>
              <c:numRef>
                <c:f>'Summary-Plantaris'!$G$38:$H$38</c:f>
                <c:numCache>
                  <c:formatCode>General</c:formatCode>
                  <c:ptCount val="2"/>
                  <c:pt idx="0">
                    <c:v>5.6457503345633455</c:v>
                  </c:pt>
                  <c:pt idx="1">
                    <c:v>4.2140014959864143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'Summary-Plantaris'!$G$36:$H$36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'Summary-Plantaris'!$D$38:$E$38</c:f>
              <c:numCache>
                <c:formatCode>General</c:formatCode>
                <c:ptCount val="2"/>
                <c:pt idx="0">
                  <c:v>29.919276799999999</c:v>
                </c:pt>
                <c:pt idx="1">
                  <c:v>26.644065777777772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CA-46E8-B6ED-BBAAD6656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524688"/>
        <c:axId val="553531576"/>
      </c:lineChart>
      <c:catAx>
        <c:axId val="55352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31576"/>
        <c:crosses val="autoZero"/>
        <c:auto val="1"/>
        <c:lblAlgn val="ctr"/>
        <c:lblOffset val="100"/>
        <c:noMultiLvlLbl val="0"/>
      </c:catAx>
      <c:valAx>
        <c:axId val="553531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2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'Summary-Plantaris'!$G$64:$H$64</c:f>
                <c:numCache>
                  <c:formatCode>General</c:formatCode>
                  <c:ptCount val="2"/>
                  <c:pt idx="0">
                    <c:v>0.64519174942623292</c:v>
                  </c:pt>
                  <c:pt idx="1">
                    <c:v>0.38943957500046772</c:v>
                  </c:pt>
                </c:numCache>
              </c:numRef>
            </c:plus>
            <c:minus>
              <c:numRef>
                <c:f>'Summary-Plantaris'!$G$64:$H$64</c:f>
                <c:numCache>
                  <c:formatCode>General</c:formatCode>
                  <c:ptCount val="2"/>
                  <c:pt idx="0">
                    <c:v>0.64519174942623292</c:v>
                  </c:pt>
                  <c:pt idx="1">
                    <c:v>0.38943957500046772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'Summary-Plantaris'!$G$63:$H$63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'Summary-Plantaris'!$D$64:$E$64</c:f>
              <c:numCache>
                <c:formatCode>0.000</c:formatCode>
                <c:ptCount val="2"/>
                <c:pt idx="0">
                  <c:v>5.4442759466666661</c:v>
                </c:pt>
                <c:pt idx="1">
                  <c:v>7.1629690666666663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3E-4486-BD51-33B09A3F985B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'Summary-Plantaris'!$G$65:$H$65</c:f>
                <c:numCache>
                  <c:formatCode>General</c:formatCode>
                  <c:ptCount val="2"/>
                  <c:pt idx="0">
                    <c:v>0.89702203005480941</c:v>
                  </c:pt>
                  <c:pt idx="1">
                    <c:v>0.507998366255351</c:v>
                  </c:pt>
                </c:numCache>
              </c:numRef>
            </c:plus>
            <c:minus>
              <c:numRef>
                <c:f>'Summary-Plantaris'!$G$65:$H$65</c:f>
                <c:numCache>
                  <c:formatCode>General</c:formatCode>
                  <c:ptCount val="2"/>
                  <c:pt idx="0">
                    <c:v>0.89702203005480941</c:v>
                  </c:pt>
                  <c:pt idx="1">
                    <c:v>0.507998366255351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'Summary-Plantaris'!$G$63:$H$63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'Summary-Plantaris'!$D$65:$E$65</c:f>
              <c:numCache>
                <c:formatCode>0.000</c:formatCode>
                <c:ptCount val="2"/>
                <c:pt idx="0">
                  <c:v>4.3207494400000002</c:v>
                </c:pt>
                <c:pt idx="1">
                  <c:v>4.192771022222221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3E-4486-BD51-33B09A3F9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078152"/>
        <c:axId val="544078480"/>
      </c:lineChart>
      <c:catAx>
        <c:axId val="54407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78480"/>
        <c:crosses val="autoZero"/>
        <c:auto val="1"/>
        <c:lblAlgn val="ctr"/>
        <c:lblOffset val="100"/>
        <c:noMultiLvlLbl val="0"/>
      </c:catAx>
      <c:valAx>
        <c:axId val="54407848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7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'Summary-Plantaris'!$G$44:$H$44</c:f>
                <c:numCache>
                  <c:formatCode>General</c:formatCode>
                  <c:ptCount val="2"/>
                  <c:pt idx="0">
                    <c:v>5.7962227742789656</c:v>
                  </c:pt>
                  <c:pt idx="1">
                    <c:v>4.7627839024801562</c:v>
                  </c:pt>
                </c:numCache>
              </c:numRef>
            </c:plus>
            <c:minus>
              <c:numRef>
                <c:f>'Summary-Plantaris'!$G$44:$H$44</c:f>
                <c:numCache>
                  <c:formatCode>General</c:formatCode>
                  <c:ptCount val="2"/>
                  <c:pt idx="0">
                    <c:v>5.7962227742789656</c:v>
                  </c:pt>
                  <c:pt idx="1">
                    <c:v>4.7627839024801562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'Summary-Plantaris'!$G$43:$H$43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'Summary-Plantaris'!$D$44:$E$44</c:f>
              <c:numCache>
                <c:formatCode>General</c:formatCode>
                <c:ptCount val="2"/>
                <c:pt idx="0">
                  <c:v>37.024998133333341</c:v>
                </c:pt>
                <c:pt idx="1">
                  <c:v>59.589347000000011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1-47FB-89A3-DD7E4F9A6A2F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'Summary-Plantaris'!$G$45:$H$45</c:f>
                <c:numCache>
                  <c:formatCode>General</c:formatCode>
                  <c:ptCount val="2"/>
                  <c:pt idx="0">
                    <c:v>7.0808140553687915</c:v>
                  </c:pt>
                  <c:pt idx="1">
                    <c:v>6.1471755163204964</c:v>
                  </c:pt>
                </c:numCache>
              </c:numRef>
            </c:plus>
            <c:minus>
              <c:numRef>
                <c:f>'Summary-Plantaris'!$G$45:$H$45</c:f>
                <c:numCache>
                  <c:formatCode>General</c:formatCode>
                  <c:ptCount val="2"/>
                  <c:pt idx="0">
                    <c:v>7.0808140553687915</c:v>
                  </c:pt>
                  <c:pt idx="1">
                    <c:v>6.1471755163204964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'Summary-Plantaris'!$G$43:$H$43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'Summary-Plantaris'!$D$45:$E$45</c:f>
              <c:numCache>
                <c:formatCode>General</c:formatCode>
                <c:ptCount val="2"/>
                <c:pt idx="0">
                  <c:v>39.974210800000002</c:v>
                </c:pt>
                <c:pt idx="1">
                  <c:v>34.516252722222227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1-47FB-89A3-DD7E4F9A6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435112"/>
        <c:axId val="546970872"/>
      </c:lineChart>
      <c:catAx>
        <c:axId val="55643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70872"/>
        <c:crosses val="autoZero"/>
        <c:auto val="1"/>
        <c:lblAlgn val="ctr"/>
        <c:lblOffset val="100"/>
        <c:noMultiLvlLbl val="0"/>
      </c:catAx>
      <c:valAx>
        <c:axId val="546970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3511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LDH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'Summary-Plantaris'!$G$51:$H$51</c:f>
                <c:numCache>
                  <c:formatCode>General</c:formatCode>
                  <c:ptCount val="2"/>
                  <c:pt idx="0">
                    <c:v>65.379187007362262</c:v>
                  </c:pt>
                  <c:pt idx="1">
                    <c:v>33.033606938692884</c:v>
                  </c:pt>
                </c:numCache>
              </c:numRef>
            </c:plus>
            <c:minus>
              <c:numRef>
                <c:f>'Summary-Plantaris'!$G$51:$H$51</c:f>
                <c:numCache>
                  <c:formatCode>General</c:formatCode>
                  <c:ptCount val="2"/>
                  <c:pt idx="0">
                    <c:v>65.379187007362262</c:v>
                  </c:pt>
                  <c:pt idx="1">
                    <c:v>33.033606938692884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'Summary-Plantaris'!$D$50:$E$50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'Summary-Plantaris'!$D$51:$E$51</c:f>
              <c:numCache>
                <c:formatCode>General</c:formatCode>
                <c:ptCount val="2"/>
                <c:pt idx="0">
                  <c:v>325.51715839999997</c:v>
                </c:pt>
                <c:pt idx="1">
                  <c:v>502.51942400000001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B-43D8-8CF1-DFA717DF07E6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'Summary-Plantaris'!$G$52:$H$52</c:f>
                <c:numCache>
                  <c:formatCode>General</c:formatCode>
                  <c:ptCount val="2"/>
                  <c:pt idx="0">
                    <c:v>105.16553239131702</c:v>
                  </c:pt>
                  <c:pt idx="1">
                    <c:v>48.938231321228166</c:v>
                  </c:pt>
                </c:numCache>
              </c:numRef>
            </c:plus>
            <c:minus>
              <c:numRef>
                <c:f>'Summary-Plantaris'!$G$52:$H$52</c:f>
                <c:numCache>
                  <c:formatCode>General</c:formatCode>
                  <c:ptCount val="2"/>
                  <c:pt idx="0">
                    <c:v>105.16553239131702</c:v>
                  </c:pt>
                  <c:pt idx="1">
                    <c:v>48.938231321228166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'Summary-Plantaris'!$D$50:$E$50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'Summary-Plantaris'!$D$52:$E$52</c:f>
              <c:numCache>
                <c:formatCode>General</c:formatCode>
                <c:ptCount val="2"/>
                <c:pt idx="0">
                  <c:v>514.78548053333327</c:v>
                </c:pt>
                <c:pt idx="1">
                  <c:v>384.82737066666664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0B-43D8-8CF1-DFA717DF0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065280"/>
        <c:axId val="693072824"/>
      </c:lineChart>
      <c:catAx>
        <c:axId val="69306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72824"/>
        <c:crosses val="autoZero"/>
        <c:auto val="1"/>
        <c:lblAlgn val="ctr"/>
        <c:lblOffset val="100"/>
        <c:noMultiLvlLbl val="0"/>
      </c:catAx>
      <c:valAx>
        <c:axId val="693072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6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'Summary-Rectus femoris '!$G$31:$H$31</c:f>
                <c:numCache>
                  <c:formatCode>General</c:formatCode>
                  <c:ptCount val="2"/>
                  <c:pt idx="0">
                    <c:v>1.7382717368347564</c:v>
                  </c:pt>
                  <c:pt idx="1">
                    <c:v>2.8990929966297445</c:v>
                  </c:pt>
                </c:numCache>
              </c:numRef>
            </c:plus>
            <c:minus>
              <c:numRef>
                <c:f>'Summary-Rectus femoris '!$G$31:$H$31</c:f>
                <c:numCache>
                  <c:formatCode>General</c:formatCode>
                  <c:ptCount val="2"/>
                  <c:pt idx="0">
                    <c:v>1.7382717368347564</c:v>
                  </c:pt>
                  <c:pt idx="1">
                    <c:v>2.8990929966297445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'Summary-Rectus femoris '!$D$30:$E$30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'Summary-Rectus femoris '!$D$31:$E$31</c:f>
              <c:numCache>
                <c:formatCode>General</c:formatCode>
                <c:ptCount val="2"/>
                <c:pt idx="0" formatCode="0.000">
                  <c:v>32.63219766666667</c:v>
                </c:pt>
                <c:pt idx="1">
                  <c:v>32.596241238095232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5-4476-BB69-A2ADA0A2F74F}"/>
            </c:ext>
          </c:extLst>
        </c:ser>
        <c:ser>
          <c:idx val="1"/>
          <c:order val="1"/>
          <c:tx>
            <c:v>Lowlander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'Summary-Rectus femoris '!$G$32:$H$32</c:f>
                <c:numCache>
                  <c:formatCode>General</c:formatCode>
                  <c:ptCount val="2"/>
                  <c:pt idx="0">
                    <c:v>1.7910644192536689</c:v>
                  </c:pt>
                  <c:pt idx="1">
                    <c:v>3.2037727844956634</c:v>
                  </c:pt>
                </c:numCache>
              </c:numRef>
            </c:plus>
            <c:minus>
              <c:numRef>
                <c:f>'Summary-Rectus femoris '!$G$32:$H$32</c:f>
                <c:numCache>
                  <c:formatCode>General</c:formatCode>
                  <c:ptCount val="2"/>
                  <c:pt idx="0">
                    <c:v>1.7910644192536689</c:v>
                  </c:pt>
                  <c:pt idx="1">
                    <c:v>3.2037727844956634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'Summary-Rectus femoris '!$D$30:$E$30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'Summary-Rectus femoris '!$D$32:$E$32</c:f>
              <c:numCache>
                <c:formatCode>General</c:formatCode>
                <c:ptCount val="2"/>
                <c:pt idx="0" formatCode="0.000">
                  <c:v>27.629635466666667</c:v>
                </c:pt>
                <c:pt idx="1">
                  <c:v>26.372706761904762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5-4476-BB69-A2ADA0A2F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51824"/>
        <c:axId val="540450184"/>
      </c:lineChart>
      <c:catAx>
        <c:axId val="54045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50184"/>
        <c:crosses val="autoZero"/>
        <c:auto val="1"/>
        <c:lblAlgn val="ctr"/>
        <c:lblOffset val="100"/>
        <c:noMultiLvlLbl val="0"/>
      </c:catAx>
      <c:valAx>
        <c:axId val="540450184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5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'Summary-Rectus femoris '!$G$38:$H$38</c:f>
                <c:numCache>
                  <c:formatCode>General</c:formatCode>
                  <c:ptCount val="2"/>
                  <c:pt idx="0">
                    <c:v>10.245500367516405</c:v>
                  </c:pt>
                  <c:pt idx="1">
                    <c:v>4.9639651594396099</c:v>
                  </c:pt>
                </c:numCache>
              </c:numRef>
            </c:plus>
            <c:minus>
              <c:numRef>
                <c:f>'Summary-Rectus femoris '!$G$38:$H$38</c:f>
                <c:numCache>
                  <c:formatCode>General</c:formatCode>
                  <c:ptCount val="2"/>
                  <c:pt idx="0">
                    <c:v>10.245500367516405</c:v>
                  </c:pt>
                  <c:pt idx="1">
                    <c:v>4.9639651594396099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'Summary-Rectus femoris '!$D$37:$E$37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'Summary-Rectus femoris '!$D$38:$E$38</c:f>
              <c:numCache>
                <c:formatCode>General</c:formatCode>
                <c:ptCount val="2"/>
                <c:pt idx="0">
                  <c:v>70.268314666666654</c:v>
                </c:pt>
                <c:pt idx="1">
                  <c:v>54.630277333333332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9-4E47-8A11-7BE5A62941C0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'Summary-Rectus femoris '!$G$39:$H$39</c:f>
                <c:numCache>
                  <c:formatCode>General</c:formatCode>
                  <c:ptCount val="2"/>
                  <c:pt idx="0">
                    <c:v>2.576932883153594</c:v>
                  </c:pt>
                  <c:pt idx="1">
                    <c:v>5.3063136617740225</c:v>
                  </c:pt>
                </c:numCache>
              </c:numRef>
            </c:plus>
            <c:minus>
              <c:numRef>
                <c:f>'Summary-Rectus femoris '!$G$39:$H$39</c:f>
                <c:numCache>
                  <c:formatCode>General</c:formatCode>
                  <c:ptCount val="2"/>
                  <c:pt idx="0">
                    <c:v>2.576932883153594</c:v>
                  </c:pt>
                  <c:pt idx="1">
                    <c:v>5.3063136617740225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'Summary-Rectus femoris '!$D$37:$E$37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'Summary-Rectus femoris '!$D$39:$E$39</c:f>
              <c:numCache>
                <c:formatCode>General</c:formatCode>
                <c:ptCount val="2"/>
                <c:pt idx="0">
                  <c:v>49.239463466666663</c:v>
                </c:pt>
                <c:pt idx="1">
                  <c:v>44.902671999999988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9-4E47-8A11-7BE5A6294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100896"/>
        <c:axId val="644102208"/>
      </c:lineChart>
      <c:catAx>
        <c:axId val="64410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02208"/>
        <c:crosses val="autoZero"/>
        <c:auto val="1"/>
        <c:lblAlgn val="ctr"/>
        <c:lblOffset val="100"/>
        <c:noMultiLvlLbl val="0"/>
      </c:catAx>
      <c:valAx>
        <c:axId val="644102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'Summary-Rectus femoris '!$G$65:$H$65</c:f>
                <c:numCache>
                  <c:formatCode>General</c:formatCode>
                  <c:ptCount val="2"/>
                  <c:pt idx="0">
                    <c:v>0.54237133113743419</c:v>
                  </c:pt>
                  <c:pt idx="1">
                    <c:v>0.30652587699921663</c:v>
                  </c:pt>
                </c:numCache>
              </c:numRef>
            </c:plus>
            <c:minus>
              <c:numRef>
                <c:f>'Summary-Rectus femoris '!$G$65:$H$65</c:f>
                <c:numCache>
                  <c:formatCode>General</c:formatCode>
                  <c:ptCount val="2"/>
                  <c:pt idx="0">
                    <c:v>0.54237133113743419</c:v>
                  </c:pt>
                  <c:pt idx="1">
                    <c:v>0.30652587699921663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'Summary-Rectus femoris '!$D$64:$E$64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'Summary-Rectus femoris '!$D$65:$E$65</c:f>
              <c:numCache>
                <c:formatCode>0.000</c:formatCode>
                <c:ptCount val="2"/>
                <c:pt idx="0">
                  <c:v>5.7253578666666662</c:v>
                </c:pt>
                <c:pt idx="1">
                  <c:v>5.5615658666666663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15-4D9F-9F26-375DE16D0048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'Summary-Rectus femoris '!$G$66:$H$66</c:f>
                <c:numCache>
                  <c:formatCode>General</c:formatCode>
                  <c:ptCount val="2"/>
                  <c:pt idx="0">
                    <c:v>0.24497403950495272</c:v>
                  </c:pt>
                  <c:pt idx="1">
                    <c:v>0.153242598461684</c:v>
                  </c:pt>
                </c:numCache>
              </c:numRef>
            </c:plus>
            <c:minus>
              <c:numRef>
                <c:f>'Summary-Rectus femoris '!$G$66:$H$66</c:f>
                <c:numCache>
                  <c:formatCode>General</c:formatCode>
                  <c:ptCount val="2"/>
                  <c:pt idx="0">
                    <c:v>0.24497403950495272</c:v>
                  </c:pt>
                  <c:pt idx="1">
                    <c:v>0.153242598461684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'Summary-Rectus femoris '!$D$64:$E$64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'Summary-Rectus femoris '!$D$66:$E$66</c:f>
              <c:numCache>
                <c:formatCode>0.000</c:formatCode>
                <c:ptCount val="2"/>
                <c:pt idx="0">
                  <c:v>4.1106687999999991</c:v>
                </c:pt>
                <c:pt idx="1">
                  <c:v>3.9944213333333338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15-4D9F-9F26-375DE16D0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597760"/>
        <c:axId val="657603992"/>
      </c:lineChart>
      <c:catAx>
        <c:axId val="6575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03992"/>
        <c:crosses val="autoZero"/>
        <c:auto val="1"/>
        <c:lblAlgn val="ctr"/>
        <c:lblOffset val="100"/>
        <c:noMultiLvlLbl val="0"/>
      </c:catAx>
      <c:valAx>
        <c:axId val="657603992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977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'Comparisons by Enzyme'!$X$47</c:f>
              <c:strCache>
                <c:ptCount val="1"/>
                <c:pt idx="0">
                  <c:v>Highlander-Normoxia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'Comparisons by Enzyme'!$X$69:$X$88</c:f>
                <c:numCache>
                  <c:formatCode>General</c:formatCode>
                  <c:ptCount val="20"/>
                  <c:pt idx="0">
                    <c:v>6.2461268913600918</c:v>
                  </c:pt>
                  <c:pt idx="1">
                    <c:v>7.3011083086454693</c:v>
                  </c:pt>
                  <c:pt idx="2">
                    <c:v>10.245500367516405</c:v>
                  </c:pt>
                  <c:pt idx="3">
                    <c:v>6.0724558449178421</c:v>
                  </c:pt>
                  <c:pt idx="4">
                    <c:v>3.461300596292022</c:v>
                  </c:pt>
                  <c:pt idx="5">
                    <c:v>9.2806868547130072</c:v>
                  </c:pt>
                  <c:pt idx="6">
                    <c:v>2.6798022563722155</c:v>
                  </c:pt>
                  <c:pt idx="7">
                    <c:v>6.5431705250569694</c:v>
                  </c:pt>
                  <c:pt idx="8">
                    <c:v>4.3302525674685404</c:v>
                  </c:pt>
                  <c:pt idx="9">
                    <c:v>6.4824449961191073</c:v>
                  </c:pt>
                  <c:pt idx="10">
                    <c:v>2.7436722106845473</c:v>
                  </c:pt>
                  <c:pt idx="11">
                    <c:v>4.602964203976982</c:v>
                  </c:pt>
                  <c:pt idx="12">
                    <c:v>4.9665006578015349</c:v>
                  </c:pt>
                  <c:pt idx="13">
                    <c:v>26.385793370364837</c:v>
                  </c:pt>
                  <c:pt idx="14">
                    <c:v>5.7236355325252051</c:v>
                  </c:pt>
                  <c:pt idx="15">
                    <c:v>3.899054872467171</c:v>
                  </c:pt>
                  <c:pt idx="16">
                    <c:v>2.5290534072964168</c:v>
                  </c:pt>
                  <c:pt idx="17">
                    <c:v>0.92205603066291997</c:v>
                  </c:pt>
                  <c:pt idx="18">
                    <c:v>1.83135306553648</c:v>
                  </c:pt>
                  <c:pt idx="19">
                    <c:v>4.6678424500669475</c:v>
                  </c:pt>
                </c:numCache>
              </c:numRef>
            </c:plus>
            <c:minus>
              <c:numRef>
                <c:f>'Comparisons by Enzyme'!$X$69:$X$88</c:f>
                <c:numCache>
                  <c:formatCode>General</c:formatCode>
                  <c:ptCount val="20"/>
                  <c:pt idx="0">
                    <c:v>6.2461268913600918</c:v>
                  </c:pt>
                  <c:pt idx="1">
                    <c:v>7.3011083086454693</c:v>
                  </c:pt>
                  <c:pt idx="2">
                    <c:v>10.245500367516405</c:v>
                  </c:pt>
                  <c:pt idx="3">
                    <c:v>6.0724558449178421</c:v>
                  </c:pt>
                  <c:pt idx="4">
                    <c:v>3.461300596292022</c:v>
                  </c:pt>
                  <c:pt idx="5">
                    <c:v>9.2806868547130072</c:v>
                  </c:pt>
                  <c:pt idx="6">
                    <c:v>2.6798022563722155</c:v>
                  </c:pt>
                  <c:pt idx="7">
                    <c:v>6.5431705250569694</c:v>
                  </c:pt>
                  <c:pt idx="8">
                    <c:v>4.3302525674685404</c:v>
                  </c:pt>
                  <c:pt idx="9">
                    <c:v>6.4824449961191073</c:v>
                  </c:pt>
                  <c:pt idx="10">
                    <c:v>2.7436722106845473</c:v>
                  </c:pt>
                  <c:pt idx="11">
                    <c:v>4.602964203976982</c:v>
                  </c:pt>
                  <c:pt idx="12">
                    <c:v>4.9665006578015349</c:v>
                  </c:pt>
                  <c:pt idx="13">
                    <c:v>26.385793370364837</c:v>
                  </c:pt>
                  <c:pt idx="14">
                    <c:v>5.7236355325252051</c:v>
                  </c:pt>
                  <c:pt idx="15">
                    <c:v>3.899054872467171</c:v>
                  </c:pt>
                  <c:pt idx="16">
                    <c:v>2.5290534072964168</c:v>
                  </c:pt>
                  <c:pt idx="17">
                    <c:v>0.92205603066291997</c:v>
                  </c:pt>
                  <c:pt idx="18">
                    <c:v>1.83135306553648</c:v>
                  </c:pt>
                  <c:pt idx="19">
                    <c:v>4.6678424500669475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'Comparisons by Enzyme'!$W$48:$W$67</c:f>
              <c:strCache>
                <c:ptCount val="20"/>
                <c:pt idx="0">
                  <c:v>Masseter</c:v>
                </c:pt>
                <c:pt idx="1">
                  <c:v>Plantaris</c:v>
                </c:pt>
                <c:pt idx="2">
                  <c:v>Rectus femoris </c:v>
                </c:pt>
                <c:pt idx="3">
                  <c:v>Pec. Major </c:v>
                </c:pt>
                <c:pt idx="4">
                  <c:v>Intercostals </c:v>
                </c:pt>
                <c:pt idx="5">
                  <c:v>Diaphragm </c:v>
                </c:pt>
                <c:pt idx="6">
                  <c:v>Semitendinosus </c:v>
                </c:pt>
                <c:pt idx="7">
                  <c:v>Glut. Max</c:v>
                </c:pt>
                <c:pt idx="8">
                  <c:v>Lower trapezius </c:v>
                </c:pt>
                <c:pt idx="9">
                  <c:v>Soleus</c:v>
                </c:pt>
                <c:pt idx="10">
                  <c:v>Biceps femoris </c:v>
                </c:pt>
                <c:pt idx="11">
                  <c:v>Vastus medialis </c:v>
                </c:pt>
                <c:pt idx="12">
                  <c:v>Biceps brachii</c:v>
                </c:pt>
                <c:pt idx="13">
                  <c:v>Medial trapezius </c:v>
                </c:pt>
                <c:pt idx="14">
                  <c:v>Grastroc</c:v>
                </c:pt>
                <c:pt idx="15">
                  <c:v>Erecor spinae </c:v>
                </c:pt>
                <c:pt idx="16">
                  <c:v>EDL </c:v>
                </c:pt>
                <c:pt idx="17">
                  <c:v>Vastus lateris </c:v>
                </c:pt>
                <c:pt idx="18">
                  <c:v>Tibialis anterior </c:v>
                </c:pt>
                <c:pt idx="19">
                  <c:v>Triceps </c:v>
                </c:pt>
              </c:strCache>
            </c:strRef>
          </c:cat>
          <c:val>
            <c:numRef>
              <c:f>'Comparisons by Enzyme'!$X$48:$X$67</c:f>
              <c:numCache>
                <c:formatCode>0.000</c:formatCode>
                <c:ptCount val="20"/>
                <c:pt idx="0">
                  <c:v>52.414058666666662</c:v>
                </c:pt>
                <c:pt idx="1">
                  <c:v>30.683422933333325</c:v>
                </c:pt>
                <c:pt idx="2">
                  <c:v>70.268314666666654</c:v>
                </c:pt>
                <c:pt idx="3">
                  <c:v>74.762463999999994</c:v>
                </c:pt>
                <c:pt idx="4">
                  <c:v>67.884499199999993</c:v>
                </c:pt>
                <c:pt idx="5">
                  <c:v>131.73195093333328</c:v>
                </c:pt>
                <c:pt idx="6">
                  <c:v>40.515985066666666</c:v>
                </c:pt>
                <c:pt idx="7">
                  <c:v>55.885737599999992</c:v>
                </c:pt>
                <c:pt idx="8">
                  <c:v>49.734458666666661</c:v>
                </c:pt>
                <c:pt idx="9">
                  <c:v>40.567086933333329</c:v>
                </c:pt>
                <c:pt idx="10">
                  <c:v>48.228036266666663</c:v>
                </c:pt>
                <c:pt idx="11">
                  <c:v>55.302310186666659</c:v>
                </c:pt>
                <c:pt idx="12">
                  <c:v>54.677914666666666</c:v>
                </c:pt>
                <c:pt idx="13">
                  <c:v>88.239498666666663</c:v>
                </c:pt>
                <c:pt idx="14">
                  <c:v>35.634457600000005</c:v>
                </c:pt>
                <c:pt idx="15">
                  <c:v>27.041547733333328</c:v>
                </c:pt>
                <c:pt idx="16">
                  <c:v>15.36304</c:v>
                </c:pt>
                <c:pt idx="17">
                  <c:v>10.283557759999999</c:v>
                </c:pt>
                <c:pt idx="18">
                  <c:v>18.8461952</c:v>
                </c:pt>
                <c:pt idx="19">
                  <c:v>32.461378133333334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B-4D5F-AF2F-28FE4E5B42D9}"/>
            </c:ext>
          </c:extLst>
        </c:ser>
        <c:ser>
          <c:idx val="1"/>
          <c:order val="1"/>
          <c:tx>
            <c:strRef>
              <c:f>'Comparisons by Enzyme'!$Y$47</c:f>
              <c:strCache>
                <c:ptCount val="1"/>
                <c:pt idx="0">
                  <c:v>Highlander-Hypoxia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'Comparisons by Enzyme'!$Y$69:$Y$88</c:f>
                <c:numCache>
                  <c:formatCode>General</c:formatCode>
                  <c:ptCount val="20"/>
                  <c:pt idx="0">
                    <c:v>2.39384406189268</c:v>
                  </c:pt>
                  <c:pt idx="1">
                    <c:v>1.940405673520339</c:v>
                  </c:pt>
                  <c:pt idx="2">
                    <c:v>4.9639651594396099</c:v>
                  </c:pt>
                  <c:pt idx="3">
                    <c:v>4.2670179306017886</c:v>
                  </c:pt>
                  <c:pt idx="4">
                    <c:v>3.6974917099247637</c:v>
                  </c:pt>
                  <c:pt idx="5">
                    <c:v>9.6014507523741823</c:v>
                  </c:pt>
                  <c:pt idx="6">
                    <c:v>2.888610782063624</c:v>
                  </c:pt>
                  <c:pt idx="7">
                    <c:v>3.7052265444167647</c:v>
                  </c:pt>
                  <c:pt idx="8">
                    <c:v>4.9937670851722036</c:v>
                  </c:pt>
                  <c:pt idx="9">
                    <c:v>4.3697481660795114</c:v>
                  </c:pt>
                  <c:pt idx="10">
                    <c:v>2.4667000891755682</c:v>
                  </c:pt>
                  <c:pt idx="11">
                    <c:v>4.2361440295355788</c:v>
                  </c:pt>
                  <c:pt idx="12">
                    <c:v>5.108507165064144</c:v>
                  </c:pt>
                  <c:pt idx="13">
                    <c:v>14.395844196779196</c:v>
                  </c:pt>
                  <c:pt idx="14">
                    <c:v>3.6623554498812938</c:v>
                  </c:pt>
                  <c:pt idx="15">
                    <c:v>5.5350921573444234</c:v>
                  </c:pt>
                  <c:pt idx="16">
                    <c:v>3.7595068345150042</c:v>
                  </c:pt>
                  <c:pt idx="17">
                    <c:v>1.5678396908235084</c:v>
                  </c:pt>
                  <c:pt idx="18">
                    <c:v>6.4574404222869912</c:v>
                  </c:pt>
                  <c:pt idx="19">
                    <c:v>3.0213987876907242</c:v>
                  </c:pt>
                </c:numCache>
              </c:numRef>
            </c:plus>
            <c:minus>
              <c:numRef>
                <c:f>'Comparisons by Enzyme'!$Y$69:$Y$88</c:f>
                <c:numCache>
                  <c:formatCode>General</c:formatCode>
                  <c:ptCount val="20"/>
                  <c:pt idx="0">
                    <c:v>2.39384406189268</c:v>
                  </c:pt>
                  <c:pt idx="1">
                    <c:v>1.940405673520339</c:v>
                  </c:pt>
                  <c:pt idx="2">
                    <c:v>4.9639651594396099</c:v>
                  </c:pt>
                  <c:pt idx="3">
                    <c:v>4.2670179306017886</c:v>
                  </c:pt>
                  <c:pt idx="4">
                    <c:v>3.6974917099247637</c:v>
                  </c:pt>
                  <c:pt idx="5">
                    <c:v>9.6014507523741823</c:v>
                  </c:pt>
                  <c:pt idx="6">
                    <c:v>2.888610782063624</c:v>
                  </c:pt>
                  <c:pt idx="7">
                    <c:v>3.7052265444167647</c:v>
                  </c:pt>
                  <c:pt idx="8">
                    <c:v>4.9937670851722036</c:v>
                  </c:pt>
                  <c:pt idx="9">
                    <c:v>4.3697481660795114</c:v>
                  </c:pt>
                  <c:pt idx="10">
                    <c:v>2.4667000891755682</c:v>
                  </c:pt>
                  <c:pt idx="11">
                    <c:v>4.2361440295355788</c:v>
                  </c:pt>
                  <c:pt idx="12">
                    <c:v>5.108507165064144</c:v>
                  </c:pt>
                  <c:pt idx="13">
                    <c:v>14.395844196779196</c:v>
                  </c:pt>
                  <c:pt idx="14">
                    <c:v>3.6623554498812938</c:v>
                  </c:pt>
                  <c:pt idx="15">
                    <c:v>5.5350921573444234</c:v>
                  </c:pt>
                  <c:pt idx="16">
                    <c:v>3.7595068345150042</c:v>
                  </c:pt>
                  <c:pt idx="17">
                    <c:v>1.5678396908235084</c:v>
                  </c:pt>
                  <c:pt idx="18">
                    <c:v>6.4574404222869912</c:v>
                  </c:pt>
                  <c:pt idx="19">
                    <c:v>3.0213987876907242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'Comparisons by Enzyme'!$W$48:$W$67</c:f>
              <c:strCache>
                <c:ptCount val="20"/>
                <c:pt idx="0">
                  <c:v>Masseter</c:v>
                </c:pt>
                <c:pt idx="1">
                  <c:v>Plantaris</c:v>
                </c:pt>
                <c:pt idx="2">
                  <c:v>Rectus femoris </c:v>
                </c:pt>
                <c:pt idx="3">
                  <c:v>Pec. Major </c:v>
                </c:pt>
                <c:pt idx="4">
                  <c:v>Intercostals </c:v>
                </c:pt>
                <c:pt idx="5">
                  <c:v>Diaphragm </c:v>
                </c:pt>
                <c:pt idx="6">
                  <c:v>Semitendinosus </c:v>
                </c:pt>
                <c:pt idx="7">
                  <c:v>Glut. Max</c:v>
                </c:pt>
                <c:pt idx="8">
                  <c:v>Lower trapezius </c:v>
                </c:pt>
                <c:pt idx="9">
                  <c:v>Soleus</c:v>
                </c:pt>
                <c:pt idx="10">
                  <c:v>Biceps femoris </c:v>
                </c:pt>
                <c:pt idx="11">
                  <c:v>Vastus medialis </c:v>
                </c:pt>
                <c:pt idx="12">
                  <c:v>Biceps brachii</c:v>
                </c:pt>
                <c:pt idx="13">
                  <c:v>Medial trapezius </c:v>
                </c:pt>
                <c:pt idx="14">
                  <c:v>Grastroc</c:v>
                </c:pt>
                <c:pt idx="15">
                  <c:v>Erecor spinae </c:v>
                </c:pt>
                <c:pt idx="16">
                  <c:v>EDL </c:v>
                </c:pt>
                <c:pt idx="17">
                  <c:v>Vastus lateris </c:v>
                </c:pt>
                <c:pt idx="18">
                  <c:v>Tibialis anterior </c:v>
                </c:pt>
                <c:pt idx="19">
                  <c:v>Triceps </c:v>
                </c:pt>
              </c:strCache>
            </c:strRef>
          </c:cat>
          <c:val>
            <c:numRef>
              <c:f>'Comparisons by Enzyme'!$Y$48:$Y$67</c:f>
              <c:numCache>
                <c:formatCode>0.000</c:formatCode>
                <c:ptCount val="20"/>
                <c:pt idx="0">
                  <c:v>52.974261333333338</c:v>
                </c:pt>
                <c:pt idx="1">
                  <c:v>54.531136000000004</c:v>
                </c:pt>
                <c:pt idx="2">
                  <c:v>54.630277333333332</c:v>
                </c:pt>
                <c:pt idx="3">
                  <c:v>72.509743999999984</c:v>
                </c:pt>
                <c:pt idx="4">
                  <c:v>72.319349333333321</c:v>
                </c:pt>
                <c:pt idx="5">
                  <c:v>149.64928</c:v>
                </c:pt>
                <c:pt idx="6">
                  <c:v>40.249215999999997</c:v>
                </c:pt>
                <c:pt idx="7">
                  <c:v>58.388831999999994</c:v>
                </c:pt>
                <c:pt idx="8">
                  <c:v>50.396741333333338</c:v>
                </c:pt>
                <c:pt idx="9">
                  <c:v>46.453617777777772</c:v>
                </c:pt>
                <c:pt idx="10">
                  <c:v>54.779994666666667</c:v>
                </c:pt>
                <c:pt idx="11">
                  <c:v>57.347090133333332</c:v>
                </c:pt>
                <c:pt idx="12">
                  <c:v>40.968106666666664</c:v>
                </c:pt>
                <c:pt idx="13">
                  <c:v>80.585045333333326</c:v>
                </c:pt>
                <c:pt idx="14">
                  <c:v>39.221404444444438</c:v>
                </c:pt>
                <c:pt idx="15">
                  <c:v>33.065258666666672</c:v>
                </c:pt>
                <c:pt idx="16">
                  <c:v>14.855423999999999</c:v>
                </c:pt>
                <c:pt idx="17">
                  <c:v>11.305452799999998</c:v>
                </c:pt>
                <c:pt idx="18">
                  <c:v>34.226495999999997</c:v>
                </c:pt>
                <c:pt idx="19">
                  <c:v>17.149439999999998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B-4D5F-AF2F-28FE4E5B42D9}"/>
            </c:ext>
          </c:extLst>
        </c:ser>
        <c:ser>
          <c:idx val="2"/>
          <c:order val="2"/>
          <c:tx>
            <c:strRef>
              <c:f>'Comparisons by Enzyme'!$Z$47</c:f>
              <c:strCache>
                <c:ptCount val="1"/>
                <c:pt idx="0">
                  <c:v>Lowlander-Normoxia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'Comparisons by Enzyme'!$Z$69:$Z$88</c:f>
                <c:numCache>
                  <c:formatCode>General</c:formatCode>
                  <c:ptCount val="20"/>
                  <c:pt idx="0">
                    <c:v>3.5917463419482143</c:v>
                  </c:pt>
                  <c:pt idx="1">
                    <c:v>5.6457503345633455</c:v>
                  </c:pt>
                  <c:pt idx="2">
                    <c:v>2.576932883153594</c:v>
                  </c:pt>
                  <c:pt idx="3">
                    <c:v>3.2326047395545272</c:v>
                  </c:pt>
                  <c:pt idx="4">
                    <c:v>2.7537368694106505</c:v>
                  </c:pt>
                  <c:pt idx="5">
                    <c:v>7.3305776325058769</c:v>
                  </c:pt>
                  <c:pt idx="6">
                    <c:v>3.9972874415546613</c:v>
                  </c:pt>
                  <c:pt idx="7">
                    <c:v>9.146497979310011</c:v>
                  </c:pt>
                  <c:pt idx="8">
                    <c:v>4.9888705370417741</c:v>
                  </c:pt>
                  <c:pt idx="9">
                    <c:v>5.5214084708219788</c:v>
                  </c:pt>
                  <c:pt idx="10">
                    <c:v>8.7594239704215777</c:v>
                  </c:pt>
                  <c:pt idx="11">
                    <c:v>5.8646945763469276</c:v>
                  </c:pt>
                  <c:pt idx="12">
                    <c:v>3.290338474244189</c:v>
                  </c:pt>
                  <c:pt idx="13">
                    <c:v>2.6427502931760607</c:v>
                  </c:pt>
                  <c:pt idx="14">
                    <c:v>2.5099622147322944</c:v>
                  </c:pt>
                  <c:pt idx="15">
                    <c:v>4.6382820050928428</c:v>
                  </c:pt>
                  <c:pt idx="16">
                    <c:v>4.3394417973634747</c:v>
                  </c:pt>
                  <c:pt idx="17">
                    <c:v>0.79346934925711343</c:v>
                  </c:pt>
                  <c:pt idx="18">
                    <c:v>5.31366030422513</c:v>
                  </c:pt>
                  <c:pt idx="19">
                    <c:v>2.4250500415326885</c:v>
                  </c:pt>
                </c:numCache>
              </c:numRef>
            </c:plus>
            <c:minus>
              <c:numRef>
                <c:f>'Comparisons by Enzyme'!$Z$69:$Z$88</c:f>
                <c:numCache>
                  <c:formatCode>General</c:formatCode>
                  <c:ptCount val="20"/>
                  <c:pt idx="0">
                    <c:v>3.5917463419482143</c:v>
                  </c:pt>
                  <c:pt idx="1">
                    <c:v>5.6457503345633455</c:v>
                  </c:pt>
                  <c:pt idx="2">
                    <c:v>2.576932883153594</c:v>
                  </c:pt>
                  <c:pt idx="3">
                    <c:v>3.2326047395545272</c:v>
                  </c:pt>
                  <c:pt idx="4">
                    <c:v>2.7537368694106505</c:v>
                  </c:pt>
                  <c:pt idx="5">
                    <c:v>7.3305776325058769</c:v>
                  </c:pt>
                  <c:pt idx="6">
                    <c:v>3.9972874415546613</c:v>
                  </c:pt>
                  <c:pt idx="7">
                    <c:v>9.146497979310011</c:v>
                  </c:pt>
                  <c:pt idx="8">
                    <c:v>4.9888705370417741</c:v>
                  </c:pt>
                  <c:pt idx="9">
                    <c:v>5.5214084708219788</c:v>
                  </c:pt>
                  <c:pt idx="10">
                    <c:v>8.7594239704215777</c:v>
                  </c:pt>
                  <c:pt idx="11">
                    <c:v>5.8646945763469276</c:v>
                  </c:pt>
                  <c:pt idx="12">
                    <c:v>3.290338474244189</c:v>
                  </c:pt>
                  <c:pt idx="13">
                    <c:v>2.6427502931760607</c:v>
                  </c:pt>
                  <c:pt idx="14">
                    <c:v>2.5099622147322944</c:v>
                  </c:pt>
                  <c:pt idx="15">
                    <c:v>4.6382820050928428</c:v>
                  </c:pt>
                  <c:pt idx="16">
                    <c:v>4.3394417973634747</c:v>
                  </c:pt>
                  <c:pt idx="17">
                    <c:v>0.79346934925711343</c:v>
                  </c:pt>
                  <c:pt idx="18">
                    <c:v>5.31366030422513</c:v>
                  </c:pt>
                  <c:pt idx="19">
                    <c:v>2.4250500415326885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'Comparisons by Enzyme'!$W$48:$W$67</c:f>
              <c:strCache>
                <c:ptCount val="20"/>
                <c:pt idx="0">
                  <c:v>Masseter</c:v>
                </c:pt>
                <c:pt idx="1">
                  <c:v>Plantaris</c:v>
                </c:pt>
                <c:pt idx="2">
                  <c:v>Rectus femoris </c:v>
                </c:pt>
                <c:pt idx="3">
                  <c:v>Pec. Major </c:v>
                </c:pt>
                <c:pt idx="4">
                  <c:v>Intercostals </c:v>
                </c:pt>
                <c:pt idx="5">
                  <c:v>Diaphragm </c:v>
                </c:pt>
                <c:pt idx="6">
                  <c:v>Semitendinosus </c:v>
                </c:pt>
                <c:pt idx="7">
                  <c:v>Glut. Max</c:v>
                </c:pt>
                <c:pt idx="8">
                  <c:v>Lower trapezius </c:v>
                </c:pt>
                <c:pt idx="9">
                  <c:v>Soleus</c:v>
                </c:pt>
                <c:pt idx="10">
                  <c:v>Biceps femoris </c:v>
                </c:pt>
                <c:pt idx="11">
                  <c:v>Vastus medialis </c:v>
                </c:pt>
                <c:pt idx="12">
                  <c:v>Biceps brachii</c:v>
                </c:pt>
                <c:pt idx="13">
                  <c:v>Medial trapezius </c:v>
                </c:pt>
                <c:pt idx="14">
                  <c:v>Grastroc</c:v>
                </c:pt>
                <c:pt idx="15">
                  <c:v>Erecor spinae </c:v>
                </c:pt>
                <c:pt idx="16">
                  <c:v>EDL </c:v>
                </c:pt>
                <c:pt idx="17">
                  <c:v>Vastus lateris </c:v>
                </c:pt>
                <c:pt idx="18">
                  <c:v>Tibialis anterior </c:v>
                </c:pt>
                <c:pt idx="19">
                  <c:v>Triceps </c:v>
                </c:pt>
              </c:strCache>
            </c:strRef>
          </c:cat>
          <c:val>
            <c:numRef>
              <c:f>'Comparisons by Enzyme'!$Z$48:$Z$67</c:f>
              <c:numCache>
                <c:formatCode>0.000</c:formatCode>
                <c:ptCount val="20"/>
                <c:pt idx="0">
                  <c:v>54.894881066666663</c:v>
                </c:pt>
                <c:pt idx="1">
                  <c:v>29.919276799999999</c:v>
                </c:pt>
                <c:pt idx="2">
                  <c:v>49.239463466666663</c:v>
                </c:pt>
                <c:pt idx="3">
                  <c:v>52.832184533333326</c:v>
                </c:pt>
                <c:pt idx="4">
                  <c:v>60.95759786666666</c:v>
                </c:pt>
                <c:pt idx="5">
                  <c:v>112.0663936</c:v>
                </c:pt>
                <c:pt idx="6">
                  <c:v>32.887082666666664</c:v>
                </c:pt>
                <c:pt idx="7">
                  <c:v>41.027003733333331</c:v>
                </c:pt>
                <c:pt idx="8">
                  <c:v>50.145438933333324</c:v>
                </c:pt>
                <c:pt idx="9">
                  <c:v>39.710048</c:v>
                </c:pt>
                <c:pt idx="10">
                  <c:v>51.186964266666664</c:v>
                </c:pt>
                <c:pt idx="11">
                  <c:v>38.265250986666658</c:v>
                </c:pt>
                <c:pt idx="12">
                  <c:v>40.007131733333338</c:v>
                </c:pt>
                <c:pt idx="13">
                  <c:v>51.974929066666661</c:v>
                </c:pt>
                <c:pt idx="14">
                  <c:v>30.141873066666665</c:v>
                </c:pt>
                <c:pt idx="15">
                  <c:v>18.559505066666667</c:v>
                </c:pt>
                <c:pt idx="16">
                  <c:v>15.623313066666665</c:v>
                </c:pt>
                <c:pt idx="17">
                  <c:v>8.9743972266666656</c:v>
                </c:pt>
                <c:pt idx="18">
                  <c:v>23.072925866666662</c:v>
                </c:pt>
                <c:pt idx="19">
                  <c:v>12.741687466666667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B-4D5F-AF2F-28FE4E5B42D9}"/>
            </c:ext>
          </c:extLst>
        </c:ser>
        <c:ser>
          <c:idx val="3"/>
          <c:order val="3"/>
          <c:tx>
            <c:strRef>
              <c:f>'Comparisons by Enzyme'!$AA$47</c:f>
              <c:strCache>
                <c:ptCount val="1"/>
                <c:pt idx="0">
                  <c:v>Lowlander-Hypoxia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'Comparisons by Enzyme'!$AA$69:$AA$88</c:f>
                <c:numCache>
                  <c:formatCode>General</c:formatCode>
                  <c:ptCount val="20"/>
                  <c:pt idx="0">
                    <c:v>3.0158564381558612</c:v>
                  </c:pt>
                  <c:pt idx="1">
                    <c:v>4.2140014959864143</c:v>
                  </c:pt>
                  <c:pt idx="2">
                    <c:v>5.3063136617740225</c:v>
                  </c:pt>
                  <c:pt idx="3">
                    <c:v>7.7368717127133735</c:v>
                  </c:pt>
                  <c:pt idx="4">
                    <c:v>4.1540005534318167</c:v>
                  </c:pt>
                  <c:pt idx="5">
                    <c:v>8.9995337705256162</c:v>
                  </c:pt>
                  <c:pt idx="6">
                    <c:v>2.1564449424683789</c:v>
                  </c:pt>
                  <c:pt idx="7">
                    <c:v>2.1711242860719828</c:v>
                  </c:pt>
                  <c:pt idx="8">
                    <c:v>14.684091621727584</c:v>
                  </c:pt>
                  <c:pt idx="9">
                    <c:v>6.6992714931959956</c:v>
                  </c:pt>
                  <c:pt idx="10">
                    <c:v>3.7048302627061216</c:v>
                  </c:pt>
                  <c:pt idx="11">
                    <c:v>2.4520577462504347</c:v>
                  </c:pt>
                  <c:pt idx="12">
                    <c:v>2.4959769898445474</c:v>
                  </c:pt>
                  <c:pt idx="13">
                    <c:v>13.3525521993966</c:v>
                  </c:pt>
                  <c:pt idx="14">
                    <c:v>4.068352007839958</c:v>
                  </c:pt>
                  <c:pt idx="15">
                    <c:v>3.2386061088893912</c:v>
                  </c:pt>
                  <c:pt idx="16">
                    <c:v>2.1239135427085394</c:v>
                  </c:pt>
                  <c:pt idx="17">
                    <c:v>0.82606474902099525</c:v>
                  </c:pt>
                  <c:pt idx="18">
                    <c:v>11.489552077910028</c:v>
                  </c:pt>
                  <c:pt idx="19">
                    <c:v>3.2307153644972488</c:v>
                  </c:pt>
                </c:numCache>
              </c:numRef>
            </c:plus>
            <c:minus>
              <c:numRef>
                <c:f>'Comparisons by Enzyme'!$AA$69:$AA$88</c:f>
                <c:numCache>
                  <c:formatCode>General</c:formatCode>
                  <c:ptCount val="20"/>
                  <c:pt idx="0">
                    <c:v>3.0158564381558612</c:v>
                  </c:pt>
                  <c:pt idx="1">
                    <c:v>4.2140014959864143</c:v>
                  </c:pt>
                  <c:pt idx="2">
                    <c:v>5.3063136617740225</c:v>
                  </c:pt>
                  <c:pt idx="3">
                    <c:v>7.7368717127133735</c:v>
                  </c:pt>
                  <c:pt idx="4">
                    <c:v>4.1540005534318167</c:v>
                  </c:pt>
                  <c:pt idx="5">
                    <c:v>8.9995337705256162</c:v>
                  </c:pt>
                  <c:pt idx="6">
                    <c:v>2.1564449424683789</c:v>
                  </c:pt>
                  <c:pt idx="7">
                    <c:v>2.1711242860719828</c:v>
                  </c:pt>
                  <c:pt idx="8">
                    <c:v>14.684091621727584</c:v>
                  </c:pt>
                  <c:pt idx="9">
                    <c:v>6.6992714931959956</c:v>
                  </c:pt>
                  <c:pt idx="10">
                    <c:v>3.7048302627061216</c:v>
                  </c:pt>
                  <c:pt idx="11">
                    <c:v>2.4520577462504347</c:v>
                  </c:pt>
                  <c:pt idx="12">
                    <c:v>2.4959769898445474</c:v>
                  </c:pt>
                  <c:pt idx="13">
                    <c:v>13.3525521993966</c:v>
                  </c:pt>
                  <c:pt idx="14">
                    <c:v>4.068352007839958</c:v>
                  </c:pt>
                  <c:pt idx="15">
                    <c:v>3.2386061088893912</c:v>
                  </c:pt>
                  <c:pt idx="16">
                    <c:v>2.1239135427085394</c:v>
                  </c:pt>
                  <c:pt idx="17">
                    <c:v>0.82606474902099525</c:v>
                  </c:pt>
                  <c:pt idx="18">
                    <c:v>11.489552077910028</c:v>
                  </c:pt>
                  <c:pt idx="19">
                    <c:v>3.2307153644972488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'Comparisons by Enzyme'!$W$48:$W$67</c:f>
              <c:strCache>
                <c:ptCount val="20"/>
                <c:pt idx="0">
                  <c:v>Masseter</c:v>
                </c:pt>
                <c:pt idx="1">
                  <c:v>Plantaris</c:v>
                </c:pt>
                <c:pt idx="2">
                  <c:v>Rectus femoris </c:v>
                </c:pt>
                <c:pt idx="3">
                  <c:v>Pec. Major </c:v>
                </c:pt>
                <c:pt idx="4">
                  <c:v>Intercostals </c:v>
                </c:pt>
                <c:pt idx="5">
                  <c:v>Diaphragm </c:v>
                </c:pt>
                <c:pt idx="6">
                  <c:v>Semitendinosus </c:v>
                </c:pt>
                <c:pt idx="7">
                  <c:v>Glut. Max</c:v>
                </c:pt>
                <c:pt idx="8">
                  <c:v>Lower trapezius </c:v>
                </c:pt>
                <c:pt idx="9">
                  <c:v>Soleus</c:v>
                </c:pt>
                <c:pt idx="10">
                  <c:v>Biceps femoris </c:v>
                </c:pt>
                <c:pt idx="11">
                  <c:v>Vastus medialis </c:v>
                </c:pt>
                <c:pt idx="12">
                  <c:v>Biceps brachii</c:v>
                </c:pt>
                <c:pt idx="13">
                  <c:v>Medial trapezius </c:v>
                </c:pt>
                <c:pt idx="14">
                  <c:v>Grastroc</c:v>
                </c:pt>
                <c:pt idx="15">
                  <c:v>Erecor spinae </c:v>
                </c:pt>
                <c:pt idx="16">
                  <c:v>EDL </c:v>
                </c:pt>
                <c:pt idx="17">
                  <c:v>Vastus lateris </c:v>
                </c:pt>
                <c:pt idx="18">
                  <c:v>Tibialis anterior </c:v>
                </c:pt>
                <c:pt idx="19">
                  <c:v>Triceps </c:v>
                </c:pt>
              </c:strCache>
            </c:strRef>
          </c:cat>
          <c:val>
            <c:numRef>
              <c:f>'Comparisons by Enzyme'!$AA$48:$AA$67</c:f>
              <c:numCache>
                <c:formatCode>0.000</c:formatCode>
                <c:ptCount val="20"/>
                <c:pt idx="0">
                  <c:v>44.466821333333328</c:v>
                </c:pt>
                <c:pt idx="1">
                  <c:v>26.644065777777772</c:v>
                </c:pt>
                <c:pt idx="2">
                  <c:v>44.902671999999988</c:v>
                </c:pt>
                <c:pt idx="3">
                  <c:v>64.721813333333316</c:v>
                </c:pt>
                <c:pt idx="4">
                  <c:v>53.365722666666656</c:v>
                </c:pt>
                <c:pt idx="5">
                  <c:v>115.58920533333333</c:v>
                </c:pt>
                <c:pt idx="6">
                  <c:v>31.636138666666664</c:v>
                </c:pt>
                <c:pt idx="7">
                  <c:v>30.426799999999993</c:v>
                </c:pt>
                <c:pt idx="8">
                  <c:v>58.612015999999983</c:v>
                </c:pt>
                <c:pt idx="9">
                  <c:v>30.452938666666657</c:v>
                </c:pt>
                <c:pt idx="10">
                  <c:v>46.09252266666666</c:v>
                </c:pt>
                <c:pt idx="11">
                  <c:v>28.807053333333332</c:v>
                </c:pt>
                <c:pt idx="12">
                  <c:v>40.448426666666663</c:v>
                </c:pt>
                <c:pt idx="13">
                  <c:v>75.006527999999989</c:v>
                </c:pt>
                <c:pt idx="14">
                  <c:v>30.495935999999993</c:v>
                </c:pt>
                <c:pt idx="15">
                  <c:v>25.331202666666666</c:v>
                </c:pt>
                <c:pt idx="16">
                  <c:v>12.612138666666667</c:v>
                </c:pt>
                <c:pt idx="17">
                  <c:v>8.4909215999999983</c:v>
                </c:pt>
                <c:pt idx="18">
                  <c:v>31.717183999999996</c:v>
                </c:pt>
                <c:pt idx="19">
                  <c:v>16.706998476190474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B-4D5F-AF2F-28FE4E5B4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479240"/>
        <c:axId val="633479896"/>
      </c:barChart>
      <c:catAx>
        <c:axId val="633479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Muscle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479896"/>
        <c:crosses val="autoZero"/>
        <c:auto val="1"/>
        <c:lblAlgn val="ctr"/>
        <c:lblOffset val="100"/>
        <c:noMultiLvlLbl val="0"/>
      </c:catAx>
      <c:valAx>
        <c:axId val="633479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HOAD activity (</a:t>
                </a:r>
                <a:r>
                  <a:rPr lang="el-GR" sz="1400" b="0" i="0" baseline="0">
                    <a:effectLst/>
                  </a:rPr>
                  <a:t>μ</a:t>
                </a:r>
                <a:r>
                  <a:rPr lang="en-CA" sz="1400" b="0" i="0" baseline="0">
                    <a:effectLst/>
                  </a:rPr>
                  <a:t>mol/g/min)</a:t>
                </a:r>
                <a:endParaRPr lang="en-CA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47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'Summary-Rectus femoris '!$G$45:$H$45</c:f>
                <c:numCache>
                  <c:formatCode>General</c:formatCode>
                  <c:ptCount val="2"/>
                  <c:pt idx="0">
                    <c:v>3.0299638152179771</c:v>
                  </c:pt>
                  <c:pt idx="1">
                    <c:v>2.7570515547698955</c:v>
                  </c:pt>
                </c:numCache>
              </c:numRef>
            </c:plus>
            <c:minus>
              <c:numRef>
                <c:f>'Summary-Rectus femoris '!$G$45:$H$45</c:f>
                <c:numCache>
                  <c:formatCode>General</c:formatCode>
                  <c:ptCount val="2"/>
                  <c:pt idx="0">
                    <c:v>3.0299638152179771</c:v>
                  </c:pt>
                  <c:pt idx="1">
                    <c:v>2.7570515547698955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'Summary-Rectus femoris '!$D$44:$E$44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'Summary-Rectus femoris '!$D$45:$E$45</c:f>
              <c:numCache>
                <c:formatCode>General</c:formatCode>
                <c:ptCount val="2"/>
                <c:pt idx="0">
                  <c:v>42.672373966666669</c:v>
                </c:pt>
                <c:pt idx="1">
                  <c:v>38.00920554761904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6-4229-AF13-F0F7EA39AA14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'Summary-Rectus femoris '!$G$46:$H$46</c:f>
                <c:numCache>
                  <c:formatCode>General</c:formatCode>
                  <c:ptCount val="2"/>
                  <c:pt idx="0">
                    <c:v>2.5474585216542436</c:v>
                  </c:pt>
                  <c:pt idx="1">
                    <c:v>2.6499837345524808</c:v>
                  </c:pt>
                </c:numCache>
              </c:numRef>
            </c:plus>
            <c:minus>
              <c:numRef>
                <c:f>'Summary-Rectus femoris '!$G$46:$H$46</c:f>
                <c:numCache>
                  <c:formatCode>General</c:formatCode>
                  <c:ptCount val="2"/>
                  <c:pt idx="0">
                    <c:v>2.5474585216542436</c:v>
                  </c:pt>
                  <c:pt idx="1">
                    <c:v>2.6499837345524808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'Summary-Rectus femoris '!$D$44:$E$44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'Summary-Rectus femoris '!$D$46:$E$46</c:f>
              <c:numCache>
                <c:formatCode>General</c:formatCode>
                <c:ptCount val="2"/>
                <c:pt idx="0">
                  <c:v>33.470790833333339</c:v>
                </c:pt>
                <c:pt idx="1">
                  <c:v>31.06258311904762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16-4229-AF13-F0F7EA39A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125960"/>
        <c:axId val="489133504"/>
      </c:lineChart>
      <c:catAx>
        <c:axId val="48912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33504"/>
        <c:crosses val="autoZero"/>
        <c:auto val="1"/>
        <c:lblAlgn val="ctr"/>
        <c:lblOffset val="100"/>
        <c:noMultiLvlLbl val="0"/>
      </c:catAx>
      <c:valAx>
        <c:axId val="489133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2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LDH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'Summary-Rectus femoris '!$G$52:$H$52</c:f>
                <c:numCache>
                  <c:formatCode>General</c:formatCode>
                  <c:ptCount val="2"/>
                  <c:pt idx="0">
                    <c:v>43.373885637512863</c:v>
                  </c:pt>
                  <c:pt idx="1">
                    <c:v>48.172172058771679</c:v>
                  </c:pt>
                </c:numCache>
              </c:numRef>
            </c:plus>
            <c:minus>
              <c:numRef>
                <c:f>'Summary-Rectus femoris '!$G$52:$H$52</c:f>
                <c:numCache>
                  <c:formatCode>General</c:formatCode>
                  <c:ptCount val="2"/>
                  <c:pt idx="0">
                    <c:v>43.373885637512863</c:v>
                  </c:pt>
                  <c:pt idx="1">
                    <c:v>48.172172058771679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'Summary-Rectus femoris '!$D$51:$E$51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'Summary-Rectus femoris '!$D$52:$E$52</c:f>
              <c:numCache>
                <c:formatCode>General</c:formatCode>
                <c:ptCount val="2"/>
                <c:pt idx="0">
                  <c:v>672.28229973333328</c:v>
                </c:pt>
                <c:pt idx="1">
                  <c:v>599.14402133333328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2-40D2-8B99-1C7B23245899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'Summary-Rectus femoris '!$G$53:$H$53</c:f>
                <c:numCache>
                  <c:formatCode>General</c:formatCode>
                  <c:ptCount val="2"/>
                  <c:pt idx="0">
                    <c:v>59.606902098072986</c:v>
                  </c:pt>
                  <c:pt idx="1">
                    <c:v>41.011961036485857</c:v>
                  </c:pt>
                </c:numCache>
              </c:numRef>
            </c:plus>
            <c:minus>
              <c:numRef>
                <c:f>'Summary-Rectus femoris '!$G$53:$H$53</c:f>
                <c:numCache>
                  <c:formatCode>General</c:formatCode>
                  <c:ptCount val="2"/>
                  <c:pt idx="0">
                    <c:v>59.606902098072986</c:v>
                  </c:pt>
                  <c:pt idx="1">
                    <c:v>41.011961036485857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'Summary-Rectus femoris '!$D$51:$E$51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'Summary-Rectus femoris '!$D$53:$E$53</c:f>
              <c:numCache>
                <c:formatCode>General</c:formatCode>
                <c:ptCount val="2"/>
                <c:pt idx="0">
                  <c:v>728.56364373333327</c:v>
                </c:pt>
                <c:pt idx="1">
                  <c:v>687.91155199999992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82-40D2-8B99-1C7B23245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228168"/>
        <c:axId val="569230136"/>
      </c:lineChart>
      <c:catAx>
        <c:axId val="569228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30136"/>
        <c:crosses val="autoZero"/>
        <c:auto val="1"/>
        <c:lblAlgn val="ctr"/>
        <c:lblOffset val="100"/>
        <c:noMultiLvlLbl val="0"/>
      </c:catAx>
      <c:valAx>
        <c:axId val="569230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2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 pec.major'!$G$31:$H$31</c:f>
                <c:numCache>
                  <c:formatCode>General</c:formatCode>
                  <c:ptCount val="2"/>
                  <c:pt idx="0">
                    <c:v>2.3585954834320675</c:v>
                  </c:pt>
                  <c:pt idx="1">
                    <c:v>3.181631165363505</c:v>
                  </c:pt>
                </c:numCache>
              </c:numRef>
            </c:plus>
            <c:minus>
              <c:numRef>
                <c:f>'Summary pec.major'!$G$31:$H$31</c:f>
                <c:numCache>
                  <c:formatCode>General</c:formatCode>
                  <c:ptCount val="2"/>
                  <c:pt idx="0">
                    <c:v>2.3585954834320675</c:v>
                  </c:pt>
                  <c:pt idx="1">
                    <c:v>3.181631165363505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pec.major'!$D$30:$E$30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 pec.major'!$D$31:$E$31</c:f>
              <c:numCache>
                <c:formatCode>General</c:formatCode>
                <c:ptCount val="2"/>
                <c:pt idx="0">
                  <c:v>22.572905666666667</c:v>
                </c:pt>
                <c:pt idx="1">
                  <c:v>31.387970190476185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D-4CF8-8B52-67EECDF2D01F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 pec.major'!$G$32:$H$32</c:f>
                <c:numCache>
                  <c:formatCode>General</c:formatCode>
                  <c:ptCount val="2"/>
                  <c:pt idx="0">
                    <c:v>2.3854019313236194</c:v>
                  </c:pt>
                  <c:pt idx="1">
                    <c:v>4.0896232721344674</c:v>
                  </c:pt>
                </c:numCache>
              </c:numRef>
            </c:plus>
            <c:minus>
              <c:numRef>
                <c:f>'Summary pec.major'!$G$32:$H$32</c:f>
                <c:numCache>
                  <c:formatCode>General</c:formatCode>
                  <c:ptCount val="2"/>
                  <c:pt idx="0">
                    <c:v>2.3854019313236194</c:v>
                  </c:pt>
                  <c:pt idx="1">
                    <c:v>4.0896232721344674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pec.major'!$D$30:$E$30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 pec.major'!$D$32:$E$32</c:f>
              <c:numCache>
                <c:formatCode>General</c:formatCode>
                <c:ptCount val="2"/>
                <c:pt idx="0">
                  <c:v>24.808146333333333</c:v>
                </c:pt>
                <c:pt idx="1">
                  <c:v>32.212165809523803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D-4CF8-8B52-67EECDF2D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522168"/>
        <c:axId val="722514624"/>
      </c:lineChart>
      <c:catAx>
        <c:axId val="72252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14624"/>
        <c:crosses val="autoZero"/>
        <c:auto val="1"/>
        <c:lblAlgn val="ctr"/>
        <c:lblOffset val="100"/>
        <c:noMultiLvlLbl val="0"/>
      </c:catAx>
      <c:valAx>
        <c:axId val="722514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2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 pec.major'!$G$38:$H$38</c:f>
                <c:numCache>
                  <c:formatCode>General</c:formatCode>
                  <c:ptCount val="2"/>
                  <c:pt idx="0">
                    <c:v>6.0724558449178421</c:v>
                  </c:pt>
                  <c:pt idx="1">
                    <c:v>4.2670179306017886</c:v>
                  </c:pt>
                </c:numCache>
              </c:numRef>
            </c:plus>
            <c:minus>
              <c:numRef>
                <c:f>'Summary pec.major'!$G$38:$H$38</c:f>
                <c:numCache>
                  <c:formatCode>General</c:formatCode>
                  <c:ptCount val="2"/>
                  <c:pt idx="0">
                    <c:v>6.0724558449178421</c:v>
                  </c:pt>
                  <c:pt idx="1">
                    <c:v>4.2670179306017886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pec.major'!$D$37:$E$37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 pec.major'!$D$38:$E$38</c:f>
              <c:numCache>
                <c:formatCode>General</c:formatCode>
                <c:ptCount val="2"/>
                <c:pt idx="0">
                  <c:v>74.762463999999994</c:v>
                </c:pt>
                <c:pt idx="1">
                  <c:v>72.509743999999984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4-4548-8950-19D170329503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 pec.major'!$G$39:$H$39</c:f>
                <c:numCache>
                  <c:formatCode>General</c:formatCode>
                  <c:ptCount val="2"/>
                  <c:pt idx="0">
                    <c:v>3.2326047395545272</c:v>
                  </c:pt>
                  <c:pt idx="1">
                    <c:v>7.7368717127133735</c:v>
                  </c:pt>
                </c:numCache>
              </c:numRef>
            </c:plus>
            <c:minus>
              <c:numRef>
                <c:f>'Summary pec.major'!$G$39:$H$39</c:f>
                <c:numCache>
                  <c:formatCode>General</c:formatCode>
                  <c:ptCount val="2"/>
                  <c:pt idx="0">
                    <c:v>3.2326047395545272</c:v>
                  </c:pt>
                  <c:pt idx="1">
                    <c:v>7.7368717127133735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pec.major'!$D$37:$E$37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 pec.major'!$D$39:$E$39</c:f>
              <c:numCache>
                <c:formatCode>General</c:formatCode>
                <c:ptCount val="2"/>
                <c:pt idx="0">
                  <c:v>52.832184533333326</c:v>
                </c:pt>
                <c:pt idx="1">
                  <c:v>64.721813333333316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4-4548-8950-19D170329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355656"/>
        <c:axId val="702355984"/>
      </c:lineChart>
      <c:catAx>
        <c:axId val="70235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55984"/>
        <c:crosses val="autoZero"/>
        <c:auto val="1"/>
        <c:lblAlgn val="ctr"/>
        <c:lblOffset val="100"/>
        <c:noMultiLvlLbl val="0"/>
      </c:catAx>
      <c:valAx>
        <c:axId val="702355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5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 pec.major'!$G$65:$H$65</c:f>
                <c:numCache>
                  <c:formatCode>General</c:formatCode>
                  <c:ptCount val="2"/>
                  <c:pt idx="0">
                    <c:v>0.51519344396740585</c:v>
                  </c:pt>
                  <c:pt idx="1">
                    <c:v>0.46815254044222859</c:v>
                  </c:pt>
                </c:numCache>
              </c:numRef>
            </c:plus>
            <c:minus>
              <c:numRef>
                <c:f>'Summary pec.major'!$G$65:$H$65</c:f>
                <c:numCache>
                  <c:formatCode>General</c:formatCode>
                  <c:ptCount val="2"/>
                  <c:pt idx="0">
                    <c:v>0.51519344396740585</c:v>
                  </c:pt>
                  <c:pt idx="1">
                    <c:v>0.46815254044222859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pec.major'!$D$64:$E$64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 pec.major'!$D$65:$E$65</c:f>
              <c:numCache>
                <c:formatCode>0.000</c:formatCode>
                <c:ptCount val="2"/>
                <c:pt idx="0">
                  <c:v>5.8938857599999999</c:v>
                </c:pt>
                <c:pt idx="1">
                  <c:v>6.4291221333333324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2-4986-BBEC-2FA2E33C1239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 pec.major'!$G$66:$H$66</c:f>
                <c:numCache>
                  <c:formatCode>General</c:formatCode>
                  <c:ptCount val="2"/>
                  <c:pt idx="0">
                    <c:v>0.82556895577682943</c:v>
                  </c:pt>
                  <c:pt idx="1">
                    <c:v>0.47220583747482875</c:v>
                  </c:pt>
                </c:numCache>
              </c:numRef>
            </c:plus>
            <c:minus>
              <c:numRef>
                <c:f>'Summary pec.major'!$G$66:$H$66</c:f>
                <c:numCache>
                  <c:formatCode>General</c:formatCode>
                  <c:ptCount val="2"/>
                  <c:pt idx="0">
                    <c:v>0.82556895577682943</c:v>
                  </c:pt>
                  <c:pt idx="1">
                    <c:v>0.47220583747482875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pec.major'!$D$64:$E$64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 pec.major'!$D$66:$E$66</c:f>
              <c:numCache>
                <c:formatCode>0.000</c:formatCode>
                <c:ptCount val="2"/>
                <c:pt idx="0">
                  <c:v>5.0272760533333329</c:v>
                </c:pt>
                <c:pt idx="1">
                  <c:v>5.2584965333333331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D2-4986-BBEC-2FA2E33C1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524216"/>
        <c:axId val="658528480"/>
      </c:lineChart>
      <c:catAx>
        <c:axId val="65852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28480"/>
        <c:crosses val="autoZero"/>
        <c:auto val="1"/>
        <c:lblAlgn val="ctr"/>
        <c:lblOffset val="100"/>
        <c:noMultiLvlLbl val="0"/>
      </c:catAx>
      <c:valAx>
        <c:axId val="65852848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2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LDH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 pec.major'!$G$52:$H$52</c:f>
                <c:numCache>
                  <c:formatCode>General</c:formatCode>
                  <c:ptCount val="2"/>
                  <c:pt idx="0">
                    <c:v>49.055645229940112</c:v>
                  </c:pt>
                  <c:pt idx="1">
                    <c:v>67.98910160754059</c:v>
                  </c:pt>
                </c:numCache>
              </c:numRef>
            </c:plus>
            <c:minus>
              <c:numRef>
                <c:f>'Summary pec.major'!$G$52:$H$52</c:f>
                <c:numCache>
                  <c:formatCode>General</c:formatCode>
                  <c:ptCount val="2"/>
                  <c:pt idx="0">
                    <c:v>49.055645229940112</c:v>
                  </c:pt>
                  <c:pt idx="1">
                    <c:v>67.98910160754059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pec.major'!$D$51:$E$51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 pec.major'!$D$52:$E$52</c:f>
              <c:numCache>
                <c:formatCode>General</c:formatCode>
                <c:ptCount val="2"/>
                <c:pt idx="0">
                  <c:v>592.48543573333325</c:v>
                </c:pt>
                <c:pt idx="1">
                  <c:v>562.661248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F-4894-BFBE-30A8F0B45432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 pec.major'!$G$53:$H$53</c:f>
                <c:numCache>
                  <c:formatCode>General</c:formatCode>
                  <c:ptCount val="2"/>
                  <c:pt idx="0">
                    <c:v>35.245507595214065</c:v>
                  </c:pt>
                  <c:pt idx="1">
                    <c:v>38.005809871116298</c:v>
                  </c:pt>
                </c:numCache>
              </c:numRef>
            </c:plus>
            <c:minus>
              <c:numRef>
                <c:f>'Summary pec.major'!$G$53:$H$53</c:f>
                <c:numCache>
                  <c:formatCode>General</c:formatCode>
                  <c:ptCount val="2"/>
                  <c:pt idx="0">
                    <c:v>35.245507595214065</c:v>
                  </c:pt>
                  <c:pt idx="1">
                    <c:v>38.005809871116298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pec.major'!$D$51:$E$51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 pec.major'!$D$53:$E$53</c:f>
              <c:numCache>
                <c:formatCode>General</c:formatCode>
                <c:ptCount val="2"/>
                <c:pt idx="0">
                  <c:v>706.41141759999994</c:v>
                </c:pt>
                <c:pt idx="1">
                  <c:v>650.79278933333342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AF-4894-BFBE-30A8F0B45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627640"/>
        <c:axId val="674631248"/>
      </c:lineChart>
      <c:catAx>
        <c:axId val="67462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31248"/>
        <c:crosses val="autoZero"/>
        <c:auto val="1"/>
        <c:lblAlgn val="ctr"/>
        <c:lblOffset val="100"/>
        <c:noMultiLvlLbl val="0"/>
      </c:catAx>
      <c:valAx>
        <c:axId val="674631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2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 pec.major'!$G$65:$H$65</c:f>
                <c:numCache>
                  <c:formatCode>General</c:formatCode>
                  <c:ptCount val="2"/>
                  <c:pt idx="0">
                    <c:v>0.51519344396740585</c:v>
                  </c:pt>
                  <c:pt idx="1">
                    <c:v>0.46815254044222859</c:v>
                  </c:pt>
                </c:numCache>
              </c:numRef>
            </c:plus>
            <c:minus>
              <c:numRef>
                <c:f>'Summary pec.major'!$G$65:$H$65</c:f>
                <c:numCache>
                  <c:formatCode>General</c:formatCode>
                  <c:ptCount val="2"/>
                  <c:pt idx="0">
                    <c:v>0.51519344396740585</c:v>
                  </c:pt>
                  <c:pt idx="1">
                    <c:v>0.46815254044222859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pec.major'!$D$64:$E$64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 pec.major'!$D$65:$E$65</c:f>
              <c:numCache>
                <c:formatCode>0.000</c:formatCode>
                <c:ptCount val="2"/>
                <c:pt idx="0">
                  <c:v>5.8938857599999999</c:v>
                </c:pt>
                <c:pt idx="1">
                  <c:v>6.4291221333333324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D-4395-A4DA-FB4C57D99305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 pec.major'!$G$66:$H$66</c:f>
                <c:numCache>
                  <c:formatCode>General</c:formatCode>
                  <c:ptCount val="2"/>
                  <c:pt idx="0">
                    <c:v>0.82556895577682943</c:v>
                  </c:pt>
                  <c:pt idx="1">
                    <c:v>0.47220583747482875</c:v>
                  </c:pt>
                </c:numCache>
              </c:numRef>
            </c:plus>
            <c:minus>
              <c:numRef>
                <c:f>'Summary pec.major'!$G$66:$H$66</c:f>
                <c:numCache>
                  <c:formatCode>General</c:formatCode>
                  <c:ptCount val="2"/>
                  <c:pt idx="0">
                    <c:v>0.82556895577682943</c:v>
                  </c:pt>
                  <c:pt idx="1">
                    <c:v>0.47220583747482875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pec.major'!$D$64:$E$64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 pec.major'!$D$66:$E$66</c:f>
              <c:numCache>
                <c:formatCode>0.000</c:formatCode>
                <c:ptCount val="2"/>
                <c:pt idx="0">
                  <c:v>5.0272760533333329</c:v>
                </c:pt>
                <c:pt idx="1">
                  <c:v>5.2584965333333331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D-4395-A4DA-FB4C57D99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399824"/>
        <c:axId val="646398184"/>
      </c:lineChart>
      <c:catAx>
        <c:axId val="64639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98184"/>
        <c:crosses val="autoZero"/>
        <c:auto val="1"/>
        <c:lblAlgn val="ctr"/>
        <c:lblOffset val="100"/>
        <c:noMultiLvlLbl val="0"/>
      </c:catAx>
      <c:valAx>
        <c:axId val="646398184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 pec.major'!$G$59:$H$59</c:f>
                <c:numCache>
                  <c:formatCode>General</c:formatCode>
                  <c:ptCount val="2"/>
                  <c:pt idx="0">
                    <c:v>12.086736753234778</c:v>
                  </c:pt>
                  <c:pt idx="1">
                    <c:v>12.031940144925997</c:v>
                  </c:pt>
                </c:numCache>
              </c:numRef>
            </c:plus>
            <c:minus>
              <c:numRef>
                <c:f>'Summary pec.major'!$G$59:$H$59</c:f>
                <c:numCache>
                  <c:formatCode>General</c:formatCode>
                  <c:ptCount val="2"/>
                  <c:pt idx="0">
                    <c:v>12.086736753234778</c:v>
                  </c:pt>
                  <c:pt idx="1">
                    <c:v>12.031940144925997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pec.major'!$D$58:$E$58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 pec.major'!$D$59:$E$59</c:f>
              <c:numCache>
                <c:formatCode>General</c:formatCode>
                <c:ptCount val="2"/>
                <c:pt idx="0" formatCode="0.000">
                  <c:v>114.68601386666664</c:v>
                </c:pt>
                <c:pt idx="1">
                  <c:v>119.11498666666664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7-4A18-B3B2-BBB434719DA1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 pec.major'!$G$60:$H$60</c:f>
                <c:numCache>
                  <c:formatCode>General</c:formatCode>
                  <c:ptCount val="2"/>
                  <c:pt idx="0">
                    <c:v>4.433198498474038</c:v>
                  </c:pt>
                  <c:pt idx="1">
                    <c:v>6.9311875447814</c:v>
                  </c:pt>
                </c:numCache>
              </c:numRef>
            </c:plus>
            <c:minus>
              <c:numRef>
                <c:f>'Summary pec.major'!$G$60:$H$60</c:f>
                <c:numCache>
                  <c:formatCode>General</c:formatCode>
                  <c:ptCount val="2"/>
                  <c:pt idx="0">
                    <c:v>4.433198498474038</c:v>
                  </c:pt>
                  <c:pt idx="1">
                    <c:v>6.9311875447814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pec.major'!$D$58:$E$58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 pec.major'!$D$60:$E$60</c:f>
              <c:numCache>
                <c:formatCode>General</c:formatCode>
                <c:ptCount val="2"/>
                <c:pt idx="0">
                  <c:v>130.29979946666666</c:v>
                </c:pt>
                <c:pt idx="1">
                  <c:v>129.57694933333332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D7-4A18-B3B2-BBB434719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124152"/>
        <c:axId val="746120544"/>
      </c:lineChart>
      <c:catAx>
        <c:axId val="74612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20544"/>
        <c:crosses val="autoZero"/>
        <c:auto val="1"/>
        <c:lblAlgn val="ctr"/>
        <c:lblOffset val="100"/>
        <c:noMultiLvlLbl val="0"/>
      </c:catAx>
      <c:valAx>
        <c:axId val="746120544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2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'[1]Intercostals-CS'!$AA$21:$AB$21</c:f>
                <c:numCache>
                  <c:formatCode>General</c:formatCode>
                  <c:ptCount val="2"/>
                  <c:pt idx="0">
                    <c:v>0.63440867346785812</c:v>
                  </c:pt>
                  <c:pt idx="1">
                    <c:v>1.5680234742718044</c:v>
                  </c:pt>
                </c:numCache>
              </c:numRef>
            </c:plus>
            <c:minus>
              <c:numRef>
                <c:f>'[1]Intercostals-CS'!$AA$21:$AB$21</c:f>
                <c:numCache>
                  <c:formatCode>General</c:formatCode>
                  <c:ptCount val="2"/>
                  <c:pt idx="0">
                    <c:v>0.63440867346785812</c:v>
                  </c:pt>
                  <c:pt idx="1">
                    <c:v>1.5680234742718044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'[1]Intercostals-CS'!$S$25:$T$25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'[1]Intercostals-CS'!$S$26:$T$26</c:f>
              <c:numCache>
                <c:formatCode>General</c:formatCode>
                <c:ptCount val="2"/>
                <c:pt idx="0">
                  <c:v>22.109290700000003</c:v>
                </c:pt>
                <c:pt idx="1">
                  <c:v>24.748005571428575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6-44BB-B73E-C8A174DC79B7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'[1]Intercostals-CS'!$AA$22:$AB$22</c:f>
                <c:numCache>
                  <c:formatCode>General</c:formatCode>
                  <c:ptCount val="2"/>
                  <c:pt idx="0">
                    <c:v>1.376927209585125</c:v>
                  </c:pt>
                  <c:pt idx="1">
                    <c:v>1.5421384086172285</c:v>
                  </c:pt>
                </c:numCache>
              </c:numRef>
            </c:plus>
            <c:minus>
              <c:numRef>
                <c:f>'[1]Intercostals-CS'!$AA$22:$AB$22</c:f>
                <c:numCache>
                  <c:formatCode>General</c:formatCode>
                  <c:ptCount val="2"/>
                  <c:pt idx="0">
                    <c:v>1.376927209585125</c:v>
                  </c:pt>
                  <c:pt idx="1">
                    <c:v>1.5421384086172285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'[1]Intercostals-CS'!$S$25:$T$25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'[1]Intercostals-CS'!$S$27:$T$27</c:f>
              <c:numCache>
                <c:formatCode>General</c:formatCode>
                <c:ptCount val="2"/>
                <c:pt idx="0">
                  <c:v>20.373731533333334</c:v>
                </c:pt>
                <c:pt idx="1">
                  <c:v>19.806737404761908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76-44BB-B73E-C8A174DC7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248808"/>
        <c:axId val="727246512"/>
      </c:lineChart>
      <c:catAx>
        <c:axId val="72724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46512"/>
        <c:crosses val="autoZero"/>
        <c:auto val="1"/>
        <c:lblAlgn val="ctr"/>
        <c:lblOffset val="100"/>
        <c:noMultiLvlLbl val="0"/>
      </c:catAx>
      <c:valAx>
        <c:axId val="727246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4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LDH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'[1]Intercostals-LDH'!$AA$21:$AB$21</c:f>
                <c:numCache>
                  <c:formatCode>General</c:formatCode>
                  <c:ptCount val="2"/>
                  <c:pt idx="0">
                    <c:v>15.052358100919857</c:v>
                  </c:pt>
                  <c:pt idx="1">
                    <c:v>67.17106030666919</c:v>
                  </c:pt>
                </c:numCache>
              </c:numRef>
            </c:plus>
            <c:minus>
              <c:numRef>
                <c:f>'[1]Intercostals-LDH'!$AA$21:$AB$21</c:f>
                <c:numCache>
                  <c:formatCode>General</c:formatCode>
                  <c:ptCount val="2"/>
                  <c:pt idx="0">
                    <c:v>15.052358100919857</c:v>
                  </c:pt>
                  <c:pt idx="1">
                    <c:v>67.17106030666919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'[1]Intercostals-LDH'!$S$25:$T$25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'[1]Intercostals-LDH'!$S$26:$T$26</c:f>
              <c:numCache>
                <c:formatCode>General</c:formatCode>
                <c:ptCount val="2"/>
                <c:pt idx="0">
                  <c:v>662.13156351999999</c:v>
                </c:pt>
                <c:pt idx="1">
                  <c:v>692.48968533333311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8-4158-8081-5A453CFD97F0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'[1]Intercostals-LDH'!$AA$22:$AB$22</c:f>
                <c:numCache>
                  <c:formatCode>General</c:formatCode>
                  <c:ptCount val="2"/>
                  <c:pt idx="0">
                    <c:v>46.073389894888663</c:v>
                  </c:pt>
                  <c:pt idx="1">
                    <c:v>66.755426485128851</c:v>
                  </c:pt>
                </c:numCache>
              </c:numRef>
            </c:plus>
            <c:minus>
              <c:numRef>
                <c:f>'[1]Intercostals-LDH'!$AA$22:$AB$22</c:f>
                <c:numCache>
                  <c:formatCode>General</c:formatCode>
                  <c:ptCount val="2"/>
                  <c:pt idx="0">
                    <c:v>46.073389894888663</c:v>
                  </c:pt>
                  <c:pt idx="1">
                    <c:v>66.755426485128851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'[1]Intercostals-LDH'!$S$25:$T$25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'[1]Intercostals-LDH'!$S$27:$T$27</c:f>
              <c:numCache>
                <c:formatCode>General</c:formatCode>
                <c:ptCount val="2"/>
                <c:pt idx="0">
                  <c:v>739.79046399999993</c:v>
                </c:pt>
                <c:pt idx="1">
                  <c:v>693.3100373333333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8-4158-8081-5A453CFD9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737248"/>
        <c:axId val="690744792"/>
      </c:lineChart>
      <c:catAx>
        <c:axId val="6907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744792"/>
        <c:crosses val="autoZero"/>
        <c:auto val="1"/>
        <c:lblAlgn val="ctr"/>
        <c:lblOffset val="100"/>
        <c:noMultiLvlLbl val="0"/>
      </c:catAx>
      <c:valAx>
        <c:axId val="690744792"/>
        <c:scaling>
          <c:orientation val="minMax"/>
          <c:min val="5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73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'Comparisons by Enzyme'!$X$91</c:f>
              <c:strCache>
                <c:ptCount val="1"/>
                <c:pt idx="0">
                  <c:v>Highlander-Normoxia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'Comparisons by Enzyme'!$X$113:$X$132</c:f>
                <c:numCache>
                  <c:formatCode>General</c:formatCode>
                  <c:ptCount val="20"/>
                  <c:pt idx="0">
                    <c:v>0.74136977760574896</c:v>
                  </c:pt>
                  <c:pt idx="1">
                    <c:v>0.64519174942623292</c:v>
                  </c:pt>
                  <c:pt idx="2">
                    <c:v>0.54237133113743419</c:v>
                  </c:pt>
                  <c:pt idx="3">
                    <c:v>0.51519344396740585</c:v>
                  </c:pt>
                  <c:pt idx="4">
                    <c:v>0.31164762634973187</c:v>
                  </c:pt>
                  <c:pt idx="5">
                    <c:v>1.1910530970161677</c:v>
                  </c:pt>
                  <c:pt idx="6">
                    <c:v>0.66361661129351868</c:v>
                  </c:pt>
                  <c:pt idx="7">
                    <c:v>0.52724591172087443</c:v>
                  </c:pt>
                  <c:pt idx="8">
                    <c:v>0.86732126192697212</c:v>
                  </c:pt>
                  <c:pt idx="9">
                    <c:v>0</c:v>
                  </c:pt>
                  <c:pt idx="10">
                    <c:v>0.43436329680994584</c:v>
                  </c:pt>
                  <c:pt idx="11">
                    <c:v>0.82645069593498521</c:v>
                  </c:pt>
                  <c:pt idx="12">
                    <c:v>0.70182617384309831</c:v>
                  </c:pt>
                  <c:pt idx="13">
                    <c:v>0.1610980423778316</c:v>
                  </c:pt>
                  <c:pt idx="14">
                    <c:v>0.61669377694236349</c:v>
                  </c:pt>
                  <c:pt idx="15">
                    <c:v>8.3915009382141484E-2</c:v>
                  </c:pt>
                  <c:pt idx="16">
                    <c:v>2.0765937092842233</c:v>
                  </c:pt>
                  <c:pt idx="17">
                    <c:v>0.99486504274470333</c:v>
                  </c:pt>
                  <c:pt idx="18">
                    <c:v>5.6755754522040203</c:v>
                  </c:pt>
                  <c:pt idx="19">
                    <c:v>9.2605067263905898</c:v>
                  </c:pt>
                </c:numCache>
              </c:numRef>
            </c:plus>
            <c:minus>
              <c:numRef>
                <c:f>'Comparisons by Enzyme'!$X$113:$X$132</c:f>
                <c:numCache>
                  <c:formatCode>General</c:formatCode>
                  <c:ptCount val="20"/>
                  <c:pt idx="0">
                    <c:v>0.74136977760574896</c:v>
                  </c:pt>
                  <c:pt idx="1">
                    <c:v>0.64519174942623292</c:v>
                  </c:pt>
                  <c:pt idx="2">
                    <c:v>0.54237133113743419</c:v>
                  </c:pt>
                  <c:pt idx="3">
                    <c:v>0.51519344396740585</c:v>
                  </c:pt>
                  <c:pt idx="4">
                    <c:v>0.31164762634973187</c:v>
                  </c:pt>
                  <c:pt idx="5">
                    <c:v>1.1910530970161677</c:v>
                  </c:pt>
                  <c:pt idx="6">
                    <c:v>0.66361661129351868</c:v>
                  </c:pt>
                  <c:pt idx="7">
                    <c:v>0.52724591172087443</c:v>
                  </c:pt>
                  <c:pt idx="8">
                    <c:v>0.86732126192697212</c:v>
                  </c:pt>
                  <c:pt idx="9">
                    <c:v>0</c:v>
                  </c:pt>
                  <c:pt idx="10">
                    <c:v>0.43436329680994584</c:v>
                  </c:pt>
                  <c:pt idx="11">
                    <c:v>0.82645069593498521</c:v>
                  </c:pt>
                  <c:pt idx="12">
                    <c:v>0.70182617384309831</c:v>
                  </c:pt>
                  <c:pt idx="13">
                    <c:v>0.1610980423778316</c:v>
                  </c:pt>
                  <c:pt idx="14">
                    <c:v>0.61669377694236349</c:v>
                  </c:pt>
                  <c:pt idx="15">
                    <c:v>8.3915009382141484E-2</c:v>
                  </c:pt>
                  <c:pt idx="16">
                    <c:v>2.0765937092842233</c:v>
                  </c:pt>
                  <c:pt idx="17">
                    <c:v>0.99486504274470333</c:v>
                  </c:pt>
                  <c:pt idx="18">
                    <c:v>5.6755754522040203</c:v>
                  </c:pt>
                  <c:pt idx="19">
                    <c:v>9.2605067263905898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'Comparisons by Enzyme'!$W$92:$W$111</c:f>
              <c:strCache>
                <c:ptCount val="20"/>
                <c:pt idx="0">
                  <c:v>Masseter</c:v>
                </c:pt>
                <c:pt idx="1">
                  <c:v>Plantaris</c:v>
                </c:pt>
                <c:pt idx="2">
                  <c:v>Rectus femoris </c:v>
                </c:pt>
                <c:pt idx="3">
                  <c:v>Pec. Major </c:v>
                </c:pt>
                <c:pt idx="4">
                  <c:v>Intercostals </c:v>
                </c:pt>
                <c:pt idx="5">
                  <c:v>Diaphragm </c:v>
                </c:pt>
                <c:pt idx="6">
                  <c:v>Semitendinosus </c:v>
                </c:pt>
                <c:pt idx="7">
                  <c:v>Glut. Max</c:v>
                </c:pt>
                <c:pt idx="8">
                  <c:v>Lower trapezius </c:v>
                </c:pt>
                <c:pt idx="9">
                  <c:v>Soleus</c:v>
                </c:pt>
                <c:pt idx="10">
                  <c:v>Biceps femoris </c:v>
                </c:pt>
                <c:pt idx="11">
                  <c:v>Vastus medialis </c:v>
                </c:pt>
                <c:pt idx="12">
                  <c:v>Biceps brachii</c:v>
                </c:pt>
                <c:pt idx="13">
                  <c:v>Medial trapezius </c:v>
                </c:pt>
                <c:pt idx="14">
                  <c:v>Grastroc</c:v>
                </c:pt>
                <c:pt idx="15">
                  <c:v>Erecor spinae </c:v>
                </c:pt>
                <c:pt idx="16">
                  <c:v>EDL </c:v>
                </c:pt>
                <c:pt idx="17">
                  <c:v>Vastus lateris </c:v>
                </c:pt>
                <c:pt idx="18">
                  <c:v>Tibialis anterior </c:v>
                </c:pt>
                <c:pt idx="19">
                  <c:v>Triceps </c:v>
                </c:pt>
              </c:strCache>
            </c:strRef>
          </c:cat>
          <c:val>
            <c:numRef>
              <c:f>'Comparisons by Enzyme'!$X$92:$X$111</c:f>
              <c:numCache>
                <c:formatCode>0.000</c:formatCode>
                <c:ptCount val="20"/>
                <c:pt idx="0">
                  <c:v>7.9279132799999985</c:v>
                </c:pt>
                <c:pt idx="1">
                  <c:v>5.4442759466666661</c:v>
                </c:pt>
                <c:pt idx="2">
                  <c:v>5.7253578666666662</c:v>
                </c:pt>
                <c:pt idx="3">
                  <c:v>5.8938857599999999</c:v>
                </c:pt>
                <c:pt idx="4">
                  <c:v>8.9458581333333331</c:v>
                </c:pt>
                <c:pt idx="5">
                  <c:v>14.12802048</c:v>
                </c:pt>
                <c:pt idx="6">
                  <c:v>4.4817636266666661</c:v>
                </c:pt>
                <c:pt idx="7">
                  <c:v>5.2553939199999995</c:v>
                </c:pt>
                <c:pt idx="8">
                  <c:v>8.0614060800000011</c:v>
                </c:pt>
                <c:pt idx="9">
                  <c:v>0</c:v>
                </c:pt>
                <c:pt idx="10">
                  <c:v>5.8607778133333337</c:v>
                </c:pt>
                <c:pt idx="11">
                  <c:v>6.9815543466666652</c:v>
                </c:pt>
                <c:pt idx="12">
                  <c:v>6.7412456533333343</c:v>
                </c:pt>
                <c:pt idx="13">
                  <c:v>6.9837413333333327</c:v>
                </c:pt>
                <c:pt idx="14">
                  <c:v>4.9646762666666664</c:v>
                </c:pt>
                <c:pt idx="15">
                  <c:v>10.142782222222221</c:v>
                </c:pt>
                <c:pt idx="16">
                  <c:v>16.332026666666664</c:v>
                </c:pt>
                <c:pt idx="17">
                  <c:v>5.0201087999999991</c:v>
                </c:pt>
                <c:pt idx="18">
                  <c:v>16.133465600000001</c:v>
                </c:pt>
                <c:pt idx="19">
                  <c:v>13.008240000000001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5-4607-86F1-47FE6D5D74DD}"/>
            </c:ext>
          </c:extLst>
        </c:ser>
        <c:ser>
          <c:idx val="1"/>
          <c:order val="1"/>
          <c:tx>
            <c:strRef>
              <c:f>'Comparisons by Enzyme'!$Y$91</c:f>
              <c:strCache>
                <c:ptCount val="1"/>
                <c:pt idx="0">
                  <c:v>Highlander-Hypoxia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'Comparisons by Enzyme'!$Y$113:$Y$132</c:f>
                <c:numCache>
                  <c:formatCode>General</c:formatCode>
                  <c:ptCount val="20"/>
                  <c:pt idx="0">
                    <c:v>0.24889234564177268</c:v>
                  </c:pt>
                  <c:pt idx="1">
                    <c:v>0.38943957500046772</c:v>
                  </c:pt>
                  <c:pt idx="2">
                    <c:v>0.30652587699921663</c:v>
                  </c:pt>
                  <c:pt idx="3">
                    <c:v>0.46815254044222859</c:v>
                  </c:pt>
                  <c:pt idx="4">
                    <c:v>0.63546295018233323</c:v>
                  </c:pt>
                  <c:pt idx="5">
                    <c:v>0.34735313318207073</c:v>
                  </c:pt>
                  <c:pt idx="6">
                    <c:v>0.2542796523098303</c:v>
                  </c:pt>
                  <c:pt idx="7">
                    <c:v>0.28064745820961107</c:v>
                  </c:pt>
                  <c:pt idx="8">
                    <c:v>0.72023405130331042</c:v>
                  </c:pt>
                  <c:pt idx="9">
                    <c:v>0</c:v>
                  </c:pt>
                  <c:pt idx="10">
                    <c:v>0.57819741435675065</c:v>
                  </c:pt>
                  <c:pt idx="11">
                    <c:v>0.67709882482769124</c:v>
                  </c:pt>
                  <c:pt idx="12">
                    <c:v>0.66793804260290135</c:v>
                  </c:pt>
                  <c:pt idx="13">
                    <c:v>0.455410516991198</c:v>
                  </c:pt>
                  <c:pt idx="14">
                    <c:v>0.38863692392494276</c:v>
                  </c:pt>
                  <c:pt idx="15">
                    <c:v>4.3163671025235821</c:v>
                  </c:pt>
                  <c:pt idx="16">
                    <c:v>3.4664561718029123</c:v>
                  </c:pt>
                  <c:pt idx="17">
                    <c:v>0.78141910403147385</c:v>
                  </c:pt>
                  <c:pt idx="18">
                    <c:v>3.4664561718029123</c:v>
                  </c:pt>
                  <c:pt idx="19">
                    <c:v>3.3896728741249738</c:v>
                  </c:pt>
                </c:numCache>
              </c:numRef>
            </c:plus>
            <c:minus>
              <c:numRef>
                <c:f>'Comparisons by Enzyme'!$Y$113:$Y$132</c:f>
                <c:numCache>
                  <c:formatCode>General</c:formatCode>
                  <c:ptCount val="20"/>
                  <c:pt idx="0">
                    <c:v>0.24889234564177268</c:v>
                  </c:pt>
                  <c:pt idx="1">
                    <c:v>0.38943957500046772</c:v>
                  </c:pt>
                  <c:pt idx="2">
                    <c:v>0.30652587699921663</c:v>
                  </c:pt>
                  <c:pt idx="3">
                    <c:v>0.46815254044222859</c:v>
                  </c:pt>
                  <c:pt idx="4">
                    <c:v>0.63546295018233323</c:v>
                  </c:pt>
                  <c:pt idx="5">
                    <c:v>0.34735313318207073</c:v>
                  </c:pt>
                  <c:pt idx="6">
                    <c:v>0.2542796523098303</c:v>
                  </c:pt>
                  <c:pt idx="7">
                    <c:v>0.28064745820961107</c:v>
                  </c:pt>
                  <c:pt idx="8">
                    <c:v>0.72023405130331042</c:v>
                  </c:pt>
                  <c:pt idx="9">
                    <c:v>0</c:v>
                  </c:pt>
                  <c:pt idx="10">
                    <c:v>0.57819741435675065</c:v>
                  </c:pt>
                  <c:pt idx="11">
                    <c:v>0.67709882482769124</c:v>
                  </c:pt>
                  <c:pt idx="12">
                    <c:v>0.66793804260290135</c:v>
                  </c:pt>
                  <c:pt idx="13">
                    <c:v>0.455410516991198</c:v>
                  </c:pt>
                  <c:pt idx="14">
                    <c:v>0.38863692392494276</c:v>
                  </c:pt>
                  <c:pt idx="15">
                    <c:v>4.3163671025235821</c:v>
                  </c:pt>
                  <c:pt idx="16">
                    <c:v>3.4664561718029123</c:v>
                  </c:pt>
                  <c:pt idx="17">
                    <c:v>0.78141910403147385</c:v>
                  </c:pt>
                  <c:pt idx="18">
                    <c:v>3.4664561718029123</c:v>
                  </c:pt>
                  <c:pt idx="19">
                    <c:v>3.3896728741249738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'Comparisons by Enzyme'!$W$92:$W$111</c:f>
              <c:strCache>
                <c:ptCount val="20"/>
                <c:pt idx="0">
                  <c:v>Masseter</c:v>
                </c:pt>
                <c:pt idx="1">
                  <c:v>Plantaris</c:v>
                </c:pt>
                <c:pt idx="2">
                  <c:v>Rectus femoris </c:v>
                </c:pt>
                <c:pt idx="3">
                  <c:v>Pec. Major </c:v>
                </c:pt>
                <c:pt idx="4">
                  <c:v>Intercostals </c:v>
                </c:pt>
                <c:pt idx="5">
                  <c:v>Diaphragm </c:v>
                </c:pt>
                <c:pt idx="6">
                  <c:v>Semitendinosus </c:v>
                </c:pt>
                <c:pt idx="7">
                  <c:v>Glut. Max</c:v>
                </c:pt>
                <c:pt idx="8">
                  <c:v>Lower trapezius </c:v>
                </c:pt>
                <c:pt idx="9">
                  <c:v>Soleus</c:v>
                </c:pt>
                <c:pt idx="10">
                  <c:v>Biceps femoris </c:v>
                </c:pt>
                <c:pt idx="11">
                  <c:v>Vastus medialis </c:v>
                </c:pt>
                <c:pt idx="12">
                  <c:v>Biceps brachii</c:v>
                </c:pt>
                <c:pt idx="13">
                  <c:v>Medial trapezius </c:v>
                </c:pt>
                <c:pt idx="14">
                  <c:v>Grastroc</c:v>
                </c:pt>
                <c:pt idx="15">
                  <c:v>Erecor spinae </c:v>
                </c:pt>
                <c:pt idx="16">
                  <c:v>EDL </c:v>
                </c:pt>
                <c:pt idx="17">
                  <c:v>Vastus lateris </c:v>
                </c:pt>
                <c:pt idx="18">
                  <c:v>Tibialis anterior </c:v>
                </c:pt>
                <c:pt idx="19">
                  <c:v>Triceps </c:v>
                </c:pt>
              </c:strCache>
            </c:strRef>
          </c:cat>
          <c:val>
            <c:numRef>
              <c:f>'Comparisons by Enzyme'!$Y$92:$Y$111</c:f>
              <c:numCache>
                <c:formatCode>0.000</c:formatCode>
                <c:ptCount val="20"/>
                <c:pt idx="0">
                  <c:v>7.8311445333333323</c:v>
                </c:pt>
                <c:pt idx="1">
                  <c:v>7.1629690666666663</c:v>
                </c:pt>
                <c:pt idx="2">
                  <c:v>5.5615658666666663</c:v>
                </c:pt>
                <c:pt idx="3">
                  <c:v>6.4291221333333324</c:v>
                </c:pt>
                <c:pt idx="4">
                  <c:v>9.7118911999999984</c:v>
                </c:pt>
                <c:pt idx="5">
                  <c:v>14.498515199999998</c:v>
                </c:pt>
                <c:pt idx="6">
                  <c:v>4.3591872</c:v>
                </c:pt>
                <c:pt idx="7">
                  <c:v>5.3975573333333324</c:v>
                </c:pt>
                <c:pt idx="8">
                  <c:v>6.9366144000000007</c:v>
                </c:pt>
                <c:pt idx="9">
                  <c:v>0</c:v>
                </c:pt>
                <c:pt idx="10">
                  <c:v>6.4082266666666658</c:v>
                </c:pt>
                <c:pt idx="11">
                  <c:v>6.1308629333333329</c:v>
                </c:pt>
                <c:pt idx="12">
                  <c:v>5.5786719999999992</c:v>
                </c:pt>
                <c:pt idx="13">
                  <c:v>7.2693178666666665</c:v>
                </c:pt>
                <c:pt idx="14">
                  <c:v>5.9631475555555555</c:v>
                </c:pt>
                <c:pt idx="15">
                  <c:v>14.974579199999999</c:v>
                </c:pt>
                <c:pt idx="16">
                  <c:v>21.983701333333329</c:v>
                </c:pt>
                <c:pt idx="17">
                  <c:v>5.4032799999999996</c:v>
                </c:pt>
                <c:pt idx="18">
                  <c:v>21.983701333333329</c:v>
                </c:pt>
                <c:pt idx="19">
                  <c:v>13.213173333333332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5-4607-86F1-47FE6D5D74DD}"/>
            </c:ext>
          </c:extLst>
        </c:ser>
        <c:ser>
          <c:idx val="2"/>
          <c:order val="2"/>
          <c:tx>
            <c:strRef>
              <c:f>'Comparisons by Enzyme'!$Z$91</c:f>
              <c:strCache>
                <c:ptCount val="1"/>
                <c:pt idx="0">
                  <c:v>Lowlander-Normoxia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'Comparisons by Enzyme'!$Z$113:$Z$132</c:f>
                <c:numCache>
                  <c:formatCode>General</c:formatCode>
                  <c:ptCount val="20"/>
                  <c:pt idx="0">
                    <c:v>0.5946003673454523</c:v>
                  </c:pt>
                  <c:pt idx="1">
                    <c:v>0.89702203005480941</c:v>
                  </c:pt>
                  <c:pt idx="2">
                    <c:v>0.24497403950495272</c:v>
                  </c:pt>
                  <c:pt idx="3">
                    <c:v>0.82556895577682943</c:v>
                  </c:pt>
                  <c:pt idx="4">
                    <c:v>0.6885579873233092</c:v>
                  </c:pt>
                  <c:pt idx="5">
                    <c:v>0.81662127676435459</c:v>
                  </c:pt>
                  <c:pt idx="6">
                    <c:v>0.55077071085132745</c:v>
                  </c:pt>
                  <c:pt idx="7">
                    <c:v>0.68533921773736572</c:v>
                  </c:pt>
                  <c:pt idx="8">
                    <c:v>0.46877084814502673</c:v>
                  </c:pt>
                  <c:pt idx="9">
                    <c:v>0</c:v>
                  </c:pt>
                  <c:pt idx="10">
                    <c:v>0.24628563681299506</c:v>
                  </c:pt>
                  <c:pt idx="11">
                    <c:v>0.75670432764782536</c:v>
                  </c:pt>
                  <c:pt idx="12">
                    <c:v>0.30051481095061028</c:v>
                  </c:pt>
                  <c:pt idx="13">
                    <c:v>0.54530443362039838</c:v>
                  </c:pt>
                  <c:pt idx="14">
                    <c:v>0.66600609995883631</c:v>
                  </c:pt>
                  <c:pt idx="15">
                    <c:v>1.3427272156903853</c:v>
                  </c:pt>
                  <c:pt idx="16">
                    <c:v>5.593493760790845</c:v>
                  </c:pt>
                  <c:pt idx="17">
                    <c:v>0.7408853994372081</c:v>
                  </c:pt>
                  <c:pt idx="18">
                    <c:v>4.8868733277513829</c:v>
                  </c:pt>
                  <c:pt idx="19">
                    <c:v>4.0039923018697072</c:v>
                  </c:pt>
                </c:numCache>
              </c:numRef>
            </c:plus>
            <c:minus>
              <c:numRef>
                <c:f>'Comparisons by Enzyme'!$Z$113:$Z$132</c:f>
                <c:numCache>
                  <c:formatCode>General</c:formatCode>
                  <c:ptCount val="20"/>
                  <c:pt idx="0">
                    <c:v>0.5946003673454523</c:v>
                  </c:pt>
                  <c:pt idx="1">
                    <c:v>0.89702203005480941</c:v>
                  </c:pt>
                  <c:pt idx="2">
                    <c:v>0.24497403950495272</c:v>
                  </c:pt>
                  <c:pt idx="3">
                    <c:v>0.82556895577682943</c:v>
                  </c:pt>
                  <c:pt idx="4">
                    <c:v>0.6885579873233092</c:v>
                  </c:pt>
                  <c:pt idx="5">
                    <c:v>0.81662127676435459</c:v>
                  </c:pt>
                  <c:pt idx="6">
                    <c:v>0.55077071085132745</c:v>
                  </c:pt>
                  <c:pt idx="7">
                    <c:v>0.68533921773736572</c:v>
                  </c:pt>
                  <c:pt idx="8">
                    <c:v>0.46877084814502673</c:v>
                  </c:pt>
                  <c:pt idx="9">
                    <c:v>0</c:v>
                  </c:pt>
                  <c:pt idx="10">
                    <c:v>0.24628563681299506</c:v>
                  </c:pt>
                  <c:pt idx="11">
                    <c:v>0.75670432764782536</c:v>
                  </c:pt>
                  <c:pt idx="12">
                    <c:v>0.30051481095061028</c:v>
                  </c:pt>
                  <c:pt idx="13">
                    <c:v>0.54530443362039838</c:v>
                  </c:pt>
                  <c:pt idx="14">
                    <c:v>0.66600609995883631</c:v>
                  </c:pt>
                  <c:pt idx="15">
                    <c:v>1.3427272156903853</c:v>
                  </c:pt>
                  <c:pt idx="16">
                    <c:v>5.593493760790845</c:v>
                  </c:pt>
                  <c:pt idx="17">
                    <c:v>0.7408853994372081</c:v>
                  </c:pt>
                  <c:pt idx="18">
                    <c:v>4.8868733277513829</c:v>
                  </c:pt>
                  <c:pt idx="19">
                    <c:v>4.0039923018697072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'Comparisons by Enzyme'!$W$92:$W$111</c:f>
              <c:strCache>
                <c:ptCount val="20"/>
                <c:pt idx="0">
                  <c:v>Masseter</c:v>
                </c:pt>
                <c:pt idx="1">
                  <c:v>Plantaris</c:v>
                </c:pt>
                <c:pt idx="2">
                  <c:v>Rectus femoris </c:v>
                </c:pt>
                <c:pt idx="3">
                  <c:v>Pec. Major </c:v>
                </c:pt>
                <c:pt idx="4">
                  <c:v>Intercostals </c:v>
                </c:pt>
                <c:pt idx="5">
                  <c:v>Diaphragm </c:v>
                </c:pt>
                <c:pt idx="6">
                  <c:v>Semitendinosus </c:v>
                </c:pt>
                <c:pt idx="7">
                  <c:v>Glut. Max</c:v>
                </c:pt>
                <c:pt idx="8">
                  <c:v>Lower trapezius </c:v>
                </c:pt>
                <c:pt idx="9">
                  <c:v>Soleus</c:v>
                </c:pt>
                <c:pt idx="10">
                  <c:v>Biceps femoris </c:v>
                </c:pt>
                <c:pt idx="11">
                  <c:v>Vastus medialis </c:v>
                </c:pt>
                <c:pt idx="12">
                  <c:v>Biceps brachii</c:v>
                </c:pt>
                <c:pt idx="13">
                  <c:v>Medial trapezius </c:v>
                </c:pt>
                <c:pt idx="14">
                  <c:v>Grastroc</c:v>
                </c:pt>
                <c:pt idx="15">
                  <c:v>Erecor spinae </c:v>
                </c:pt>
                <c:pt idx="16">
                  <c:v>EDL </c:v>
                </c:pt>
                <c:pt idx="17">
                  <c:v>Vastus lateris </c:v>
                </c:pt>
                <c:pt idx="18">
                  <c:v>Tibialis anterior </c:v>
                </c:pt>
                <c:pt idx="19">
                  <c:v>Triceps </c:v>
                </c:pt>
              </c:strCache>
            </c:strRef>
          </c:cat>
          <c:val>
            <c:numRef>
              <c:f>'Comparisons by Enzyme'!$Z$92:$Z$111</c:f>
              <c:numCache>
                <c:formatCode>0.000</c:formatCode>
                <c:ptCount val="20"/>
                <c:pt idx="0">
                  <c:v>8.3694897066666663</c:v>
                </c:pt>
                <c:pt idx="1">
                  <c:v>4.3207494400000002</c:v>
                </c:pt>
                <c:pt idx="2">
                  <c:v>4.1106687999999991</c:v>
                </c:pt>
                <c:pt idx="3">
                  <c:v>5.0272760533333329</c:v>
                </c:pt>
                <c:pt idx="4">
                  <c:v>8.7936785066666658</c:v>
                </c:pt>
                <c:pt idx="5">
                  <c:v>11.275410346666668</c:v>
                </c:pt>
                <c:pt idx="6">
                  <c:v>3.8226794666666661</c:v>
                </c:pt>
                <c:pt idx="7">
                  <c:v>4.6228567466666659</c:v>
                </c:pt>
                <c:pt idx="8">
                  <c:v>6.0595121066666664</c:v>
                </c:pt>
                <c:pt idx="9">
                  <c:v>0</c:v>
                </c:pt>
                <c:pt idx="10">
                  <c:v>4.4645708799999992</c:v>
                </c:pt>
                <c:pt idx="11">
                  <c:v>4.7736938666666662</c:v>
                </c:pt>
                <c:pt idx="12">
                  <c:v>5.6348036266666659</c:v>
                </c:pt>
                <c:pt idx="13">
                  <c:v>6.9933121066666661</c:v>
                </c:pt>
                <c:pt idx="14">
                  <c:v>5.2404314666666663</c:v>
                </c:pt>
                <c:pt idx="15">
                  <c:v>13.126034133333331</c:v>
                </c:pt>
                <c:pt idx="16">
                  <c:v>17.000465066666663</c:v>
                </c:pt>
                <c:pt idx="17">
                  <c:v>3.9273083733333332</c:v>
                </c:pt>
                <c:pt idx="18">
                  <c:v>18.271948800000001</c:v>
                </c:pt>
                <c:pt idx="19">
                  <c:v>13.251406933333334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5-4607-86F1-47FE6D5D74DD}"/>
            </c:ext>
          </c:extLst>
        </c:ser>
        <c:ser>
          <c:idx val="3"/>
          <c:order val="3"/>
          <c:tx>
            <c:strRef>
              <c:f>'Comparisons by Enzyme'!$AA$91</c:f>
              <c:strCache>
                <c:ptCount val="1"/>
                <c:pt idx="0">
                  <c:v>Lowlander-Hypoxia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'Comparisons by Enzyme'!$AA$113:$AA$132</c:f>
                <c:numCache>
                  <c:formatCode>General</c:formatCode>
                  <c:ptCount val="20"/>
                  <c:pt idx="0">
                    <c:v>0.13199547506031029</c:v>
                  </c:pt>
                  <c:pt idx="1">
                    <c:v>0.507998366255351</c:v>
                  </c:pt>
                  <c:pt idx="2">
                    <c:v>0.153242598461684</c:v>
                  </c:pt>
                  <c:pt idx="3">
                    <c:v>0.47220583747482875</c:v>
                  </c:pt>
                  <c:pt idx="4">
                    <c:v>0.75924957145182881</c:v>
                  </c:pt>
                  <c:pt idx="5">
                    <c:v>0.47534621524473752</c:v>
                  </c:pt>
                  <c:pt idx="6">
                    <c:v>0.53576657935703209</c:v>
                  </c:pt>
                  <c:pt idx="7">
                    <c:v>0.38192200227425982</c:v>
                  </c:pt>
                  <c:pt idx="8">
                    <c:v>0.70000541654217552</c:v>
                  </c:pt>
                  <c:pt idx="9">
                    <c:v>0</c:v>
                  </c:pt>
                  <c:pt idx="10">
                    <c:v>0.35001627394339874</c:v>
                  </c:pt>
                  <c:pt idx="11">
                    <c:v>0.28643465608701141</c:v>
                  </c:pt>
                  <c:pt idx="12">
                    <c:v>0.2373373349978756</c:v>
                  </c:pt>
                  <c:pt idx="13">
                    <c:v>0.52009002751663369</c:v>
                  </c:pt>
                  <c:pt idx="14">
                    <c:v>0.48640294397549716</c:v>
                  </c:pt>
                  <c:pt idx="15">
                    <c:v>1.9230955009320898</c:v>
                  </c:pt>
                  <c:pt idx="16">
                    <c:v>3.3833025683731459</c:v>
                  </c:pt>
                  <c:pt idx="17">
                    <c:v>0.49829041418995645</c:v>
                  </c:pt>
                  <c:pt idx="18">
                    <c:v>1.7023071734090804</c:v>
                  </c:pt>
                  <c:pt idx="19">
                    <c:v>2.0023284774228882</c:v>
                  </c:pt>
                </c:numCache>
              </c:numRef>
            </c:plus>
            <c:minus>
              <c:numRef>
                <c:f>'Comparisons by Enzyme'!$AA$113:$AA$132</c:f>
                <c:numCache>
                  <c:formatCode>General</c:formatCode>
                  <c:ptCount val="20"/>
                  <c:pt idx="0">
                    <c:v>0.13199547506031029</c:v>
                  </c:pt>
                  <c:pt idx="1">
                    <c:v>0.507998366255351</c:v>
                  </c:pt>
                  <c:pt idx="2">
                    <c:v>0.153242598461684</c:v>
                  </c:pt>
                  <c:pt idx="3">
                    <c:v>0.47220583747482875</c:v>
                  </c:pt>
                  <c:pt idx="4">
                    <c:v>0.75924957145182881</c:v>
                  </c:pt>
                  <c:pt idx="5">
                    <c:v>0.47534621524473752</c:v>
                  </c:pt>
                  <c:pt idx="6">
                    <c:v>0.53576657935703209</c:v>
                  </c:pt>
                  <c:pt idx="7">
                    <c:v>0.38192200227425982</c:v>
                  </c:pt>
                  <c:pt idx="8">
                    <c:v>0.70000541654217552</c:v>
                  </c:pt>
                  <c:pt idx="9">
                    <c:v>0</c:v>
                  </c:pt>
                  <c:pt idx="10">
                    <c:v>0.35001627394339874</c:v>
                  </c:pt>
                  <c:pt idx="11">
                    <c:v>0.28643465608701141</c:v>
                  </c:pt>
                  <c:pt idx="12">
                    <c:v>0.2373373349978756</c:v>
                  </c:pt>
                  <c:pt idx="13">
                    <c:v>0.52009002751663369</c:v>
                  </c:pt>
                  <c:pt idx="14">
                    <c:v>0.48640294397549716</c:v>
                  </c:pt>
                  <c:pt idx="15">
                    <c:v>1.9230955009320898</c:v>
                  </c:pt>
                  <c:pt idx="16">
                    <c:v>3.3833025683731459</c:v>
                  </c:pt>
                  <c:pt idx="17">
                    <c:v>0.49829041418995645</c:v>
                  </c:pt>
                  <c:pt idx="18">
                    <c:v>1.7023071734090804</c:v>
                  </c:pt>
                  <c:pt idx="19">
                    <c:v>2.0023284774228882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'Comparisons by Enzyme'!$W$92:$W$111</c:f>
              <c:strCache>
                <c:ptCount val="20"/>
                <c:pt idx="0">
                  <c:v>Masseter</c:v>
                </c:pt>
                <c:pt idx="1">
                  <c:v>Plantaris</c:v>
                </c:pt>
                <c:pt idx="2">
                  <c:v>Rectus femoris </c:v>
                </c:pt>
                <c:pt idx="3">
                  <c:v>Pec. Major </c:v>
                </c:pt>
                <c:pt idx="4">
                  <c:v>Intercostals </c:v>
                </c:pt>
                <c:pt idx="5">
                  <c:v>Diaphragm </c:v>
                </c:pt>
                <c:pt idx="6">
                  <c:v>Semitendinosus </c:v>
                </c:pt>
                <c:pt idx="7">
                  <c:v>Glut. Max</c:v>
                </c:pt>
                <c:pt idx="8">
                  <c:v>Lower trapezius </c:v>
                </c:pt>
                <c:pt idx="9">
                  <c:v>Soleus</c:v>
                </c:pt>
                <c:pt idx="10">
                  <c:v>Biceps femoris </c:v>
                </c:pt>
                <c:pt idx="11">
                  <c:v>Vastus medialis </c:v>
                </c:pt>
                <c:pt idx="12">
                  <c:v>Biceps brachii</c:v>
                </c:pt>
                <c:pt idx="13">
                  <c:v>Medial trapezius </c:v>
                </c:pt>
                <c:pt idx="14">
                  <c:v>Grastroc</c:v>
                </c:pt>
                <c:pt idx="15">
                  <c:v>Erecor spinae </c:v>
                </c:pt>
                <c:pt idx="16">
                  <c:v>EDL </c:v>
                </c:pt>
                <c:pt idx="17">
                  <c:v>Vastus lateris </c:v>
                </c:pt>
                <c:pt idx="18">
                  <c:v>Tibialis anterior </c:v>
                </c:pt>
                <c:pt idx="19">
                  <c:v>Triceps </c:v>
                </c:pt>
              </c:strCache>
            </c:strRef>
          </c:cat>
          <c:val>
            <c:numRef>
              <c:f>'Comparisons by Enzyme'!$AA$92:$AA$111</c:f>
              <c:numCache>
                <c:formatCode>0.000</c:formatCode>
                <c:ptCount val="20"/>
                <c:pt idx="0">
                  <c:v>7.6675845333333319</c:v>
                </c:pt>
                <c:pt idx="1">
                  <c:v>4.192771022222221</c:v>
                </c:pt>
                <c:pt idx="2">
                  <c:v>3.9944213333333338</c:v>
                </c:pt>
                <c:pt idx="3">
                  <c:v>5.2584965333333331</c:v>
                </c:pt>
                <c:pt idx="4">
                  <c:v>7.5953397333333319</c:v>
                </c:pt>
                <c:pt idx="5">
                  <c:v>12.205365333333333</c:v>
                </c:pt>
                <c:pt idx="6">
                  <c:v>3.0899925333333331</c:v>
                </c:pt>
                <c:pt idx="7">
                  <c:v>3.8010415999999991</c:v>
                </c:pt>
                <c:pt idx="8">
                  <c:v>7.0970501333333322</c:v>
                </c:pt>
                <c:pt idx="9">
                  <c:v>0</c:v>
                </c:pt>
                <c:pt idx="10">
                  <c:v>5.0982463999999998</c:v>
                </c:pt>
                <c:pt idx="11">
                  <c:v>4.1798872888888887</c:v>
                </c:pt>
                <c:pt idx="12">
                  <c:v>5.162402133333333</c:v>
                </c:pt>
                <c:pt idx="13">
                  <c:v>7.0109935999999982</c:v>
                </c:pt>
                <c:pt idx="14">
                  <c:v>4.9652949333333325</c:v>
                </c:pt>
                <c:pt idx="15">
                  <c:v>11.735565333333334</c:v>
                </c:pt>
                <c:pt idx="16">
                  <c:v>26.565546666666666</c:v>
                </c:pt>
                <c:pt idx="17">
                  <c:v>2.6518476444444441</c:v>
                </c:pt>
                <c:pt idx="18">
                  <c:v>15.111551999999998</c:v>
                </c:pt>
                <c:pt idx="19">
                  <c:v>10.148607999999999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5-4607-86F1-47FE6D5D7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447576"/>
        <c:axId val="734438064"/>
      </c:barChart>
      <c:catAx>
        <c:axId val="734447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Muscle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438064"/>
        <c:crosses val="autoZero"/>
        <c:auto val="1"/>
        <c:lblAlgn val="ctr"/>
        <c:lblOffset val="100"/>
        <c:noMultiLvlLbl val="0"/>
      </c:catAx>
      <c:valAx>
        <c:axId val="734438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HK activity (</a:t>
                </a:r>
                <a:r>
                  <a:rPr lang="el-GR" sz="1400" b="0" i="0" baseline="0">
                    <a:effectLst/>
                  </a:rPr>
                  <a:t>μ</a:t>
                </a:r>
                <a:r>
                  <a:rPr lang="en-CA" sz="1400" b="0" i="0" baseline="0">
                    <a:effectLst/>
                  </a:rPr>
                  <a:t>mol/g/min)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44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'[1]Intercostals-COX'!$Z$21:$AA$21</c:f>
                <c:numCache>
                  <c:formatCode>General</c:formatCode>
                  <c:ptCount val="2"/>
                  <c:pt idx="0">
                    <c:v>7.9512078075435655</c:v>
                  </c:pt>
                  <c:pt idx="1">
                    <c:v>4.101745767113961</c:v>
                  </c:pt>
                </c:numCache>
              </c:numRef>
            </c:plus>
            <c:minus>
              <c:numRef>
                <c:f>'[1]Intercostals-COX'!$Z$21:$AA$21</c:f>
                <c:numCache>
                  <c:formatCode>General</c:formatCode>
                  <c:ptCount val="2"/>
                  <c:pt idx="0">
                    <c:v>7.9512078075435655</c:v>
                  </c:pt>
                  <c:pt idx="1">
                    <c:v>4.101745767113961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'[1]Intercostals-COX'!$R$25:$S$25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'[1]Intercostals-COX'!$R$26:$S$26</c:f>
              <c:numCache>
                <c:formatCode>General</c:formatCode>
                <c:ptCount val="2"/>
                <c:pt idx="0">
                  <c:v>54.2237528</c:v>
                </c:pt>
                <c:pt idx="1">
                  <c:v>42.976068761904763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C-4EB1-BA76-1B2B3D249FDA}"/>
            </c:ext>
          </c:extLst>
        </c:ser>
        <c:ser>
          <c:idx val="1"/>
          <c:order val="1"/>
          <c:tx>
            <c:v>Lowlander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'[1]Intercostals-COX'!$Z$22:$AA$22</c:f>
                <c:numCache>
                  <c:formatCode>General</c:formatCode>
                  <c:ptCount val="2"/>
                  <c:pt idx="0">
                    <c:v>3.7485101693691889</c:v>
                  </c:pt>
                  <c:pt idx="1">
                    <c:v>2.6717343078243707</c:v>
                  </c:pt>
                </c:numCache>
              </c:numRef>
            </c:plus>
            <c:minus>
              <c:numRef>
                <c:f>'[1]Intercostals-COX'!$Z$22:$AA$22</c:f>
                <c:numCache>
                  <c:formatCode>General</c:formatCode>
                  <c:ptCount val="2"/>
                  <c:pt idx="0">
                    <c:v>3.7485101693691889</c:v>
                  </c:pt>
                  <c:pt idx="1">
                    <c:v>2.6717343078243707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'[1]Intercostals-COX'!$R$25:$S$25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'[1]Intercostals-COX'!$R$27:$S$27</c:f>
              <c:numCache>
                <c:formatCode>General</c:formatCode>
                <c:ptCount val="2"/>
                <c:pt idx="0">
                  <c:v>41.508830400000008</c:v>
                </c:pt>
                <c:pt idx="1">
                  <c:v>31.58486961904762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C-4EB1-BA76-1B2B3D24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255736"/>
        <c:axId val="654262296"/>
      </c:lineChart>
      <c:catAx>
        <c:axId val="65425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62296"/>
        <c:crosses val="autoZero"/>
        <c:auto val="1"/>
        <c:lblAlgn val="ctr"/>
        <c:lblOffset val="100"/>
        <c:noMultiLvlLbl val="0"/>
      </c:catAx>
      <c:valAx>
        <c:axId val="654262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55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'[1]Intercostals-HK'!$AC$23:$AD$23</c:f>
                <c:numCache>
                  <c:formatCode>General</c:formatCode>
                  <c:ptCount val="2"/>
                  <c:pt idx="0">
                    <c:v>0.31164762634973187</c:v>
                  </c:pt>
                  <c:pt idx="1">
                    <c:v>0.63546295018233323</c:v>
                  </c:pt>
                </c:numCache>
              </c:numRef>
            </c:plus>
            <c:minus>
              <c:numRef>
                <c:f>'[1]Intercostals-HK'!$AC$23:$AD$23</c:f>
                <c:numCache>
                  <c:formatCode>General</c:formatCode>
                  <c:ptCount val="2"/>
                  <c:pt idx="0">
                    <c:v>0.31164762634973187</c:v>
                  </c:pt>
                  <c:pt idx="1">
                    <c:v>0.63546295018233323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'[1]Intercostals-HK'!$U$27:$V$27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'[1]Intercostals-HK'!$U$28:$V$28</c:f>
              <c:numCache>
                <c:formatCode>General</c:formatCode>
                <c:ptCount val="2"/>
                <c:pt idx="0">
                  <c:v>8.9458581333333331</c:v>
                </c:pt>
                <c:pt idx="1">
                  <c:v>9.7118911999999984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B-47E9-9E13-4BA89A62062B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'[1]Intercostals-HK'!$AC$24:$AD$24</c:f>
                <c:numCache>
                  <c:formatCode>General</c:formatCode>
                  <c:ptCount val="2"/>
                  <c:pt idx="0">
                    <c:v>0.6885579873233092</c:v>
                  </c:pt>
                  <c:pt idx="1">
                    <c:v>0.75924957145182881</c:v>
                  </c:pt>
                </c:numCache>
              </c:numRef>
            </c:plus>
            <c:minus>
              <c:numRef>
                <c:f>'[1]Intercostals-HK'!$AC$24:$AD$24</c:f>
                <c:numCache>
                  <c:formatCode>General</c:formatCode>
                  <c:ptCount val="2"/>
                  <c:pt idx="0">
                    <c:v>0.6885579873233092</c:v>
                  </c:pt>
                  <c:pt idx="1">
                    <c:v>0.75924957145182881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'[1]Intercostals-HK'!$U$27:$V$27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'[1]Intercostals-HK'!$U$29:$V$29</c:f>
              <c:numCache>
                <c:formatCode>General</c:formatCode>
                <c:ptCount val="2"/>
                <c:pt idx="0">
                  <c:v>8.7936785066666658</c:v>
                </c:pt>
                <c:pt idx="1">
                  <c:v>7.5953397333333319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B-47E9-9E13-4BA89A620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863640"/>
        <c:axId val="635866920"/>
      </c:lineChart>
      <c:catAx>
        <c:axId val="63586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866920"/>
        <c:crosses val="autoZero"/>
        <c:auto val="1"/>
        <c:lblAlgn val="ctr"/>
        <c:lblOffset val="100"/>
        <c:noMultiLvlLbl val="0"/>
      </c:catAx>
      <c:valAx>
        <c:axId val="635866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86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'[1]Intercostals-HOAD'!$AA$21:$AB$21</c:f>
                <c:numCache>
                  <c:formatCode>General</c:formatCode>
                  <c:ptCount val="2"/>
                  <c:pt idx="0">
                    <c:v>3.461300596292022</c:v>
                  </c:pt>
                  <c:pt idx="1">
                    <c:v>3.6974917099247637</c:v>
                  </c:pt>
                </c:numCache>
              </c:numRef>
            </c:plus>
            <c:minus>
              <c:numRef>
                <c:f>'[1]Intercostals-HOAD'!$AA$21:$AB$21</c:f>
                <c:numCache>
                  <c:formatCode>General</c:formatCode>
                  <c:ptCount val="2"/>
                  <c:pt idx="0">
                    <c:v>3.461300596292022</c:v>
                  </c:pt>
                  <c:pt idx="1">
                    <c:v>3.6974917099247637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'[1]Intercostals-HOAD'!$S$25:$T$25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'[1]Intercostals-HOAD'!$S$26:$T$26</c:f>
              <c:numCache>
                <c:formatCode>General</c:formatCode>
                <c:ptCount val="2"/>
                <c:pt idx="0">
                  <c:v>67.884499199999993</c:v>
                </c:pt>
                <c:pt idx="1">
                  <c:v>72.319349333333321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2-438F-B441-BB771DE72B21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'[1]Intercostals-HOAD'!$AA$22:$AB$22</c:f>
                <c:numCache>
                  <c:formatCode>General</c:formatCode>
                  <c:ptCount val="2"/>
                  <c:pt idx="0">
                    <c:v>2.7537368694106505</c:v>
                  </c:pt>
                  <c:pt idx="1">
                    <c:v>4.1540005534318167</c:v>
                  </c:pt>
                </c:numCache>
              </c:numRef>
            </c:plus>
            <c:minus>
              <c:numRef>
                <c:f>'[1]Intercostals-HOAD'!$AA$22:$AB$22</c:f>
                <c:numCache>
                  <c:formatCode>General</c:formatCode>
                  <c:ptCount val="2"/>
                  <c:pt idx="0">
                    <c:v>2.7537368694106505</c:v>
                  </c:pt>
                  <c:pt idx="1">
                    <c:v>4.1540005534318167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'[1]Intercostals-HOAD'!$S$25:$T$25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'[1]Intercostals-HOAD'!$S$27:$T$27</c:f>
              <c:numCache>
                <c:formatCode>General</c:formatCode>
                <c:ptCount val="2"/>
                <c:pt idx="0">
                  <c:v>60.95759786666666</c:v>
                </c:pt>
                <c:pt idx="1">
                  <c:v>53.365722666666656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2-438F-B441-BB771DE72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813920"/>
        <c:axId val="648814248"/>
      </c:lineChart>
      <c:catAx>
        <c:axId val="64881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14248"/>
        <c:crosses val="autoZero"/>
        <c:auto val="1"/>
        <c:lblAlgn val="ctr"/>
        <c:lblOffset val="100"/>
        <c:noMultiLvlLbl val="0"/>
      </c:catAx>
      <c:valAx>
        <c:axId val="648814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1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 Intercostals'!$F$59:$G$59</c:f>
                <c:numCache>
                  <c:formatCode>General</c:formatCode>
                  <c:ptCount val="2"/>
                  <c:pt idx="0">
                    <c:v>7.7711876817034824</c:v>
                  </c:pt>
                  <c:pt idx="1">
                    <c:v>5.7588429953294158</c:v>
                  </c:pt>
                </c:numCache>
              </c:numRef>
            </c:plus>
            <c:minus>
              <c:numRef>
                <c:f>'Summary Intercostals'!$F$59:$G$59</c:f>
                <c:numCache>
                  <c:formatCode>General</c:formatCode>
                  <c:ptCount val="2"/>
                  <c:pt idx="0">
                    <c:v>7.7711876817034824</c:v>
                  </c:pt>
                  <c:pt idx="1">
                    <c:v>5.7588429953294158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Intercostals'!$C$58:$D$58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 Intercostals'!$C$59:$D$59</c:f>
              <c:numCache>
                <c:formatCode>General</c:formatCode>
                <c:ptCount val="2"/>
                <c:pt idx="0">
                  <c:v>126.90282453333332</c:v>
                </c:pt>
                <c:pt idx="1">
                  <c:v>127.25478399999997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5-45E8-B669-32407F45CE5E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 Intercostals'!$F$60:$G$60</c:f>
                <c:numCache>
                  <c:formatCode>General</c:formatCode>
                  <c:ptCount val="2"/>
                  <c:pt idx="0">
                    <c:v>11.345282119851927</c:v>
                  </c:pt>
                  <c:pt idx="1">
                    <c:v>12.328732071814921</c:v>
                  </c:pt>
                </c:numCache>
              </c:numRef>
            </c:plus>
            <c:minus>
              <c:numRef>
                <c:f>'Summary Intercostals'!$F$60:$G$60</c:f>
                <c:numCache>
                  <c:formatCode>General</c:formatCode>
                  <c:ptCount val="2"/>
                  <c:pt idx="0">
                    <c:v>11.345282119851927</c:v>
                  </c:pt>
                  <c:pt idx="1">
                    <c:v>12.328732071814921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Intercostals'!$C$58:$D$58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 Intercostals'!$C$60:$D$60</c:f>
              <c:numCache>
                <c:formatCode>General</c:formatCode>
                <c:ptCount val="2"/>
                <c:pt idx="0">
                  <c:v>151.12684159999998</c:v>
                </c:pt>
                <c:pt idx="1">
                  <c:v>146.13494399999999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5-45E8-B669-32407F45C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289416"/>
        <c:axId val="668284496"/>
      </c:lineChart>
      <c:catAx>
        <c:axId val="66828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284496"/>
        <c:crosses val="autoZero"/>
        <c:auto val="1"/>
        <c:lblAlgn val="ctr"/>
        <c:lblOffset val="100"/>
        <c:noMultiLvlLbl val="0"/>
      </c:catAx>
      <c:valAx>
        <c:axId val="668284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28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 semitendinosus'!$F$31:$G$31</c:f>
                <c:numCache>
                  <c:formatCode>General</c:formatCode>
                  <c:ptCount val="2"/>
                  <c:pt idx="0">
                    <c:v>3.6338192154643827</c:v>
                  </c:pt>
                  <c:pt idx="1">
                    <c:v>2.8231942074017065</c:v>
                  </c:pt>
                </c:numCache>
              </c:numRef>
            </c:plus>
            <c:minus>
              <c:numRef>
                <c:f>'Summary semitendinosus'!$F$31:$G$31</c:f>
                <c:numCache>
                  <c:formatCode>General</c:formatCode>
                  <c:ptCount val="2"/>
                  <c:pt idx="0">
                    <c:v>3.6338192154643827</c:v>
                  </c:pt>
                  <c:pt idx="1">
                    <c:v>2.8231942074017065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semitendinosus'!$C$30:$D$30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 semitendinosus'!$C$31:$D$31</c:f>
              <c:numCache>
                <c:formatCode>General</c:formatCode>
                <c:ptCount val="2"/>
                <c:pt idx="0">
                  <c:v>34.024437333333331</c:v>
                </c:pt>
                <c:pt idx="1">
                  <c:v>32.438708190476184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D-4EC7-85C3-9F39B1583044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 semitendinosus'!$F$32:$G$32</c:f>
                <c:numCache>
                  <c:formatCode>General</c:formatCode>
                  <c:ptCount val="2"/>
                  <c:pt idx="0">
                    <c:v>3.0093225828041184</c:v>
                  </c:pt>
                  <c:pt idx="1">
                    <c:v>3.8003114665256081</c:v>
                  </c:pt>
                </c:numCache>
              </c:numRef>
            </c:plus>
            <c:minus>
              <c:numRef>
                <c:f>'Summary semitendinosus'!$F$32:$G$32</c:f>
                <c:numCache>
                  <c:formatCode>General</c:formatCode>
                  <c:ptCount val="2"/>
                  <c:pt idx="0">
                    <c:v>3.0093225828041184</c:v>
                  </c:pt>
                  <c:pt idx="1">
                    <c:v>3.8003114665256081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semitendinosus'!$C$30:$D$30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 semitendinosus'!$C$32:$D$32</c:f>
              <c:numCache>
                <c:formatCode>General</c:formatCode>
                <c:ptCount val="2"/>
                <c:pt idx="0">
                  <c:v>32.28544939999999</c:v>
                </c:pt>
                <c:pt idx="1">
                  <c:v>31.382095619047618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D-4EC7-85C3-9F39B1583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643840"/>
        <c:axId val="662643512"/>
      </c:lineChart>
      <c:catAx>
        <c:axId val="6626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43512"/>
        <c:crosses val="autoZero"/>
        <c:auto val="1"/>
        <c:lblAlgn val="ctr"/>
        <c:lblOffset val="100"/>
        <c:noMultiLvlLbl val="0"/>
      </c:catAx>
      <c:valAx>
        <c:axId val="662643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4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 semitendinosus'!$F$38:$G$38</c:f>
                <c:numCache>
                  <c:formatCode>General</c:formatCode>
                  <c:ptCount val="2"/>
                  <c:pt idx="0">
                    <c:v>2.6798022563722155</c:v>
                  </c:pt>
                  <c:pt idx="1">
                    <c:v>2.888610782063624</c:v>
                  </c:pt>
                </c:numCache>
              </c:numRef>
            </c:plus>
            <c:minus>
              <c:numRef>
                <c:f>'Summary semitendinosus'!$F$38:$G$38</c:f>
                <c:numCache>
                  <c:formatCode>General</c:formatCode>
                  <c:ptCount val="2"/>
                  <c:pt idx="0">
                    <c:v>2.6798022563722155</c:v>
                  </c:pt>
                  <c:pt idx="1">
                    <c:v>2.888610782063624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semitendinosus'!$C$37:$D$37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 semitendinosus'!$C$38:$D$38</c:f>
              <c:numCache>
                <c:formatCode>General</c:formatCode>
                <c:ptCount val="2"/>
                <c:pt idx="0">
                  <c:v>40.515985066666666</c:v>
                </c:pt>
                <c:pt idx="1">
                  <c:v>40.249215999999997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4-4063-AFA4-017F8B845A52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 semitendinosus'!$F$39:$G$39</c:f>
                <c:numCache>
                  <c:formatCode>General</c:formatCode>
                  <c:ptCount val="2"/>
                  <c:pt idx="0">
                    <c:v>3.9972874415546613</c:v>
                  </c:pt>
                  <c:pt idx="1">
                    <c:v>2.1564449424683789</c:v>
                  </c:pt>
                </c:numCache>
              </c:numRef>
            </c:plus>
            <c:minus>
              <c:numRef>
                <c:f>'Summary semitendinosus'!$F$39:$G$39</c:f>
                <c:numCache>
                  <c:formatCode>General</c:formatCode>
                  <c:ptCount val="2"/>
                  <c:pt idx="0">
                    <c:v>3.9972874415546613</c:v>
                  </c:pt>
                  <c:pt idx="1">
                    <c:v>2.1564449424683789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semitendinosus'!$C$37:$D$37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 semitendinosus'!$C$39:$D$39</c:f>
              <c:numCache>
                <c:formatCode>General</c:formatCode>
                <c:ptCount val="2"/>
                <c:pt idx="0">
                  <c:v>32.887082666666664</c:v>
                </c:pt>
                <c:pt idx="1">
                  <c:v>31.636138666666664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4-4063-AFA4-017F8B845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650072"/>
        <c:axId val="662648432"/>
      </c:lineChart>
      <c:catAx>
        <c:axId val="66265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48432"/>
        <c:crosses val="autoZero"/>
        <c:auto val="1"/>
        <c:lblAlgn val="ctr"/>
        <c:lblOffset val="100"/>
        <c:noMultiLvlLbl val="0"/>
      </c:catAx>
      <c:valAx>
        <c:axId val="66264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50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 semitendinosus'!$F$45:$G$45</c:f>
                <c:numCache>
                  <c:formatCode>General</c:formatCode>
                  <c:ptCount val="2"/>
                  <c:pt idx="0">
                    <c:v>0.78512168384792635</c:v>
                  </c:pt>
                  <c:pt idx="1">
                    <c:v>1.1977417157412964</c:v>
                  </c:pt>
                </c:numCache>
              </c:numRef>
            </c:plus>
            <c:minus>
              <c:numRef>
                <c:f>'Summary semitendinosus'!$F$45:$G$45</c:f>
                <c:numCache>
                  <c:formatCode>General</c:formatCode>
                  <c:ptCount val="2"/>
                  <c:pt idx="0">
                    <c:v>0.78512168384792635</c:v>
                  </c:pt>
                  <c:pt idx="1">
                    <c:v>1.1977417157412964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semitendinosus'!$C$44:$D$44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 semitendinosus'!$C$45:$D$45</c:f>
              <c:numCache>
                <c:formatCode>General</c:formatCode>
                <c:ptCount val="2"/>
                <c:pt idx="0">
                  <c:v>12.898893599999999</c:v>
                </c:pt>
                <c:pt idx="1">
                  <c:v>12.331545780952382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6-4B0C-B4E8-1769A8C5288E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 semitendinosus'!$F$46:$G$46</c:f>
                <c:numCache>
                  <c:formatCode>General</c:formatCode>
                  <c:ptCount val="2"/>
                  <c:pt idx="0">
                    <c:v>0.8170006016636594</c:v>
                  </c:pt>
                  <c:pt idx="1">
                    <c:v>1.0154509953139401</c:v>
                  </c:pt>
                </c:numCache>
              </c:numRef>
            </c:plus>
            <c:minus>
              <c:numRef>
                <c:f>'Summary semitendinosus'!$F$46:$G$46</c:f>
                <c:numCache>
                  <c:formatCode>General</c:formatCode>
                  <c:ptCount val="2"/>
                  <c:pt idx="0">
                    <c:v>0.8170006016636594</c:v>
                  </c:pt>
                  <c:pt idx="1">
                    <c:v>1.0154509953139401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semitendinosus'!$C$44:$D$44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 semitendinosus'!$C$46:$D$46</c:f>
              <c:numCache>
                <c:formatCode>General</c:formatCode>
                <c:ptCount val="2"/>
                <c:pt idx="0">
                  <c:v>12.135029693333333</c:v>
                </c:pt>
                <c:pt idx="1">
                  <c:v>10.982372238095239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6-4B0C-B4E8-1769A8C52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551640"/>
        <c:axId val="504551968"/>
      </c:lineChart>
      <c:catAx>
        <c:axId val="5045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51968"/>
        <c:crosses val="autoZero"/>
        <c:auto val="1"/>
        <c:lblAlgn val="ctr"/>
        <c:lblOffset val="100"/>
        <c:noMultiLvlLbl val="0"/>
      </c:catAx>
      <c:valAx>
        <c:axId val="504551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5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LDH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 semitendinosus'!$F$52:$G$52</c:f>
                <c:numCache>
                  <c:formatCode>General</c:formatCode>
                  <c:ptCount val="2"/>
                  <c:pt idx="0">
                    <c:v>53.417234248051251</c:v>
                  </c:pt>
                  <c:pt idx="1">
                    <c:v>47.884490361927412</c:v>
                  </c:pt>
                </c:numCache>
              </c:numRef>
            </c:plus>
            <c:minus>
              <c:numRef>
                <c:f>'Summary semitendinosus'!$F$52:$G$52</c:f>
                <c:numCache>
                  <c:formatCode>General</c:formatCode>
                  <c:ptCount val="2"/>
                  <c:pt idx="0">
                    <c:v>53.417234248051251</c:v>
                  </c:pt>
                  <c:pt idx="1">
                    <c:v>47.884490361927412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semitendinosus'!$C$51:$D$51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 semitendinosus'!$C$52:$D$52</c:f>
              <c:numCache>
                <c:formatCode>General</c:formatCode>
                <c:ptCount val="2"/>
                <c:pt idx="0">
                  <c:v>633.94030933333329</c:v>
                </c:pt>
                <c:pt idx="1">
                  <c:v>619.93122133333316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1-401E-B89F-3E2719B8B00C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 semitendinosus'!$F$53:$G$53</c:f>
                <c:numCache>
                  <c:formatCode>General</c:formatCode>
                  <c:ptCount val="2"/>
                  <c:pt idx="0">
                    <c:v>46.254298566346485</c:v>
                  </c:pt>
                  <c:pt idx="1">
                    <c:v>32.055433179780778</c:v>
                  </c:pt>
                </c:numCache>
              </c:numRef>
            </c:plus>
            <c:minus>
              <c:numRef>
                <c:f>'Summary semitendinosus'!$F$53:$G$53</c:f>
                <c:numCache>
                  <c:formatCode>General</c:formatCode>
                  <c:ptCount val="2"/>
                  <c:pt idx="0">
                    <c:v>46.254298566346485</c:v>
                  </c:pt>
                  <c:pt idx="1">
                    <c:v>32.055433179780778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semitendinosus'!$C$51:$D$51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 semitendinosus'!$C$53:$D$53</c:f>
              <c:numCache>
                <c:formatCode>General</c:formatCode>
                <c:ptCount val="2"/>
                <c:pt idx="0">
                  <c:v>718.19256319999988</c:v>
                </c:pt>
                <c:pt idx="1">
                  <c:v>699.81346133333318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31-401E-B89F-3E2719B8B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571528"/>
        <c:axId val="689539384"/>
      </c:lineChart>
      <c:catAx>
        <c:axId val="68957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39384"/>
        <c:crosses val="autoZero"/>
        <c:auto val="1"/>
        <c:lblAlgn val="ctr"/>
        <c:lblOffset val="100"/>
        <c:noMultiLvlLbl val="0"/>
      </c:catAx>
      <c:valAx>
        <c:axId val="689539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7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 semitendinosus'!$F$65:$G$65</c:f>
                <c:numCache>
                  <c:formatCode>General</c:formatCode>
                  <c:ptCount val="2"/>
                  <c:pt idx="0">
                    <c:v>0.66361661129351868</c:v>
                  </c:pt>
                  <c:pt idx="1">
                    <c:v>0.2542796523098303</c:v>
                  </c:pt>
                </c:numCache>
              </c:numRef>
            </c:plus>
            <c:minus>
              <c:numRef>
                <c:f>'Summary semitendinosus'!$F$65:$G$65</c:f>
                <c:numCache>
                  <c:formatCode>General</c:formatCode>
                  <c:ptCount val="2"/>
                  <c:pt idx="0">
                    <c:v>0.66361661129351868</c:v>
                  </c:pt>
                  <c:pt idx="1">
                    <c:v>0.2542796523098303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semitendinosus'!$C$64:$D$64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 semitendinosus'!$C$65:$D$65</c:f>
              <c:numCache>
                <c:formatCode>0.000</c:formatCode>
                <c:ptCount val="2"/>
                <c:pt idx="0">
                  <c:v>4.4817636266666661</c:v>
                </c:pt>
                <c:pt idx="1">
                  <c:v>4.3591872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9-4620-AB87-762D2FCFC68E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 semitendinosus'!$F$66:$G$66</c:f>
                <c:numCache>
                  <c:formatCode>General</c:formatCode>
                  <c:ptCount val="2"/>
                  <c:pt idx="0">
                    <c:v>0.55077071085132745</c:v>
                  </c:pt>
                  <c:pt idx="1">
                    <c:v>0.53576657935703209</c:v>
                  </c:pt>
                </c:numCache>
              </c:numRef>
            </c:plus>
            <c:minus>
              <c:numRef>
                <c:f>'Summary semitendinosus'!$F$66:$G$66</c:f>
                <c:numCache>
                  <c:formatCode>General</c:formatCode>
                  <c:ptCount val="2"/>
                  <c:pt idx="0">
                    <c:v>0.55077071085132745</c:v>
                  </c:pt>
                  <c:pt idx="1">
                    <c:v>0.53576657935703209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semitendinosus'!$C$64:$D$64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 semitendinosus'!$C$66:$D$66</c:f>
              <c:numCache>
                <c:formatCode>0.000</c:formatCode>
                <c:ptCount val="2"/>
                <c:pt idx="0">
                  <c:v>3.8226794666666661</c:v>
                </c:pt>
                <c:pt idx="1">
                  <c:v>3.0899925333333331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29-4620-AB87-762D2FCFC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885688"/>
        <c:axId val="705891592"/>
      </c:lineChart>
      <c:catAx>
        <c:axId val="70588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891592"/>
        <c:crosses val="autoZero"/>
        <c:auto val="1"/>
        <c:lblAlgn val="ctr"/>
        <c:lblOffset val="100"/>
        <c:noMultiLvlLbl val="0"/>
      </c:catAx>
      <c:valAx>
        <c:axId val="705891592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88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 semitendinosus'!$F$59:$G$59</c:f>
                <c:numCache>
                  <c:formatCode>General</c:formatCode>
                  <c:ptCount val="2"/>
                  <c:pt idx="0">
                    <c:v>13.440205102595623</c:v>
                  </c:pt>
                  <c:pt idx="1">
                    <c:v>11.35314696974317</c:v>
                  </c:pt>
                </c:numCache>
              </c:numRef>
            </c:plus>
            <c:minus>
              <c:numRef>
                <c:f>'Summary semitendinosus'!$F$59:$G$59</c:f>
                <c:numCache>
                  <c:formatCode>General</c:formatCode>
                  <c:ptCount val="2"/>
                  <c:pt idx="0">
                    <c:v>13.440205102595623</c:v>
                  </c:pt>
                  <c:pt idx="1">
                    <c:v>11.35314696974317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semitendinosus'!$C$58:$D$58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 semitendinosus'!$C$59:$D$59</c:f>
              <c:numCache>
                <c:formatCode>General</c:formatCode>
                <c:ptCount val="2"/>
                <c:pt idx="0">
                  <c:v>161.48276479999998</c:v>
                </c:pt>
                <c:pt idx="1">
                  <c:v>164.219808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5-4061-9A42-AF8063B6D76C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 semitendinosus'!$F$60:$G$60</c:f>
                <c:numCache>
                  <c:formatCode>General</c:formatCode>
                  <c:ptCount val="2"/>
                  <c:pt idx="0">
                    <c:v>5.2753834910879736</c:v>
                  </c:pt>
                  <c:pt idx="1">
                    <c:v>9.8244014115543816</c:v>
                  </c:pt>
                </c:numCache>
              </c:numRef>
            </c:plus>
            <c:minus>
              <c:numRef>
                <c:f>'Summary semitendinosus'!$F$60:$G$60</c:f>
                <c:numCache>
                  <c:formatCode>General</c:formatCode>
                  <c:ptCount val="2"/>
                  <c:pt idx="0">
                    <c:v>5.2753834910879736</c:v>
                  </c:pt>
                  <c:pt idx="1">
                    <c:v>9.8244014115543816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semitendinosus'!$C$58:$D$58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 semitendinosus'!$C$60:$D$60</c:f>
              <c:numCache>
                <c:formatCode>General</c:formatCode>
                <c:ptCount val="2"/>
                <c:pt idx="0">
                  <c:v>182.06079360000001</c:v>
                </c:pt>
                <c:pt idx="1">
                  <c:v>170.04486399999999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75-4061-9A42-AF8063B6D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679552"/>
        <c:axId val="860689392"/>
      </c:lineChart>
      <c:catAx>
        <c:axId val="86067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89392"/>
        <c:crosses val="autoZero"/>
        <c:auto val="1"/>
        <c:lblAlgn val="ctr"/>
        <c:lblOffset val="100"/>
        <c:noMultiLvlLbl val="0"/>
      </c:catAx>
      <c:valAx>
        <c:axId val="86068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7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LDH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'Comparisons by Enzyme'!$X$135</c:f>
              <c:strCache>
                <c:ptCount val="1"/>
                <c:pt idx="0">
                  <c:v>Highlander-Normoxia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'Comparisons by Enzyme'!$X$157:$X$176</c:f>
                <c:numCache>
                  <c:formatCode>General</c:formatCode>
                  <c:ptCount val="20"/>
                  <c:pt idx="0">
                    <c:v>33.152884690119926</c:v>
                  </c:pt>
                  <c:pt idx="1">
                    <c:v>65.379187007362262</c:v>
                  </c:pt>
                  <c:pt idx="2">
                    <c:v>43.373885637512863</c:v>
                  </c:pt>
                  <c:pt idx="3">
                    <c:v>49.055645229940112</c:v>
                  </c:pt>
                  <c:pt idx="4">
                    <c:v>15.052358100919857</c:v>
                  </c:pt>
                  <c:pt idx="5">
                    <c:v>29.839306101314527</c:v>
                  </c:pt>
                  <c:pt idx="6">
                    <c:v>53.417234248051251</c:v>
                  </c:pt>
                  <c:pt idx="7">
                    <c:v>44.320187930377834</c:v>
                  </c:pt>
                  <c:pt idx="8">
                    <c:v>42.453404738916859</c:v>
                  </c:pt>
                  <c:pt idx="9">
                    <c:v>31.433676709926612</c:v>
                  </c:pt>
                  <c:pt idx="10">
                    <c:v>39.63587740751872</c:v>
                  </c:pt>
                  <c:pt idx="11">
                    <c:v>14.814436291327929</c:v>
                  </c:pt>
                  <c:pt idx="12">
                    <c:v>28.946168561929984</c:v>
                  </c:pt>
                  <c:pt idx="13">
                    <c:v>33.855762214122265</c:v>
                  </c:pt>
                  <c:pt idx="14">
                    <c:v>29.648148040982491</c:v>
                  </c:pt>
                  <c:pt idx="15">
                    <c:v>26.952299403979943</c:v>
                  </c:pt>
                  <c:pt idx="16">
                    <c:v>6.8356379954359472</c:v>
                  </c:pt>
                  <c:pt idx="17">
                    <c:v>48.217285185027713</c:v>
                  </c:pt>
                  <c:pt idx="18">
                    <c:v>40.140379191808137</c:v>
                  </c:pt>
                  <c:pt idx="19">
                    <c:v>34.329662690428911</c:v>
                  </c:pt>
                </c:numCache>
              </c:numRef>
            </c:plus>
            <c:minus>
              <c:numRef>
                <c:f>'Comparisons by Enzyme'!$X$157:$X$176</c:f>
                <c:numCache>
                  <c:formatCode>General</c:formatCode>
                  <c:ptCount val="20"/>
                  <c:pt idx="0">
                    <c:v>33.152884690119926</c:v>
                  </c:pt>
                  <c:pt idx="1">
                    <c:v>65.379187007362262</c:v>
                  </c:pt>
                  <c:pt idx="2">
                    <c:v>43.373885637512863</c:v>
                  </c:pt>
                  <c:pt idx="3">
                    <c:v>49.055645229940112</c:v>
                  </c:pt>
                  <c:pt idx="4">
                    <c:v>15.052358100919857</c:v>
                  </c:pt>
                  <c:pt idx="5">
                    <c:v>29.839306101314527</c:v>
                  </c:pt>
                  <c:pt idx="6">
                    <c:v>53.417234248051251</c:v>
                  </c:pt>
                  <c:pt idx="7">
                    <c:v>44.320187930377834</c:v>
                  </c:pt>
                  <c:pt idx="8">
                    <c:v>42.453404738916859</c:v>
                  </c:pt>
                  <c:pt idx="9">
                    <c:v>31.433676709926612</c:v>
                  </c:pt>
                  <c:pt idx="10">
                    <c:v>39.63587740751872</c:v>
                  </c:pt>
                  <c:pt idx="11">
                    <c:v>14.814436291327929</c:v>
                  </c:pt>
                  <c:pt idx="12">
                    <c:v>28.946168561929984</c:v>
                  </c:pt>
                  <c:pt idx="13">
                    <c:v>33.855762214122265</c:v>
                  </c:pt>
                  <c:pt idx="14">
                    <c:v>29.648148040982491</c:v>
                  </c:pt>
                  <c:pt idx="15">
                    <c:v>26.952299403979943</c:v>
                  </c:pt>
                  <c:pt idx="16">
                    <c:v>6.8356379954359472</c:v>
                  </c:pt>
                  <c:pt idx="17">
                    <c:v>48.217285185027713</c:v>
                  </c:pt>
                  <c:pt idx="18">
                    <c:v>40.140379191808137</c:v>
                  </c:pt>
                  <c:pt idx="19">
                    <c:v>34.329662690428911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'Comparisons by Enzyme'!$W$136:$W$155</c:f>
              <c:strCache>
                <c:ptCount val="20"/>
                <c:pt idx="0">
                  <c:v>Masseter</c:v>
                </c:pt>
                <c:pt idx="1">
                  <c:v>Plantaris</c:v>
                </c:pt>
                <c:pt idx="2">
                  <c:v>Rectus femoris </c:v>
                </c:pt>
                <c:pt idx="3">
                  <c:v>Pec. Major </c:v>
                </c:pt>
                <c:pt idx="4">
                  <c:v>Intercostals </c:v>
                </c:pt>
                <c:pt idx="5">
                  <c:v>Diaphragm </c:v>
                </c:pt>
                <c:pt idx="6">
                  <c:v>Semitendinosus </c:v>
                </c:pt>
                <c:pt idx="7">
                  <c:v>Glut. Max</c:v>
                </c:pt>
                <c:pt idx="8">
                  <c:v>Lower trapezius </c:v>
                </c:pt>
                <c:pt idx="9">
                  <c:v>Soleus</c:v>
                </c:pt>
                <c:pt idx="10">
                  <c:v>Biceps femoris </c:v>
                </c:pt>
                <c:pt idx="11">
                  <c:v>Vastus medialis </c:v>
                </c:pt>
                <c:pt idx="12">
                  <c:v>Biceps brachii</c:v>
                </c:pt>
                <c:pt idx="13">
                  <c:v>Medial trapezius </c:v>
                </c:pt>
                <c:pt idx="14">
                  <c:v>Grastroc</c:v>
                </c:pt>
                <c:pt idx="15">
                  <c:v>Erecor spinae </c:v>
                </c:pt>
                <c:pt idx="16">
                  <c:v>EDL </c:v>
                </c:pt>
                <c:pt idx="17">
                  <c:v>Vastus lateris </c:v>
                </c:pt>
                <c:pt idx="18">
                  <c:v>Tibialis anterior </c:v>
                </c:pt>
                <c:pt idx="19">
                  <c:v>Triceps </c:v>
                </c:pt>
              </c:strCache>
            </c:strRef>
          </c:cat>
          <c:val>
            <c:numRef>
              <c:f>'Comparisons by Enzyme'!$X$136:$X$155</c:f>
              <c:numCache>
                <c:formatCode>0.000</c:formatCode>
                <c:ptCount val="20"/>
                <c:pt idx="0">
                  <c:v>276.31385599999999</c:v>
                </c:pt>
                <c:pt idx="1">
                  <c:v>325.51715839999997</c:v>
                </c:pt>
                <c:pt idx="2">
                  <c:v>672.28229973333328</c:v>
                </c:pt>
                <c:pt idx="3">
                  <c:v>592.48543573333325</c:v>
                </c:pt>
                <c:pt idx="4">
                  <c:v>662.13156351999999</c:v>
                </c:pt>
                <c:pt idx="5">
                  <c:v>328.51224746666662</c:v>
                </c:pt>
                <c:pt idx="6">
                  <c:v>633.94030933333329</c:v>
                </c:pt>
                <c:pt idx="7">
                  <c:v>757.18935039999997</c:v>
                </c:pt>
                <c:pt idx="8">
                  <c:v>442.56468479999995</c:v>
                </c:pt>
                <c:pt idx="9">
                  <c:v>201.95111253333329</c:v>
                </c:pt>
                <c:pt idx="10">
                  <c:v>656.28135253333323</c:v>
                </c:pt>
                <c:pt idx="11">
                  <c:v>376.69004799999993</c:v>
                </c:pt>
                <c:pt idx="12">
                  <c:v>366.5788074666666</c:v>
                </c:pt>
                <c:pt idx="13">
                  <c:v>461.0912768</c:v>
                </c:pt>
                <c:pt idx="14">
                  <c:v>475.09492053333327</c:v>
                </c:pt>
                <c:pt idx="15">
                  <c:v>174.92472106666665</c:v>
                </c:pt>
                <c:pt idx="16">
                  <c:v>52.414329333333328</c:v>
                </c:pt>
                <c:pt idx="17">
                  <c:v>395.36215039999996</c:v>
                </c:pt>
                <c:pt idx="18">
                  <c:v>191.36782933333333</c:v>
                </c:pt>
                <c:pt idx="19">
                  <c:v>163.93998506666665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C-4A69-BABB-35FFD2CB4532}"/>
            </c:ext>
          </c:extLst>
        </c:ser>
        <c:ser>
          <c:idx val="1"/>
          <c:order val="1"/>
          <c:tx>
            <c:strRef>
              <c:f>'Comparisons by Enzyme'!$Y$135</c:f>
              <c:strCache>
                <c:ptCount val="1"/>
                <c:pt idx="0">
                  <c:v>Highlander-Hypoxia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'Comparisons by Enzyme'!$Y$157:$Y$176</c:f>
                <c:numCache>
                  <c:formatCode>General</c:formatCode>
                  <c:ptCount val="20"/>
                  <c:pt idx="0">
                    <c:v>17.868334633027615</c:v>
                  </c:pt>
                  <c:pt idx="1">
                    <c:v>33.033606938692884</c:v>
                  </c:pt>
                  <c:pt idx="2">
                    <c:v>48.172172058771679</c:v>
                  </c:pt>
                  <c:pt idx="3">
                    <c:v>67.98910160754059</c:v>
                  </c:pt>
                  <c:pt idx="4">
                    <c:v>67.17106030666919</c:v>
                  </c:pt>
                  <c:pt idx="5">
                    <c:v>19.593814285218539</c:v>
                  </c:pt>
                  <c:pt idx="6">
                    <c:v>47.884490361927412</c:v>
                  </c:pt>
                  <c:pt idx="7">
                    <c:v>51.570950710499041</c:v>
                  </c:pt>
                  <c:pt idx="8">
                    <c:v>60.942143616508559</c:v>
                  </c:pt>
                  <c:pt idx="9">
                    <c:v>29.342045691081871</c:v>
                  </c:pt>
                  <c:pt idx="10">
                    <c:v>26.326643964705912</c:v>
                  </c:pt>
                  <c:pt idx="11">
                    <c:v>34.133753077081373</c:v>
                  </c:pt>
                  <c:pt idx="12">
                    <c:v>41.97398432495779</c:v>
                  </c:pt>
                  <c:pt idx="13">
                    <c:v>31.708926363219003</c:v>
                  </c:pt>
                  <c:pt idx="14">
                    <c:v>34.023823403341964</c:v>
                  </c:pt>
                  <c:pt idx="15">
                    <c:v>48.28305885286359</c:v>
                  </c:pt>
                  <c:pt idx="16">
                    <c:v>26.206868479822781</c:v>
                  </c:pt>
                  <c:pt idx="17">
                    <c:v>20.127618562837252</c:v>
                  </c:pt>
                  <c:pt idx="18">
                    <c:v>21.370130172082273</c:v>
                  </c:pt>
                  <c:pt idx="19">
                    <c:v>17.978181492813675</c:v>
                  </c:pt>
                </c:numCache>
              </c:numRef>
            </c:plus>
            <c:minus>
              <c:numRef>
                <c:f>'Comparisons by Enzyme'!$Y$157:$Y$176</c:f>
                <c:numCache>
                  <c:formatCode>General</c:formatCode>
                  <c:ptCount val="20"/>
                  <c:pt idx="0">
                    <c:v>17.868334633027615</c:v>
                  </c:pt>
                  <c:pt idx="1">
                    <c:v>33.033606938692884</c:v>
                  </c:pt>
                  <c:pt idx="2">
                    <c:v>48.172172058771679</c:v>
                  </c:pt>
                  <c:pt idx="3">
                    <c:v>67.98910160754059</c:v>
                  </c:pt>
                  <c:pt idx="4">
                    <c:v>67.17106030666919</c:v>
                  </c:pt>
                  <c:pt idx="5">
                    <c:v>19.593814285218539</c:v>
                  </c:pt>
                  <c:pt idx="6">
                    <c:v>47.884490361927412</c:v>
                  </c:pt>
                  <c:pt idx="7">
                    <c:v>51.570950710499041</c:v>
                  </c:pt>
                  <c:pt idx="8">
                    <c:v>60.942143616508559</c:v>
                  </c:pt>
                  <c:pt idx="9">
                    <c:v>29.342045691081871</c:v>
                  </c:pt>
                  <c:pt idx="10">
                    <c:v>26.326643964705912</c:v>
                  </c:pt>
                  <c:pt idx="11">
                    <c:v>34.133753077081373</c:v>
                  </c:pt>
                  <c:pt idx="12">
                    <c:v>41.97398432495779</c:v>
                  </c:pt>
                  <c:pt idx="13">
                    <c:v>31.708926363219003</c:v>
                  </c:pt>
                  <c:pt idx="14">
                    <c:v>34.023823403341964</c:v>
                  </c:pt>
                  <c:pt idx="15">
                    <c:v>48.28305885286359</c:v>
                  </c:pt>
                  <c:pt idx="16">
                    <c:v>26.206868479822781</c:v>
                  </c:pt>
                  <c:pt idx="17">
                    <c:v>20.127618562837252</c:v>
                  </c:pt>
                  <c:pt idx="18">
                    <c:v>21.370130172082273</c:v>
                  </c:pt>
                  <c:pt idx="19">
                    <c:v>17.978181492813675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'Comparisons by Enzyme'!$W$136:$W$155</c:f>
              <c:strCache>
                <c:ptCount val="20"/>
                <c:pt idx="0">
                  <c:v>Masseter</c:v>
                </c:pt>
                <c:pt idx="1">
                  <c:v>Plantaris</c:v>
                </c:pt>
                <c:pt idx="2">
                  <c:v>Rectus femoris </c:v>
                </c:pt>
                <c:pt idx="3">
                  <c:v>Pec. Major </c:v>
                </c:pt>
                <c:pt idx="4">
                  <c:v>Intercostals </c:v>
                </c:pt>
                <c:pt idx="5">
                  <c:v>Diaphragm </c:v>
                </c:pt>
                <c:pt idx="6">
                  <c:v>Semitendinosus </c:v>
                </c:pt>
                <c:pt idx="7">
                  <c:v>Glut. Max</c:v>
                </c:pt>
                <c:pt idx="8">
                  <c:v>Lower trapezius </c:v>
                </c:pt>
                <c:pt idx="9">
                  <c:v>Soleus</c:v>
                </c:pt>
                <c:pt idx="10">
                  <c:v>Biceps femoris </c:v>
                </c:pt>
                <c:pt idx="11">
                  <c:v>Vastus medialis </c:v>
                </c:pt>
                <c:pt idx="12">
                  <c:v>Biceps brachii</c:v>
                </c:pt>
                <c:pt idx="13">
                  <c:v>Medial trapezius </c:v>
                </c:pt>
                <c:pt idx="14">
                  <c:v>Grastroc</c:v>
                </c:pt>
                <c:pt idx="15">
                  <c:v>Erecor spinae </c:v>
                </c:pt>
                <c:pt idx="16">
                  <c:v>EDL </c:v>
                </c:pt>
                <c:pt idx="17">
                  <c:v>Vastus lateris </c:v>
                </c:pt>
                <c:pt idx="18">
                  <c:v>Tibialis anterior </c:v>
                </c:pt>
                <c:pt idx="19">
                  <c:v>Triceps </c:v>
                </c:pt>
              </c:strCache>
            </c:strRef>
          </c:cat>
          <c:val>
            <c:numRef>
              <c:f>'Comparisons by Enzyme'!$Y$136:$Y$155</c:f>
              <c:numCache>
                <c:formatCode>0.000</c:formatCode>
                <c:ptCount val="20"/>
                <c:pt idx="0">
                  <c:v>342.37508266666657</c:v>
                </c:pt>
                <c:pt idx="1">
                  <c:v>502.51942400000001</c:v>
                </c:pt>
                <c:pt idx="2">
                  <c:v>599.14402133333328</c:v>
                </c:pt>
                <c:pt idx="3">
                  <c:v>562.661248</c:v>
                </c:pt>
                <c:pt idx="4">
                  <c:v>692.48968533333311</c:v>
                </c:pt>
                <c:pt idx="5">
                  <c:v>382.03285333333326</c:v>
                </c:pt>
                <c:pt idx="6">
                  <c:v>619.93122133333316</c:v>
                </c:pt>
                <c:pt idx="7">
                  <c:v>643.39477333333332</c:v>
                </c:pt>
                <c:pt idx="8">
                  <c:v>429.14926933333328</c:v>
                </c:pt>
                <c:pt idx="9">
                  <c:v>248.33774933333333</c:v>
                </c:pt>
                <c:pt idx="10">
                  <c:v>611.076864</c:v>
                </c:pt>
                <c:pt idx="11">
                  <c:v>365.56518399999999</c:v>
                </c:pt>
                <c:pt idx="12">
                  <c:v>323.67526399999997</c:v>
                </c:pt>
                <c:pt idx="13">
                  <c:v>354.358656</c:v>
                </c:pt>
                <c:pt idx="14">
                  <c:v>474.99906844444439</c:v>
                </c:pt>
                <c:pt idx="15">
                  <c:v>281.94990933333332</c:v>
                </c:pt>
                <c:pt idx="16">
                  <c:v>85.761738666666673</c:v>
                </c:pt>
                <c:pt idx="17">
                  <c:v>373.51814400000001</c:v>
                </c:pt>
                <c:pt idx="18">
                  <c:v>193.26806399999995</c:v>
                </c:pt>
                <c:pt idx="19">
                  <c:v>110.37724800000001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FC-4A69-BABB-35FFD2CB4532}"/>
            </c:ext>
          </c:extLst>
        </c:ser>
        <c:ser>
          <c:idx val="2"/>
          <c:order val="2"/>
          <c:tx>
            <c:strRef>
              <c:f>'Comparisons by Enzyme'!$Z$135</c:f>
              <c:strCache>
                <c:ptCount val="1"/>
                <c:pt idx="0">
                  <c:v>Lowlander-Normoxia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'Comparisons by Enzyme'!$Z$157:$Z$176</c:f>
                <c:numCache>
                  <c:formatCode>General</c:formatCode>
                  <c:ptCount val="20"/>
                  <c:pt idx="0">
                    <c:v>17.168955303550831</c:v>
                  </c:pt>
                  <c:pt idx="1">
                    <c:v>105.16553239131702</c:v>
                  </c:pt>
                  <c:pt idx="2">
                    <c:v>59.606902098072986</c:v>
                  </c:pt>
                  <c:pt idx="3">
                    <c:v>35.245507595214065</c:v>
                  </c:pt>
                  <c:pt idx="4">
                    <c:v>46.073389894888663</c:v>
                  </c:pt>
                  <c:pt idx="5">
                    <c:v>26.276871489534621</c:v>
                  </c:pt>
                  <c:pt idx="6">
                    <c:v>46.254298566346485</c:v>
                  </c:pt>
                  <c:pt idx="7">
                    <c:v>34.9777373717967</c:v>
                  </c:pt>
                  <c:pt idx="8">
                    <c:v>67.634737028590536</c:v>
                  </c:pt>
                  <c:pt idx="9">
                    <c:v>22.168607558786601</c:v>
                  </c:pt>
                  <c:pt idx="10">
                    <c:v>37.363051441520199</c:v>
                  </c:pt>
                  <c:pt idx="11">
                    <c:v>21.487601673209348</c:v>
                  </c:pt>
                  <c:pt idx="12">
                    <c:v>42.239892785444262</c:v>
                  </c:pt>
                  <c:pt idx="13">
                    <c:v>13.558181464341306</c:v>
                  </c:pt>
                  <c:pt idx="14">
                    <c:v>39.811929380456348</c:v>
                  </c:pt>
                  <c:pt idx="15">
                    <c:v>62.267818085968983</c:v>
                  </c:pt>
                  <c:pt idx="16">
                    <c:v>33.77105550900729</c:v>
                  </c:pt>
                  <c:pt idx="17">
                    <c:v>25.087177667029465</c:v>
                  </c:pt>
                  <c:pt idx="18">
                    <c:v>30.700404327073503</c:v>
                  </c:pt>
                  <c:pt idx="19">
                    <c:v>11.156644443531954</c:v>
                  </c:pt>
                </c:numCache>
              </c:numRef>
            </c:plus>
            <c:minus>
              <c:numRef>
                <c:f>'Comparisons by Enzyme'!$Z$157:$Z$176</c:f>
                <c:numCache>
                  <c:formatCode>General</c:formatCode>
                  <c:ptCount val="20"/>
                  <c:pt idx="0">
                    <c:v>17.168955303550831</c:v>
                  </c:pt>
                  <c:pt idx="1">
                    <c:v>105.16553239131702</c:v>
                  </c:pt>
                  <c:pt idx="2">
                    <c:v>59.606902098072986</c:v>
                  </c:pt>
                  <c:pt idx="3">
                    <c:v>35.245507595214065</c:v>
                  </c:pt>
                  <c:pt idx="4">
                    <c:v>46.073389894888663</c:v>
                  </c:pt>
                  <c:pt idx="5">
                    <c:v>26.276871489534621</c:v>
                  </c:pt>
                  <c:pt idx="6">
                    <c:v>46.254298566346485</c:v>
                  </c:pt>
                  <c:pt idx="7">
                    <c:v>34.9777373717967</c:v>
                  </c:pt>
                  <c:pt idx="8">
                    <c:v>67.634737028590536</c:v>
                  </c:pt>
                  <c:pt idx="9">
                    <c:v>22.168607558786601</c:v>
                  </c:pt>
                  <c:pt idx="10">
                    <c:v>37.363051441520199</c:v>
                  </c:pt>
                  <c:pt idx="11">
                    <c:v>21.487601673209348</c:v>
                  </c:pt>
                  <c:pt idx="12">
                    <c:v>42.239892785444262</c:v>
                  </c:pt>
                  <c:pt idx="13">
                    <c:v>13.558181464341306</c:v>
                  </c:pt>
                  <c:pt idx="14">
                    <c:v>39.811929380456348</c:v>
                  </c:pt>
                  <c:pt idx="15">
                    <c:v>62.267818085968983</c:v>
                  </c:pt>
                  <c:pt idx="16">
                    <c:v>33.77105550900729</c:v>
                  </c:pt>
                  <c:pt idx="17">
                    <c:v>25.087177667029465</c:v>
                  </c:pt>
                  <c:pt idx="18">
                    <c:v>30.700404327073503</c:v>
                  </c:pt>
                  <c:pt idx="19">
                    <c:v>11.156644443531954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'Comparisons by Enzyme'!$W$136:$W$155</c:f>
              <c:strCache>
                <c:ptCount val="20"/>
                <c:pt idx="0">
                  <c:v>Masseter</c:v>
                </c:pt>
                <c:pt idx="1">
                  <c:v>Plantaris</c:v>
                </c:pt>
                <c:pt idx="2">
                  <c:v>Rectus femoris </c:v>
                </c:pt>
                <c:pt idx="3">
                  <c:v>Pec. Major </c:v>
                </c:pt>
                <c:pt idx="4">
                  <c:v>Intercostals </c:v>
                </c:pt>
                <c:pt idx="5">
                  <c:v>Diaphragm </c:v>
                </c:pt>
                <c:pt idx="6">
                  <c:v>Semitendinosus </c:v>
                </c:pt>
                <c:pt idx="7">
                  <c:v>Glut. Max</c:v>
                </c:pt>
                <c:pt idx="8">
                  <c:v>Lower trapezius </c:v>
                </c:pt>
                <c:pt idx="9">
                  <c:v>Soleus</c:v>
                </c:pt>
                <c:pt idx="10">
                  <c:v>Biceps femoris </c:v>
                </c:pt>
                <c:pt idx="11">
                  <c:v>Vastus medialis </c:v>
                </c:pt>
                <c:pt idx="12">
                  <c:v>Biceps brachii</c:v>
                </c:pt>
                <c:pt idx="13">
                  <c:v>Medial trapezius </c:v>
                </c:pt>
                <c:pt idx="14">
                  <c:v>Grastroc</c:v>
                </c:pt>
                <c:pt idx="15">
                  <c:v>Erecor spinae </c:v>
                </c:pt>
                <c:pt idx="16">
                  <c:v>EDL </c:v>
                </c:pt>
                <c:pt idx="17">
                  <c:v>Vastus lateris </c:v>
                </c:pt>
                <c:pt idx="18">
                  <c:v>Tibialis anterior </c:v>
                </c:pt>
                <c:pt idx="19">
                  <c:v>Triceps </c:v>
                </c:pt>
              </c:strCache>
            </c:strRef>
          </c:cat>
          <c:val>
            <c:numRef>
              <c:f>'Comparisons by Enzyme'!$Z$136:$Z$155</c:f>
              <c:numCache>
                <c:formatCode>0.000</c:formatCode>
                <c:ptCount val="20"/>
                <c:pt idx="0">
                  <c:v>391.8032085333333</c:v>
                </c:pt>
                <c:pt idx="1">
                  <c:v>514.78548053333327</c:v>
                </c:pt>
                <c:pt idx="2">
                  <c:v>728.56364373333327</c:v>
                </c:pt>
                <c:pt idx="3">
                  <c:v>706.41141759999994</c:v>
                </c:pt>
                <c:pt idx="4">
                  <c:v>739.79046399999993</c:v>
                </c:pt>
                <c:pt idx="5">
                  <c:v>389.7166933333333</c:v>
                </c:pt>
                <c:pt idx="6">
                  <c:v>718.19256319999988</c:v>
                </c:pt>
                <c:pt idx="7">
                  <c:v>778.36804266666661</c:v>
                </c:pt>
                <c:pt idx="8">
                  <c:v>578.23754239999994</c:v>
                </c:pt>
                <c:pt idx="9">
                  <c:v>194.88346453333332</c:v>
                </c:pt>
                <c:pt idx="10">
                  <c:v>724.6643114666665</c:v>
                </c:pt>
                <c:pt idx="11">
                  <c:v>396.6613504</c:v>
                </c:pt>
                <c:pt idx="12">
                  <c:v>413.02087679999994</c:v>
                </c:pt>
                <c:pt idx="13">
                  <c:v>530.1896618666666</c:v>
                </c:pt>
                <c:pt idx="14">
                  <c:v>577.99329279999984</c:v>
                </c:pt>
                <c:pt idx="15">
                  <c:v>300.72149333333334</c:v>
                </c:pt>
                <c:pt idx="16">
                  <c:v>106.77821653333331</c:v>
                </c:pt>
                <c:pt idx="17">
                  <c:v>521.88517546666651</c:v>
                </c:pt>
                <c:pt idx="18">
                  <c:v>161.78071466666665</c:v>
                </c:pt>
                <c:pt idx="19">
                  <c:v>127.86780533333334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FC-4A69-BABB-35FFD2CB4532}"/>
            </c:ext>
          </c:extLst>
        </c:ser>
        <c:ser>
          <c:idx val="3"/>
          <c:order val="3"/>
          <c:tx>
            <c:strRef>
              <c:f>'Comparisons by Enzyme'!$AA$135</c:f>
              <c:strCache>
                <c:ptCount val="1"/>
                <c:pt idx="0">
                  <c:v>Lowlander-Hypoxia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'Comparisons by Enzyme'!$AA$157:$AA$176</c:f>
                <c:numCache>
                  <c:formatCode>General</c:formatCode>
                  <c:ptCount val="20"/>
                  <c:pt idx="0">
                    <c:v>15.096067179749699</c:v>
                  </c:pt>
                  <c:pt idx="1">
                    <c:v>48.938231321228166</c:v>
                  </c:pt>
                  <c:pt idx="2">
                    <c:v>41.011961036485857</c:v>
                  </c:pt>
                  <c:pt idx="3">
                    <c:v>38.005809871116298</c:v>
                  </c:pt>
                  <c:pt idx="4">
                    <c:v>66.755426485128851</c:v>
                  </c:pt>
                  <c:pt idx="5">
                    <c:v>29.423340076827685</c:v>
                  </c:pt>
                  <c:pt idx="6">
                    <c:v>32.055433179780778</c:v>
                  </c:pt>
                  <c:pt idx="7">
                    <c:v>29.268300217045375</c:v>
                  </c:pt>
                  <c:pt idx="8">
                    <c:v>34.1531348006421</c:v>
                  </c:pt>
                  <c:pt idx="9">
                    <c:v>47.273144320332555</c:v>
                  </c:pt>
                  <c:pt idx="10">
                    <c:v>20.797554821587948</c:v>
                  </c:pt>
                  <c:pt idx="11">
                    <c:v>74.387117337254352</c:v>
                  </c:pt>
                  <c:pt idx="12">
                    <c:v>36.962195812949076</c:v>
                  </c:pt>
                  <c:pt idx="13">
                    <c:v>48.979419640361471</c:v>
                  </c:pt>
                  <c:pt idx="14">
                    <c:v>23.78114016292669</c:v>
                  </c:pt>
                  <c:pt idx="15">
                    <c:v>34.669968607069826</c:v>
                  </c:pt>
                  <c:pt idx="16">
                    <c:v>29.649724114762169</c:v>
                  </c:pt>
                  <c:pt idx="17">
                    <c:v>89.775417622959935</c:v>
                  </c:pt>
                  <c:pt idx="18">
                    <c:v>26.688202624295879</c:v>
                  </c:pt>
                  <c:pt idx="19">
                    <c:v>27.3346412733165</c:v>
                  </c:pt>
                </c:numCache>
              </c:numRef>
            </c:plus>
            <c:minus>
              <c:numRef>
                <c:f>'Comparisons by Enzyme'!$AA$157:$AA$176</c:f>
                <c:numCache>
                  <c:formatCode>General</c:formatCode>
                  <c:ptCount val="20"/>
                  <c:pt idx="0">
                    <c:v>15.096067179749699</c:v>
                  </c:pt>
                  <c:pt idx="1">
                    <c:v>48.938231321228166</c:v>
                  </c:pt>
                  <c:pt idx="2">
                    <c:v>41.011961036485857</c:v>
                  </c:pt>
                  <c:pt idx="3">
                    <c:v>38.005809871116298</c:v>
                  </c:pt>
                  <c:pt idx="4">
                    <c:v>66.755426485128851</c:v>
                  </c:pt>
                  <c:pt idx="5">
                    <c:v>29.423340076827685</c:v>
                  </c:pt>
                  <c:pt idx="6">
                    <c:v>32.055433179780778</c:v>
                  </c:pt>
                  <c:pt idx="7">
                    <c:v>29.268300217045375</c:v>
                  </c:pt>
                  <c:pt idx="8">
                    <c:v>34.1531348006421</c:v>
                  </c:pt>
                  <c:pt idx="9">
                    <c:v>47.273144320332555</c:v>
                  </c:pt>
                  <c:pt idx="10">
                    <c:v>20.797554821587948</c:v>
                  </c:pt>
                  <c:pt idx="11">
                    <c:v>74.387117337254352</c:v>
                  </c:pt>
                  <c:pt idx="12">
                    <c:v>36.962195812949076</c:v>
                  </c:pt>
                  <c:pt idx="13">
                    <c:v>48.979419640361471</c:v>
                  </c:pt>
                  <c:pt idx="14">
                    <c:v>23.78114016292669</c:v>
                  </c:pt>
                  <c:pt idx="15">
                    <c:v>34.669968607069826</c:v>
                  </c:pt>
                  <c:pt idx="16">
                    <c:v>29.649724114762169</c:v>
                  </c:pt>
                  <c:pt idx="17">
                    <c:v>89.775417622959935</c:v>
                  </c:pt>
                  <c:pt idx="18">
                    <c:v>26.688202624295879</c:v>
                  </c:pt>
                  <c:pt idx="19">
                    <c:v>27.3346412733165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'Comparisons by Enzyme'!$W$136:$W$155</c:f>
              <c:strCache>
                <c:ptCount val="20"/>
                <c:pt idx="0">
                  <c:v>Masseter</c:v>
                </c:pt>
                <c:pt idx="1">
                  <c:v>Plantaris</c:v>
                </c:pt>
                <c:pt idx="2">
                  <c:v>Rectus femoris </c:v>
                </c:pt>
                <c:pt idx="3">
                  <c:v>Pec. Major </c:v>
                </c:pt>
                <c:pt idx="4">
                  <c:v>Intercostals </c:v>
                </c:pt>
                <c:pt idx="5">
                  <c:v>Diaphragm </c:v>
                </c:pt>
                <c:pt idx="6">
                  <c:v>Semitendinosus </c:v>
                </c:pt>
                <c:pt idx="7">
                  <c:v>Glut. Max</c:v>
                </c:pt>
                <c:pt idx="8">
                  <c:v>Lower trapezius </c:v>
                </c:pt>
                <c:pt idx="9">
                  <c:v>Soleus</c:v>
                </c:pt>
                <c:pt idx="10">
                  <c:v>Biceps femoris </c:v>
                </c:pt>
                <c:pt idx="11">
                  <c:v>Vastus medialis </c:v>
                </c:pt>
                <c:pt idx="12">
                  <c:v>Biceps brachii</c:v>
                </c:pt>
                <c:pt idx="13">
                  <c:v>Medial trapezius </c:v>
                </c:pt>
                <c:pt idx="14">
                  <c:v>Grastroc</c:v>
                </c:pt>
                <c:pt idx="15">
                  <c:v>Erecor spinae </c:v>
                </c:pt>
                <c:pt idx="16">
                  <c:v>EDL </c:v>
                </c:pt>
                <c:pt idx="17">
                  <c:v>Vastus lateris </c:v>
                </c:pt>
                <c:pt idx="18">
                  <c:v>Tibialis anterior </c:v>
                </c:pt>
                <c:pt idx="19">
                  <c:v>Triceps </c:v>
                </c:pt>
              </c:strCache>
            </c:strRef>
          </c:cat>
          <c:val>
            <c:numRef>
              <c:f>'Comparisons by Enzyme'!$AA$136:$AA$155</c:f>
              <c:numCache>
                <c:formatCode>0.000</c:formatCode>
                <c:ptCount val="20"/>
                <c:pt idx="0">
                  <c:v>344.75014399999992</c:v>
                </c:pt>
                <c:pt idx="1">
                  <c:v>384.82737066666664</c:v>
                </c:pt>
                <c:pt idx="2">
                  <c:v>687.91155199999992</c:v>
                </c:pt>
                <c:pt idx="3">
                  <c:v>650.79278933333342</c:v>
                </c:pt>
                <c:pt idx="4">
                  <c:v>693.3100373333333</c:v>
                </c:pt>
                <c:pt idx="5">
                  <c:v>384.65228799999994</c:v>
                </c:pt>
                <c:pt idx="6">
                  <c:v>699.81346133333318</c:v>
                </c:pt>
                <c:pt idx="7">
                  <c:v>757.2764586666666</c:v>
                </c:pt>
                <c:pt idx="8">
                  <c:v>532.94173866666654</c:v>
                </c:pt>
                <c:pt idx="9">
                  <c:v>189.11155199999999</c:v>
                </c:pt>
                <c:pt idx="10">
                  <c:v>686.35251199999982</c:v>
                </c:pt>
                <c:pt idx="11">
                  <c:v>478.26439111111102</c:v>
                </c:pt>
                <c:pt idx="12">
                  <c:v>444.46003199999996</c:v>
                </c:pt>
                <c:pt idx="13">
                  <c:v>457.67351466666656</c:v>
                </c:pt>
                <c:pt idx="14">
                  <c:v>519.93860266666661</c:v>
                </c:pt>
                <c:pt idx="15">
                  <c:v>282.18840533333332</c:v>
                </c:pt>
                <c:pt idx="16">
                  <c:v>87.66698453333332</c:v>
                </c:pt>
                <c:pt idx="17">
                  <c:v>533.8167395555555</c:v>
                </c:pt>
                <c:pt idx="18">
                  <c:v>209.44743466666665</c:v>
                </c:pt>
                <c:pt idx="19">
                  <c:v>243.76765866666668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FC-4A69-BABB-35FFD2CB4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658856"/>
        <c:axId val="618659840"/>
      </c:barChart>
      <c:catAx>
        <c:axId val="618658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Muscle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9840"/>
        <c:crosses val="autoZero"/>
        <c:auto val="1"/>
        <c:lblAlgn val="ctr"/>
        <c:lblOffset val="100"/>
        <c:noMultiLvlLbl val="0"/>
      </c:catAx>
      <c:valAx>
        <c:axId val="618659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LDH activity (</a:t>
                </a:r>
                <a:r>
                  <a:rPr lang="el-GR" sz="1400" b="0" i="0" baseline="0">
                    <a:effectLst/>
                  </a:rPr>
                  <a:t>μ</a:t>
                </a:r>
                <a:r>
                  <a:rPr lang="en-CA" sz="1400" b="0" i="0" baseline="0">
                    <a:effectLst/>
                  </a:rPr>
                  <a:t>mol/g/min)</a:t>
                </a:r>
                <a:endParaRPr lang="en-CA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8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'Summary-Diaphragm'!$F$45:$G$45</c:f>
                <c:numCache>
                  <c:formatCode>General</c:formatCode>
                  <c:ptCount val="2"/>
                  <c:pt idx="0">
                    <c:v>2.0397776123846709</c:v>
                  </c:pt>
                  <c:pt idx="1">
                    <c:v>1.3369876990057339</c:v>
                  </c:pt>
                </c:numCache>
              </c:numRef>
            </c:plus>
            <c:minus>
              <c:numRef>
                <c:f>'Summary-Diaphragm'!$F$45:$G$45</c:f>
                <c:numCache>
                  <c:formatCode>General</c:formatCode>
                  <c:ptCount val="2"/>
                  <c:pt idx="0">
                    <c:v>2.0397776123846709</c:v>
                  </c:pt>
                  <c:pt idx="1">
                    <c:v>1.3369876990057339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'Summary-Diaphragm'!$C$44:$D$44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'Summary-Diaphragm'!$C$45:$D$45</c:f>
              <c:numCache>
                <c:formatCode>General</c:formatCode>
                <c:ptCount val="2"/>
                <c:pt idx="0">
                  <c:v>33.178345399999998</c:v>
                </c:pt>
                <c:pt idx="1">
                  <c:v>33.466688023809532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44-41D3-B19D-466C7172E4BE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'Summary-Diaphragm'!$F$46:$G$46</c:f>
                <c:numCache>
                  <c:formatCode>General</c:formatCode>
                  <c:ptCount val="2"/>
                  <c:pt idx="0">
                    <c:v>1.8383967055547827</c:v>
                  </c:pt>
                  <c:pt idx="1">
                    <c:v>1.8290614818913877</c:v>
                  </c:pt>
                </c:numCache>
              </c:numRef>
            </c:plus>
            <c:minus>
              <c:numRef>
                <c:f>'Summary-Diaphragm'!$F$46:$G$46</c:f>
                <c:numCache>
                  <c:formatCode>General</c:formatCode>
                  <c:ptCount val="2"/>
                  <c:pt idx="0">
                    <c:v>1.8383967055547827</c:v>
                  </c:pt>
                  <c:pt idx="1">
                    <c:v>1.8290614818913877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'Summary-Diaphragm'!$C$44:$D$44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'Summary-Diaphragm'!$C$46:$D$46</c:f>
              <c:numCache>
                <c:formatCode>General</c:formatCode>
                <c:ptCount val="2"/>
                <c:pt idx="0">
                  <c:v>30.112768566666666</c:v>
                </c:pt>
                <c:pt idx="1">
                  <c:v>29.956168571428574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4-41D3-B19D-466C7172E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973743"/>
        <c:axId val="1351974159"/>
      </c:lineChart>
      <c:catAx>
        <c:axId val="135197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974159"/>
        <c:crosses val="autoZero"/>
        <c:auto val="1"/>
        <c:lblAlgn val="ctr"/>
        <c:lblOffset val="100"/>
        <c:noMultiLvlLbl val="0"/>
      </c:catAx>
      <c:valAx>
        <c:axId val="1351974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97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'Summary-Glut.max'!$G$31:$H$31</c:f>
                <c:numCache>
                  <c:formatCode>General</c:formatCode>
                  <c:ptCount val="2"/>
                  <c:pt idx="0">
                    <c:v>3.5634789610436766</c:v>
                  </c:pt>
                  <c:pt idx="1">
                    <c:v>4.5842491702318746</c:v>
                  </c:pt>
                </c:numCache>
              </c:numRef>
            </c:plus>
            <c:minus>
              <c:numRef>
                <c:f>'Summary-Glut.max'!$G$31:$H$31</c:f>
                <c:numCache>
                  <c:formatCode>General</c:formatCode>
                  <c:ptCount val="2"/>
                  <c:pt idx="0">
                    <c:v>3.5634789610436766</c:v>
                  </c:pt>
                  <c:pt idx="1">
                    <c:v>4.5842491702318746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'Summary-Glut.max'!$D$30:$E$30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'Summary-Glut.max'!$D$31:$E$31</c:f>
              <c:numCache>
                <c:formatCode>General</c:formatCode>
                <c:ptCount val="2"/>
                <c:pt idx="0" formatCode="0.000">
                  <c:v>27.204519066666666</c:v>
                </c:pt>
                <c:pt idx="1">
                  <c:v>33.341028857142852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0-46E5-8DB2-98229D8ADD3B}"/>
            </c:ext>
          </c:extLst>
        </c:ser>
        <c:ser>
          <c:idx val="1"/>
          <c:order val="1"/>
          <c:tx>
            <c:v>Lowlander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'Summary-Glut.max'!$G$32:$H$32</c:f>
                <c:numCache>
                  <c:formatCode>General</c:formatCode>
                  <c:ptCount val="2"/>
                  <c:pt idx="0">
                    <c:v>2.851926209056217</c:v>
                  </c:pt>
                  <c:pt idx="1">
                    <c:v>3.5801501208150146</c:v>
                  </c:pt>
                </c:numCache>
              </c:numRef>
            </c:plus>
            <c:minus>
              <c:numRef>
                <c:f>'Summary-Glut.max'!$G$32:$H$32</c:f>
                <c:numCache>
                  <c:formatCode>General</c:formatCode>
                  <c:ptCount val="2"/>
                  <c:pt idx="0">
                    <c:v>2.851926209056217</c:v>
                  </c:pt>
                  <c:pt idx="1">
                    <c:v>3.5801501208150146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'Summary-Glut.max'!$D$30:$E$30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'Summary-Glut.max'!$D$32:$E$32</c:f>
              <c:numCache>
                <c:formatCode>General</c:formatCode>
                <c:ptCount val="2"/>
                <c:pt idx="0" formatCode="0.000">
                  <c:v>26.073805866666667</c:v>
                </c:pt>
                <c:pt idx="1">
                  <c:v>20.022160000000003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0-46E5-8DB2-98229D8AD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512696"/>
        <c:axId val="633515648"/>
      </c:lineChart>
      <c:catAx>
        <c:axId val="633512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15648"/>
        <c:crosses val="autoZero"/>
        <c:auto val="1"/>
        <c:lblAlgn val="ctr"/>
        <c:lblOffset val="100"/>
        <c:noMultiLvlLbl val="0"/>
      </c:catAx>
      <c:valAx>
        <c:axId val="63351564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1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'Summary-Glut.max'!$G$38:$H$38</c:f>
                <c:numCache>
                  <c:formatCode>General</c:formatCode>
                  <c:ptCount val="2"/>
                  <c:pt idx="0">
                    <c:v>6.5431705250569694</c:v>
                  </c:pt>
                  <c:pt idx="1">
                    <c:v>3.7052265444167647</c:v>
                  </c:pt>
                </c:numCache>
              </c:numRef>
            </c:plus>
            <c:minus>
              <c:numRef>
                <c:f>'Summary-Glut.max'!$G$38:$H$38</c:f>
                <c:numCache>
                  <c:formatCode>General</c:formatCode>
                  <c:ptCount val="2"/>
                  <c:pt idx="0">
                    <c:v>6.5431705250569694</c:v>
                  </c:pt>
                  <c:pt idx="1">
                    <c:v>3.7052265444167647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'Summary-Glut.max'!$D$37:$E$37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'Summary-Glut.max'!$D$38:$E$38</c:f>
              <c:numCache>
                <c:formatCode>General</c:formatCode>
                <c:ptCount val="2"/>
                <c:pt idx="0">
                  <c:v>55.885737599999992</c:v>
                </c:pt>
                <c:pt idx="1">
                  <c:v>58.388831999999994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A-4C54-80C6-5CC3C513945D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'Summary-Glut.max'!$G$39:$H$39</c:f>
                <c:numCache>
                  <c:formatCode>General</c:formatCode>
                  <c:ptCount val="2"/>
                  <c:pt idx="0">
                    <c:v>9.146497979310011</c:v>
                  </c:pt>
                  <c:pt idx="1">
                    <c:v>2.1711242860719828</c:v>
                  </c:pt>
                </c:numCache>
              </c:numRef>
            </c:plus>
            <c:minus>
              <c:numRef>
                <c:f>'Summary-Glut.max'!$G$39:$H$39</c:f>
                <c:numCache>
                  <c:formatCode>General</c:formatCode>
                  <c:ptCount val="2"/>
                  <c:pt idx="0">
                    <c:v>9.146497979310011</c:v>
                  </c:pt>
                  <c:pt idx="1">
                    <c:v>2.1711242860719828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'Summary-Glut.max'!$D$37:$E$37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'Summary-Glut.max'!$D$39:$E$39</c:f>
              <c:numCache>
                <c:formatCode>General</c:formatCode>
                <c:ptCount val="2"/>
                <c:pt idx="0">
                  <c:v>41.027003733333331</c:v>
                </c:pt>
                <c:pt idx="1">
                  <c:v>30.426799999999993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A-4C54-80C6-5CC3C5139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045920"/>
        <c:axId val="637042312"/>
      </c:lineChart>
      <c:catAx>
        <c:axId val="63704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42312"/>
        <c:crosses val="autoZero"/>
        <c:auto val="1"/>
        <c:lblAlgn val="ctr"/>
        <c:lblOffset val="100"/>
        <c:noMultiLvlLbl val="0"/>
      </c:catAx>
      <c:valAx>
        <c:axId val="637042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4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'Summary-Glut.max'!$G$65:$H$65</c:f>
                <c:numCache>
                  <c:formatCode>General</c:formatCode>
                  <c:ptCount val="2"/>
                  <c:pt idx="0">
                    <c:v>0.52724591172087443</c:v>
                  </c:pt>
                  <c:pt idx="1">
                    <c:v>0.28064745820961107</c:v>
                  </c:pt>
                </c:numCache>
              </c:numRef>
            </c:plus>
            <c:minus>
              <c:numRef>
                <c:f>'Summary-Glut.max'!$G$65:$H$65</c:f>
                <c:numCache>
                  <c:formatCode>General</c:formatCode>
                  <c:ptCount val="2"/>
                  <c:pt idx="0">
                    <c:v>0.52724591172087443</c:v>
                  </c:pt>
                  <c:pt idx="1">
                    <c:v>0.28064745820961107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'Summary-Glut.max'!$D$64:$E$64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'Summary-Glut.max'!$D$65:$E$65</c:f>
              <c:numCache>
                <c:formatCode>0.000</c:formatCode>
                <c:ptCount val="2"/>
                <c:pt idx="0">
                  <c:v>5.2553939199999995</c:v>
                </c:pt>
                <c:pt idx="1">
                  <c:v>5.3975573333333324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C-4A6E-82B3-3A9ECFE09DD1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'Summary-Glut.max'!$G$66:$H$66</c:f>
                <c:numCache>
                  <c:formatCode>General</c:formatCode>
                  <c:ptCount val="2"/>
                  <c:pt idx="0">
                    <c:v>0.68533921773736572</c:v>
                  </c:pt>
                  <c:pt idx="1">
                    <c:v>0.38192200227425982</c:v>
                  </c:pt>
                </c:numCache>
              </c:numRef>
            </c:plus>
            <c:minus>
              <c:numRef>
                <c:f>'Summary-Glut.max'!$G$66:$H$66</c:f>
                <c:numCache>
                  <c:formatCode>General</c:formatCode>
                  <c:ptCount val="2"/>
                  <c:pt idx="0">
                    <c:v>0.68533921773736572</c:v>
                  </c:pt>
                  <c:pt idx="1">
                    <c:v>0.38192200227425982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'Summary-Glut.max'!$D$64:$E$64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'Summary-Glut.max'!$D$66:$E$66</c:f>
              <c:numCache>
                <c:formatCode>0.000</c:formatCode>
                <c:ptCount val="2"/>
                <c:pt idx="0">
                  <c:v>4.6228567466666659</c:v>
                </c:pt>
                <c:pt idx="1">
                  <c:v>3.8010415999999991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C-4A6E-82B3-3A9ECFE09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037064"/>
        <c:axId val="637032472"/>
      </c:lineChart>
      <c:catAx>
        <c:axId val="63703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32472"/>
        <c:crosses val="autoZero"/>
        <c:auto val="1"/>
        <c:lblAlgn val="ctr"/>
        <c:lblOffset val="100"/>
        <c:noMultiLvlLbl val="0"/>
      </c:catAx>
      <c:valAx>
        <c:axId val="637032472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3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LDH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'Summary-Glut.max'!$G$52:$H$52</c:f>
                <c:numCache>
                  <c:formatCode>General</c:formatCode>
                  <c:ptCount val="2"/>
                  <c:pt idx="0">
                    <c:v>44.320187930377834</c:v>
                  </c:pt>
                  <c:pt idx="1">
                    <c:v>51.570950710499041</c:v>
                  </c:pt>
                </c:numCache>
              </c:numRef>
            </c:plus>
            <c:minus>
              <c:numRef>
                <c:f>'Summary-Glut.max'!$G$52:$H$52</c:f>
                <c:numCache>
                  <c:formatCode>General</c:formatCode>
                  <c:ptCount val="2"/>
                  <c:pt idx="0">
                    <c:v>44.320187930377834</c:v>
                  </c:pt>
                  <c:pt idx="1">
                    <c:v>51.570950710499041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'Summary-Glut.max'!$D$51:$E$51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'Summary-Glut.max'!$D$52:$E$52</c:f>
              <c:numCache>
                <c:formatCode>General</c:formatCode>
                <c:ptCount val="2"/>
                <c:pt idx="0">
                  <c:v>757.18935039999997</c:v>
                </c:pt>
                <c:pt idx="1">
                  <c:v>643.39477333333332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0-483B-B0DB-D1DCC2868C7B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'Summary-Glut.max'!$G$53:$H$53</c:f>
                <c:numCache>
                  <c:formatCode>General</c:formatCode>
                  <c:ptCount val="2"/>
                  <c:pt idx="0">
                    <c:v>34.9777373717967</c:v>
                  </c:pt>
                  <c:pt idx="1">
                    <c:v>29.268300217045375</c:v>
                  </c:pt>
                </c:numCache>
              </c:numRef>
            </c:plus>
            <c:minus>
              <c:numRef>
                <c:f>'Summary-Glut.max'!$G$53:$H$53</c:f>
                <c:numCache>
                  <c:formatCode>General</c:formatCode>
                  <c:ptCount val="2"/>
                  <c:pt idx="0">
                    <c:v>34.9777373717967</c:v>
                  </c:pt>
                  <c:pt idx="1">
                    <c:v>29.268300217045375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'Summary-Glut.max'!$D$51:$E$51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'Summary-Glut.max'!$D$53:$E$53</c:f>
              <c:numCache>
                <c:formatCode>General</c:formatCode>
                <c:ptCount val="2"/>
                <c:pt idx="0">
                  <c:v>778.36804266666661</c:v>
                </c:pt>
                <c:pt idx="1">
                  <c:v>757.2764586666666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0-483B-B0DB-D1DCC2868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114872"/>
        <c:axId val="824114216"/>
      </c:lineChart>
      <c:catAx>
        <c:axId val="82411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14216"/>
        <c:crosses val="autoZero"/>
        <c:auto val="1"/>
        <c:lblAlgn val="ctr"/>
        <c:lblOffset val="100"/>
        <c:noMultiLvlLbl val="0"/>
      </c:catAx>
      <c:valAx>
        <c:axId val="824114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1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'Summary-Glut.max'!$G$45:$H$45</c:f>
                <c:numCache>
                  <c:formatCode>General</c:formatCode>
                  <c:ptCount val="2"/>
                  <c:pt idx="0">
                    <c:v>1.9594655249608919</c:v>
                  </c:pt>
                  <c:pt idx="1">
                    <c:v>4.0781730148307593</c:v>
                  </c:pt>
                </c:numCache>
              </c:numRef>
            </c:plus>
            <c:minus>
              <c:numRef>
                <c:f>'Summary-Glut.max'!$G$45:$H$45</c:f>
                <c:numCache>
                  <c:formatCode>General</c:formatCode>
                  <c:ptCount val="2"/>
                  <c:pt idx="0">
                    <c:v>1.9594655249608919</c:v>
                  </c:pt>
                  <c:pt idx="1">
                    <c:v>4.0781730148307593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'Summary-Glut.max'!$D$44:$E$44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'Summary-Glut.max'!$D$45:$E$45</c:f>
              <c:numCache>
                <c:formatCode>General</c:formatCode>
                <c:ptCount val="2"/>
                <c:pt idx="0">
                  <c:v>42.862022799999998</c:v>
                </c:pt>
                <c:pt idx="1">
                  <c:v>46.954037690476198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A-4445-8C25-3FD84E5A25E4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'Summary-Glut.max'!$G$46:$H$46</c:f>
                <c:numCache>
                  <c:formatCode>General</c:formatCode>
                  <c:ptCount val="2"/>
                  <c:pt idx="0">
                    <c:v>6.8349069666797178</c:v>
                  </c:pt>
                  <c:pt idx="1">
                    <c:v>2.8801219164930867</c:v>
                  </c:pt>
                </c:numCache>
              </c:numRef>
            </c:plus>
            <c:minus>
              <c:numRef>
                <c:f>'Summary-Glut.max'!$G$46:$H$46</c:f>
                <c:numCache>
                  <c:formatCode>General</c:formatCode>
                  <c:ptCount val="2"/>
                  <c:pt idx="0">
                    <c:v>6.8349069666797178</c:v>
                  </c:pt>
                  <c:pt idx="1">
                    <c:v>2.8801219164930867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'Summary-Glut.max'!$D$44:$E$44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'Summary-Glut.max'!$D$46:$E$46</c:f>
              <c:numCache>
                <c:formatCode>General</c:formatCode>
                <c:ptCount val="2"/>
                <c:pt idx="0">
                  <c:v>41.441389633333337</c:v>
                </c:pt>
                <c:pt idx="1">
                  <c:v>33.139736547619044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0A-4445-8C25-3FD84E5A2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109768"/>
        <c:axId val="835116984"/>
      </c:lineChart>
      <c:catAx>
        <c:axId val="83510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16984"/>
        <c:crosses val="autoZero"/>
        <c:auto val="1"/>
        <c:lblAlgn val="ctr"/>
        <c:lblOffset val="100"/>
        <c:noMultiLvlLbl val="0"/>
      </c:catAx>
      <c:valAx>
        <c:axId val="835116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09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'Summary-Glut.max'!$G$59:$H$59</c:f>
                <c:numCache>
                  <c:formatCode>General</c:formatCode>
                  <c:ptCount val="2"/>
                  <c:pt idx="0">
                    <c:v>11.839218460949391</c:v>
                  </c:pt>
                  <c:pt idx="1">
                    <c:v>6.8562344959449559</c:v>
                  </c:pt>
                </c:numCache>
              </c:numRef>
            </c:plus>
            <c:minus>
              <c:numRef>
                <c:f>'Summary-Glut.max'!$G$59:$H$59</c:f>
                <c:numCache>
                  <c:formatCode>General</c:formatCode>
                  <c:ptCount val="2"/>
                  <c:pt idx="0">
                    <c:v>11.839218460949391</c:v>
                  </c:pt>
                  <c:pt idx="1">
                    <c:v>6.8562344959449559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'Summary-Glut.max'!$D$58:$E$58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'Summary-Glut.max'!$D$59:$E$59</c:f>
              <c:numCache>
                <c:formatCode>General</c:formatCode>
                <c:ptCount val="2"/>
                <c:pt idx="0" formatCode="0.000">
                  <c:v>184.87182933333332</c:v>
                </c:pt>
                <c:pt idx="1">
                  <c:v>141.84325333333331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2-4375-BD3C-180F42671880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'Summary-Glut.max'!$G$60:$H$60</c:f>
                <c:numCache>
                  <c:formatCode>General</c:formatCode>
                  <c:ptCount val="2"/>
                  <c:pt idx="0">
                    <c:v>10.601223877140074</c:v>
                  </c:pt>
                  <c:pt idx="1">
                    <c:v>8.3325830735193449</c:v>
                  </c:pt>
                </c:numCache>
              </c:numRef>
            </c:plus>
            <c:minus>
              <c:numRef>
                <c:f>'Summary-Glut.max'!$G$60:$H$60</c:f>
                <c:numCache>
                  <c:formatCode>General</c:formatCode>
                  <c:ptCount val="2"/>
                  <c:pt idx="0">
                    <c:v>10.601223877140074</c:v>
                  </c:pt>
                  <c:pt idx="1">
                    <c:v>8.3325830735193449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'Summary-Glut.max'!$D$58:$E$58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'Summary-Glut.max'!$D$60:$E$60</c:f>
              <c:numCache>
                <c:formatCode>General</c:formatCode>
                <c:ptCount val="2"/>
                <c:pt idx="0">
                  <c:v>153.56847146666664</c:v>
                </c:pt>
                <c:pt idx="1">
                  <c:v>162.56703999999996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32-4375-BD3C-180F42671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492040"/>
        <c:axId val="822493352"/>
      </c:lineChart>
      <c:catAx>
        <c:axId val="8224920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93352"/>
        <c:crosses val="autoZero"/>
        <c:auto val="1"/>
        <c:lblAlgn val="ctr"/>
        <c:lblOffset val="100"/>
        <c:noMultiLvlLbl val="0"/>
      </c:catAx>
      <c:valAx>
        <c:axId val="822493352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9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'Summary-Erector spinae'!$G$31:$H$31</c:f>
                <c:numCache>
                  <c:formatCode>General</c:formatCode>
                  <c:ptCount val="2"/>
                  <c:pt idx="0">
                    <c:v>8.9651618188217466</c:v>
                  </c:pt>
                  <c:pt idx="1">
                    <c:v>5.4410210444477203</c:v>
                  </c:pt>
                </c:numCache>
              </c:numRef>
            </c:plus>
            <c:minus>
              <c:numRef>
                <c:f>'Summary-Erector spinae'!$G$31:$H$31</c:f>
                <c:numCache>
                  <c:formatCode>General</c:formatCode>
                  <c:ptCount val="2"/>
                  <c:pt idx="0">
                    <c:v>8.9651618188217466</c:v>
                  </c:pt>
                  <c:pt idx="1">
                    <c:v>5.4410210444477203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'Summary-Erector spinae'!$D$30:$E$30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'Summary-Erector spinae'!$D$31:$E$31</c:f>
              <c:numCache>
                <c:formatCode>General</c:formatCode>
                <c:ptCount val="2"/>
                <c:pt idx="0" formatCode="0.000">
                  <c:v>37.916907600000002</c:v>
                </c:pt>
                <c:pt idx="1">
                  <c:v>37.489083999999998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4-44AD-ABC3-70E0C431493F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'Summary-Erector spinae'!$G$32:$H$32</c:f>
                <c:numCache>
                  <c:formatCode>General</c:formatCode>
                  <c:ptCount val="2"/>
                  <c:pt idx="0">
                    <c:v>2.015669194425596</c:v>
                  </c:pt>
                  <c:pt idx="1">
                    <c:v>2.4675477920801181</c:v>
                  </c:pt>
                </c:numCache>
              </c:numRef>
            </c:plus>
            <c:minus>
              <c:numRef>
                <c:f>'Summary-Erector spinae'!$G$32:$H$32</c:f>
                <c:numCache>
                  <c:formatCode>General</c:formatCode>
                  <c:ptCount val="2"/>
                  <c:pt idx="0">
                    <c:v>2.015669194425596</c:v>
                  </c:pt>
                  <c:pt idx="1">
                    <c:v>2.4675477920801181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'Summary-Erector spinae'!$D$30:$E$30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'Summary-Erector spinae'!$D$32:$E$32</c:f>
              <c:numCache>
                <c:formatCode>General</c:formatCode>
                <c:ptCount val="2"/>
                <c:pt idx="0" formatCode="0.000">
                  <c:v>16.741097066666665</c:v>
                </c:pt>
                <c:pt idx="1">
                  <c:v>29.71166911111111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D4-44AD-ABC3-70E0C4314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348264"/>
        <c:axId val="951344000"/>
      </c:lineChart>
      <c:catAx>
        <c:axId val="95134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44000"/>
        <c:crosses val="autoZero"/>
        <c:auto val="1"/>
        <c:lblAlgn val="ctr"/>
        <c:lblOffset val="100"/>
        <c:noMultiLvlLbl val="0"/>
      </c:catAx>
      <c:valAx>
        <c:axId val="951344000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4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'Summary-Erector spinae'!$G$31:$H$31</c:f>
                <c:numCache>
                  <c:formatCode>General</c:formatCode>
                  <c:ptCount val="2"/>
                  <c:pt idx="0">
                    <c:v>8.9651618188217466</c:v>
                  </c:pt>
                  <c:pt idx="1">
                    <c:v>5.4410210444477203</c:v>
                  </c:pt>
                </c:numCache>
              </c:numRef>
            </c:plus>
            <c:minus>
              <c:numRef>
                <c:f>'Summary-Erector spinae'!$G$31:$H$31</c:f>
                <c:numCache>
                  <c:formatCode>General</c:formatCode>
                  <c:ptCount val="2"/>
                  <c:pt idx="0">
                    <c:v>8.9651618188217466</c:v>
                  </c:pt>
                  <c:pt idx="1">
                    <c:v>5.4410210444477203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'Summary-Erector spinae'!$D$37:$E$37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'Summary-Erector spinae'!$D$38:$E$38</c:f>
              <c:numCache>
                <c:formatCode>General</c:formatCode>
                <c:ptCount val="2"/>
                <c:pt idx="0">
                  <c:v>27.041547733333328</c:v>
                </c:pt>
                <c:pt idx="1">
                  <c:v>33.065258666666672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5-4135-BBEA-944972005EFB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'Summary-Erector spinae'!$G$32:$H$32</c:f>
                <c:numCache>
                  <c:formatCode>General</c:formatCode>
                  <c:ptCount val="2"/>
                  <c:pt idx="0">
                    <c:v>2.015669194425596</c:v>
                  </c:pt>
                  <c:pt idx="1">
                    <c:v>2.4675477920801181</c:v>
                  </c:pt>
                </c:numCache>
              </c:numRef>
            </c:plus>
            <c:minus>
              <c:numRef>
                <c:f>'Summary-Erector spinae'!$G$32:$H$32</c:f>
                <c:numCache>
                  <c:formatCode>General</c:formatCode>
                  <c:ptCount val="2"/>
                  <c:pt idx="0">
                    <c:v>2.015669194425596</c:v>
                  </c:pt>
                  <c:pt idx="1">
                    <c:v>2.4675477920801181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'Summary-Erector spinae'!$D$37:$E$37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'Summary-Erector spinae'!$D$39:$E$39</c:f>
              <c:numCache>
                <c:formatCode>General</c:formatCode>
                <c:ptCount val="2"/>
                <c:pt idx="0">
                  <c:v>18.559505066666667</c:v>
                </c:pt>
                <c:pt idx="1">
                  <c:v>25.331202666666666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A5-4135-BBEA-944972005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921544"/>
        <c:axId val="940922856"/>
      </c:lineChart>
      <c:catAx>
        <c:axId val="94092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22856"/>
        <c:crosses val="autoZero"/>
        <c:auto val="1"/>
        <c:lblAlgn val="ctr"/>
        <c:lblOffset val="100"/>
        <c:noMultiLvlLbl val="0"/>
      </c:catAx>
      <c:valAx>
        <c:axId val="940922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2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'Summary-Erector spinae'!$G$45:$H$45</c:f>
                <c:numCache>
                  <c:formatCode>General</c:formatCode>
                  <c:ptCount val="2"/>
                  <c:pt idx="0">
                    <c:v>2.0516182842216586</c:v>
                  </c:pt>
                  <c:pt idx="1">
                    <c:v>1.8367558624666598</c:v>
                  </c:pt>
                </c:numCache>
              </c:numRef>
            </c:plus>
            <c:minus>
              <c:numRef>
                <c:f>'Summary-Erector spinae'!$G$45:$H$45</c:f>
                <c:numCache>
                  <c:formatCode>General</c:formatCode>
                  <c:ptCount val="2"/>
                  <c:pt idx="0">
                    <c:v>2.0516182842216586</c:v>
                  </c:pt>
                  <c:pt idx="1">
                    <c:v>1.8367558624666598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'Summary-Erector spinae'!$D$44:$E$44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'Summary-Erector spinae'!$D$45:$E$45</c:f>
              <c:numCache>
                <c:formatCode>General</c:formatCode>
                <c:ptCount val="2"/>
                <c:pt idx="0">
                  <c:v>9.1620688333333327</c:v>
                </c:pt>
                <c:pt idx="1">
                  <c:v>12.608499571428572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8-4B4F-8607-F04A88C2F96F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'Summary-Erector spinae'!$G$46:$H$46</c:f>
                <c:numCache>
                  <c:formatCode>General</c:formatCode>
                  <c:ptCount val="2"/>
                  <c:pt idx="0">
                    <c:v>1.3124324973702286</c:v>
                  </c:pt>
                  <c:pt idx="1">
                    <c:v>2.1154177900103521</c:v>
                  </c:pt>
                </c:numCache>
              </c:numRef>
            </c:plus>
            <c:minus>
              <c:numRef>
                <c:f>'Summary-Erector spinae'!$G$46:$H$46</c:f>
                <c:numCache>
                  <c:formatCode>General</c:formatCode>
                  <c:ptCount val="2"/>
                  <c:pt idx="0">
                    <c:v>1.3124324973702286</c:v>
                  </c:pt>
                  <c:pt idx="1">
                    <c:v>2.1154177900103521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'Summary-Erector spinae'!$D$44:$E$44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'Summary-Erector spinae'!$D$46:$E$46</c:f>
              <c:numCache>
                <c:formatCode>General</c:formatCode>
                <c:ptCount val="2"/>
                <c:pt idx="0">
                  <c:v>8.6647234333333323</c:v>
                </c:pt>
                <c:pt idx="1">
                  <c:v>15.047690571428571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98-4B4F-8607-F04A88C2F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399360"/>
        <c:axId val="734397392"/>
      </c:lineChart>
      <c:catAx>
        <c:axId val="73439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397392"/>
        <c:crosses val="autoZero"/>
        <c:auto val="1"/>
        <c:lblAlgn val="ctr"/>
        <c:lblOffset val="100"/>
        <c:noMultiLvlLbl val="0"/>
      </c:catAx>
      <c:valAx>
        <c:axId val="734397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39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'Comparisons by Enzyme'!$X$178</c:f>
              <c:strCache>
                <c:ptCount val="1"/>
                <c:pt idx="0">
                  <c:v>Highlander-Normoxia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'Comparisons by Enzyme'!$X$200:$X$219</c:f>
                <c:numCache>
                  <c:formatCode>General</c:formatCode>
                  <c:ptCount val="20"/>
                  <c:pt idx="0">
                    <c:v>6.4323052664583527</c:v>
                  </c:pt>
                  <c:pt idx="1">
                    <c:v>5.7962227742789656</c:v>
                  </c:pt>
                  <c:pt idx="2">
                    <c:v>3.0299638152179771</c:v>
                  </c:pt>
                  <c:pt idx="3">
                    <c:v>0.3383328583259132</c:v>
                  </c:pt>
                  <c:pt idx="4">
                    <c:v>0.63440867346785812</c:v>
                  </c:pt>
                  <c:pt idx="5">
                    <c:v>2.0397776123846709</c:v>
                  </c:pt>
                  <c:pt idx="6">
                    <c:v>0.78512168384792635</c:v>
                  </c:pt>
                  <c:pt idx="7">
                    <c:v>1.9594655249608919</c:v>
                  </c:pt>
                  <c:pt idx="8">
                    <c:v>4.3433459745790932</c:v>
                  </c:pt>
                  <c:pt idx="9">
                    <c:v>3.8704774055682378</c:v>
                  </c:pt>
                  <c:pt idx="10">
                    <c:v>4.4459138510904301</c:v>
                  </c:pt>
                  <c:pt idx="11">
                    <c:v>7.0144475978617367</c:v>
                  </c:pt>
                  <c:pt idx="12">
                    <c:v>3.7401804369534077</c:v>
                  </c:pt>
                  <c:pt idx="13">
                    <c:v>6.1345438204425244</c:v>
                  </c:pt>
                  <c:pt idx="14">
                    <c:v>2.0581032279063041</c:v>
                  </c:pt>
                  <c:pt idx="15">
                    <c:v>2.0516182842216586</c:v>
                  </c:pt>
                  <c:pt idx="16">
                    <c:v>0.67165318518192541</c:v>
                  </c:pt>
                  <c:pt idx="17">
                    <c:v>0.43969539760468918</c:v>
                  </c:pt>
                  <c:pt idx="18">
                    <c:v>5.2750213915172717</c:v>
                  </c:pt>
                  <c:pt idx="19">
                    <c:v>3.1190824647529807</c:v>
                  </c:pt>
                </c:numCache>
              </c:numRef>
            </c:plus>
            <c:minus>
              <c:numRef>
                <c:f>'Comparisons by Enzyme'!$X$200:$X$219</c:f>
                <c:numCache>
                  <c:formatCode>General</c:formatCode>
                  <c:ptCount val="20"/>
                  <c:pt idx="0">
                    <c:v>6.4323052664583527</c:v>
                  </c:pt>
                  <c:pt idx="1">
                    <c:v>5.7962227742789656</c:v>
                  </c:pt>
                  <c:pt idx="2">
                    <c:v>3.0299638152179771</c:v>
                  </c:pt>
                  <c:pt idx="3">
                    <c:v>0.3383328583259132</c:v>
                  </c:pt>
                  <c:pt idx="4">
                    <c:v>0.63440867346785812</c:v>
                  </c:pt>
                  <c:pt idx="5">
                    <c:v>2.0397776123846709</c:v>
                  </c:pt>
                  <c:pt idx="6">
                    <c:v>0.78512168384792635</c:v>
                  </c:pt>
                  <c:pt idx="7">
                    <c:v>1.9594655249608919</c:v>
                  </c:pt>
                  <c:pt idx="8">
                    <c:v>4.3433459745790932</c:v>
                  </c:pt>
                  <c:pt idx="9">
                    <c:v>3.8704774055682378</c:v>
                  </c:pt>
                  <c:pt idx="10">
                    <c:v>4.4459138510904301</c:v>
                  </c:pt>
                  <c:pt idx="11">
                    <c:v>7.0144475978617367</c:v>
                  </c:pt>
                  <c:pt idx="12">
                    <c:v>3.7401804369534077</c:v>
                  </c:pt>
                  <c:pt idx="13">
                    <c:v>6.1345438204425244</c:v>
                  </c:pt>
                  <c:pt idx="14">
                    <c:v>2.0581032279063041</c:v>
                  </c:pt>
                  <c:pt idx="15">
                    <c:v>2.0516182842216586</c:v>
                  </c:pt>
                  <c:pt idx="16">
                    <c:v>0.67165318518192541</c:v>
                  </c:pt>
                  <c:pt idx="17">
                    <c:v>0.43969539760468918</c:v>
                  </c:pt>
                  <c:pt idx="18">
                    <c:v>5.2750213915172717</c:v>
                  </c:pt>
                  <c:pt idx="19">
                    <c:v>3.1190824647529807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'Comparisons by Enzyme'!$W$179:$W$198</c:f>
              <c:strCache>
                <c:ptCount val="20"/>
                <c:pt idx="0">
                  <c:v>Masseter</c:v>
                </c:pt>
                <c:pt idx="1">
                  <c:v>Plantaris</c:v>
                </c:pt>
                <c:pt idx="2">
                  <c:v>Rectus femoris </c:v>
                </c:pt>
                <c:pt idx="3">
                  <c:v>Pec. Major </c:v>
                </c:pt>
                <c:pt idx="4">
                  <c:v>Intercostals </c:v>
                </c:pt>
                <c:pt idx="5">
                  <c:v>Diaphragm </c:v>
                </c:pt>
                <c:pt idx="6">
                  <c:v>Semitendinosus </c:v>
                </c:pt>
                <c:pt idx="7">
                  <c:v>Glut. Max</c:v>
                </c:pt>
                <c:pt idx="8">
                  <c:v>Lower trapezius </c:v>
                </c:pt>
                <c:pt idx="9">
                  <c:v>Soleus</c:v>
                </c:pt>
                <c:pt idx="10">
                  <c:v>Biceps femoris </c:v>
                </c:pt>
                <c:pt idx="11">
                  <c:v>Vastus medialis </c:v>
                </c:pt>
                <c:pt idx="12">
                  <c:v>Biceps brachii</c:v>
                </c:pt>
                <c:pt idx="13">
                  <c:v>Medial trapezius </c:v>
                </c:pt>
                <c:pt idx="14">
                  <c:v>Grastroc</c:v>
                </c:pt>
                <c:pt idx="15">
                  <c:v>Erecor spinae </c:v>
                </c:pt>
                <c:pt idx="16">
                  <c:v>EDL </c:v>
                </c:pt>
                <c:pt idx="17">
                  <c:v>Vastus lateris </c:v>
                </c:pt>
                <c:pt idx="18">
                  <c:v>Tibialis anterior </c:v>
                </c:pt>
                <c:pt idx="19">
                  <c:v>Triceps </c:v>
                </c:pt>
              </c:strCache>
            </c:strRef>
          </c:cat>
          <c:val>
            <c:numRef>
              <c:f>'Comparisons by Enzyme'!$X$179:$X$198</c:f>
              <c:numCache>
                <c:formatCode>0.000</c:formatCode>
                <c:ptCount val="20"/>
                <c:pt idx="0">
                  <c:v>41.728883400000008</c:v>
                </c:pt>
                <c:pt idx="1">
                  <c:v>37.024998133333341</c:v>
                </c:pt>
                <c:pt idx="2">
                  <c:v>42.672373966666669</c:v>
                </c:pt>
                <c:pt idx="3">
                  <c:v>6.6277761233333337</c:v>
                </c:pt>
                <c:pt idx="4">
                  <c:v>6.6277761233333337</c:v>
                </c:pt>
                <c:pt idx="5">
                  <c:v>33.178345399999998</c:v>
                </c:pt>
                <c:pt idx="6">
                  <c:v>12.898893599999999</c:v>
                </c:pt>
                <c:pt idx="7">
                  <c:v>42.862022799999998</c:v>
                </c:pt>
                <c:pt idx="8">
                  <c:v>33.229347566666668</c:v>
                </c:pt>
                <c:pt idx="9">
                  <c:v>33.351257600000004</c:v>
                </c:pt>
                <c:pt idx="10">
                  <c:v>45.828368233333329</c:v>
                </c:pt>
                <c:pt idx="11">
                  <c:v>51.826124000000007</c:v>
                </c:pt>
                <c:pt idx="12">
                  <c:v>62.631056799999996</c:v>
                </c:pt>
                <c:pt idx="13">
                  <c:v>42.282974900000006</c:v>
                </c:pt>
                <c:pt idx="14">
                  <c:v>32.689120733333333</c:v>
                </c:pt>
                <c:pt idx="15">
                  <c:v>9.1620688333333327</c:v>
                </c:pt>
                <c:pt idx="16">
                  <c:v>4.9771677500000004</c:v>
                </c:pt>
                <c:pt idx="17">
                  <c:v>5.2705539999999997</c:v>
                </c:pt>
                <c:pt idx="18">
                  <c:v>25.574268966666668</c:v>
                </c:pt>
                <c:pt idx="19">
                  <c:v>16.899543166666668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E-4F93-8DE5-661E975B9880}"/>
            </c:ext>
          </c:extLst>
        </c:ser>
        <c:ser>
          <c:idx val="1"/>
          <c:order val="1"/>
          <c:tx>
            <c:strRef>
              <c:f>'Comparisons by Enzyme'!$Y$178</c:f>
              <c:strCache>
                <c:ptCount val="1"/>
                <c:pt idx="0">
                  <c:v>Highlander-Hypoxia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'Comparisons by Enzyme'!$Y$200:$Y$219</c:f>
                <c:numCache>
                  <c:formatCode>General</c:formatCode>
                  <c:ptCount val="20"/>
                  <c:pt idx="0">
                    <c:v>2.5600958688299738</c:v>
                  </c:pt>
                  <c:pt idx="1">
                    <c:v>4.7627839024801562</c:v>
                  </c:pt>
                  <c:pt idx="2">
                    <c:v>2.7570515547698955</c:v>
                  </c:pt>
                  <c:pt idx="3">
                    <c:v>0.57918982159719057</c:v>
                  </c:pt>
                  <c:pt idx="4">
                    <c:v>1.5680234742718044</c:v>
                  </c:pt>
                  <c:pt idx="5">
                    <c:v>1.3369876990057339</c:v>
                  </c:pt>
                  <c:pt idx="6">
                    <c:v>1.1977417157412964</c:v>
                  </c:pt>
                  <c:pt idx="7">
                    <c:v>4.0781730148307593</c:v>
                  </c:pt>
                  <c:pt idx="8">
                    <c:v>3.6585424315493533</c:v>
                  </c:pt>
                  <c:pt idx="9">
                    <c:v>4.2710002745541749</c:v>
                  </c:pt>
                  <c:pt idx="10">
                    <c:v>4.1466916267898615</c:v>
                  </c:pt>
                  <c:pt idx="11">
                    <c:v>4.2014729131698525</c:v>
                  </c:pt>
                  <c:pt idx="12">
                    <c:v>4.4307390030504497</c:v>
                  </c:pt>
                  <c:pt idx="13">
                    <c:v>6.7075784831366736</c:v>
                  </c:pt>
                  <c:pt idx="14">
                    <c:v>4.2269080046937004</c:v>
                  </c:pt>
                  <c:pt idx="15">
                    <c:v>1.8367558624666598</c:v>
                  </c:pt>
                  <c:pt idx="16">
                    <c:v>3.3331191331248888</c:v>
                  </c:pt>
                  <c:pt idx="17">
                    <c:v>0.82813127269966325</c:v>
                  </c:pt>
                  <c:pt idx="18">
                    <c:v>6.0441544504646805</c:v>
                  </c:pt>
                  <c:pt idx="19">
                    <c:v>2.2621133743017015</c:v>
                  </c:pt>
                </c:numCache>
              </c:numRef>
            </c:plus>
            <c:minus>
              <c:numRef>
                <c:f>'Comparisons by Enzyme'!$Y$200:$Y$219</c:f>
                <c:numCache>
                  <c:formatCode>General</c:formatCode>
                  <c:ptCount val="20"/>
                  <c:pt idx="0">
                    <c:v>2.5600958688299738</c:v>
                  </c:pt>
                  <c:pt idx="1">
                    <c:v>4.7627839024801562</c:v>
                  </c:pt>
                  <c:pt idx="2">
                    <c:v>2.7570515547698955</c:v>
                  </c:pt>
                  <c:pt idx="3">
                    <c:v>0.57918982159719057</c:v>
                  </c:pt>
                  <c:pt idx="4">
                    <c:v>1.5680234742718044</c:v>
                  </c:pt>
                  <c:pt idx="5">
                    <c:v>1.3369876990057339</c:v>
                  </c:pt>
                  <c:pt idx="6">
                    <c:v>1.1977417157412964</c:v>
                  </c:pt>
                  <c:pt idx="7">
                    <c:v>4.0781730148307593</c:v>
                  </c:pt>
                  <c:pt idx="8">
                    <c:v>3.6585424315493533</c:v>
                  </c:pt>
                  <c:pt idx="9">
                    <c:v>4.2710002745541749</c:v>
                  </c:pt>
                  <c:pt idx="10">
                    <c:v>4.1466916267898615</c:v>
                  </c:pt>
                  <c:pt idx="11">
                    <c:v>4.2014729131698525</c:v>
                  </c:pt>
                  <c:pt idx="12">
                    <c:v>4.4307390030504497</c:v>
                  </c:pt>
                  <c:pt idx="13">
                    <c:v>6.7075784831366736</c:v>
                  </c:pt>
                  <c:pt idx="14">
                    <c:v>4.2269080046937004</c:v>
                  </c:pt>
                  <c:pt idx="15">
                    <c:v>1.8367558624666598</c:v>
                  </c:pt>
                  <c:pt idx="16">
                    <c:v>3.3331191331248888</c:v>
                  </c:pt>
                  <c:pt idx="17">
                    <c:v>0.82813127269966325</c:v>
                  </c:pt>
                  <c:pt idx="18">
                    <c:v>6.0441544504646805</c:v>
                  </c:pt>
                  <c:pt idx="19">
                    <c:v>2.2621133743017015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'Comparisons by Enzyme'!$W$179:$W$198</c:f>
              <c:strCache>
                <c:ptCount val="20"/>
                <c:pt idx="0">
                  <c:v>Masseter</c:v>
                </c:pt>
                <c:pt idx="1">
                  <c:v>Plantaris</c:v>
                </c:pt>
                <c:pt idx="2">
                  <c:v>Rectus femoris </c:v>
                </c:pt>
                <c:pt idx="3">
                  <c:v>Pec. Major </c:v>
                </c:pt>
                <c:pt idx="4">
                  <c:v>Intercostals </c:v>
                </c:pt>
                <c:pt idx="5">
                  <c:v>Diaphragm </c:v>
                </c:pt>
                <c:pt idx="6">
                  <c:v>Semitendinosus </c:v>
                </c:pt>
                <c:pt idx="7">
                  <c:v>Glut. Max</c:v>
                </c:pt>
                <c:pt idx="8">
                  <c:v>Lower trapezius </c:v>
                </c:pt>
                <c:pt idx="9">
                  <c:v>Soleus</c:v>
                </c:pt>
                <c:pt idx="10">
                  <c:v>Biceps femoris </c:v>
                </c:pt>
                <c:pt idx="11">
                  <c:v>Vastus medialis </c:v>
                </c:pt>
                <c:pt idx="12">
                  <c:v>Biceps brachii</c:v>
                </c:pt>
                <c:pt idx="13">
                  <c:v>Medial trapezius </c:v>
                </c:pt>
                <c:pt idx="14">
                  <c:v>Grastroc</c:v>
                </c:pt>
                <c:pt idx="15">
                  <c:v>Erecor spinae </c:v>
                </c:pt>
                <c:pt idx="16">
                  <c:v>EDL </c:v>
                </c:pt>
                <c:pt idx="17">
                  <c:v>Vastus lateris </c:v>
                </c:pt>
                <c:pt idx="18">
                  <c:v>Tibialis anterior </c:v>
                </c:pt>
                <c:pt idx="19">
                  <c:v>Triceps </c:v>
                </c:pt>
              </c:strCache>
            </c:strRef>
          </c:cat>
          <c:val>
            <c:numRef>
              <c:f>'Comparisons by Enzyme'!$Y$179:$Y$198</c:f>
              <c:numCache>
                <c:formatCode>0.000</c:formatCode>
                <c:ptCount val="20"/>
                <c:pt idx="0">
                  <c:v>47.055476119047626</c:v>
                </c:pt>
                <c:pt idx="1">
                  <c:v>59.589347000000011</c:v>
                </c:pt>
                <c:pt idx="2">
                  <c:v>38.00920554761904</c:v>
                </c:pt>
                <c:pt idx="3">
                  <c:v>6.7190084595238107</c:v>
                </c:pt>
                <c:pt idx="4">
                  <c:v>24.748005571428575</c:v>
                </c:pt>
                <c:pt idx="5">
                  <c:v>33.466688023809532</c:v>
                </c:pt>
                <c:pt idx="6">
                  <c:v>12.331545780952382</c:v>
                </c:pt>
                <c:pt idx="7">
                  <c:v>46.954037690476198</c:v>
                </c:pt>
                <c:pt idx="8">
                  <c:v>26.588469333333332</c:v>
                </c:pt>
                <c:pt idx="9">
                  <c:v>37.605432500000013</c:v>
                </c:pt>
                <c:pt idx="10">
                  <c:v>45.380751714285715</c:v>
                </c:pt>
                <c:pt idx="11">
                  <c:v>59.081871904761911</c:v>
                </c:pt>
                <c:pt idx="12">
                  <c:v>46.189995523809522</c:v>
                </c:pt>
                <c:pt idx="13">
                  <c:v>49.920015285714285</c:v>
                </c:pt>
                <c:pt idx="14">
                  <c:v>34.989467000000005</c:v>
                </c:pt>
                <c:pt idx="15">
                  <c:v>12.608499571428572</c:v>
                </c:pt>
                <c:pt idx="16">
                  <c:v>9.0604889285714307</c:v>
                </c:pt>
                <c:pt idx="17">
                  <c:v>6.7970820952380953</c:v>
                </c:pt>
                <c:pt idx="18">
                  <c:v>24.293866999999999</c:v>
                </c:pt>
                <c:pt idx="19">
                  <c:v>10.805809952380953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4E-4F93-8DE5-661E975B9880}"/>
            </c:ext>
          </c:extLst>
        </c:ser>
        <c:ser>
          <c:idx val="2"/>
          <c:order val="2"/>
          <c:tx>
            <c:strRef>
              <c:f>'Comparisons by Enzyme'!$Z$178</c:f>
              <c:strCache>
                <c:ptCount val="1"/>
                <c:pt idx="0">
                  <c:v>Lowlander-Normoxia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'Comparisons by Enzyme'!$Z$200:$Z$219</c:f>
                <c:numCache>
                  <c:formatCode>General</c:formatCode>
                  <c:ptCount val="20"/>
                  <c:pt idx="0">
                    <c:v>4.0628888040052775</c:v>
                  </c:pt>
                  <c:pt idx="1">
                    <c:v>7.0808140553687915</c:v>
                  </c:pt>
                  <c:pt idx="2">
                    <c:v>2.5474585216542436</c:v>
                  </c:pt>
                  <c:pt idx="3">
                    <c:v>0.69075065016048109</c:v>
                  </c:pt>
                  <c:pt idx="4">
                    <c:v>1.376927209585125</c:v>
                  </c:pt>
                  <c:pt idx="5">
                    <c:v>1.8383967055547827</c:v>
                  </c:pt>
                  <c:pt idx="6">
                    <c:v>0.8170006016636594</c:v>
                  </c:pt>
                  <c:pt idx="7">
                    <c:v>6.8349069666797178</c:v>
                  </c:pt>
                  <c:pt idx="8">
                    <c:v>5.8141158345972599</c:v>
                  </c:pt>
                  <c:pt idx="9">
                    <c:v>2.1208222585296785</c:v>
                  </c:pt>
                  <c:pt idx="10">
                    <c:v>5.4019690542074033</c:v>
                  </c:pt>
                  <c:pt idx="11">
                    <c:v>4.6444001315951038</c:v>
                  </c:pt>
                  <c:pt idx="12">
                    <c:v>6.6426969983035775</c:v>
                  </c:pt>
                  <c:pt idx="13">
                    <c:v>1.6021250944220942</c:v>
                  </c:pt>
                  <c:pt idx="14">
                    <c:v>1.5358212006968508</c:v>
                  </c:pt>
                  <c:pt idx="15">
                    <c:v>1.3124324973702286</c:v>
                  </c:pt>
                  <c:pt idx="16">
                    <c:v>5.1265008091344066</c:v>
                  </c:pt>
                  <c:pt idx="17">
                    <c:v>0.5850594472089391</c:v>
                  </c:pt>
                  <c:pt idx="18">
                    <c:v>4.1999092721979121</c:v>
                  </c:pt>
                  <c:pt idx="19">
                    <c:v>0.95126053223418805</c:v>
                  </c:pt>
                </c:numCache>
              </c:numRef>
            </c:plus>
            <c:minus>
              <c:numRef>
                <c:f>'Comparisons by Enzyme'!$Z$200:$Z$219</c:f>
                <c:numCache>
                  <c:formatCode>General</c:formatCode>
                  <c:ptCount val="20"/>
                  <c:pt idx="0">
                    <c:v>4.0628888040052775</c:v>
                  </c:pt>
                  <c:pt idx="1">
                    <c:v>7.0808140553687915</c:v>
                  </c:pt>
                  <c:pt idx="2">
                    <c:v>2.5474585216542436</c:v>
                  </c:pt>
                  <c:pt idx="3">
                    <c:v>0.69075065016048109</c:v>
                  </c:pt>
                  <c:pt idx="4">
                    <c:v>1.376927209585125</c:v>
                  </c:pt>
                  <c:pt idx="5">
                    <c:v>1.8383967055547827</c:v>
                  </c:pt>
                  <c:pt idx="6">
                    <c:v>0.8170006016636594</c:v>
                  </c:pt>
                  <c:pt idx="7">
                    <c:v>6.8349069666797178</c:v>
                  </c:pt>
                  <c:pt idx="8">
                    <c:v>5.8141158345972599</c:v>
                  </c:pt>
                  <c:pt idx="9">
                    <c:v>2.1208222585296785</c:v>
                  </c:pt>
                  <c:pt idx="10">
                    <c:v>5.4019690542074033</c:v>
                  </c:pt>
                  <c:pt idx="11">
                    <c:v>4.6444001315951038</c:v>
                  </c:pt>
                  <c:pt idx="12">
                    <c:v>6.6426969983035775</c:v>
                  </c:pt>
                  <c:pt idx="13">
                    <c:v>1.6021250944220942</c:v>
                  </c:pt>
                  <c:pt idx="14">
                    <c:v>1.5358212006968508</c:v>
                  </c:pt>
                  <c:pt idx="15">
                    <c:v>1.3124324973702286</c:v>
                  </c:pt>
                  <c:pt idx="16">
                    <c:v>5.1265008091344066</c:v>
                  </c:pt>
                  <c:pt idx="17">
                    <c:v>0.5850594472089391</c:v>
                  </c:pt>
                  <c:pt idx="18">
                    <c:v>4.1999092721979121</c:v>
                  </c:pt>
                  <c:pt idx="19">
                    <c:v>0.95126053223418805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'Comparisons by Enzyme'!$W$179:$W$198</c:f>
              <c:strCache>
                <c:ptCount val="20"/>
                <c:pt idx="0">
                  <c:v>Masseter</c:v>
                </c:pt>
                <c:pt idx="1">
                  <c:v>Plantaris</c:v>
                </c:pt>
                <c:pt idx="2">
                  <c:v>Rectus femoris </c:v>
                </c:pt>
                <c:pt idx="3">
                  <c:v>Pec. Major </c:v>
                </c:pt>
                <c:pt idx="4">
                  <c:v>Intercostals </c:v>
                </c:pt>
                <c:pt idx="5">
                  <c:v>Diaphragm </c:v>
                </c:pt>
                <c:pt idx="6">
                  <c:v>Semitendinosus </c:v>
                </c:pt>
                <c:pt idx="7">
                  <c:v>Glut. Max</c:v>
                </c:pt>
                <c:pt idx="8">
                  <c:v>Lower trapezius </c:v>
                </c:pt>
                <c:pt idx="9">
                  <c:v>Soleus</c:v>
                </c:pt>
                <c:pt idx="10">
                  <c:v>Biceps femoris </c:v>
                </c:pt>
                <c:pt idx="11">
                  <c:v>Vastus medialis </c:v>
                </c:pt>
                <c:pt idx="12">
                  <c:v>Biceps brachii</c:v>
                </c:pt>
                <c:pt idx="13">
                  <c:v>Medial trapezius </c:v>
                </c:pt>
                <c:pt idx="14">
                  <c:v>Grastroc</c:v>
                </c:pt>
                <c:pt idx="15">
                  <c:v>Erecor spinae </c:v>
                </c:pt>
                <c:pt idx="16">
                  <c:v>EDL </c:v>
                </c:pt>
                <c:pt idx="17">
                  <c:v>Vastus lateris </c:v>
                </c:pt>
                <c:pt idx="18">
                  <c:v>Tibialis anterior </c:v>
                </c:pt>
                <c:pt idx="19">
                  <c:v>Triceps </c:v>
                </c:pt>
              </c:strCache>
            </c:strRef>
          </c:cat>
          <c:val>
            <c:numRef>
              <c:f>'Comparisons by Enzyme'!$Z$179:$Z$198</c:f>
              <c:numCache>
                <c:formatCode>0.000</c:formatCode>
                <c:ptCount val="20"/>
                <c:pt idx="0">
                  <c:v>51.482379300000005</c:v>
                </c:pt>
                <c:pt idx="1">
                  <c:v>39.974210800000002</c:v>
                </c:pt>
                <c:pt idx="2">
                  <c:v>33.470790833333339</c:v>
                </c:pt>
                <c:pt idx="3">
                  <c:v>5.5834993333333331</c:v>
                </c:pt>
                <c:pt idx="4">
                  <c:v>20.373731533333334</c:v>
                </c:pt>
                <c:pt idx="5">
                  <c:v>30.112768566666666</c:v>
                </c:pt>
                <c:pt idx="6">
                  <c:v>12.135029693333333</c:v>
                </c:pt>
                <c:pt idx="7">
                  <c:v>41.441389633333337</c:v>
                </c:pt>
                <c:pt idx="8">
                  <c:v>30.780352266666664</c:v>
                </c:pt>
                <c:pt idx="9">
                  <c:v>32.181475866666673</c:v>
                </c:pt>
                <c:pt idx="10">
                  <c:v>40.839465033333333</c:v>
                </c:pt>
                <c:pt idx="11">
                  <c:v>35.131876933333324</c:v>
                </c:pt>
                <c:pt idx="12">
                  <c:v>50.911848266666667</c:v>
                </c:pt>
                <c:pt idx="13">
                  <c:v>41.524775700000006</c:v>
                </c:pt>
                <c:pt idx="14">
                  <c:v>20.619136133333335</c:v>
                </c:pt>
                <c:pt idx="15">
                  <c:v>8.6647234333333323</c:v>
                </c:pt>
                <c:pt idx="16">
                  <c:v>10.588307286666666</c:v>
                </c:pt>
                <c:pt idx="17">
                  <c:v>5.4630747999999993</c:v>
                </c:pt>
                <c:pt idx="18">
                  <c:v>18.156969400000001</c:v>
                </c:pt>
                <c:pt idx="19">
                  <c:v>8.0023885000000003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4E-4F93-8DE5-661E975B9880}"/>
            </c:ext>
          </c:extLst>
        </c:ser>
        <c:ser>
          <c:idx val="3"/>
          <c:order val="3"/>
          <c:tx>
            <c:strRef>
              <c:f>'Comparisons by Enzyme'!$AA$178</c:f>
              <c:strCache>
                <c:ptCount val="1"/>
                <c:pt idx="0">
                  <c:v>Lowlander-Hypoxia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'Comparisons by Enzyme'!$AA$200:$AA$219</c:f>
                <c:numCache>
                  <c:formatCode>General</c:formatCode>
                  <c:ptCount val="20"/>
                  <c:pt idx="0">
                    <c:v>4.2175169927990437</c:v>
                  </c:pt>
                  <c:pt idx="1">
                    <c:v>6.1471755163204964</c:v>
                  </c:pt>
                  <c:pt idx="2">
                    <c:v>2.6499837345524808</c:v>
                  </c:pt>
                  <c:pt idx="3">
                    <c:v>0.56727798612006386</c:v>
                  </c:pt>
                  <c:pt idx="4">
                    <c:v>1.5421384086172285</c:v>
                  </c:pt>
                  <c:pt idx="5">
                    <c:v>1.8290614818913877</c:v>
                  </c:pt>
                  <c:pt idx="6">
                    <c:v>1.0154509953139401</c:v>
                  </c:pt>
                  <c:pt idx="7">
                    <c:v>2.8801219164930867</c:v>
                  </c:pt>
                  <c:pt idx="8">
                    <c:v>3.3462019985739384</c:v>
                  </c:pt>
                  <c:pt idx="9">
                    <c:v>4.5431562617327019</c:v>
                  </c:pt>
                  <c:pt idx="10">
                    <c:v>6.7844386190790189</c:v>
                  </c:pt>
                  <c:pt idx="11">
                    <c:v>3.4027526046832346</c:v>
                  </c:pt>
                  <c:pt idx="12">
                    <c:v>4.0473583023402968</c:v>
                  </c:pt>
                  <c:pt idx="13">
                    <c:v>3.6045617878857081</c:v>
                  </c:pt>
                  <c:pt idx="14">
                    <c:v>3.4395026409949576</c:v>
                  </c:pt>
                  <c:pt idx="15">
                    <c:v>2.1154177900103521</c:v>
                  </c:pt>
                  <c:pt idx="16">
                    <c:v>3.3162780364872866</c:v>
                  </c:pt>
                  <c:pt idx="17">
                    <c:v>1.0883386657722038</c:v>
                  </c:pt>
                  <c:pt idx="18">
                    <c:v>2.3694036827043643</c:v>
                  </c:pt>
                  <c:pt idx="19">
                    <c:v>2.788940500962398</c:v>
                  </c:pt>
                </c:numCache>
              </c:numRef>
            </c:plus>
            <c:minus>
              <c:numRef>
                <c:f>'Comparisons by Enzyme'!$AA$200:$AA$219</c:f>
                <c:numCache>
                  <c:formatCode>General</c:formatCode>
                  <c:ptCount val="20"/>
                  <c:pt idx="0">
                    <c:v>4.2175169927990437</c:v>
                  </c:pt>
                  <c:pt idx="1">
                    <c:v>6.1471755163204964</c:v>
                  </c:pt>
                  <c:pt idx="2">
                    <c:v>2.6499837345524808</c:v>
                  </c:pt>
                  <c:pt idx="3">
                    <c:v>0.56727798612006386</c:v>
                  </c:pt>
                  <c:pt idx="4">
                    <c:v>1.5421384086172285</c:v>
                  </c:pt>
                  <c:pt idx="5">
                    <c:v>1.8290614818913877</c:v>
                  </c:pt>
                  <c:pt idx="6">
                    <c:v>1.0154509953139401</c:v>
                  </c:pt>
                  <c:pt idx="7">
                    <c:v>2.8801219164930867</c:v>
                  </c:pt>
                  <c:pt idx="8">
                    <c:v>3.3462019985739384</c:v>
                  </c:pt>
                  <c:pt idx="9">
                    <c:v>4.5431562617327019</c:v>
                  </c:pt>
                  <c:pt idx="10">
                    <c:v>6.7844386190790189</c:v>
                  </c:pt>
                  <c:pt idx="11">
                    <c:v>3.4027526046832346</c:v>
                  </c:pt>
                  <c:pt idx="12">
                    <c:v>4.0473583023402968</c:v>
                  </c:pt>
                  <c:pt idx="13">
                    <c:v>3.6045617878857081</c:v>
                  </c:pt>
                  <c:pt idx="14">
                    <c:v>3.4395026409949576</c:v>
                  </c:pt>
                  <c:pt idx="15">
                    <c:v>2.1154177900103521</c:v>
                  </c:pt>
                  <c:pt idx="16">
                    <c:v>3.3162780364872866</c:v>
                  </c:pt>
                  <c:pt idx="17">
                    <c:v>1.0883386657722038</c:v>
                  </c:pt>
                  <c:pt idx="18">
                    <c:v>2.3694036827043643</c:v>
                  </c:pt>
                  <c:pt idx="19">
                    <c:v>2.788940500962398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'Comparisons by Enzyme'!$W$179:$W$198</c:f>
              <c:strCache>
                <c:ptCount val="20"/>
                <c:pt idx="0">
                  <c:v>Masseter</c:v>
                </c:pt>
                <c:pt idx="1">
                  <c:v>Plantaris</c:v>
                </c:pt>
                <c:pt idx="2">
                  <c:v>Rectus femoris </c:v>
                </c:pt>
                <c:pt idx="3">
                  <c:v>Pec. Major </c:v>
                </c:pt>
                <c:pt idx="4">
                  <c:v>Intercostals </c:v>
                </c:pt>
                <c:pt idx="5">
                  <c:v>Diaphragm </c:v>
                </c:pt>
                <c:pt idx="6">
                  <c:v>Semitendinosus </c:v>
                </c:pt>
                <c:pt idx="7">
                  <c:v>Glut. Max</c:v>
                </c:pt>
                <c:pt idx="8">
                  <c:v>Lower trapezius </c:v>
                </c:pt>
                <c:pt idx="9">
                  <c:v>Soleus</c:v>
                </c:pt>
                <c:pt idx="10">
                  <c:v>Biceps femoris </c:v>
                </c:pt>
                <c:pt idx="11">
                  <c:v>Vastus medialis </c:v>
                </c:pt>
                <c:pt idx="12">
                  <c:v>Biceps brachii</c:v>
                </c:pt>
                <c:pt idx="13">
                  <c:v>Medial trapezius </c:v>
                </c:pt>
                <c:pt idx="14">
                  <c:v>Grastroc</c:v>
                </c:pt>
                <c:pt idx="15">
                  <c:v>Erecor spinae </c:v>
                </c:pt>
                <c:pt idx="16">
                  <c:v>EDL </c:v>
                </c:pt>
                <c:pt idx="17">
                  <c:v>Vastus lateris </c:v>
                </c:pt>
                <c:pt idx="18">
                  <c:v>Tibialis anterior </c:v>
                </c:pt>
                <c:pt idx="19">
                  <c:v>Triceps </c:v>
                </c:pt>
              </c:strCache>
            </c:strRef>
          </c:cat>
          <c:val>
            <c:numRef>
              <c:f>'Comparisons by Enzyme'!$AA$179:$AA$198</c:f>
              <c:numCache>
                <c:formatCode>0.000</c:formatCode>
                <c:ptCount val="20"/>
                <c:pt idx="0">
                  <c:v>36.702107023809525</c:v>
                </c:pt>
                <c:pt idx="1">
                  <c:v>34.516252722222227</c:v>
                </c:pt>
                <c:pt idx="2">
                  <c:v>31.06258311904762</c:v>
                </c:pt>
                <c:pt idx="3">
                  <c:v>7.0193270428571441</c:v>
                </c:pt>
                <c:pt idx="4">
                  <c:v>19.806737404761908</c:v>
                </c:pt>
                <c:pt idx="5">
                  <c:v>29.956168571428574</c:v>
                </c:pt>
                <c:pt idx="6">
                  <c:v>10.982372238095239</c:v>
                </c:pt>
                <c:pt idx="7">
                  <c:v>33.139736547619044</c:v>
                </c:pt>
                <c:pt idx="8">
                  <c:v>30.657218464285712</c:v>
                </c:pt>
                <c:pt idx="9">
                  <c:v>31.128581761904762</c:v>
                </c:pt>
                <c:pt idx="10">
                  <c:v>40.49529590476191</c:v>
                </c:pt>
                <c:pt idx="11">
                  <c:v>37.289846277777777</c:v>
                </c:pt>
                <c:pt idx="12">
                  <c:v>55.20075557142858</c:v>
                </c:pt>
                <c:pt idx="13">
                  <c:v>45.450075047619052</c:v>
                </c:pt>
                <c:pt idx="14">
                  <c:v>19.865973485714289</c:v>
                </c:pt>
                <c:pt idx="15">
                  <c:v>15.047690571428571</c:v>
                </c:pt>
                <c:pt idx="16">
                  <c:v>9.6868464666666689</c:v>
                </c:pt>
                <c:pt idx="17">
                  <c:v>5.7538366666666674</c:v>
                </c:pt>
                <c:pt idx="18">
                  <c:v>18.272145166666668</c:v>
                </c:pt>
                <c:pt idx="19">
                  <c:v>10.994256238095238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4E-4F93-8DE5-661E975B9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662168"/>
        <c:axId val="608667416"/>
      </c:barChart>
      <c:catAx>
        <c:axId val="608662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Muscle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67416"/>
        <c:crosses val="autoZero"/>
        <c:auto val="1"/>
        <c:lblAlgn val="ctr"/>
        <c:lblOffset val="100"/>
        <c:noMultiLvlLbl val="0"/>
      </c:catAx>
      <c:valAx>
        <c:axId val="608667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CS activity (</a:t>
                </a:r>
                <a:r>
                  <a:rPr lang="el-GR" sz="1400" b="0" i="0" baseline="0">
                    <a:effectLst/>
                  </a:rPr>
                  <a:t>μ</a:t>
                </a:r>
                <a:r>
                  <a:rPr lang="en-CA" sz="1400" b="0" i="0" baseline="0">
                    <a:effectLst/>
                  </a:rPr>
                  <a:t>mol/g/min)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6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LDH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'Summary-Erector spinae'!$G$52:$H$52</c:f>
                <c:numCache>
                  <c:formatCode>General</c:formatCode>
                  <c:ptCount val="2"/>
                  <c:pt idx="0">
                    <c:v>26.952299403979943</c:v>
                  </c:pt>
                  <c:pt idx="1">
                    <c:v>48.28305885286359</c:v>
                  </c:pt>
                </c:numCache>
              </c:numRef>
            </c:plus>
            <c:minus>
              <c:numRef>
                <c:f>'Summary-Erector spinae'!$G$52:$H$52</c:f>
                <c:numCache>
                  <c:formatCode>General</c:formatCode>
                  <c:ptCount val="2"/>
                  <c:pt idx="0">
                    <c:v>26.952299403979943</c:v>
                  </c:pt>
                  <c:pt idx="1">
                    <c:v>48.28305885286359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'Summary-Erector spinae'!$D$51:$E$51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'Summary-Erector spinae'!$D$52:$E$52</c:f>
              <c:numCache>
                <c:formatCode>General</c:formatCode>
                <c:ptCount val="2"/>
                <c:pt idx="0" formatCode="0.000">
                  <c:v>174.92472106666665</c:v>
                </c:pt>
                <c:pt idx="1">
                  <c:v>281.94990933333332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3-43EF-A4C3-0FD2F934E028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'Summary-Erector spinae'!$G$53:$H$53</c:f>
                <c:numCache>
                  <c:formatCode>General</c:formatCode>
                  <c:ptCount val="2"/>
                  <c:pt idx="0">
                    <c:v>62.267818085968983</c:v>
                  </c:pt>
                  <c:pt idx="1">
                    <c:v>34.669968607069826</c:v>
                  </c:pt>
                </c:numCache>
              </c:numRef>
            </c:plus>
            <c:minus>
              <c:numRef>
                <c:f>'Summary-Erector spinae'!$G$53:$H$53</c:f>
                <c:numCache>
                  <c:formatCode>General</c:formatCode>
                  <c:ptCount val="2"/>
                  <c:pt idx="0">
                    <c:v>62.267818085968983</c:v>
                  </c:pt>
                  <c:pt idx="1">
                    <c:v>34.669968607069826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'Summary-Erector spinae'!$D$51:$E$51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'Summary-Erector spinae'!$D$53:$E$53</c:f>
              <c:numCache>
                <c:formatCode>General</c:formatCode>
                <c:ptCount val="2"/>
                <c:pt idx="0">
                  <c:v>300.72149333333334</c:v>
                </c:pt>
                <c:pt idx="1">
                  <c:v>282.18840533333332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3-43EF-A4C3-0FD2F934E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329232"/>
        <c:axId val="853328248"/>
      </c:lineChart>
      <c:catAx>
        <c:axId val="85332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328248"/>
        <c:crosses val="autoZero"/>
        <c:auto val="1"/>
        <c:lblAlgn val="ctr"/>
        <c:lblOffset val="100"/>
        <c:noMultiLvlLbl val="0"/>
      </c:catAx>
      <c:valAx>
        <c:axId val="85332824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32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'Summary-Erector spinae'!$G$59:$H$59</c:f>
                <c:numCache>
                  <c:formatCode>General</c:formatCode>
                  <c:ptCount val="2"/>
                  <c:pt idx="0">
                    <c:v>6.6055399729032356</c:v>
                  </c:pt>
                  <c:pt idx="1">
                    <c:v>13.730506037463387</c:v>
                  </c:pt>
                </c:numCache>
              </c:numRef>
            </c:plus>
            <c:minus>
              <c:numRef>
                <c:f>'Summary-Erector spinae'!$G$59:$H$59</c:f>
                <c:numCache>
                  <c:formatCode>General</c:formatCode>
                  <c:ptCount val="2"/>
                  <c:pt idx="0">
                    <c:v>6.6055399729032356</c:v>
                  </c:pt>
                  <c:pt idx="1">
                    <c:v>13.730506037463387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'Summary-Erector spinae'!$D$58:$E$58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'Summary-Erector spinae'!$D$59:$E$59</c:f>
              <c:numCache>
                <c:formatCode>General</c:formatCode>
                <c:ptCount val="2"/>
                <c:pt idx="0" formatCode="0.000">
                  <c:v>88.239498666666663</c:v>
                </c:pt>
                <c:pt idx="1">
                  <c:v>127.52637866666667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42-453D-8B38-9E0C32EFEFF3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'Summary-Erector spinae'!$G$60:$H$60</c:f>
                <c:numCache>
                  <c:formatCode>General</c:formatCode>
                  <c:ptCount val="2"/>
                  <c:pt idx="0">
                    <c:v>19.401784658584518</c:v>
                  </c:pt>
                  <c:pt idx="1">
                    <c:v>16.597846259728012</c:v>
                  </c:pt>
                </c:numCache>
              </c:numRef>
            </c:plus>
            <c:minus>
              <c:numRef>
                <c:f>'Summary-Erector spinae'!$G$60:$H$60</c:f>
                <c:numCache>
                  <c:formatCode>General</c:formatCode>
                  <c:ptCount val="2"/>
                  <c:pt idx="0">
                    <c:v>19.401784658584518</c:v>
                  </c:pt>
                  <c:pt idx="1">
                    <c:v>16.597846259728012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'Summary-Erector spinae'!$D$58:$E$58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'Summary-Erector spinae'!$D$60:$E$60</c:f>
              <c:numCache>
                <c:formatCode>General</c:formatCode>
                <c:ptCount val="2"/>
                <c:pt idx="0">
                  <c:v>135.17829546666667</c:v>
                </c:pt>
                <c:pt idx="1">
                  <c:v>137.25924266666669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42-453D-8B38-9E0C32EFE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103128"/>
        <c:axId val="515102800"/>
      </c:lineChart>
      <c:catAx>
        <c:axId val="5151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02800"/>
        <c:crosses val="autoZero"/>
        <c:auto val="1"/>
        <c:lblAlgn val="ctr"/>
        <c:lblOffset val="100"/>
        <c:noMultiLvlLbl val="0"/>
      </c:catAx>
      <c:valAx>
        <c:axId val="515102800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0312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'Summary-Erector spinae'!$G$65:$H$65</c:f>
                <c:numCache>
                  <c:formatCode>General</c:formatCode>
                  <c:ptCount val="2"/>
                  <c:pt idx="0">
                    <c:v>8.3915009382141484E-2</c:v>
                  </c:pt>
                  <c:pt idx="1">
                    <c:v>4.3163671025235821</c:v>
                  </c:pt>
                </c:numCache>
              </c:numRef>
            </c:plus>
            <c:minus>
              <c:numRef>
                <c:f>'Summary-Erector spinae'!$G$65:$H$65</c:f>
                <c:numCache>
                  <c:formatCode>General</c:formatCode>
                  <c:ptCount val="2"/>
                  <c:pt idx="0">
                    <c:v>8.3915009382141484E-2</c:v>
                  </c:pt>
                  <c:pt idx="1">
                    <c:v>4.3163671025235821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'Summary-Erector spinae'!$D$64:$E$64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'Summary-Erector spinae'!$D$65:$E$65</c:f>
              <c:numCache>
                <c:formatCode>0.000</c:formatCode>
                <c:ptCount val="2"/>
                <c:pt idx="0">
                  <c:v>10.142782222222221</c:v>
                </c:pt>
                <c:pt idx="1">
                  <c:v>14.974579199999999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4-4FAA-B18F-ED7F23A7D84F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'Summary-Erector spinae'!$G$66:$H$66</c:f>
                <c:numCache>
                  <c:formatCode>General</c:formatCode>
                  <c:ptCount val="2"/>
                  <c:pt idx="0">
                    <c:v>1.3427272156903853</c:v>
                  </c:pt>
                  <c:pt idx="1">
                    <c:v>1.9230955009320898</c:v>
                  </c:pt>
                </c:numCache>
              </c:numRef>
            </c:plus>
            <c:minus>
              <c:numRef>
                <c:f>'Summary-Erector spinae'!$G$66:$H$66</c:f>
                <c:numCache>
                  <c:formatCode>General</c:formatCode>
                  <c:ptCount val="2"/>
                  <c:pt idx="0">
                    <c:v>1.3427272156903853</c:v>
                  </c:pt>
                  <c:pt idx="1">
                    <c:v>1.9230955009320898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'Summary-Erector spinae'!$D$64:$E$64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'Summary-Erector spinae'!$D$66:$E$66</c:f>
              <c:numCache>
                <c:formatCode>0.000</c:formatCode>
                <c:ptCount val="2"/>
                <c:pt idx="0">
                  <c:v>13.126034133333331</c:v>
                </c:pt>
                <c:pt idx="1">
                  <c:v>11.735565333333334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4-4FAA-B18F-ED7F23A7D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934664"/>
        <c:axId val="940936632"/>
      </c:lineChart>
      <c:catAx>
        <c:axId val="94093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36632"/>
        <c:crosses val="autoZero"/>
        <c:auto val="1"/>
        <c:lblAlgn val="ctr"/>
        <c:lblOffset val="100"/>
        <c:noMultiLvlLbl val="0"/>
      </c:catAx>
      <c:valAx>
        <c:axId val="940936632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3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'Summary-EDL'!$G$31:$H$31</c:f>
                <c:numCache>
                  <c:formatCode>General</c:formatCode>
                  <c:ptCount val="2"/>
                  <c:pt idx="0">
                    <c:v>17.644853811121497</c:v>
                  </c:pt>
                  <c:pt idx="1">
                    <c:v>3.6883995394028921</c:v>
                  </c:pt>
                </c:numCache>
              </c:numRef>
            </c:plus>
            <c:minus>
              <c:numRef>
                <c:f>'Summary-EDL'!$G$31:$H$31</c:f>
                <c:numCache>
                  <c:formatCode>General</c:formatCode>
                  <c:ptCount val="2"/>
                  <c:pt idx="0">
                    <c:v>17.644853811121497</c:v>
                  </c:pt>
                  <c:pt idx="1">
                    <c:v>3.6883995394028921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'Summary-EDL'!$D$30:$E$30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'Summary-EDL'!$D$31:$E$31</c:f>
              <c:numCache>
                <c:formatCode>General</c:formatCode>
                <c:ptCount val="2"/>
                <c:pt idx="0" formatCode="0.000">
                  <c:v>40.131763333333332</c:v>
                </c:pt>
                <c:pt idx="1">
                  <c:v>27.305413142857141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A-46C1-B70B-ADBD912C70E6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'Summary-EDL'!$D$30:$E$30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'Summary-EDL'!$D$32:$E$32</c:f>
              <c:numCache>
                <c:formatCode>General</c:formatCode>
                <c:ptCount val="2"/>
                <c:pt idx="0" formatCode="0.000">
                  <c:v>24.412098933333333</c:v>
                </c:pt>
                <c:pt idx="1">
                  <c:v>36.520387428571425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9A-46C1-B70B-ADBD912C7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569192"/>
        <c:axId val="736582640"/>
      </c:lineChart>
      <c:catAx>
        <c:axId val="73656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582640"/>
        <c:crosses val="autoZero"/>
        <c:auto val="1"/>
        <c:lblAlgn val="ctr"/>
        <c:lblOffset val="100"/>
        <c:noMultiLvlLbl val="0"/>
      </c:catAx>
      <c:valAx>
        <c:axId val="736582640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56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'Summary-EDL'!$G$38:$H$38</c:f>
                <c:numCache>
                  <c:formatCode>General</c:formatCode>
                  <c:ptCount val="2"/>
                  <c:pt idx="0">
                    <c:v>2.5290534072964168</c:v>
                  </c:pt>
                  <c:pt idx="1">
                    <c:v>3.7595068345150042</c:v>
                  </c:pt>
                </c:numCache>
              </c:numRef>
            </c:plus>
            <c:minus>
              <c:numRef>
                <c:f>'Summary-EDL'!$G$38:$H$38</c:f>
                <c:numCache>
                  <c:formatCode>General</c:formatCode>
                  <c:ptCount val="2"/>
                  <c:pt idx="0">
                    <c:v>2.5290534072964168</c:v>
                  </c:pt>
                  <c:pt idx="1">
                    <c:v>3.7595068345150042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'Summary-EDL'!$D$37:$E$37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'Summary-EDL'!$D$38:$E$38</c:f>
              <c:numCache>
                <c:formatCode>General</c:formatCode>
                <c:ptCount val="2"/>
                <c:pt idx="0">
                  <c:v>15.36304</c:v>
                </c:pt>
                <c:pt idx="1">
                  <c:v>14.855423999999999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9-44EF-997D-8DA639816784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'Summary-EDL'!$G$39:$H$39</c:f>
                <c:numCache>
                  <c:formatCode>General</c:formatCode>
                  <c:ptCount val="2"/>
                  <c:pt idx="0">
                    <c:v>4.3394417973634747</c:v>
                  </c:pt>
                  <c:pt idx="1">
                    <c:v>2.1239135427085394</c:v>
                  </c:pt>
                </c:numCache>
              </c:numRef>
            </c:plus>
            <c:minus>
              <c:numRef>
                <c:f>'Summary-EDL'!$G$39:$H$39</c:f>
                <c:numCache>
                  <c:formatCode>General</c:formatCode>
                  <c:ptCount val="2"/>
                  <c:pt idx="0">
                    <c:v>4.3394417973634747</c:v>
                  </c:pt>
                  <c:pt idx="1">
                    <c:v>2.1239135427085394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'Summary-EDL'!$D$37:$E$37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'Summary-EDL'!$D$39:$E$39</c:f>
              <c:numCache>
                <c:formatCode>General</c:formatCode>
                <c:ptCount val="2"/>
                <c:pt idx="0">
                  <c:v>15.623313066666665</c:v>
                </c:pt>
                <c:pt idx="1">
                  <c:v>12.612138666666667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C9-44EF-997D-8DA639816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636984"/>
        <c:axId val="1023641248"/>
      </c:lineChart>
      <c:catAx>
        <c:axId val="102363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641248"/>
        <c:crosses val="autoZero"/>
        <c:auto val="1"/>
        <c:lblAlgn val="ctr"/>
        <c:lblOffset val="100"/>
        <c:noMultiLvlLbl val="0"/>
      </c:catAx>
      <c:valAx>
        <c:axId val="1023641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63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'Summary-EDL'!$G$45:$H$45</c:f>
                <c:numCache>
                  <c:formatCode>General</c:formatCode>
                  <c:ptCount val="2"/>
                  <c:pt idx="0">
                    <c:v>0.67165318518192541</c:v>
                  </c:pt>
                  <c:pt idx="1">
                    <c:v>3.3331191331248888</c:v>
                  </c:pt>
                </c:numCache>
              </c:numRef>
            </c:plus>
            <c:minus>
              <c:numRef>
                <c:f>'Summary-EDL'!$G$45:$H$45</c:f>
                <c:numCache>
                  <c:formatCode>General</c:formatCode>
                  <c:ptCount val="2"/>
                  <c:pt idx="0">
                    <c:v>0.67165318518192541</c:v>
                  </c:pt>
                  <c:pt idx="1">
                    <c:v>3.3331191331248888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'Summary-EDL'!$D$44:$E$44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'Summary-EDL'!$D$45:$E$45</c:f>
              <c:numCache>
                <c:formatCode>General</c:formatCode>
                <c:ptCount val="2"/>
                <c:pt idx="0">
                  <c:v>4.9771677500000004</c:v>
                </c:pt>
                <c:pt idx="1">
                  <c:v>9.0604889285714307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5-42D2-8CCF-EF05A30B9F22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'Summary-EDL'!$G$46:$H$46</c:f>
                <c:numCache>
                  <c:formatCode>General</c:formatCode>
                  <c:ptCount val="2"/>
                  <c:pt idx="0">
                    <c:v>5.1265008091344066</c:v>
                  </c:pt>
                  <c:pt idx="1">
                    <c:v>3.3162780364872866</c:v>
                  </c:pt>
                </c:numCache>
              </c:numRef>
            </c:plus>
            <c:minus>
              <c:numRef>
                <c:f>'Summary-EDL'!$G$46:$H$46</c:f>
                <c:numCache>
                  <c:formatCode>General</c:formatCode>
                  <c:ptCount val="2"/>
                  <c:pt idx="0">
                    <c:v>5.1265008091344066</c:v>
                  </c:pt>
                  <c:pt idx="1">
                    <c:v>3.3162780364872866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'Summary-EDL'!$D$44:$E$44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'Summary-EDL'!$D$46:$E$46</c:f>
              <c:numCache>
                <c:formatCode>General</c:formatCode>
                <c:ptCount val="2"/>
                <c:pt idx="0">
                  <c:v>10.588307286666666</c:v>
                </c:pt>
                <c:pt idx="1">
                  <c:v>9.6868464666666689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35-42D2-8CCF-EF05A30B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880736"/>
        <c:axId val="999881720"/>
      </c:lineChart>
      <c:catAx>
        <c:axId val="9998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81720"/>
        <c:crosses val="autoZero"/>
        <c:auto val="1"/>
        <c:lblAlgn val="ctr"/>
        <c:lblOffset val="100"/>
        <c:noMultiLvlLbl val="0"/>
      </c:catAx>
      <c:valAx>
        <c:axId val="999881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8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LDH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'Summary-EDL'!$G$52:$H$52</c:f>
                <c:numCache>
                  <c:formatCode>General</c:formatCode>
                  <c:ptCount val="2"/>
                  <c:pt idx="0">
                    <c:v>6.8356379954359472</c:v>
                  </c:pt>
                  <c:pt idx="1">
                    <c:v>26.206868479822781</c:v>
                  </c:pt>
                </c:numCache>
              </c:numRef>
            </c:plus>
            <c:minus>
              <c:numRef>
                <c:f>'Summary-EDL'!$G$52:$H$52</c:f>
                <c:numCache>
                  <c:formatCode>General</c:formatCode>
                  <c:ptCount val="2"/>
                  <c:pt idx="0">
                    <c:v>6.8356379954359472</c:v>
                  </c:pt>
                  <c:pt idx="1">
                    <c:v>26.206868479822781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'Summary-EDL'!$D$51:$E$51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'Summary-EDL'!$D$52:$E$52</c:f>
              <c:numCache>
                <c:formatCode>General</c:formatCode>
                <c:ptCount val="2"/>
                <c:pt idx="0">
                  <c:v>52.414329333333328</c:v>
                </c:pt>
                <c:pt idx="1">
                  <c:v>85.761738666666673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86-4A16-9B12-0592B0F5CD28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'Summary-EDL'!$G$53:$H$53</c:f>
                <c:numCache>
                  <c:formatCode>General</c:formatCode>
                  <c:ptCount val="2"/>
                  <c:pt idx="0">
                    <c:v>33.77105550900729</c:v>
                  </c:pt>
                  <c:pt idx="1">
                    <c:v>29.649724114762169</c:v>
                  </c:pt>
                </c:numCache>
              </c:numRef>
            </c:plus>
            <c:minus>
              <c:numRef>
                <c:f>'Summary-EDL'!$G$53:$H$53</c:f>
                <c:numCache>
                  <c:formatCode>General</c:formatCode>
                  <c:ptCount val="2"/>
                  <c:pt idx="0">
                    <c:v>33.77105550900729</c:v>
                  </c:pt>
                  <c:pt idx="1">
                    <c:v>29.649724114762169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'Summary-EDL'!$D$51:$E$51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'Summary-EDL'!$D$53:$E$53</c:f>
              <c:numCache>
                <c:formatCode>General</c:formatCode>
                <c:ptCount val="2"/>
                <c:pt idx="0">
                  <c:v>106.77821653333331</c:v>
                </c:pt>
                <c:pt idx="1">
                  <c:v>87.66698453333332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86-4A16-9B12-0592B0F5C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300384"/>
        <c:axId val="739307272"/>
      </c:lineChart>
      <c:catAx>
        <c:axId val="73930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307272"/>
        <c:crosses val="autoZero"/>
        <c:auto val="1"/>
        <c:lblAlgn val="ctr"/>
        <c:lblOffset val="100"/>
        <c:noMultiLvlLbl val="0"/>
      </c:catAx>
      <c:valAx>
        <c:axId val="739307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30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'Summary-EDL'!$G$59:$H$59</c:f>
                <c:numCache>
                  <c:formatCode>General</c:formatCode>
                  <c:ptCount val="2"/>
                  <c:pt idx="0">
                    <c:v>19.415419444578937</c:v>
                  </c:pt>
                  <c:pt idx="1">
                    <c:v>5.6149394582337404</c:v>
                  </c:pt>
                </c:numCache>
              </c:numRef>
            </c:plus>
            <c:minus>
              <c:numRef>
                <c:f>'Summary-EDL'!$G$59:$H$59</c:f>
                <c:numCache>
                  <c:formatCode>General</c:formatCode>
                  <c:ptCount val="2"/>
                  <c:pt idx="0">
                    <c:v>19.415419444578937</c:v>
                  </c:pt>
                  <c:pt idx="1">
                    <c:v>5.6149394582337404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'Summary-EDL'!$D$58:$E$58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'Summary-EDL'!$D$59:$E$59</c:f>
              <c:numCache>
                <c:formatCode>General</c:formatCode>
                <c:ptCount val="2"/>
                <c:pt idx="0" formatCode="0.000">
                  <c:v>72.616618666666668</c:v>
                </c:pt>
                <c:pt idx="1">
                  <c:v>70.414165333333329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B-46FE-A328-C42356C48D33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'Summary-EDL'!$G$60:$H$60</c:f>
                <c:numCache>
                  <c:formatCode>General</c:formatCode>
                  <c:ptCount val="2"/>
                  <c:pt idx="0">
                    <c:v>13.759365959163723</c:v>
                  </c:pt>
                  <c:pt idx="1">
                    <c:v>16.87305589053808</c:v>
                  </c:pt>
                </c:numCache>
              </c:numRef>
            </c:plus>
            <c:minus>
              <c:numRef>
                <c:f>'Summary-EDL'!$G$60:$H$60</c:f>
                <c:numCache>
                  <c:formatCode>General</c:formatCode>
                  <c:ptCount val="2"/>
                  <c:pt idx="0">
                    <c:v>13.759365959163723</c:v>
                  </c:pt>
                  <c:pt idx="1">
                    <c:v>16.87305589053808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'Summary-EDL'!$D$58:$E$58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'Summary-EDL'!$D$60:$E$60</c:f>
              <c:numCache>
                <c:formatCode>General</c:formatCode>
                <c:ptCount val="2"/>
                <c:pt idx="0">
                  <c:v>113.42015999999998</c:v>
                </c:pt>
                <c:pt idx="1">
                  <c:v>85.593894399999996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8B-46FE-A328-C42356C48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708536"/>
        <c:axId val="999710832"/>
      </c:lineChart>
      <c:catAx>
        <c:axId val="99970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710832"/>
        <c:crosses val="autoZero"/>
        <c:auto val="1"/>
        <c:lblAlgn val="ctr"/>
        <c:lblOffset val="100"/>
        <c:noMultiLvlLbl val="0"/>
      </c:catAx>
      <c:valAx>
        <c:axId val="999710832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708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'Summary-EDL'!$G$65:$H$65</c:f>
                <c:numCache>
                  <c:formatCode>General</c:formatCode>
                  <c:ptCount val="2"/>
                  <c:pt idx="0">
                    <c:v>2.0765937092842233</c:v>
                  </c:pt>
                  <c:pt idx="1">
                    <c:v>3.4664561718029123</c:v>
                  </c:pt>
                </c:numCache>
              </c:numRef>
            </c:plus>
            <c:minus>
              <c:numRef>
                <c:f>'Summary-EDL'!$G$65:$H$65</c:f>
                <c:numCache>
                  <c:formatCode>General</c:formatCode>
                  <c:ptCount val="2"/>
                  <c:pt idx="0">
                    <c:v>2.0765937092842233</c:v>
                  </c:pt>
                  <c:pt idx="1">
                    <c:v>3.4664561718029123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'Summary-EDL'!$D$64:$E$64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'Summary-EDL'!$D$65:$E$65</c:f>
              <c:numCache>
                <c:formatCode>0.000</c:formatCode>
                <c:ptCount val="2"/>
                <c:pt idx="0">
                  <c:v>16.332026666666664</c:v>
                </c:pt>
                <c:pt idx="1">
                  <c:v>21.983701333333329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9-43B9-BD2D-B8D442C7523F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'Summary-EDL'!$G$66:$H$66</c:f>
                <c:numCache>
                  <c:formatCode>General</c:formatCode>
                  <c:ptCount val="2"/>
                  <c:pt idx="0">
                    <c:v>5.593493760790845</c:v>
                  </c:pt>
                  <c:pt idx="1">
                    <c:v>3.3833025683731459</c:v>
                  </c:pt>
                </c:numCache>
              </c:numRef>
            </c:plus>
            <c:minus>
              <c:numRef>
                <c:f>'Summary-EDL'!$G$66:$H$66</c:f>
                <c:numCache>
                  <c:formatCode>General</c:formatCode>
                  <c:ptCount val="2"/>
                  <c:pt idx="0">
                    <c:v>5.593493760790845</c:v>
                  </c:pt>
                  <c:pt idx="1">
                    <c:v>3.3833025683731459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'Summary-EDL'!$D$64:$E$64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'Summary-EDL'!$D$66:$E$66</c:f>
              <c:numCache>
                <c:formatCode>0.000</c:formatCode>
                <c:ptCount val="2"/>
                <c:pt idx="0">
                  <c:v>17.000465066666663</c:v>
                </c:pt>
                <c:pt idx="1">
                  <c:v>26.565546666666666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B9-43B9-BD2D-B8D442C75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510352"/>
        <c:axId val="948511008"/>
      </c:lineChart>
      <c:catAx>
        <c:axId val="94851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511008"/>
        <c:crosses val="autoZero"/>
        <c:auto val="1"/>
        <c:lblAlgn val="ctr"/>
        <c:lblOffset val="100"/>
        <c:noMultiLvlLbl val="0"/>
      </c:catAx>
      <c:valAx>
        <c:axId val="94851100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51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LDH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'Summary-Triceps'!$G$52:$H$52</c:f>
                <c:numCache>
                  <c:formatCode>General</c:formatCode>
                  <c:ptCount val="2"/>
                  <c:pt idx="0">
                    <c:v>34.329662690428911</c:v>
                  </c:pt>
                  <c:pt idx="1">
                    <c:v>17.978181492813675</c:v>
                  </c:pt>
                </c:numCache>
              </c:numRef>
            </c:plus>
            <c:minus>
              <c:numRef>
                <c:f>'Summary-Triceps'!$G$52:$H$52</c:f>
                <c:numCache>
                  <c:formatCode>General</c:formatCode>
                  <c:ptCount val="2"/>
                  <c:pt idx="0">
                    <c:v>34.329662690428911</c:v>
                  </c:pt>
                  <c:pt idx="1">
                    <c:v>17.978181492813675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'Summary-Triceps'!$G$44:$H$44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'Summary-Triceps'!$D$52:$E$52</c:f>
              <c:numCache>
                <c:formatCode>General</c:formatCode>
                <c:ptCount val="2"/>
                <c:pt idx="0">
                  <c:v>163.93998506666665</c:v>
                </c:pt>
                <c:pt idx="1">
                  <c:v>110.37724800000001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6-4F51-9938-9D69FC7E404A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'Summary-Triceps'!$G$53:$H$53</c:f>
                <c:numCache>
                  <c:formatCode>General</c:formatCode>
                  <c:ptCount val="2"/>
                  <c:pt idx="0">
                    <c:v>11.156644443531954</c:v>
                  </c:pt>
                  <c:pt idx="1">
                    <c:v>27.3346412733165</c:v>
                  </c:pt>
                </c:numCache>
              </c:numRef>
            </c:plus>
            <c:minus>
              <c:numRef>
                <c:f>'Summary-Triceps'!$G$53:$H$53</c:f>
                <c:numCache>
                  <c:formatCode>General</c:formatCode>
                  <c:ptCount val="2"/>
                  <c:pt idx="0">
                    <c:v>11.156644443531954</c:v>
                  </c:pt>
                  <c:pt idx="1">
                    <c:v>27.3346412733165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'Summary-Triceps'!$G$44:$H$44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'Summary-Triceps'!$D$53:$E$53</c:f>
              <c:numCache>
                <c:formatCode>General</c:formatCode>
                <c:ptCount val="2"/>
                <c:pt idx="0">
                  <c:v>127.86780533333334</c:v>
                </c:pt>
                <c:pt idx="1">
                  <c:v>243.76765866666668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86-4F51-9938-9D69FC7E4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054312"/>
        <c:axId val="767053000"/>
      </c:lineChart>
      <c:catAx>
        <c:axId val="7670543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053000"/>
        <c:crosses val="autoZero"/>
        <c:auto val="1"/>
        <c:lblAlgn val="ctr"/>
        <c:lblOffset val="100"/>
        <c:noMultiLvlLbl val="0"/>
      </c:catAx>
      <c:valAx>
        <c:axId val="767053000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054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'Comparisons by Enzyme'!$X$223</c:f>
              <c:strCache>
                <c:ptCount val="1"/>
                <c:pt idx="0">
                  <c:v>Highlander-Normoxia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70-48BA-A1C8-21C9052B2BDB}"/>
              </c:ext>
            </c:extLst>
          </c:dPt>
          <c:errBars>
            <c:errBarType val="both"/>
            <c:errValType val="cust"/>
            <c:noEndCap val="0"/>
            <c:plus>
              <c:numRef>
                <c:f>'Comparisons by Enzyme'!$X$245:$X$264</c:f>
                <c:numCache>
                  <c:formatCode>General</c:formatCode>
                  <c:ptCount val="20"/>
                  <c:pt idx="0">
                    <c:v>6.3309029157824197</c:v>
                  </c:pt>
                  <c:pt idx="1">
                    <c:v>19.202797497745621</c:v>
                  </c:pt>
                  <c:pt idx="2">
                    <c:v>20.022249282265587</c:v>
                  </c:pt>
                  <c:pt idx="3">
                    <c:v>12.086736753234778</c:v>
                  </c:pt>
                  <c:pt idx="4">
                    <c:v>7.7711876817034824</c:v>
                  </c:pt>
                  <c:pt idx="5">
                    <c:v>4.9584574079705304</c:v>
                  </c:pt>
                  <c:pt idx="6">
                    <c:v>13.440205102595623</c:v>
                  </c:pt>
                  <c:pt idx="7">
                    <c:v>11.839218460949391</c:v>
                  </c:pt>
                  <c:pt idx="8">
                    <c:v>6.4341118014665275</c:v>
                  </c:pt>
                  <c:pt idx="9">
                    <c:v>5.2465099309564618</c:v>
                  </c:pt>
                  <c:pt idx="10">
                    <c:v>19.588190168066273</c:v>
                  </c:pt>
                  <c:pt idx="11">
                    <c:v>8.3746691720905542</c:v>
                  </c:pt>
                  <c:pt idx="12">
                    <c:v>5.2873537290429571</c:v>
                  </c:pt>
                  <c:pt idx="13">
                    <c:v>7.878032658799099</c:v>
                  </c:pt>
                  <c:pt idx="14">
                    <c:v>8.0253361257315721</c:v>
                  </c:pt>
                  <c:pt idx="15">
                    <c:v>6.6055399729032356</c:v>
                  </c:pt>
                  <c:pt idx="16">
                    <c:v>19.415419444578937</c:v>
                  </c:pt>
                  <c:pt idx="17">
                    <c:v>10.538367802240229</c:v>
                  </c:pt>
                  <c:pt idx="18">
                    <c:v>13.651730026301387</c:v>
                  </c:pt>
                  <c:pt idx="19">
                    <c:v>4.8302176427652075</c:v>
                  </c:pt>
                </c:numCache>
              </c:numRef>
            </c:plus>
            <c:minus>
              <c:numRef>
                <c:f>'Comparisons by Enzyme'!$X$245:$X$264</c:f>
                <c:numCache>
                  <c:formatCode>General</c:formatCode>
                  <c:ptCount val="20"/>
                  <c:pt idx="0">
                    <c:v>6.3309029157824197</c:v>
                  </c:pt>
                  <c:pt idx="1">
                    <c:v>19.202797497745621</c:v>
                  </c:pt>
                  <c:pt idx="2">
                    <c:v>20.022249282265587</c:v>
                  </c:pt>
                  <c:pt idx="3">
                    <c:v>12.086736753234778</c:v>
                  </c:pt>
                  <c:pt idx="4">
                    <c:v>7.7711876817034824</c:v>
                  </c:pt>
                  <c:pt idx="5">
                    <c:v>4.9584574079705304</c:v>
                  </c:pt>
                  <c:pt idx="6">
                    <c:v>13.440205102595623</c:v>
                  </c:pt>
                  <c:pt idx="7">
                    <c:v>11.839218460949391</c:v>
                  </c:pt>
                  <c:pt idx="8">
                    <c:v>6.4341118014665275</c:v>
                  </c:pt>
                  <c:pt idx="9">
                    <c:v>5.2465099309564618</c:v>
                  </c:pt>
                  <c:pt idx="10">
                    <c:v>19.588190168066273</c:v>
                  </c:pt>
                  <c:pt idx="11">
                    <c:v>8.3746691720905542</c:v>
                  </c:pt>
                  <c:pt idx="12">
                    <c:v>5.2873537290429571</c:v>
                  </c:pt>
                  <c:pt idx="13">
                    <c:v>7.878032658799099</c:v>
                  </c:pt>
                  <c:pt idx="14">
                    <c:v>8.0253361257315721</c:v>
                  </c:pt>
                  <c:pt idx="15">
                    <c:v>6.6055399729032356</c:v>
                  </c:pt>
                  <c:pt idx="16">
                    <c:v>19.415419444578937</c:v>
                  </c:pt>
                  <c:pt idx="17">
                    <c:v>10.538367802240229</c:v>
                  </c:pt>
                  <c:pt idx="18">
                    <c:v>13.651730026301387</c:v>
                  </c:pt>
                  <c:pt idx="19">
                    <c:v>4.8302176427652075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'Comparisons by Enzyme'!$W$224:$W$243</c:f>
              <c:strCache>
                <c:ptCount val="20"/>
                <c:pt idx="0">
                  <c:v>Masseter</c:v>
                </c:pt>
                <c:pt idx="1">
                  <c:v>Plantaris</c:v>
                </c:pt>
                <c:pt idx="2">
                  <c:v>Rectus femoris </c:v>
                </c:pt>
                <c:pt idx="3">
                  <c:v>Pec. Major </c:v>
                </c:pt>
                <c:pt idx="4">
                  <c:v>Intercostals </c:v>
                </c:pt>
                <c:pt idx="5">
                  <c:v>Diaphragm </c:v>
                </c:pt>
                <c:pt idx="6">
                  <c:v>Semitendinosus </c:v>
                </c:pt>
                <c:pt idx="7">
                  <c:v>Glut. Max</c:v>
                </c:pt>
                <c:pt idx="8">
                  <c:v>Lower trapezius </c:v>
                </c:pt>
                <c:pt idx="9">
                  <c:v>Soleus</c:v>
                </c:pt>
                <c:pt idx="10">
                  <c:v>Biceps femoris </c:v>
                </c:pt>
                <c:pt idx="11">
                  <c:v>Vastus medialis </c:v>
                </c:pt>
                <c:pt idx="12">
                  <c:v>Biceps brachii</c:v>
                </c:pt>
                <c:pt idx="13">
                  <c:v>Medial trapezius </c:v>
                </c:pt>
                <c:pt idx="14">
                  <c:v>Grastroc</c:v>
                </c:pt>
                <c:pt idx="15">
                  <c:v>Erecor spinae </c:v>
                </c:pt>
                <c:pt idx="16">
                  <c:v>EDL </c:v>
                </c:pt>
                <c:pt idx="17">
                  <c:v>Vastus lateris </c:v>
                </c:pt>
                <c:pt idx="18">
                  <c:v>Tibialis anterior </c:v>
                </c:pt>
                <c:pt idx="19">
                  <c:v>Triceps </c:v>
                </c:pt>
              </c:strCache>
            </c:strRef>
          </c:cat>
          <c:val>
            <c:numRef>
              <c:f>'Comparisons by Enzyme'!$X$224:$X$243</c:f>
              <c:numCache>
                <c:formatCode>0.000</c:formatCode>
                <c:ptCount val="20"/>
                <c:pt idx="0">
                  <c:v>70.626244266666646</c:v>
                </c:pt>
                <c:pt idx="1">
                  <c:v>112.83552</c:v>
                </c:pt>
                <c:pt idx="2">
                  <c:v>119.73773653333333</c:v>
                </c:pt>
                <c:pt idx="3">
                  <c:v>114.68601386666664</c:v>
                </c:pt>
                <c:pt idx="4">
                  <c:v>126.90282453333332</c:v>
                </c:pt>
                <c:pt idx="5">
                  <c:v>75.754186666666669</c:v>
                </c:pt>
                <c:pt idx="6">
                  <c:v>161.48276479999998</c:v>
                </c:pt>
                <c:pt idx="7">
                  <c:v>184.87182933333332</c:v>
                </c:pt>
                <c:pt idx="8">
                  <c:v>97.088349866666661</c:v>
                </c:pt>
                <c:pt idx="9">
                  <c:v>83.217224533333336</c:v>
                </c:pt>
                <c:pt idx="10">
                  <c:v>144.79843839999998</c:v>
                </c:pt>
                <c:pt idx="11">
                  <c:v>118.62388906666665</c:v>
                </c:pt>
                <c:pt idx="12">
                  <c:v>108.15753386666668</c:v>
                </c:pt>
                <c:pt idx="13">
                  <c:v>137.61862613333332</c:v>
                </c:pt>
                <c:pt idx="14">
                  <c:v>148.37773439999998</c:v>
                </c:pt>
                <c:pt idx="15">
                  <c:v>88.239498666666663</c:v>
                </c:pt>
                <c:pt idx="16">
                  <c:v>72.616618666666668</c:v>
                </c:pt>
                <c:pt idx="17">
                  <c:v>123.23431679999999</c:v>
                </c:pt>
                <c:pt idx="18">
                  <c:v>121.3504768</c:v>
                </c:pt>
                <c:pt idx="19">
                  <c:v>103.3435648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0-48BA-A1C8-21C9052B2BDB}"/>
            </c:ext>
          </c:extLst>
        </c:ser>
        <c:ser>
          <c:idx val="1"/>
          <c:order val="1"/>
          <c:tx>
            <c:strRef>
              <c:f>'Comparisons by Enzyme'!$Y$223</c:f>
              <c:strCache>
                <c:ptCount val="1"/>
                <c:pt idx="0">
                  <c:v>Highlander-Hypoxia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'Comparisons by Enzyme'!$Y$245:$Y$264</c:f>
                <c:numCache>
                  <c:formatCode>General</c:formatCode>
                  <c:ptCount val="20"/>
                  <c:pt idx="0">
                    <c:v>5.2747789175428288</c:v>
                  </c:pt>
                  <c:pt idx="1">
                    <c:v>4.572607147480908</c:v>
                  </c:pt>
                  <c:pt idx="2">
                    <c:v>3.7261596603518181</c:v>
                  </c:pt>
                  <c:pt idx="3">
                    <c:v>12.031940144925997</c:v>
                  </c:pt>
                  <c:pt idx="4">
                    <c:v>5.7588429953294158</c:v>
                  </c:pt>
                  <c:pt idx="5">
                    <c:v>5.5374931961354683</c:v>
                  </c:pt>
                  <c:pt idx="6">
                    <c:v>11.35314696974317</c:v>
                  </c:pt>
                  <c:pt idx="7">
                    <c:v>6.8562344959449559</c:v>
                  </c:pt>
                  <c:pt idx="8">
                    <c:v>7.2958054814823532</c:v>
                  </c:pt>
                  <c:pt idx="9">
                    <c:v>4.4071564135280248</c:v>
                  </c:pt>
                  <c:pt idx="10">
                    <c:v>9.6105095659858719</c:v>
                  </c:pt>
                  <c:pt idx="11">
                    <c:v>6.0114436783275735</c:v>
                  </c:pt>
                  <c:pt idx="12">
                    <c:v>10.260573467689898</c:v>
                  </c:pt>
                  <c:pt idx="13">
                    <c:v>7.3674153825513971</c:v>
                  </c:pt>
                  <c:pt idx="14">
                    <c:v>9.4088206245658057</c:v>
                  </c:pt>
                  <c:pt idx="15">
                    <c:v>13.730506037463387</c:v>
                  </c:pt>
                  <c:pt idx="16">
                    <c:v>5.6149394582337404</c:v>
                  </c:pt>
                  <c:pt idx="17">
                    <c:v>14.627476472476323</c:v>
                  </c:pt>
                  <c:pt idx="18">
                    <c:v>17.676583740244947</c:v>
                  </c:pt>
                  <c:pt idx="19">
                    <c:v>10.919449088106722</c:v>
                  </c:pt>
                </c:numCache>
              </c:numRef>
            </c:plus>
            <c:minus>
              <c:numRef>
                <c:f>'Comparisons by Enzyme'!$Y$245:$Y$264</c:f>
                <c:numCache>
                  <c:formatCode>General</c:formatCode>
                  <c:ptCount val="20"/>
                  <c:pt idx="0">
                    <c:v>5.2747789175428288</c:v>
                  </c:pt>
                  <c:pt idx="1">
                    <c:v>4.572607147480908</c:v>
                  </c:pt>
                  <c:pt idx="2">
                    <c:v>3.7261596603518181</c:v>
                  </c:pt>
                  <c:pt idx="3">
                    <c:v>12.031940144925997</c:v>
                  </c:pt>
                  <c:pt idx="4">
                    <c:v>5.7588429953294158</c:v>
                  </c:pt>
                  <c:pt idx="5">
                    <c:v>5.5374931961354683</c:v>
                  </c:pt>
                  <c:pt idx="6">
                    <c:v>11.35314696974317</c:v>
                  </c:pt>
                  <c:pt idx="7">
                    <c:v>6.8562344959449559</c:v>
                  </c:pt>
                  <c:pt idx="8">
                    <c:v>7.2958054814823532</c:v>
                  </c:pt>
                  <c:pt idx="9">
                    <c:v>4.4071564135280248</c:v>
                  </c:pt>
                  <c:pt idx="10">
                    <c:v>9.6105095659858719</c:v>
                  </c:pt>
                  <c:pt idx="11">
                    <c:v>6.0114436783275735</c:v>
                  </c:pt>
                  <c:pt idx="12">
                    <c:v>10.260573467689898</c:v>
                  </c:pt>
                  <c:pt idx="13">
                    <c:v>7.3674153825513971</c:v>
                  </c:pt>
                  <c:pt idx="14">
                    <c:v>9.4088206245658057</c:v>
                  </c:pt>
                  <c:pt idx="15">
                    <c:v>13.730506037463387</c:v>
                  </c:pt>
                  <c:pt idx="16">
                    <c:v>5.6149394582337404</c:v>
                  </c:pt>
                  <c:pt idx="17">
                    <c:v>14.627476472476323</c:v>
                  </c:pt>
                  <c:pt idx="18">
                    <c:v>17.676583740244947</c:v>
                  </c:pt>
                  <c:pt idx="19">
                    <c:v>10.919449088106722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'Comparisons by Enzyme'!$W$224:$W$243</c:f>
              <c:strCache>
                <c:ptCount val="20"/>
                <c:pt idx="0">
                  <c:v>Masseter</c:v>
                </c:pt>
                <c:pt idx="1">
                  <c:v>Plantaris</c:v>
                </c:pt>
                <c:pt idx="2">
                  <c:v>Rectus femoris </c:v>
                </c:pt>
                <c:pt idx="3">
                  <c:v>Pec. Major </c:v>
                </c:pt>
                <c:pt idx="4">
                  <c:v>Intercostals </c:v>
                </c:pt>
                <c:pt idx="5">
                  <c:v>Diaphragm </c:v>
                </c:pt>
                <c:pt idx="6">
                  <c:v>Semitendinosus </c:v>
                </c:pt>
                <c:pt idx="7">
                  <c:v>Glut. Max</c:v>
                </c:pt>
                <c:pt idx="8">
                  <c:v>Lower trapezius </c:v>
                </c:pt>
                <c:pt idx="9">
                  <c:v>Soleus</c:v>
                </c:pt>
                <c:pt idx="10">
                  <c:v>Biceps femoris </c:v>
                </c:pt>
                <c:pt idx="11">
                  <c:v>Vastus medialis </c:v>
                </c:pt>
                <c:pt idx="12">
                  <c:v>Biceps brachii</c:v>
                </c:pt>
                <c:pt idx="13">
                  <c:v>Medial trapezius </c:v>
                </c:pt>
                <c:pt idx="14">
                  <c:v>Grastroc</c:v>
                </c:pt>
                <c:pt idx="15">
                  <c:v>Erecor spinae </c:v>
                </c:pt>
                <c:pt idx="16">
                  <c:v>EDL </c:v>
                </c:pt>
                <c:pt idx="17">
                  <c:v>Vastus lateris </c:v>
                </c:pt>
                <c:pt idx="18">
                  <c:v>Tibialis anterior </c:v>
                </c:pt>
                <c:pt idx="19">
                  <c:v>Triceps </c:v>
                </c:pt>
              </c:strCache>
            </c:strRef>
          </c:cat>
          <c:val>
            <c:numRef>
              <c:f>'Comparisons by Enzyme'!$Y$224:$Y$243</c:f>
              <c:numCache>
                <c:formatCode>0.000</c:formatCode>
                <c:ptCount val="20"/>
                <c:pt idx="0">
                  <c:v>89.444661333333329</c:v>
                </c:pt>
                <c:pt idx="1">
                  <c:v>127.50750933333329</c:v>
                </c:pt>
                <c:pt idx="2">
                  <c:v>106.39674666666666</c:v>
                </c:pt>
                <c:pt idx="3">
                  <c:v>119.11498666666664</c:v>
                </c:pt>
                <c:pt idx="4">
                  <c:v>127.25478399999997</c:v>
                </c:pt>
                <c:pt idx="5">
                  <c:v>74.634709333333333</c:v>
                </c:pt>
                <c:pt idx="6">
                  <c:v>164.219808</c:v>
                </c:pt>
                <c:pt idx="7">
                  <c:v>141.84325333333331</c:v>
                </c:pt>
                <c:pt idx="8">
                  <c:v>94.056821333333332</c:v>
                </c:pt>
                <c:pt idx="9">
                  <c:v>92.013313777777782</c:v>
                </c:pt>
                <c:pt idx="10">
                  <c:v>142.80713599999999</c:v>
                </c:pt>
                <c:pt idx="11">
                  <c:v>97.429482666666658</c:v>
                </c:pt>
                <c:pt idx="12">
                  <c:v>83.038986666666673</c:v>
                </c:pt>
                <c:pt idx="13">
                  <c:v>109.38614399999999</c:v>
                </c:pt>
                <c:pt idx="14">
                  <c:v>151.07169777777776</c:v>
                </c:pt>
                <c:pt idx="15">
                  <c:v>127.52637866666667</c:v>
                </c:pt>
                <c:pt idx="16">
                  <c:v>70.414165333333329</c:v>
                </c:pt>
                <c:pt idx="17">
                  <c:v>105.56340266666666</c:v>
                </c:pt>
                <c:pt idx="18">
                  <c:v>117.328896</c:v>
                </c:pt>
                <c:pt idx="19">
                  <c:v>90.801088000000007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70-48BA-A1C8-21C9052B2BDB}"/>
            </c:ext>
          </c:extLst>
        </c:ser>
        <c:ser>
          <c:idx val="2"/>
          <c:order val="2"/>
          <c:tx>
            <c:strRef>
              <c:f>'Comparisons by Enzyme'!$Z$223</c:f>
              <c:strCache>
                <c:ptCount val="1"/>
                <c:pt idx="0">
                  <c:v>Lowlander-Normoxia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'Comparisons by Enzyme'!$Z$245:$Z$264</c:f>
                <c:numCache>
                  <c:formatCode>General</c:formatCode>
                  <c:ptCount val="20"/>
                  <c:pt idx="0">
                    <c:v>3.772889040873932</c:v>
                  </c:pt>
                  <c:pt idx="1">
                    <c:v>22.182210810586792</c:v>
                  </c:pt>
                  <c:pt idx="2">
                    <c:v>17.224185960512902</c:v>
                  </c:pt>
                  <c:pt idx="3">
                    <c:v>4.433198498474038</c:v>
                  </c:pt>
                  <c:pt idx="4">
                    <c:v>11.345282119851927</c:v>
                  </c:pt>
                  <c:pt idx="5">
                    <c:v>6.0310194267487311</c:v>
                  </c:pt>
                  <c:pt idx="6">
                    <c:v>5.2753834910879736</c:v>
                  </c:pt>
                  <c:pt idx="7">
                    <c:v>10.601223877140074</c:v>
                  </c:pt>
                  <c:pt idx="8">
                    <c:v>9.1506521062452997</c:v>
                  </c:pt>
                  <c:pt idx="9">
                    <c:v>11.603676519382759</c:v>
                  </c:pt>
                  <c:pt idx="10">
                    <c:v>18.436410065101342</c:v>
                  </c:pt>
                  <c:pt idx="11">
                    <c:v>10.446301772657282</c:v>
                  </c:pt>
                  <c:pt idx="12">
                    <c:v>6.5720319975646531</c:v>
                  </c:pt>
                  <c:pt idx="13">
                    <c:v>10.071478919985386</c:v>
                  </c:pt>
                  <c:pt idx="14">
                    <c:v>8.8998402475649101</c:v>
                  </c:pt>
                  <c:pt idx="15">
                    <c:v>19.401784658584518</c:v>
                  </c:pt>
                  <c:pt idx="16">
                    <c:v>13.759365959163723</c:v>
                  </c:pt>
                  <c:pt idx="17">
                    <c:v>6.6455146642118557</c:v>
                  </c:pt>
                  <c:pt idx="18">
                    <c:v>16.892023500381541</c:v>
                  </c:pt>
                  <c:pt idx="19">
                    <c:v>8.3681387273338306</c:v>
                  </c:pt>
                </c:numCache>
              </c:numRef>
            </c:plus>
            <c:minus>
              <c:numRef>
                <c:f>'Comparisons by Enzyme'!$Z$245:$Z$264</c:f>
                <c:numCache>
                  <c:formatCode>General</c:formatCode>
                  <c:ptCount val="20"/>
                  <c:pt idx="0">
                    <c:v>3.772889040873932</c:v>
                  </c:pt>
                  <c:pt idx="1">
                    <c:v>22.182210810586792</c:v>
                  </c:pt>
                  <c:pt idx="2">
                    <c:v>17.224185960512902</c:v>
                  </c:pt>
                  <c:pt idx="3">
                    <c:v>4.433198498474038</c:v>
                  </c:pt>
                  <c:pt idx="4">
                    <c:v>11.345282119851927</c:v>
                  </c:pt>
                  <c:pt idx="5">
                    <c:v>6.0310194267487311</c:v>
                  </c:pt>
                  <c:pt idx="6">
                    <c:v>5.2753834910879736</c:v>
                  </c:pt>
                  <c:pt idx="7">
                    <c:v>10.601223877140074</c:v>
                  </c:pt>
                  <c:pt idx="8">
                    <c:v>9.1506521062452997</c:v>
                  </c:pt>
                  <c:pt idx="9">
                    <c:v>11.603676519382759</c:v>
                  </c:pt>
                  <c:pt idx="10">
                    <c:v>18.436410065101342</c:v>
                  </c:pt>
                  <c:pt idx="11">
                    <c:v>10.446301772657282</c:v>
                  </c:pt>
                  <c:pt idx="12">
                    <c:v>6.5720319975646531</c:v>
                  </c:pt>
                  <c:pt idx="13">
                    <c:v>10.071478919985386</c:v>
                  </c:pt>
                  <c:pt idx="14">
                    <c:v>8.8998402475649101</c:v>
                  </c:pt>
                  <c:pt idx="15">
                    <c:v>19.401784658584518</c:v>
                  </c:pt>
                  <c:pt idx="16">
                    <c:v>13.759365959163723</c:v>
                  </c:pt>
                  <c:pt idx="17">
                    <c:v>6.6455146642118557</c:v>
                  </c:pt>
                  <c:pt idx="18">
                    <c:v>16.892023500381541</c:v>
                  </c:pt>
                  <c:pt idx="19">
                    <c:v>8.3681387273338306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'Comparisons by Enzyme'!$W$224:$W$243</c:f>
              <c:strCache>
                <c:ptCount val="20"/>
                <c:pt idx="0">
                  <c:v>Masseter</c:v>
                </c:pt>
                <c:pt idx="1">
                  <c:v>Plantaris</c:v>
                </c:pt>
                <c:pt idx="2">
                  <c:v>Rectus femoris </c:v>
                </c:pt>
                <c:pt idx="3">
                  <c:v>Pec. Major </c:v>
                </c:pt>
                <c:pt idx="4">
                  <c:v>Intercostals </c:v>
                </c:pt>
                <c:pt idx="5">
                  <c:v>Diaphragm </c:v>
                </c:pt>
                <c:pt idx="6">
                  <c:v>Semitendinosus </c:v>
                </c:pt>
                <c:pt idx="7">
                  <c:v>Glut. Max</c:v>
                </c:pt>
                <c:pt idx="8">
                  <c:v>Lower trapezius </c:v>
                </c:pt>
                <c:pt idx="9">
                  <c:v>Soleus</c:v>
                </c:pt>
                <c:pt idx="10">
                  <c:v>Biceps femoris </c:v>
                </c:pt>
                <c:pt idx="11">
                  <c:v>Vastus medialis </c:v>
                </c:pt>
                <c:pt idx="12">
                  <c:v>Biceps brachii</c:v>
                </c:pt>
                <c:pt idx="13">
                  <c:v>Medial trapezius </c:v>
                </c:pt>
                <c:pt idx="14">
                  <c:v>Grastroc</c:v>
                </c:pt>
                <c:pt idx="15">
                  <c:v>Erecor spinae </c:v>
                </c:pt>
                <c:pt idx="16">
                  <c:v>EDL </c:v>
                </c:pt>
                <c:pt idx="17">
                  <c:v>Vastus lateris </c:v>
                </c:pt>
                <c:pt idx="18">
                  <c:v>Tibialis anterior </c:v>
                </c:pt>
                <c:pt idx="19">
                  <c:v>Triceps </c:v>
                </c:pt>
              </c:strCache>
            </c:strRef>
          </c:cat>
          <c:val>
            <c:numRef>
              <c:f>'Comparisons by Enzyme'!$Z$224:$Z$243</c:f>
              <c:numCache>
                <c:formatCode>0.000</c:formatCode>
                <c:ptCount val="20"/>
                <c:pt idx="0">
                  <c:v>88.179735466666642</c:v>
                </c:pt>
                <c:pt idx="1">
                  <c:v>132.9506005333333</c:v>
                </c:pt>
                <c:pt idx="2">
                  <c:v>155.0447957333333</c:v>
                </c:pt>
                <c:pt idx="3">
                  <c:v>130.29979946666666</c:v>
                </c:pt>
                <c:pt idx="4">
                  <c:v>151.12684159999998</c:v>
                </c:pt>
                <c:pt idx="5">
                  <c:v>80.196151466666649</c:v>
                </c:pt>
                <c:pt idx="6">
                  <c:v>182.06079360000001</c:v>
                </c:pt>
                <c:pt idx="7">
                  <c:v>153.56847146666664</c:v>
                </c:pt>
                <c:pt idx="8">
                  <c:v>108.4520192</c:v>
                </c:pt>
                <c:pt idx="9">
                  <c:v>87.96363519999997</c:v>
                </c:pt>
                <c:pt idx="10">
                  <c:v>155.18337706666665</c:v>
                </c:pt>
                <c:pt idx="11">
                  <c:v>134.24503679999998</c:v>
                </c:pt>
                <c:pt idx="12">
                  <c:v>108.45028693333333</c:v>
                </c:pt>
                <c:pt idx="13">
                  <c:v>119.81525546666667</c:v>
                </c:pt>
                <c:pt idx="14">
                  <c:v>156.6700949333333</c:v>
                </c:pt>
                <c:pt idx="15">
                  <c:v>135.17829546666667</c:v>
                </c:pt>
                <c:pt idx="16">
                  <c:v>113.42015999999998</c:v>
                </c:pt>
                <c:pt idx="17">
                  <c:v>141.31961386666666</c:v>
                </c:pt>
                <c:pt idx="18">
                  <c:v>107.84226133333331</c:v>
                </c:pt>
                <c:pt idx="19">
                  <c:v>107.53153600000002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70-48BA-A1C8-21C9052B2BDB}"/>
            </c:ext>
          </c:extLst>
        </c:ser>
        <c:ser>
          <c:idx val="3"/>
          <c:order val="3"/>
          <c:tx>
            <c:strRef>
              <c:f>'Comparisons by Enzyme'!$AA$223</c:f>
              <c:strCache>
                <c:ptCount val="1"/>
                <c:pt idx="0">
                  <c:v>Lowlander-Hypoxia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'Comparisons by Enzyme'!$AA$245:$AA$264</c:f>
                <c:numCache>
                  <c:formatCode>General</c:formatCode>
                  <c:ptCount val="20"/>
                  <c:pt idx="0">
                    <c:v>5.6687096491845361</c:v>
                  </c:pt>
                  <c:pt idx="1">
                    <c:v>13.755581270513645</c:v>
                  </c:pt>
                  <c:pt idx="2">
                    <c:v>13.894318996349844</c:v>
                  </c:pt>
                  <c:pt idx="3">
                    <c:v>6.9311875447814</c:v>
                  </c:pt>
                  <c:pt idx="4">
                    <c:v>12.328732071814921</c:v>
                  </c:pt>
                  <c:pt idx="5">
                    <c:v>4.7235989634089792</c:v>
                  </c:pt>
                  <c:pt idx="6">
                    <c:v>9.8244014115543816</c:v>
                  </c:pt>
                  <c:pt idx="7">
                    <c:v>8.3325830735193449</c:v>
                  </c:pt>
                  <c:pt idx="8">
                    <c:v>3.9625319884516026</c:v>
                  </c:pt>
                  <c:pt idx="9">
                    <c:v>12.774083697047455</c:v>
                  </c:pt>
                  <c:pt idx="10">
                    <c:v>15.872747616343595</c:v>
                  </c:pt>
                  <c:pt idx="11">
                    <c:v>10.714253827801626</c:v>
                  </c:pt>
                  <c:pt idx="12">
                    <c:v>5.6132272371710377</c:v>
                  </c:pt>
                  <c:pt idx="13">
                    <c:v>4.9797408811205059</c:v>
                  </c:pt>
                  <c:pt idx="14">
                    <c:v>7.4352220198052397</c:v>
                  </c:pt>
                  <c:pt idx="15">
                    <c:v>16.597846259728012</c:v>
                  </c:pt>
                  <c:pt idx="16">
                    <c:v>16.87305589053808</c:v>
                  </c:pt>
                  <c:pt idx="17">
                    <c:v>12.210909981223759</c:v>
                  </c:pt>
                  <c:pt idx="18">
                    <c:v>13.669330700385258</c:v>
                  </c:pt>
                  <c:pt idx="19">
                    <c:v>18.158529565912069</c:v>
                  </c:pt>
                </c:numCache>
              </c:numRef>
            </c:plus>
            <c:minus>
              <c:numRef>
                <c:f>'Comparisons by Enzyme'!$AA$245:$AA$264</c:f>
                <c:numCache>
                  <c:formatCode>General</c:formatCode>
                  <c:ptCount val="20"/>
                  <c:pt idx="0">
                    <c:v>5.6687096491845361</c:v>
                  </c:pt>
                  <c:pt idx="1">
                    <c:v>13.755581270513645</c:v>
                  </c:pt>
                  <c:pt idx="2">
                    <c:v>13.894318996349844</c:v>
                  </c:pt>
                  <c:pt idx="3">
                    <c:v>6.9311875447814</c:v>
                  </c:pt>
                  <c:pt idx="4">
                    <c:v>12.328732071814921</c:v>
                  </c:pt>
                  <c:pt idx="5">
                    <c:v>4.7235989634089792</c:v>
                  </c:pt>
                  <c:pt idx="6">
                    <c:v>9.8244014115543816</c:v>
                  </c:pt>
                  <c:pt idx="7">
                    <c:v>8.3325830735193449</c:v>
                  </c:pt>
                  <c:pt idx="8">
                    <c:v>3.9625319884516026</c:v>
                  </c:pt>
                  <c:pt idx="9">
                    <c:v>12.774083697047455</c:v>
                  </c:pt>
                  <c:pt idx="10">
                    <c:v>15.872747616343595</c:v>
                  </c:pt>
                  <c:pt idx="11">
                    <c:v>10.714253827801626</c:v>
                  </c:pt>
                  <c:pt idx="12">
                    <c:v>5.6132272371710377</c:v>
                  </c:pt>
                  <c:pt idx="13">
                    <c:v>4.9797408811205059</c:v>
                  </c:pt>
                  <c:pt idx="14">
                    <c:v>7.4352220198052397</c:v>
                  </c:pt>
                  <c:pt idx="15">
                    <c:v>16.597846259728012</c:v>
                  </c:pt>
                  <c:pt idx="16">
                    <c:v>16.87305589053808</c:v>
                  </c:pt>
                  <c:pt idx="17">
                    <c:v>12.210909981223759</c:v>
                  </c:pt>
                  <c:pt idx="18">
                    <c:v>13.669330700385258</c:v>
                  </c:pt>
                  <c:pt idx="19">
                    <c:v>18.158529565912069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'Comparisons by Enzyme'!$W$224:$W$243</c:f>
              <c:strCache>
                <c:ptCount val="20"/>
                <c:pt idx="0">
                  <c:v>Masseter</c:v>
                </c:pt>
                <c:pt idx="1">
                  <c:v>Plantaris</c:v>
                </c:pt>
                <c:pt idx="2">
                  <c:v>Rectus femoris </c:v>
                </c:pt>
                <c:pt idx="3">
                  <c:v>Pec. Major </c:v>
                </c:pt>
                <c:pt idx="4">
                  <c:v>Intercostals </c:v>
                </c:pt>
                <c:pt idx="5">
                  <c:v>Diaphragm </c:v>
                </c:pt>
                <c:pt idx="6">
                  <c:v>Semitendinosus </c:v>
                </c:pt>
                <c:pt idx="7">
                  <c:v>Glut. Max</c:v>
                </c:pt>
                <c:pt idx="8">
                  <c:v>Lower trapezius </c:v>
                </c:pt>
                <c:pt idx="9">
                  <c:v>Soleus</c:v>
                </c:pt>
                <c:pt idx="10">
                  <c:v>Biceps femoris </c:v>
                </c:pt>
                <c:pt idx="11">
                  <c:v>Vastus medialis </c:v>
                </c:pt>
                <c:pt idx="12">
                  <c:v>Biceps brachii</c:v>
                </c:pt>
                <c:pt idx="13">
                  <c:v>Medial trapezius </c:v>
                </c:pt>
                <c:pt idx="14">
                  <c:v>Grastroc</c:v>
                </c:pt>
                <c:pt idx="15">
                  <c:v>Erecor spinae </c:v>
                </c:pt>
                <c:pt idx="16">
                  <c:v>EDL </c:v>
                </c:pt>
                <c:pt idx="17">
                  <c:v>Vastus lateris </c:v>
                </c:pt>
                <c:pt idx="18">
                  <c:v>Tibialis anterior </c:v>
                </c:pt>
                <c:pt idx="19">
                  <c:v>Triceps </c:v>
                </c:pt>
              </c:strCache>
            </c:strRef>
          </c:cat>
          <c:val>
            <c:numRef>
              <c:f>'Comparisons by Enzyme'!$AA$224:$AA$243</c:f>
              <c:numCache>
                <c:formatCode>0.000</c:formatCode>
                <c:ptCount val="20"/>
                <c:pt idx="0">
                  <c:v>83.300063999999992</c:v>
                </c:pt>
                <c:pt idx="1">
                  <c:v>120.80358577777777</c:v>
                </c:pt>
                <c:pt idx="2">
                  <c:v>127.63557333333334</c:v>
                </c:pt>
                <c:pt idx="3">
                  <c:v>129.57694933333332</c:v>
                </c:pt>
                <c:pt idx="4">
                  <c:v>146.13494399999999</c:v>
                </c:pt>
                <c:pt idx="5">
                  <c:v>82.538175999999993</c:v>
                </c:pt>
                <c:pt idx="6">
                  <c:v>170.04486399999999</c:v>
                </c:pt>
                <c:pt idx="7">
                  <c:v>162.56703999999996</c:v>
                </c:pt>
                <c:pt idx="8">
                  <c:v>109.9367573333333</c:v>
                </c:pt>
                <c:pt idx="9">
                  <c:v>78.142549333333335</c:v>
                </c:pt>
                <c:pt idx="10">
                  <c:v>158.82689066666666</c:v>
                </c:pt>
                <c:pt idx="11">
                  <c:v>114.06434666666665</c:v>
                </c:pt>
                <c:pt idx="12">
                  <c:v>117.34621866666666</c:v>
                </c:pt>
                <c:pt idx="13">
                  <c:v>130.07250133333335</c:v>
                </c:pt>
                <c:pt idx="14">
                  <c:v>153.85435733333333</c:v>
                </c:pt>
                <c:pt idx="15">
                  <c:v>137.25924266666669</c:v>
                </c:pt>
                <c:pt idx="16">
                  <c:v>85.593894399999996</c:v>
                </c:pt>
                <c:pt idx="17">
                  <c:v>125.29917866666665</c:v>
                </c:pt>
                <c:pt idx="18">
                  <c:v>126.87987199999998</c:v>
                </c:pt>
                <c:pt idx="19">
                  <c:v>139.931264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70-48BA-A1C8-21C9052B2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1615368"/>
        <c:axId val="851615696"/>
      </c:barChart>
      <c:catAx>
        <c:axId val="851615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Muscle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15696"/>
        <c:crosses val="autoZero"/>
        <c:auto val="1"/>
        <c:lblAlgn val="ctr"/>
        <c:lblOffset val="100"/>
        <c:noMultiLvlLbl val="0"/>
      </c:catAx>
      <c:valAx>
        <c:axId val="851615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CA" sz="1400">
                    <a:latin typeface="Calibri" panose="020F0502020204030204" pitchFamily="34" charset="0"/>
                    <a:cs typeface="Calibri" panose="020F0502020204030204" pitchFamily="34" charset="0"/>
                  </a:rPr>
                  <a:t>PK</a:t>
                </a:r>
                <a:r>
                  <a:rPr lang="en-CA" sz="1400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activity (</a:t>
                </a:r>
                <a:r>
                  <a:rPr lang="el-GR" sz="1400">
                    <a:latin typeface="Calibri" panose="020F0502020204030204" pitchFamily="34" charset="0"/>
                    <a:cs typeface="Calibri" panose="020F0502020204030204" pitchFamily="34" charset="0"/>
                  </a:rPr>
                  <a:t>μ</a:t>
                </a:r>
                <a:r>
                  <a:rPr lang="en-CA" sz="1400">
                    <a:latin typeface="Calibri" panose="020F0502020204030204" pitchFamily="34" charset="0"/>
                    <a:cs typeface="Calibri" panose="020F0502020204030204" pitchFamily="34" charset="0"/>
                  </a:rPr>
                  <a:t>mol/g/min)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1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'Summary-Triceps'!$G$59:$H$59</c:f>
                <c:numCache>
                  <c:formatCode>General</c:formatCode>
                  <c:ptCount val="2"/>
                  <c:pt idx="0">
                    <c:v>4.8302176427652075</c:v>
                  </c:pt>
                  <c:pt idx="1">
                    <c:v>10.919449088106722</c:v>
                  </c:pt>
                </c:numCache>
              </c:numRef>
            </c:plus>
            <c:minus>
              <c:numRef>
                <c:f>'Summary-Triceps'!$G$59:$H$59</c:f>
                <c:numCache>
                  <c:formatCode>General</c:formatCode>
                  <c:ptCount val="2"/>
                  <c:pt idx="0">
                    <c:v>4.8302176427652075</c:v>
                  </c:pt>
                  <c:pt idx="1">
                    <c:v>10.919449088106722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'Summary-Triceps'!$G$58:$H$58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'Summary-Triceps'!$D$59:$E$59</c:f>
              <c:numCache>
                <c:formatCode>General</c:formatCode>
                <c:ptCount val="2"/>
                <c:pt idx="0" formatCode="0.000">
                  <c:v>103.3435648</c:v>
                </c:pt>
                <c:pt idx="1">
                  <c:v>90.801088000000007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4-459A-B684-C947F5615CA3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'Summary-Triceps'!$G$60:$H$60</c:f>
                <c:numCache>
                  <c:formatCode>General</c:formatCode>
                  <c:ptCount val="2"/>
                  <c:pt idx="0">
                    <c:v>8.3681387273338306</c:v>
                  </c:pt>
                  <c:pt idx="1">
                    <c:v>18.158529565912069</c:v>
                  </c:pt>
                </c:numCache>
              </c:numRef>
            </c:plus>
            <c:minus>
              <c:numRef>
                <c:f>'Summary-Triceps'!$G$60:$H$60</c:f>
                <c:numCache>
                  <c:formatCode>General</c:formatCode>
                  <c:ptCount val="2"/>
                  <c:pt idx="0">
                    <c:v>8.3681387273338306</c:v>
                  </c:pt>
                  <c:pt idx="1">
                    <c:v>18.158529565912069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'Summary-Triceps'!$G$58:$H$58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'Summary-Triceps'!$D$60:$E$60</c:f>
              <c:numCache>
                <c:formatCode>General</c:formatCode>
                <c:ptCount val="2"/>
                <c:pt idx="0">
                  <c:v>107.53153600000002</c:v>
                </c:pt>
                <c:pt idx="1">
                  <c:v>139.931264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44-459A-B684-C947F5615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577408"/>
        <c:axId val="806577736"/>
      </c:lineChart>
      <c:catAx>
        <c:axId val="8065774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577736"/>
        <c:crosses val="autoZero"/>
        <c:auto val="1"/>
        <c:lblAlgn val="ctr"/>
        <c:lblOffset val="100"/>
        <c:noMultiLvlLbl val="0"/>
      </c:catAx>
      <c:valAx>
        <c:axId val="806577736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57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'Summary-Triceps'!$G$38:$H$38</c:f>
                <c:numCache>
                  <c:formatCode>General</c:formatCode>
                  <c:ptCount val="2"/>
                  <c:pt idx="0">
                    <c:v>4.6678424500669475</c:v>
                  </c:pt>
                  <c:pt idx="1">
                    <c:v>3.0213987876907242</c:v>
                  </c:pt>
                </c:numCache>
              </c:numRef>
            </c:plus>
            <c:minus>
              <c:numRef>
                <c:f>'Summary-Triceps'!$G$38:$H$38</c:f>
                <c:numCache>
                  <c:formatCode>General</c:formatCode>
                  <c:ptCount val="2"/>
                  <c:pt idx="0">
                    <c:v>4.6678424500669475</c:v>
                  </c:pt>
                  <c:pt idx="1">
                    <c:v>3.0213987876907242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'Summary-Triceps'!$G$37:$H$37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'Summary-Triceps'!$D$38:$E$38</c:f>
              <c:numCache>
                <c:formatCode>General</c:formatCode>
                <c:ptCount val="2"/>
                <c:pt idx="0">
                  <c:v>32.461378133333334</c:v>
                </c:pt>
                <c:pt idx="1">
                  <c:v>17.149439999999998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7-439C-B277-1F3BC1EA15AD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'Summary-Triceps'!$G$39:$H$39</c:f>
                <c:numCache>
                  <c:formatCode>General</c:formatCode>
                  <c:ptCount val="2"/>
                  <c:pt idx="0">
                    <c:v>2.4250500415326885</c:v>
                  </c:pt>
                  <c:pt idx="1">
                    <c:v>3.2307153644972488</c:v>
                  </c:pt>
                </c:numCache>
              </c:numRef>
            </c:plus>
            <c:minus>
              <c:numRef>
                <c:f>'Summary-Triceps'!$G$39:$H$39</c:f>
                <c:numCache>
                  <c:formatCode>General</c:formatCode>
                  <c:ptCount val="2"/>
                  <c:pt idx="0">
                    <c:v>2.4250500415326885</c:v>
                  </c:pt>
                  <c:pt idx="1">
                    <c:v>3.2307153644972488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'Summary-Triceps'!$G$37:$H$37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'Summary-Triceps'!$D$39:$E$39</c:f>
              <c:numCache>
                <c:formatCode>General</c:formatCode>
                <c:ptCount val="2"/>
                <c:pt idx="0">
                  <c:v>12.741687466666667</c:v>
                </c:pt>
                <c:pt idx="1">
                  <c:v>16.706998476190474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7-439C-B277-1F3BC1EA1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622928"/>
        <c:axId val="673626864"/>
      </c:lineChart>
      <c:catAx>
        <c:axId val="6736229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626864"/>
        <c:crosses val="autoZero"/>
        <c:auto val="1"/>
        <c:lblAlgn val="ctr"/>
        <c:lblOffset val="100"/>
        <c:noMultiLvlLbl val="0"/>
      </c:catAx>
      <c:valAx>
        <c:axId val="67362686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62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'Summary-Vastus lateralis'!$G$38:$H$38</c:f>
                <c:numCache>
                  <c:formatCode>General</c:formatCode>
                  <c:ptCount val="2"/>
                  <c:pt idx="0">
                    <c:v>0.92205603066291997</c:v>
                  </c:pt>
                  <c:pt idx="1">
                    <c:v>1.5678396908235084</c:v>
                  </c:pt>
                </c:numCache>
              </c:numRef>
            </c:plus>
            <c:minus>
              <c:numRef>
                <c:f>'Summary-Vastus lateralis'!$G$38:$H$38</c:f>
                <c:numCache>
                  <c:formatCode>General</c:formatCode>
                  <c:ptCount val="2"/>
                  <c:pt idx="0">
                    <c:v>0.92205603066291997</c:v>
                  </c:pt>
                  <c:pt idx="1">
                    <c:v>1.5678396908235084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'Summary-Vastus lateralis'!$G$37:$H$37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'Summary-Vastus lateralis'!$D$38:$E$38</c:f>
              <c:numCache>
                <c:formatCode>General</c:formatCode>
                <c:ptCount val="2"/>
                <c:pt idx="0">
                  <c:v>10.283557759999999</c:v>
                </c:pt>
                <c:pt idx="1">
                  <c:v>11.305452799999998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2-4412-89AD-0C771D27F801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'Summary-Vastus lateralis'!$G$39:$H$39</c:f>
                <c:numCache>
                  <c:formatCode>General</c:formatCode>
                  <c:ptCount val="2"/>
                  <c:pt idx="0">
                    <c:v>0.79346934925711343</c:v>
                  </c:pt>
                  <c:pt idx="1">
                    <c:v>0.82606474902099525</c:v>
                  </c:pt>
                </c:numCache>
              </c:numRef>
            </c:plus>
            <c:minus>
              <c:numRef>
                <c:f>'Summary-Vastus lateralis'!$G$39:$H$39</c:f>
                <c:numCache>
                  <c:formatCode>General</c:formatCode>
                  <c:ptCount val="2"/>
                  <c:pt idx="0">
                    <c:v>0.79346934925711343</c:v>
                  </c:pt>
                  <c:pt idx="1">
                    <c:v>0.82606474902099525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'Summary-Vastus lateralis'!$G$37:$H$37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'Summary-Vastus lateralis'!$D$39:$E$39</c:f>
              <c:numCache>
                <c:formatCode>General</c:formatCode>
                <c:ptCount val="2"/>
                <c:pt idx="0">
                  <c:v>8.9743972266666656</c:v>
                </c:pt>
                <c:pt idx="1">
                  <c:v>8.4909215999999983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42-4412-89AD-0C771D27F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613160"/>
        <c:axId val="806607584"/>
      </c:lineChart>
      <c:catAx>
        <c:axId val="8066131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607584"/>
        <c:crosses val="autoZero"/>
        <c:auto val="1"/>
        <c:lblAlgn val="ctr"/>
        <c:lblOffset val="100"/>
        <c:noMultiLvlLbl val="0"/>
      </c:catAx>
      <c:valAx>
        <c:axId val="80660758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613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'Summary-Vastus lateralis'!$G$30:$H$30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'Summary-Vastus lateralis'!$D$31:$E$31</c:f>
              <c:numCache>
                <c:formatCode>General</c:formatCode>
                <c:ptCount val="2"/>
                <c:pt idx="0" formatCode="0.000">
                  <c:v>16.494034199999998</c:v>
                </c:pt>
                <c:pt idx="1">
                  <c:v>22.076538142857142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D-4D9F-89E1-E2A2A3CE0F8B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'Summary-Vastus lateralis'!$G$30:$H$30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'Summary-Vastus lateralis'!$D$32:$E$32</c:f>
              <c:numCache>
                <c:formatCode>General</c:formatCode>
                <c:ptCount val="2"/>
                <c:pt idx="0" formatCode="0.000">
                  <c:v>20.733287000000001</c:v>
                </c:pt>
                <c:pt idx="1">
                  <c:v>19.299058777777773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AD-4D9F-89E1-E2A2A3CE0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5590303"/>
        <c:axId val="1715591135"/>
      </c:lineChart>
      <c:catAx>
        <c:axId val="171559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591135"/>
        <c:crosses val="autoZero"/>
        <c:auto val="1"/>
        <c:lblAlgn val="ctr"/>
        <c:lblOffset val="100"/>
        <c:noMultiLvlLbl val="0"/>
      </c:catAx>
      <c:valAx>
        <c:axId val="171559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59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'Summary-Vastus lateralis'!$G$51:$H$51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'Summary-Vastus lateralis'!$D$45:$E$45</c:f>
              <c:numCache>
                <c:formatCode>General</c:formatCode>
                <c:ptCount val="2"/>
                <c:pt idx="0">
                  <c:v>5.2705539999999997</c:v>
                </c:pt>
                <c:pt idx="1">
                  <c:v>6.7970820952380953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C7-4D5E-AEF1-FF2F3FE135C4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'Summary-Vastus lateralis'!$G$51:$H$51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'Summary-Vastus lateralis'!$D$46:$E$46</c:f>
              <c:numCache>
                <c:formatCode>General</c:formatCode>
                <c:ptCount val="2"/>
                <c:pt idx="0">
                  <c:v>5.4630747999999993</c:v>
                </c:pt>
                <c:pt idx="1">
                  <c:v>5.7538366666666674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C7-4D5E-AEF1-FF2F3FE13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024063"/>
        <c:axId val="1673024479"/>
      </c:lineChart>
      <c:catAx>
        <c:axId val="16730240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024479"/>
        <c:crosses val="autoZero"/>
        <c:auto val="1"/>
        <c:lblAlgn val="ctr"/>
        <c:lblOffset val="100"/>
        <c:noMultiLvlLbl val="0"/>
      </c:catAx>
      <c:valAx>
        <c:axId val="167302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02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LDH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'Summary-Vastus lateralis'!$G$51:$H$51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'Summary-Vastus lateralis'!$D$52:$E$52</c:f>
              <c:numCache>
                <c:formatCode>General</c:formatCode>
                <c:ptCount val="2"/>
                <c:pt idx="0">
                  <c:v>395.36215039999996</c:v>
                </c:pt>
                <c:pt idx="1">
                  <c:v>373.51814400000001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2-4604-ABE4-69A35F43C0AC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'Summary-Vastus lateralis'!$G$51:$H$51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'Summary-Vastus lateralis'!$D$53:$E$53</c:f>
              <c:numCache>
                <c:formatCode>General</c:formatCode>
                <c:ptCount val="2"/>
                <c:pt idx="0">
                  <c:v>521.88517546666651</c:v>
                </c:pt>
                <c:pt idx="1">
                  <c:v>533.8167395555555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32-4604-ABE4-69A35F43C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034463"/>
        <c:axId val="1673020319"/>
      </c:lineChart>
      <c:catAx>
        <c:axId val="167303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020319"/>
        <c:crosses val="autoZero"/>
        <c:auto val="1"/>
        <c:lblAlgn val="ctr"/>
        <c:lblOffset val="100"/>
        <c:noMultiLvlLbl val="0"/>
      </c:catAx>
      <c:valAx>
        <c:axId val="167302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03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'Summary-Vastus lateralis'!$G$58:$H$58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'Summary-Vastus lateralis'!$D$59:$E$59</c:f>
              <c:numCache>
                <c:formatCode>General</c:formatCode>
                <c:ptCount val="2"/>
                <c:pt idx="0" formatCode="0.000">
                  <c:v>123.23431679999999</c:v>
                </c:pt>
                <c:pt idx="1">
                  <c:v>105.56340266666666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F-43DF-8BFB-A70F068A6DB8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'Summary-Vastus lateralis'!$G$58:$H$58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'Summary-Vastus lateralis'!$D$60:$E$60</c:f>
              <c:numCache>
                <c:formatCode>General</c:formatCode>
                <c:ptCount val="2"/>
                <c:pt idx="0">
                  <c:v>141.31961386666666</c:v>
                </c:pt>
                <c:pt idx="1">
                  <c:v>125.29917866666665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5F-43DF-8BFB-A70F068A6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952815"/>
        <c:axId val="1718953231"/>
      </c:lineChart>
      <c:catAx>
        <c:axId val="171895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953231"/>
        <c:crosses val="autoZero"/>
        <c:auto val="1"/>
        <c:lblAlgn val="ctr"/>
        <c:lblOffset val="100"/>
        <c:noMultiLvlLbl val="0"/>
      </c:catAx>
      <c:valAx>
        <c:axId val="171895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95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'Summary-Vastus lateralis'!$G$64:$H$64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'Summary-Vastus lateralis'!$D$65:$E$65</c:f>
              <c:numCache>
                <c:formatCode>0.000</c:formatCode>
                <c:ptCount val="2"/>
                <c:pt idx="0">
                  <c:v>5.0201087999999991</c:v>
                </c:pt>
                <c:pt idx="1">
                  <c:v>5.4032799999999996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97-4FDE-ACD5-EA516D4BD9DC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'Summary-Vastus lateralis'!$G$64:$H$64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'Summary-Vastus lateralis'!$D$66:$E$66</c:f>
              <c:numCache>
                <c:formatCode>0.000</c:formatCode>
                <c:ptCount val="2"/>
                <c:pt idx="0">
                  <c:v>3.9273083733333332</c:v>
                </c:pt>
                <c:pt idx="1">
                  <c:v>2.6518476444444441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97-4FDE-ACD5-EA516D4BD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093167"/>
        <c:axId val="1873093583"/>
      </c:lineChart>
      <c:catAx>
        <c:axId val="187309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093583"/>
        <c:crosses val="autoZero"/>
        <c:auto val="1"/>
        <c:lblAlgn val="ctr"/>
        <c:lblOffset val="100"/>
        <c:noMultiLvlLbl val="0"/>
      </c:catAx>
      <c:valAx>
        <c:axId val="187309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09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'Summary-Tibialis anterior '!$G$38:$H$38</c:f>
                <c:numCache>
                  <c:formatCode>General</c:formatCode>
                  <c:ptCount val="2"/>
                  <c:pt idx="0">
                    <c:v>1.83135306553648</c:v>
                  </c:pt>
                  <c:pt idx="1">
                    <c:v>6.4574404222869912</c:v>
                  </c:pt>
                </c:numCache>
              </c:numRef>
            </c:plus>
            <c:minus>
              <c:numRef>
                <c:f>'Summary-Tibialis anterior '!$G$38:$H$38</c:f>
                <c:numCache>
                  <c:formatCode>General</c:formatCode>
                  <c:ptCount val="2"/>
                  <c:pt idx="0">
                    <c:v>1.83135306553648</c:v>
                  </c:pt>
                  <c:pt idx="1">
                    <c:v>6.4574404222869912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'Summary-Tibialis anterior '!$D$37:$E$37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'Summary-Tibialis anterior '!$D$38:$E$38</c:f>
              <c:numCache>
                <c:formatCode>General</c:formatCode>
                <c:ptCount val="2"/>
                <c:pt idx="0">
                  <c:v>18.8461952</c:v>
                </c:pt>
                <c:pt idx="1">
                  <c:v>34.226495999999997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1-447B-BAD6-F57982190747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'Summary-Tibialis anterior '!$G$39:$H$39</c:f>
                <c:numCache>
                  <c:formatCode>General</c:formatCode>
                  <c:ptCount val="2"/>
                  <c:pt idx="0">
                    <c:v>5.31366030422513</c:v>
                  </c:pt>
                  <c:pt idx="1">
                    <c:v>11.489552077910028</c:v>
                  </c:pt>
                </c:numCache>
              </c:numRef>
            </c:plus>
            <c:minus>
              <c:numRef>
                <c:f>'Summary-Tibialis anterior '!$G$39:$H$39</c:f>
                <c:numCache>
                  <c:formatCode>General</c:formatCode>
                  <c:ptCount val="2"/>
                  <c:pt idx="0">
                    <c:v>5.31366030422513</c:v>
                  </c:pt>
                  <c:pt idx="1">
                    <c:v>11.489552077910028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'Summary-Tibialis anterior '!$D$37:$E$37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'Summary-Tibialis anterior '!$D$39:$E$39</c:f>
              <c:numCache>
                <c:formatCode>General</c:formatCode>
                <c:ptCount val="2"/>
                <c:pt idx="0">
                  <c:v>23.072925866666662</c:v>
                </c:pt>
                <c:pt idx="1">
                  <c:v>31.717183999999996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41-447B-BAD6-F57982190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557072"/>
        <c:axId val="806558384"/>
      </c:lineChart>
      <c:catAx>
        <c:axId val="8065570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558384"/>
        <c:crosses val="autoZero"/>
        <c:auto val="1"/>
        <c:lblAlgn val="ctr"/>
        <c:lblOffset val="100"/>
        <c:noMultiLvlLbl val="0"/>
      </c:catAx>
      <c:valAx>
        <c:axId val="80655838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55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'[1]Summary-L.trapezius'!$G$31:$H$31</c:f>
                <c:numCache>
                  <c:formatCode>General</c:formatCode>
                  <c:ptCount val="2"/>
                  <c:pt idx="0">
                    <c:v>2.567413861808221</c:v>
                  </c:pt>
                  <c:pt idx="1">
                    <c:v>3.3822271600146321</c:v>
                  </c:pt>
                </c:numCache>
              </c:numRef>
            </c:plus>
            <c:minus>
              <c:numRef>
                <c:f>'[1]Summary-L.trapezius'!$G$31:$H$31</c:f>
                <c:numCache>
                  <c:formatCode>General</c:formatCode>
                  <c:ptCount val="2"/>
                  <c:pt idx="0">
                    <c:v>2.567413861808221</c:v>
                  </c:pt>
                  <c:pt idx="1">
                    <c:v>3.3822271600146321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'[1]Summary-L.trapezius'!$D$30:$E$30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'[1]Summary-L.trapezius'!$D$31:$E$31</c:f>
              <c:numCache>
                <c:formatCode>General</c:formatCode>
                <c:ptCount val="2"/>
                <c:pt idx="0">
                  <c:v>25.459622799999995</c:v>
                </c:pt>
                <c:pt idx="1">
                  <c:v>25.811921523809524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4-4D0C-B9B2-F8440631B869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'[1]Summary-L.trapezius'!$G$32:$H$32</c:f>
                <c:numCache>
                  <c:formatCode>General</c:formatCode>
                  <c:ptCount val="2"/>
                  <c:pt idx="0">
                    <c:v>1.4166070367601742</c:v>
                  </c:pt>
                  <c:pt idx="1">
                    <c:v>2.5791513041971603</c:v>
                  </c:pt>
                </c:numCache>
              </c:numRef>
            </c:plus>
            <c:minus>
              <c:numRef>
                <c:f>'[1]Summary-L.trapezius'!$G$32:$H$32</c:f>
                <c:numCache>
                  <c:formatCode>General</c:formatCode>
                  <c:ptCount val="2"/>
                  <c:pt idx="0">
                    <c:v>1.4166070367601742</c:v>
                  </c:pt>
                  <c:pt idx="1">
                    <c:v>2.5791513041971603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'[1]Summary-L.trapezius'!$D$30:$E$30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'[1]Summary-L.trapezius'!$D$32:$E$32</c:f>
              <c:numCache>
                <c:formatCode>General</c:formatCode>
                <c:ptCount val="2"/>
                <c:pt idx="0">
                  <c:v>31.055145333333332</c:v>
                </c:pt>
                <c:pt idx="1">
                  <c:v>29.6926499047619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E4-4D0C-B9B2-F8440631B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449680"/>
        <c:axId val="637450008"/>
      </c:lineChart>
      <c:catAx>
        <c:axId val="63744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50008"/>
        <c:crosses val="autoZero"/>
        <c:auto val="1"/>
        <c:lblAlgn val="ctr"/>
        <c:lblOffset val="100"/>
        <c:noMultiLvlLbl val="0"/>
      </c:catAx>
      <c:valAx>
        <c:axId val="637450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4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'Summary-Masseter'!$G$31:$H$31</c:f>
                <c:numCache>
                  <c:formatCode>General</c:formatCode>
                  <c:ptCount val="2"/>
                  <c:pt idx="0">
                    <c:v>7.7791532749214491</c:v>
                  </c:pt>
                  <c:pt idx="1">
                    <c:v>3.5055819681617932</c:v>
                  </c:pt>
                </c:numCache>
              </c:numRef>
            </c:plus>
            <c:minus>
              <c:numRef>
                <c:f>'Summary-Masseter'!$G$31:$H$31</c:f>
                <c:numCache>
                  <c:formatCode>General</c:formatCode>
                  <c:ptCount val="2"/>
                  <c:pt idx="0">
                    <c:v>7.7791532749214491</c:v>
                  </c:pt>
                  <c:pt idx="1">
                    <c:v>3.5055819681617932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'Summary-Masseter'!$D$30:$E$30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'Summary-Masseter'!$D$31:$E$31</c:f>
              <c:numCache>
                <c:formatCode>General</c:formatCode>
                <c:ptCount val="2"/>
                <c:pt idx="0" formatCode="0.000">
                  <c:v>41.861628800000005</c:v>
                </c:pt>
                <c:pt idx="1">
                  <c:v>44.731687809523805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B-41E0-A858-862A10014D27}"/>
            </c:ext>
          </c:extLst>
        </c:ser>
        <c:ser>
          <c:idx val="1"/>
          <c:order val="1"/>
          <c:tx>
            <c:v>Lowlander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'Summary-Masseter'!$G$32:$H$32</c:f>
                <c:numCache>
                  <c:formatCode>General</c:formatCode>
                  <c:ptCount val="2"/>
                  <c:pt idx="0">
                    <c:v>3.3104438164784908</c:v>
                  </c:pt>
                  <c:pt idx="1">
                    <c:v>4.6961669449815648</c:v>
                  </c:pt>
                </c:numCache>
              </c:numRef>
            </c:plus>
            <c:minus>
              <c:numRef>
                <c:f>'Summary-Masseter'!$G$32:$H$32</c:f>
                <c:numCache>
                  <c:formatCode>General</c:formatCode>
                  <c:ptCount val="2"/>
                  <c:pt idx="0">
                    <c:v>3.3104438164784908</c:v>
                  </c:pt>
                  <c:pt idx="1">
                    <c:v>4.6961669449815648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'Summary-Masseter'!$D$30:$E$30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'Summary-Masseter'!$D$32:$E$32</c:f>
              <c:numCache>
                <c:formatCode>General</c:formatCode>
                <c:ptCount val="2"/>
                <c:pt idx="0" formatCode="0.000">
                  <c:v>48.4456864</c:v>
                </c:pt>
                <c:pt idx="1">
                  <c:v>46.560975333333339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B-41E0-A858-862A10014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519808"/>
        <c:axId val="481525056"/>
      </c:lineChart>
      <c:catAx>
        <c:axId val="48151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25056"/>
        <c:crosses val="autoZero"/>
        <c:auto val="1"/>
        <c:lblAlgn val="ctr"/>
        <c:lblOffset val="100"/>
        <c:noMultiLvlLbl val="0"/>
      </c:catAx>
      <c:valAx>
        <c:axId val="481525056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1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'[1]Summary-L.trapezius'!$G$38:$H$38</c:f>
                <c:numCache>
                  <c:formatCode>General</c:formatCode>
                  <c:ptCount val="2"/>
                  <c:pt idx="0">
                    <c:v>4.3302525674685404</c:v>
                  </c:pt>
                  <c:pt idx="1">
                    <c:v>4.9937670851722036</c:v>
                  </c:pt>
                </c:numCache>
              </c:numRef>
            </c:plus>
            <c:minus>
              <c:numRef>
                <c:f>'[1]Summary-L.trapezius'!$G$38:$H$38</c:f>
                <c:numCache>
                  <c:formatCode>General</c:formatCode>
                  <c:ptCount val="2"/>
                  <c:pt idx="0">
                    <c:v>4.3302525674685404</c:v>
                  </c:pt>
                  <c:pt idx="1">
                    <c:v>4.9937670851722036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'[1]Summary-L.trapezius'!$D$37:$E$37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'[1]Summary-L.trapezius'!$D$38:$E$38</c:f>
              <c:numCache>
                <c:formatCode>General</c:formatCode>
                <c:ptCount val="2"/>
                <c:pt idx="0">
                  <c:v>49.734458666666661</c:v>
                </c:pt>
                <c:pt idx="1">
                  <c:v>50.396741333333338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5-49A6-A3E4-1D049F2D102F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'[1]Summary-L.trapezius'!$G$39:$H$39</c:f>
                <c:numCache>
                  <c:formatCode>General</c:formatCode>
                  <c:ptCount val="2"/>
                  <c:pt idx="0">
                    <c:v>4.9888705370417741</c:v>
                  </c:pt>
                  <c:pt idx="1">
                    <c:v>14.684091621727584</c:v>
                  </c:pt>
                </c:numCache>
              </c:numRef>
            </c:plus>
            <c:minus>
              <c:numRef>
                <c:f>'[1]Summary-L.trapezius'!$G$39:$H$39</c:f>
                <c:numCache>
                  <c:formatCode>General</c:formatCode>
                  <c:ptCount val="2"/>
                  <c:pt idx="0">
                    <c:v>4.9888705370417741</c:v>
                  </c:pt>
                  <c:pt idx="1">
                    <c:v>14.684091621727584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'[1]Summary-L.trapezius'!$D$37:$E$37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'[1]Summary-L.trapezius'!$D$39:$E$39</c:f>
              <c:numCache>
                <c:formatCode>General</c:formatCode>
                <c:ptCount val="2"/>
                <c:pt idx="0">
                  <c:v>50.145438933333324</c:v>
                </c:pt>
                <c:pt idx="1">
                  <c:v>58.612015999999983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5-49A6-A3E4-1D049F2D1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514440"/>
        <c:axId val="630517720"/>
      </c:lineChart>
      <c:catAx>
        <c:axId val="63051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517720"/>
        <c:crosses val="autoZero"/>
        <c:auto val="1"/>
        <c:lblAlgn val="ctr"/>
        <c:lblOffset val="100"/>
        <c:noMultiLvlLbl val="0"/>
      </c:catAx>
      <c:valAx>
        <c:axId val="630517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51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'[1]Summary-L.trapezius'!$G$65:$H$65</c:f>
                <c:numCache>
                  <c:formatCode>General</c:formatCode>
                  <c:ptCount val="2"/>
                  <c:pt idx="0">
                    <c:v>0.86732126192697212</c:v>
                  </c:pt>
                  <c:pt idx="1">
                    <c:v>0.72023405130331042</c:v>
                  </c:pt>
                </c:numCache>
              </c:numRef>
            </c:plus>
            <c:minus>
              <c:numRef>
                <c:f>'[1]Summary-L.trapezius'!$G$65:$H$65</c:f>
                <c:numCache>
                  <c:formatCode>General</c:formatCode>
                  <c:ptCount val="2"/>
                  <c:pt idx="0">
                    <c:v>0.86732126192697212</c:v>
                  </c:pt>
                  <c:pt idx="1">
                    <c:v>0.72023405130331042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'[1]Summary-L.trapezius'!$D$64:$E$64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'[1]Summary-L.trapezius'!$D$65:$E$65</c:f>
              <c:numCache>
                <c:formatCode>General</c:formatCode>
                <c:ptCount val="2"/>
                <c:pt idx="0">
                  <c:v>8.0614060800000011</c:v>
                </c:pt>
                <c:pt idx="1">
                  <c:v>6.9366144000000007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3-4EE7-91E8-86DF5FBD4162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'[1]Summary-L.trapezius'!$G$66:$H$66</c:f>
                <c:numCache>
                  <c:formatCode>General</c:formatCode>
                  <c:ptCount val="2"/>
                  <c:pt idx="0">
                    <c:v>0.46877084814502673</c:v>
                  </c:pt>
                  <c:pt idx="1">
                    <c:v>0.70000541654217552</c:v>
                  </c:pt>
                </c:numCache>
              </c:numRef>
            </c:plus>
            <c:minus>
              <c:numRef>
                <c:f>'[1]Summary-L.trapezius'!$G$66:$H$66</c:f>
                <c:numCache>
                  <c:formatCode>General</c:formatCode>
                  <c:ptCount val="2"/>
                  <c:pt idx="0">
                    <c:v>0.46877084814502673</c:v>
                  </c:pt>
                  <c:pt idx="1">
                    <c:v>0.70000541654217552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'[1]Summary-L.trapezius'!$D$64:$E$64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'[1]Summary-L.trapezius'!$D$66:$E$66</c:f>
              <c:numCache>
                <c:formatCode>General</c:formatCode>
                <c:ptCount val="2"/>
                <c:pt idx="0">
                  <c:v>6.0595121066666664</c:v>
                </c:pt>
                <c:pt idx="1">
                  <c:v>7.0970501333333322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3-4EE7-91E8-86DF5FBD4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042608"/>
        <c:axId val="509043264"/>
      </c:lineChart>
      <c:catAx>
        <c:axId val="50904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43264"/>
        <c:crosses val="autoZero"/>
        <c:auto val="1"/>
        <c:lblAlgn val="ctr"/>
        <c:lblOffset val="100"/>
        <c:noMultiLvlLbl val="0"/>
      </c:catAx>
      <c:valAx>
        <c:axId val="50904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4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LDH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'[1]Summary-L.trapezius'!$G$52:$H$52</c:f>
                <c:numCache>
                  <c:formatCode>General</c:formatCode>
                  <c:ptCount val="2"/>
                  <c:pt idx="0">
                    <c:v>42.453404738916859</c:v>
                  </c:pt>
                  <c:pt idx="1">
                    <c:v>60.942143616508559</c:v>
                  </c:pt>
                </c:numCache>
              </c:numRef>
            </c:plus>
            <c:minus>
              <c:numRef>
                <c:f>'[1]Summary-L.trapezius'!$G$52:$H$52</c:f>
                <c:numCache>
                  <c:formatCode>General</c:formatCode>
                  <c:ptCount val="2"/>
                  <c:pt idx="0">
                    <c:v>42.453404738916859</c:v>
                  </c:pt>
                  <c:pt idx="1">
                    <c:v>60.942143616508559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'[1]Summary-L.trapezius'!$D$51:$E$51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'[1]Summary-L.trapezius'!$D$52:$E$52</c:f>
              <c:numCache>
                <c:formatCode>General</c:formatCode>
                <c:ptCount val="2"/>
                <c:pt idx="0">
                  <c:v>442.56468479999995</c:v>
                </c:pt>
                <c:pt idx="1">
                  <c:v>429.14926933333328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A-4766-84F2-EC4F665937B3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'[1]Summary-L.trapezius'!$G$53:$H$53</c:f>
                <c:numCache>
                  <c:formatCode>General</c:formatCode>
                  <c:ptCount val="2"/>
                  <c:pt idx="0">
                    <c:v>67.634737028590536</c:v>
                  </c:pt>
                  <c:pt idx="1">
                    <c:v>34.1531348006421</c:v>
                  </c:pt>
                </c:numCache>
              </c:numRef>
            </c:plus>
            <c:minus>
              <c:numRef>
                <c:f>'[1]Summary-L.trapezius'!$G$53:$H$53</c:f>
                <c:numCache>
                  <c:formatCode>General</c:formatCode>
                  <c:ptCount val="2"/>
                  <c:pt idx="0">
                    <c:v>67.634737028590536</c:v>
                  </c:pt>
                  <c:pt idx="1">
                    <c:v>34.1531348006421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'[1]Summary-L.trapezius'!$D$51:$E$51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'[1]Summary-L.trapezius'!$D$53:$E$53</c:f>
              <c:numCache>
                <c:formatCode>General</c:formatCode>
                <c:ptCount val="2"/>
                <c:pt idx="0">
                  <c:v>578.23754239999994</c:v>
                </c:pt>
                <c:pt idx="1">
                  <c:v>532.94173866666654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A-4766-84F2-EC4F66593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728808"/>
        <c:axId val="642723560"/>
      </c:lineChart>
      <c:catAx>
        <c:axId val="64272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723560"/>
        <c:crosses val="autoZero"/>
        <c:auto val="1"/>
        <c:lblAlgn val="ctr"/>
        <c:lblOffset val="100"/>
        <c:noMultiLvlLbl val="0"/>
      </c:catAx>
      <c:valAx>
        <c:axId val="642723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72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'[1]Summary-L.trapezius'!$G$45:$H$45</c:f>
                <c:numCache>
                  <c:formatCode>General</c:formatCode>
                  <c:ptCount val="2"/>
                  <c:pt idx="0">
                    <c:v>4.3433459745790932</c:v>
                  </c:pt>
                  <c:pt idx="1">
                    <c:v>3.6585424315493533</c:v>
                  </c:pt>
                </c:numCache>
              </c:numRef>
            </c:plus>
            <c:minus>
              <c:numRef>
                <c:f>'[1]Summary-L.trapezius'!$G$45:$H$45</c:f>
                <c:numCache>
                  <c:formatCode>General</c:formatCode>
                  <c:ptCount val="2"/>
                  <c:pt idx="0">
                    <c:v>4.3433459745790932</c:v>
                  </c:pt>
                  <c:pt idx="1">
                    <c:v>3.6585424315493533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'[1]Summary-L.trapezius'!$D$44:$E$44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'[1]Summary-L.trapezius'!$D$45:$E$45</c:f>
              <c:numCache>
                <c:formatCode>General</c:formatCode>
                <c:ptCount val="2"/>
                <c:pt idx="0">
                  <c:v>33.229347566666668</c:v>
                </c:pt>
                <c:pt idx="1">
                  <c:v>26.588469333333332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9-4595-99B2-3DDBC808B937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'[1]Summary-L.trapezius'!$G$46:$H$46</c:f>
                <c:numCache>
                  <c:formatCode>General</c:formatCode>
                  <c:ptCount val="2"/>
                  <c:pt idx="0">
                    <c:v>5.8141158345972599</c:v>
                  </c:pt>
                  <c:pt idx="1">
                    <c:v>3.3462019985739384</c:v>
                  </c:pt>
                </c:numCache>
              </c:numRef>
            </c:plus>
            <c:minus>
              <c:numRef>
                <c:f>'[1]Summary-L.trapezius'!$G$46:$H$46</c:f>
                <c:numCache>
                  <c:formatCode>General</c:formatCode>
                  <c:ptCount val="2"/>
                  <c:pt idx="0">
                    <c:v>5.8141158345972599</c:v>
                  </c:pt>
                  <c:pt idx="1">
                    <c:v>3.3462019985739384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'[1]Summary-L.trapezius'!$D$44:$E$44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'[1]Summary-L.trapezius'!$D$46:$E$46</c:f>
              <c:numCache>
                <c:formatCode>General</c:formatCode>
                <c:ptCount val="2"/>
                <c:pt idx="0">
                  <c:v>30.780352266666664</c:v>
                </c:pt>
                <c:pt idx="1">
                  <c:v>30.657218464285712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E9-4595-99B2-3DDBC808B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753728"/>
        <c:axId val="663757008"/>
      </c:lineChart>
      <c:catAx>
        <c:axId val="66375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57008"/>
        <c:crosses val="autoZero"/>
        <c:auto val="1"/>
        <c:lblAlgn val="ctr"/>
        <c:lblOffset val="100"/>
        <c:noMultiLvlLbl val="0"/>
      </c:catAx>
      <c:valAx>
        <c:axId val="66375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5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'[1]Summary-L.trapezius'!$G$59:$H$59</c:f>
                <c:numCache>
                  <c:formatCode>General</c:formatCode>
                  <c:ptCount val="2"/>
                  <c:pt idx="0">
                    <c:v>6.4341118014665275</c:v>
                  </c:pt>
                  <c:pt idx="1">
                    <c:v>7.2958054814823532</c:v>
                  </c:pt>
                </c:numCache>
              </c:numRef>
            </c:plus>
            <c:minus>
              <c:numRef>
                <c:f>'[1]Summary-L.trapezius'!$G$59:$H$59</c:f>
                <c:numCache>
                  <c:formatCode>General</c:formatCode>
                  <c:ptCount val="2"/>
                  <c:pt idx="0">
                    <c:v>6.4341118014665275</c:v>
                  </c:pt>
                  <c:pt idx="1">
                    <c:v>7.2958054814823532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'[1]Summary-L.trapezius'!$D$58:$E$58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'[1]Summary-L.trapezius'!$D$59:$E$59</c:f>
              <c:numCache>
                <c:formatCode>General</c:formatCode>
                <c:ptCount val="2"/>
                <c:pt idx="0">
                  <c:v>97.088349866666661</c:v>
                </c:pt>
                <c:pt idx="1">
                  <c:v>94.056821333333332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96-46B9-86CE-ABDE307A1BD2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'[1]Summary-L.trapezius'!$G$60:$H$60</c:f>
                <c:numCache>
                  <c:formatCode>General</c:formatCode>
                  <c:ptCount val="2"/>
                  <c:pt idx="0">
                    <c:v>9.1506521062452997</c:v>
                  </c:pt>
                  <c:pt idx="1">
                    <c:v>3.9625319884516026</c:v>
                  </c:pt>
                </c:numCache>
              </c:numRef>
            </c:plus>
            <c:minus>
              <c:numRef>
                <c:f>'[1]Summary-L.trapezius'!$G$60:$H$60</c:f>
                <c:numCache>
                  <c:formatCode>General</c:formatCode>
                  <c:ptCount val="2"/>
                  <c:pt idx="0">
                    <c:v>9.1506521062452997</c:v>
                  </c:pt>
                  <c:pt idx="1">
                    <c:v>3.9625319884516026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'[1]Summary-L.trapezius'!$D$58:$E$58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'[1]Summary-L.trapezius'!$D$60:$E$60</c:f>
              <c:numCache>
                <c:formatCode>General</c:formatCode>
                <c:ptCount val="2"/>
                <c:pt idx="0">
                  <c:v>108.4520192</c:v>
                </c:pt>
                <c:pt idx="1">
                  <c:v>109.9367573333333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96-46B9-86CE-ABDE307A1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168896"/>
        <c:axId val="846171192"/>
      </c:lineChart>
      <c:catAx>
        <c:axId val="8461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171192"/>
        <c:crosses val="autoZero"/>
        <c:auto val="1"/>
        <c:lblAlgn val="ctr"/>
        <c:lblOffset val="100"/>
        <c:noMultiLvlLbl val="0"/>
      </c:catAx>
      <c:valAx>
        <c:axId val="846171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16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'Summary-Biceps femoris'!$G$31:$H$31</c:f>
                <c:numCache>
                  <c:formatCode>General</c:formatCode>
                  <c:ptCount val="2"/>
                  <c:pt idx="0">
                    <c:v>5.5721086908465951</c:v>
                  </c:pt>
                  <c:pt idx="1">
                    <c:v>2.8766209919600207</c:v>
                  </c:pt>
                </c:numCache>
              </c:numRef>
            </c:plus>
            <c:minus>
              <c:numRef>
                <c:f>'Summary-Biceps femoris'!$G$31:$H$31</c:f>
                <c:numCache>
                  <c:formatCode>General</c:formatCode>
                  <c:ptCount val="2"/>
                  <c:pt idx="0">
                    <c:v>5.5721086908465951</c:v>
                  </c:pt>
                  <c:pt idx="1">
                    <c:v>2.8766209919600207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'Summary-Biceps femoris'!$G$30:$H$30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'Summary-Biceps femoris'!$D$31:$E$31</c:f>
              <c:numCache>
                <c:formatCode>General</c:formatCode>
                <c:ptCount val="2"/>
                <c:pt idx="0" formatCode="0.000">
                  <c:v>29.291909599999997</c:v>
                </c:pt>
                <c:pt idx="1">
                  <c:v>23.508009142857141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2-4337-919C-3D48D0540CD1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'Summary-Biceps femoris'!$G$32:$H$32</c:f>
                <c:numCache>
                  <c:formatCode>General</c:formatCode>
                  <c:ptCount val="2"/>
                  <c:pt idx="0">
                    <c:v>1.9885375297960683</c:v>
                  </c:pt>
                  <c:pt idx="1">
                    <c:v>3.5202449015467674</c:v>
                  </c:pt>
                </c:numCache>
              </c:numRef>
            </c:plus>
            <c:minus>
              <c:numRef>
                <c:f>'Summary-Biceps femoris'!$G$32:$H$32</c:f>
                <c:numCache>
                  <c:formatCode>General</c:formatCode>
                  <c:ptCount val="2"/>
                  <c:pt idx="0">
                    <c:v>1.9885375297960683</c:v>
                  </c:pt>
                  <c:pt idx="1">
                    <c:v>3.5202449015467674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'Summary-Biceps femoris'!$G$30:$H$30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'Summary-Biceps femoris'!$D$32:$E$32</c:f>
              <c:numCache>
                <c:formatCode>General</c:formatCode>
                <c:ptCount val="2"/>
                <c:pt idx="0" formatCode="0.000">
                  <c:v>17.327487333333334</c:v>
                </c:pt>
                <c:pt idx="1">
                  <c:v>23.840428857142854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B2-4337-919C-3D48D0540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145232"/>
        <c:axId val="651142936"/>
      </c:lineChart>
      <c:catAx>
        <c:axId val="6511452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42936"/>
        <c:crosses val="autoZero"/>
        <c:auto val="1"/>
        <c:lblAlgn val="ctr"/>
        <c:lblOffset val="100"/>
        <c:noMultiLvlLbl val="0"/>
      </c:catAx>
      <c:valAx>
        <c:axId val="651142936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4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 Biceps brachii'!$G$31:$H$31</c:f>
                <c:numCache>
                  <c:formatCode>General</c:formatCode>
                  <c:ptCount val="2"/>
                  <c:pt idx="0">
                    <c:v>3.9121113525165643</c:v>
                  </c:pt>
                  <c:pt idx="1">
                    <c:v>2.0173056473608968</c:v>
                  </c:pt>
                </c:numCache>
              </c:numRef>
            </c:plus>
            <c:minus>
              <c:numRef>
                <c:f>'Summary- Biceps brachii'!$G$31:$H$31</c:f>
                <c:numCache>
                  <c:formatCode>General</c:formatCode>
                  <c:ptCount val="2"/>
                  <c:pt idx="0">
                    <c:v>3.9121113525165643</c:v>
                  </c:pt>
                  <c:pt idx="1">
                    <c:v>2.0173056473608968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 Biceps brachii'!$D$30:$E$30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 Biceps brachii'!$D$31:$E$31</c:f>
              <c:numCache>
                <c:formatCode>General</c:formatCode>
                <c:ptCount val="2"/>
                <c:pt idx="0" formatCode="0.000">
                  <c:v>37.453255866666666</c:v>
                </c:pt>
                <c:pt idx="1">
                  <c:v>26.626798857142855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F-4232-9F76-0C3E423C925E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 Biceps brachii'!$G$32:$H$32</c:f>
                <c:numCache>
                  <c:formatCode>General</c:formatCode>
                  <c:ptCount val="2"/>
                  <c:pt idx="0">
                    <c:v>2.3695653167926394</c:v>
                  </c:pt>
                  <c:pt idx="1">
                    <c:v>2.0956322617155245</c:v>
                  </c:pt>
                </c:numCache>
              </c:numRef>
            </c:plus>
            <c:minus>
              <c:numRef>
                <c:f>'Summary- Biceps brachii'!$G$32:$H$32</c:f>
                <c:numCache>
                  <c:formatCode>General</c:formatCode>
                  <c:ptCount val="2"/>
                  <c:pt idx="0">
                    <c:v>2.3695653167926394</c:v>
                  </c:pt>
                  <c:pt idx="1">
                    <c:v>2.0956322617155245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 Biceps brachii'!$D$30:$E$30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 Biceps brachii'!$D$32:$E$32</c:f>
              <c:numCache>
                <c:formatCode>General</c:formatCode>
                <c:ptCount val="2"/>
                <c:pt idx="0" formatCode="0.000">
                  <c:v>27.61573906666667</c:v>
                </c:pt>
                <c:pt idx="1">
                  <c:v>29.726749428571431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BF-4232-9F76-0C3E423C9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045496"/>
        <c:axId val="770044184"/>
      </c:lineChart>
      <c:catAx>
        <c:axId val="77004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044184"/>
        <c:crosses val="autoZero"/>
        <c:auto val="1"/>
        <c:lblAlgn val="ctr"/>
        <c:lblOffset val="100"/>
        <c:noMultiLvlLbl val="0"/>
      </c:catAx>
      <c:valAx>
        <c:axId val="770044184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04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 Biceps brachii'!$G$45:$H$45</c:f>
                <c:numCache>
                  <c:formatCode>General</c:formatCode>
                  <c:ptCount val="2"/>
                  <c:pt idx="0">
                    <c:v>3.7401804369534077</c:v>
                  </c:pt>
                  <c:pt idx="1">
                    <c:v>4.4307390030504497</c:v>
                  </c:pt>
                </c:numCache>
              </c:numRef>
            </c:plus>
            <c:minus>
              <c:numRef>
                <c:f>'Summary- Biceps brachii'!$G$45:$H$45</c:f>
                <c:numCache>
                  <c:formatCode>General</c:formatCode>
                  <c:ptCount val="2"/>
                  <c:pt idx="0">
                    <c:v>3.7401804369534077</c:v>
                  </c:pt>
                  <c:pt idx="1">
                    <c:v>4.4307390030504497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 Biceps brachii'!$G$44:$H$44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 Biceps brachii'!$D$45:$E$45</c:f>
              <c:numCache>
                <c:formatCode>General</c:formatCode>
                <c:ptCount val="2"/>
                <c:pt idx="0">
                  <c:v>62.631056799999996</c:v>
                </c:pt>
                <c:pt idx="1">
                  <c:v>46.189995523809522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3-4A7F-A619-D04742BDBBBB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 Biceps brachii'!$G$46:$H$46</c:f>
                <c:numCache>
                  <c:formatCode>General</c:formatCode>
                  <c:ptCount val="2"/>
                  <c:pt idx="0">
                    <c:v>6.6426969983035775</c:v>
                  </c:pt>
                  <c:pt idx="1">
                    <c:v>4.0473583023402968</c:v>
                  </c:pt>
                </c:numCache>
              </c:numRef>
            </c:plus>
            <c:minus>
              <c:numRef>
                <c:f>'Summary- Biceps brachii'!$G$46:$H$46</c:f>
                <c:numCache>
                  <c:formatCode>General</c:formatCode>
                  <c:ptCount val="2"/>
                  <c:pt idx="0">
                    <c:v>6.6426969983035775</c:v>
                  </c:pt>
                  <c:pt idx="1">
                    <c:v>4.0473583023402968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 Biceps brachii'!$G$44:$H$44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 Biceps brachii'!$D$46:$E$46</c:f>
              <c:numCache>
                <c:formatCode>General</c:formatCode>
                <c:ptCount val="2"/>
                <c:pt idx="0">
                  <c:v>50.911848266666667</c:v>
                </c:pt>
                <c:pt idx="1">
                  <c:v>55.20075557142858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E3-4A7F-A619-D04742BDB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594064"/>
        <c:axId val="673595048"/>
      </c:lineChart>
      <c:catAx>
        <c:axId val="67359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95048"/>
        <c:crosses val="autoZero"/>
        <c:auto val="1"/>
        <c:lblAlgn val="ctr"/>
        <c:lblOffset val="100"/>
        <c:noMultiLvlLbl val="0"/>
      </c:catAx>
      <c:valAx>
        <c:axId val="673595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9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'Summary-Vastus medialis '!$G$31:$H$31</c:f>
                <c:numCache>
                  <c:formatCode>General</c:formatCode>
                  <c:ptCount val="2"/>
                  <c:pt idx="0">
                    <c:v>1.6947433151453875</c:v>
                  </c:pt>
                  <c:pt idx="1">
                    <c:v>2.5098274786368129</c:v>
                  </c:pt>
                </c:numCache>
              </c:numRef>
            </c:plus>
            <c:minus>
              <c:numRef>
                <c:f>'Summary-Vastus medialis '!$G$31:$H$31</c:f>
                <c:numCache>
                  <c:formatCode>General</c:formatCode>
                  <c:ptCount val="2"/>
                  <c:pt idx="0">
                    <c:v>1.6947433151453875</c:v>
                  </c:pt>
                  <c:pt idx="1">
                    <c:v>2.5098274786368129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'Summary-Vastus medialis '!$G$30:$H$30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'Summary-Vastus medialis '!$D$31:$E$31</c:f>
              <c:numCache>
                <c:formatCode>General</c:formatCode>
                <c:ptCount val="2"/>
                <c:pt idx="0" formatCode="0.000">
                  <c:v>28.182466399999999</c:v>
                </c:pt>
                <c:pt idx="1">
                  <c:v>38.572030857142856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B-4446-A451-2BA770BF8748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'Summary-Vastus medialis '!$G$32:$H$32</c:f>
                <c:numCache>
                  <c:formatCode>General</c:formatCode>
                  <c:ptCount val="2"/>
                  <c:pt idx="0">
                    <c:v>2.6026612644216378</c:v>
                  </c:pt>
                  <c:pt idx="1">
                    <c:v>2.608698466066556</c:v>
                  </c:pt>
                </c:numCache>
              </c:numRef>
            </c:plus>
            <c:minus>
              <c:numRef>
                <c:f>'Summary-Vastus medialis '!$G$32:$H$32</c:f>
                <c:numCache>
                  <c:formatCode>General</c:formatCode>
                  <c:ptCount val="2"/>
                  <c:pt idx="0">
                    <c:v>2.6026612644216378</c:v>
                  </c:pt>
                  <c:pt idx="1">
                    <c:v>2.608698466066556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'Summary-Vastus medialis '!$G$30:$H$30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'Summary-Vastus medialis '!$D$32:$E$32</c:f>
              <c:numCache>
                <c:formatCode>General</c:formatCode>
                <c:ptCount val="2"/>
                <c:pt idx="0" formatCode="0.000">
                  <c:v>22.406952400000002</c:v>
                </c:pt>
                <c:pt idx="1">
                  <c:v>23.500435222222219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8B-4446-A451-2BA770BF8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25800"/>
        <c:axId val="647541872"/>
      </c:lineChart>
      <c:catAx>
        <c:axId val="64752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41872"/>
        <c:crosses val="autoZero"/>
        <c:auto val="1"/>
        <c:lblAlgn val="ctr"/>
        <c:lblOffset val="100"/>
        <c:noMultiLvlLbl val="0"/>
      </c:catAx>
      <c:valAx>
        <c:axId val="647541872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2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'Summary-Vastus medialis '!$G$38:$H$38</c:f>
                <c:numCache>
                  <c:formatCode>General</c:formatCode>
                  <c:ptCount val="2"/>
                  <c:pt idx="0">
                    <c:v>4.602964203976982</c:v>
                  </c:pt>
                  <c:pt idx="1">
                    <c:v>4.2361440295355788</c:v>
                  </c:pt>
                </c:numCache>
              </c:numRef>
            </c:plus>
            <c:minus>
              <c:numRef>
                <c:f>'Summary-Vastus medialis '!$G$38:$H$38</c:f>
                <c:numCache>
                  <c:formatCode>General</c:formatCode>
                  <c:ptCount val="2"/>
                  <c:pt idx="0">
                    <c:v>4.602964203976982</c:v>
                  </c:pt>
                  <c:pt idx="1">
                    <c:v>4.2361440295355788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'Summary-Vastus medialis '!$G$37:$H$37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'Summary-Vastus medialis '!$D$38:$E$38</c:f>
              <c:numCache>
                <c:formatCode>General</c:formatCode>
                <c:ptCount val="2"/>
                <c:pt idx="0">
                  <c:v>55.302310186666659</c:v>
                </c:pt>
                <c:pt idx="1">
                  <c:v>57.347090133333332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8-4341-990A-F5763D17047E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'Summary-Vastus medialis '!$G$39:$H$39</c:f>
                <c:numCache>
                  <c:formatCode>General</c:formatCode>
                  <c:ptCount val="2"/>
                  <c:pt idx="0">
                    <c:v>5.8646945763469276</c:v>
                  </c:pt>
                  <c:pt idx="1">
                    <c:v>2.4520577462504347</c:v>
                  </c:pt>
                </c:numCache>
              </c:numRef>
            </c:plus>
            <c:minus>
              <c:numRef>
                <c:f>'Summary-Vastus medialis '!$G$39:$H$39</c:f>
                <c:numCache>
                  <c:formatCode>General</c:formatCode>
                  <c:ptCount val="2"/>
                  <c:pt idx="0">
                    <c:v>5.8646945763469276</c:v>
                  </c:pt>
                  <c:pt idx="1">
                    <c:v>2.4520577462504347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'Summary-Vastus medialis '!$G$37:$H$37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'Summary-Vastus medialis '!$D$39:$E$39</c:f>
              <c:numCache>
                <c:formatCode>General</c:formatCode>
                <c:ptCount val="2"/>
                <c:pt idx="0">
                  <c:v>38.265250986666658</c:v>
                </c:pt>
                <c:pt idx="1">
                  <c:v>28.807053333333332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F8-4341-990A-F5763D170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125256"/>
        <c:axId val="769121320"/>
      </c:lineChart>
      <c:catAx>
        <c:axId val="76912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121320"/>
        <c:crosses val="autoZero"/>
        <c:auto val="1"/>
        <c:lblAlgn val="ctr"/>
        <c:lblOffset val="100"/>
        <c:noMultiLvlLbl val="0"/>
      </c:catAx>
      <c:valAx>
        <c:axId val="769121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12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'Summary-Masseter'!$G$38:$H$38</c:f>
                <c:numCache>
                  <c:formatCode>General</c:formatCode>
                  <c:ptCount val="2"/>
                  <c:pt idx="0">
                    <c:v>6.2461268913600918</c:v>
                  </c:pt>
                  <c:pt idx="1">
                    <c:v>2.39384406189268</c:v>
                  </c:pt>
                </c:numCache>
              </c:numRef>
            </c:plus>
            <c:minus>
              <c:numRef>
                <c:f>'Summary-Masseter'!$G$38:$H$38</c:f>
                <c:numCache>
                  <c:formatCode>General</c:formatCode>
                  <c:ptCount val="2"/>
                  <c:pt idx="0">
                    <c:v>6.2461268913600918</c:v>
                  </c:pt>
                  <c:pt idx="1">
                    <c:v>2.39384406189268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'Summary-Masseter'!$D$37:$E$37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'Summary-Masseter'!$D$38:$E$38</c:f>
              <c:numCache>
                <c:formatCode>General</c:formatCode>
                <c:ptCount val="2"/>
                <c:pt idx="0">
                  <c:v>52.414058666666662</c:v>
                </c:pt>
                <c:pt idx="1">
                  <c:v>52.974261333333338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2-4295-8C58-3BEFA895EE23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'Summary-Masseter'!$G$39:$H$39</c:f>
                <c:numCache>
                  <c:formatCode>General</c:formatCode>
                  <c:ptCount val="2"/>
                  <c:pt idx="0">
                    <c:v>3.5917463419482143</c:v>
                  </c:pt>
                  <c:pt idx="1">
                    <c:v>3.0158564381558612</c:v>
                  </c:pt>
                </c:numCache>
              </c:numRef>
            </c:plus>
            <c:minus>
              <c:numRef>
                <c:f>'Summary-Masseter'!$G$39:$H$39</c:f>
                <c:numCache>
                  <c:formatCode>General</c:formatCode>
                  <c:ptCount val="2"/>
                  <c:pt idx="0">
                    <c:v>3.5917463419482143</c:v>
                  </c:pt>
                  <c:pt idx="1">
                    <c:v>3.0158564381558612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'Summary-Masseter'!$D$37:$E$37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'Summary-Masseter'!$D$39:$E$39</c:f>
              <c:numCache>
                <c:formatCode>General</c:formatCode>
                <c:ptCount val="2"/>
                <c:pt idx="0">
                  <c:v>54.894881066666663</c:v>
                </c:pt>
                <c:pt idx="1">
                  <c:v>44.466821333333328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62-4295-8C58-3BEFA895E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470328"/>
        <c:axId val="688469672"/>
      </c:lineChart>
      <c:catAx>
        <c:axId val="68847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69672"/>
        <c:crosses val="autoZero"/>
        <c:auto val="1"/>
        <c:lblAlgn val="ctr"/>
        <c:lblOffset val="100"/>
        <c:noMultiLvlLbl val="0"/>
      </c:catAx>
      <c:valAx>
        <c:axId val="688469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7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'Summary-Vastus medialis '!$G$65:$H$65</c:f>
                <c:numCache>
                  <c:formatCode>General</c:formatCode>
                  <c:ptCount val="2"/>
                  <c:pt idx="0">
                    <c:v>0.82645069593498521</c:v>
                  </c:pt>
                  <c:pt idx="1">
                    <c:v>0.67709882482769124</c:v>
                  </c:pt>
                </c:numCache>
              </c:numRef>
            </c:plus>
            <c:minus>
              <c:numRef>
                <c:f>'Summary-Vastus medialis '!$G$65:$H$65</c:f>
                <c:numCache>
                  <c:formatCode>General</c:formatCode>
                  <c:ptCount val="2"/>
                  <c:pt idx="0">
                    <c:v>0.82645069593498521</c:v>
                  </c:pt>
                  <c:pt idx="1">
                    <c:v>0.67709882482769124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'Summary-Vastus medialis '!$G$64:$H$64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'Summary-Vastus medialis '!$D$65:$E$65</c:f>
              <c:numCache>
                <c:formatCode>0.000</c:formatCode>
                <c:ptCount val="2"/>
                <c:pt idx="0">
                  <c:v>6.9815543466666652</c:v>
                </c:pt>
                <c:pt idx="1">
                  <c:v>6.1308629333333329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9-43EE-987C-C4C1CE6EAD6C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'Summary-Vastus medialis '!$G$66:$H$66</c:f>
                <c:numCache>
                  <c:formatCode>General</c:formatCode>
                  <c:ptCount val="2"/>
                  <c:pt idx="0">
                    <c:v>0.75670432764782536</c:v>
                  </c:pt>
                  <c:pt idx="1">
                    <c:v>0.28643465608701141</c:v>
                  </c:pt>
                </c:numCache>
              </c:numRef>
            </c:plus>
            <c:minus>
              <c:numRef>
                <c:f>'Summary-Vastus medialis '!$G$66:$H$66</c:f>
                <c:numCache>
                  <c:formatCode>General</c:formatCode>
                  <c:ptCount val="2"/>
                  <c:pt idx="0">
                    <c:v>0.75670432764782536</c:v>
                  </c:pt>
                  <c:pt idx="1">
                    <c:v>0.28643465608701141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'Summary-Vastus medialis '!$G$64:$H$64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'Summary-Vastus medialis '!$D$66:$E$66</c:f>
              <c:numCache>
                <c:formatCode>0.000</c:formatCode>
                <c:ptCount val="2"/>
                <c:pt idx="0">
                  <c:v>4.7736938666666662</c:v>
                </c:pt>
                <c:pt idx="1">
                  <c:v>4.1798872888888887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49-43EE-987C-C4C1CE6EA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452656"/>
        <c:axId val="503453312"/>
      </c:lineChart>
      <c:catAx>
        <c:axId val="50345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53312"/>
        <c:crosses val="autoZero"/>
        <c:auto val="1"/>
        <c:lblAlgn val="ctr"/>
        <c:lblOffset val="100"/>
        <c:noMultiLvlLbl val="0"/>
      </c:catAx>
      <c:valAx>
        <c:axId val="503453312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5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'Summary-Vastus medialis '!$G$45:$H$45</c:f>
                <c:numCache>
                  <c:formatCode>General</c:formatCode>
                  <c:ptCount val="2"/>
                  <c:pt idx="0">
                    <c:v>7.0144475978617367</c:v>
                  </c:pt>
                  <c:pt idx="1">
                    <c:v>4.2014729131698525</c:v>
                  </c:pt>
                </c:numCache>
              </c:numRef>
            </c:plus>
            <c:minus>
              <c:numRef>
                <c:f>'Summary-Vastus medialis '!$G$45:$H$45</c:f>
                <c:numCache>
                  <c:formatCode>General</c:formatCode>
                  <c:ptCount val="2"/>
                  <c:pt idx="0">
                    <c:v>7.0144475978617367</c:v>
                  </c:pt>
                  <c:pt idx="1">
                    <c:v>4.2014729131698525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'Summary-Vastus medialis '!$D$44:$E$44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'Summary-Vastus medialis '!$D$45:$E$45</c:f>
              <c:numCache>
                <c:formatCode>General</c:formatCode>
                <c:ptCount val="2"/>
                <c:pt idx="0">
                  <c:v>51.826124000000007</c:v>
                </c:pt>
                <c:pt idx="1">
                  <c:v>59.081871904761911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3-4839-B98F-E65A3D58A060}"/>
            </c:ext>
          </c:extLst>
        </c:ser>
        <c:ser>
          <c:idx val="1"/>
          <c:order val="1"/>
          <c:tx>
            <c:v>Lowlander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'Summary-Vastus medialis '!$G$46:$H$46</c:f>
                <c:numCache>
                  <c:formatCode>General</c:formatCode>
                  <c:ptCount val="2"/>
                  <c:pt idx="0">
                    <c:v>4.6444001315951038</c:v>
                  </c:pt>
                  <c:pt idx="1">
                    <c:v>3.4027526046832346</c:v>
                  </c:pt>
                </c:numCache>
              </c:numRef>
            </c:plus>
            <c:minus>
              <c:numRef>
                <c:f>'Summary-Vastus medialis '!$G$46:$H$46</c:f>
                <c:numCache>
                  <c:formatCode>General</c:formatCode>
                  <c:ptCount val="2"/>
                  <c:pt idx="0">
                    <c:v>4.6444001315951038</c:v>
                  </c:pt>
                  <c:pt idx="1">
                    <c:v>3.4027526046832346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'Summary-Vastus medialis '!$D$44:$E$44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'Summary-Vastus medialis '!$D$46:$E$46</c:f>
              <c:numCache>
                <c:formatCode>General</c:formatCode>
                <c:ptCount val="2"/>
                <c:pt idx="0">
                  <c:v>35.131876933333324</c:v>
                </c:pt>
                <c:pt idx="1">
                  <c:v>37.289846277777777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C3-4839-B98F-E65A3D58A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349912"/>
        <c:axId val="747358440"/>
      </c:lineChart>
      <c:catAx>
        <c:axId val="74734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58440"/>
        <c:crosses val="autoZero"/>
        <c:auto val="1"/>
        <c:lblAlgn val="ctr"/>
        <c:lblOffset val="100"/>
        <c:noMultiLvlLbl val="0"/>
      </c:catAx>
      <c:valAx>
        <c:axId val="747358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4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LDH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'Summary-Vastus medialis '!$G$52:$H$52</c:f>
                <c:numCache>
                  <c:formatCode>General</c:formatCode>
                  <c:ptCount val="2"/>
                  <c:pt idx="0">
                    <c:v>14.814436291327929</c:v>
                  </c:pt>
                  <c:pt idx="1">
                    <c:v>34.133753077081373</c:v>
                  </c:pt>
                </c:numCache>
              </c:numRef>
            </c:plus>
            <c:minus>
              <c:numRef>
                <c:f>'Summary-Vastus medialis '!$G$52:$H$52</c:f>
                <c:numCache>
                  <c:formatCode>General</c:formatCode>
                  <c:ptCount val="2"/>
                  <c:pt idx="0">
                    <c:v>14.814436291327929</c:v>
                  </c:pt>
                  <c:pt idx="1">
                    <c:v>34.133753077081373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'Summary-Vastus medialis '!$D$51:$E$51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'Summary-Vastus medialis '!$D$52:$E$52</c:f>
              <c:numCache>
                <c:formatCode>General</c:formatCode>
                <c:ptCount val="2"/>
                <c:pt idx="0">
                  <c:v>376.69004799999993</c:v>
                </c:pt>
                <c:pt idx="1">
                  <c:v>365.56518399999999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4-43D5-9F6B-5434983774BC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'Summary-Vastus medialis '!$G$53:$H$53</c:f>
                <c:numCache>
                  <c:formatCode>General</c:formatCode>
                  <c:ptCount val="2"/>
                  <c:pt idx="0">
                    <c:v>21.487601673209348</c:v>
                  </c:pt>
                  <c:pt idx="1">
                    <c:v>74.387117337254352</c:v>
                  </c:pt>
                </c:numCache>
              </c:numRef>
            </c:plus>
            <c:minus>
              <c:numRef>
                <c:f>'Summary-Vastus medialis '!$G$53:$H$53</c:f>
                <c:numCache>
                  <c:formatCode>General</c:formatCode>
                  <c:ptCount val="2"/>
                  <c:pt idx="0">
                    <c:v>21.487601673209348</c:v>
                  </c:pt>
                  <c:pt idx="1">
                    <c:v>74.387117337254352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'Summary-Vastus medialis '!$D$51:$E$51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'Summary-Vastus medialis '!$D$53:$E$53</c:f>
              <c:numCache>
                <c:formatCode>General</c:formatCode>
                <c:ptCount val="2"/>
                <c:pt idx="0">
                  <c:v>396.6613504</c:v>
                </c:pt>
                <c:pt idx="1">
                  <c:v>478.26439111111102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14-43D5-9F6B-543498377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211544"/>
        <c:axId val="834215480"/>
      </c:lineChart>
      <c:catAx>
        <c:axId val="83421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15480"/>
        <c:crosses val="autoZero"/>
        <c:auto val="1"/>
        <c:lblAlgn val="ctr"/>
        <c:lblOffset val="100"/>
        <c:noMultiLvlLbl val="0"/>
      </c:catAx>
      <c:valAx>
        <c:axId val="834215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1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'Summary-Gastroc'!$P$3</c:f>
              <c:strCache>
                <c:ptCount val="1"/>
                <c:pt idx="0">
                  <c:v>Normoxia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'Summary-Gastroc'!$O$4:$O$9</c:f>
              <c:strCache>
                <c:ptCount val="6"/>
                <c:pt idx="0">
                  <c:v>COX</c:v>
                </c:pt>
                <c:pt idx="1">
                  <c:v>HOAD</c:v>
                </c:pt>
                <c:pt idx="2">
                  <c:v>CS</c:v>
                </c:pt>
                <c:pt idx="3">
                  <c:v>LDH</c:v>
                </c:pt>
                <c:pt idx="4">
                  <c:v>HK</c:v>
                </c:pt>
                <c:pt idx="5">
                  <c:v>PK</c:v>
                </c:pt>
              </c:strCache>
            </c:strRef>
          </c:cat>
          <c:val>
            <c:numRef>
              <c:f>'Summary-Gastroc'!$P$4:$P$9</c:f>
              <c:numCache>
                <c:formatCode>General</c:formatCode>
                <c:ptCount val="6"/>
                <c:pt idx="0">
                  <c:v>0.27674203290255872</c:v>
                </c:pt>
                <c:pt idx="1">
                  <c:v>0.18222439332768237</c:v>
                </c:pt>
                <c:pt idx="2">
                  <c:v>0.58537780253981664</c:v>
                </c:pt>
                <c:pt idx="3">
                  <c:v>-0.17802693136488001</c:v>
                </c:pt>
                <c:pt idx="4">
                  <c:v>-5.2620705328182082E-2</c:v>
                </c:pt>
                <c:pt idx="5">
                  <c:v>-5.2928802633724792E-2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E-4861-9EFE-5433C3713A15}"/>
            </c:ext>
          </c:extLst>
        </c:ser>
        <c:ser>
          <c:idx val="1"/>
          <c:order val="1"/>
          <c:tx>
            <c:strRef>
              <c:f>'Summary-Gastroc'!$Q$3</c:f>
              <c:strCache>
                <c:ptCount val="1"/>
                <c:pt idx="0">
                  <c:v>Hypoxia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'Summary-Gastroc'!$O$4:$O$9</c:f>
              <c:strCache>
                <c:ptCount val="6"/>
                <c:pt idx="0">
                  <c:v>COX</c:v>
                </c:pt>
                <c:pt idx="1">
                  <c:v>HOAD</c:v>
                </c:pt>
                <c:pt idx="2">
                  <c:v>CS</c:v>
                </c:pt>
                <c:pt idx="3">
                  <c:v>LDH</c:v>
                </c:pt>
                <c:pt idx="4">
                  <c:v>HK</c:v>
                </c:pt>
                <c:pt idx="5">
                  <c:v>PK</c:v>
                </c:pt>
              </c:strCache>
            </c:strRef>
          </c:cat>
          <c:val>
            <c:numRef>
              <c:f>'Summary-Gastroc'!$Q$4:$Q$9</c:f>
              <c:numCache>
                <c:formatCode>General</c:formatCode>
                <c:ptCount val="6"/>
                <c:pt idx="0">
                  <c:v>3.3614187605247814E-2</c:v>
                </c:pt>
                <c:pt idx="1">
                  <c:v>0.26107155174162688</c:v>
                </c:pt>
                <c:pt idx="2">
                  <c:v>0.75343542763382776</c:v>
                </c:pt>
                <c:pt idx="3">
                  <c:v>-6.477966916462996E-2</c:v>
                </c:pt>
                <c:pt idx="4">
                  <c:v>0.21965723043185736</c:v>
                </c:pt>
                <c:pt idx="5">
                  <c:v>-2.4504698677454084E-2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EE-4861-9EFE-5433C3713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2281640"/>
        <c:axId val="702284264"/>
      </c:barChart>
      <c:catAx>
        <c:axId val="702281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284264"/>
        <c:crosses val="autoZero"/>
        <c:auto val="1"/>
        <c:lblAlgn val="ctr"/>
        <c:lblOffset val="100"/>
        <c:noMultiLvlLbl val="0"/>
      </c:catAx>
      <c:valAx>
        <c:axId val="70228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28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'Summary-Masseter'!$G$65:$H$65</c:f>
                <c:numCache>
                  <c:formatCode>General</c:formatCode>
                  <c:ptCount val="2"/>
                  <c:pt idx="0">
                    <c:v>0.74136977760574896</c:v>
                  </c:pt>
                  <c:pt idx="1">
                    <c:v>0.24889234564177268</c:v>
                  </c:pt>
                </c:numCache>
              </c:numRef>
            </c:plus>
            <c:minus>
              <c:numRef>
                <c:f>'Summary-Masseter'!$G$65:$H$65</c:f>
                <c:numCache>
                  <c:formatCode>General</c:formatCode>
                  <c:ptCount val="2"/>
                  <c:pt idx="0">
                    <c:v>0.74136977760574896</c:v>
                  </c:pt>
                  <c:pt idx="1">
                    <c:v>0.24889234564177268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'Summary-Masseter'!$D$64:$E$64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'Summary-Masseter'!$D$65:$E$65</c:f>
              <c:numCache>
                <c:formatCode>0.000</c:formatCode>
                <c:ptCount val="2"/>
                <c:pt idx="0">
                  <c:v>7.9279132799999985</c:v>
                </c:pt>
                <c:pt idx="1">
                  <c:v>7.8311445333333323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C-48F1-9C14-6ECF7B3498B6}"/>
            </c:ext>
          </c:extLst>
        </c:ser>
        <c:ser>
          <c:idx val="1"/>
          <c:order val="1"/>
          <c:tx>
            <c:v>Lowlanders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'Summary-Masseter'!$G$66:$H$66</c:f>
                <c:numCache>
                  <c:formatCode>General</c:formatCode>
                  <c:ptCount val="2"/>
                  <c:pt idx="0">
                    <c:v>0.5946003673454523</c:v>
                  </c:pt>
                  <c:pt idx="1">
                    <c:v>0.13199547506031029</c:v>
                  </c:pt>
                </c:numCache>
              </c:numRef>
            </c:plus>
            <c:minus>
              <c:numRef>
                <c:f>'Summary-Masseter'!$G$66:$H$66</c:f>
                <c:numCache>
                  <c:formatCode>General</c:formatCode>
                  <c:ptCount val="2"/>
                  <c:pt idx="0">
                    <c:v>0.5946003673454523</c:v>
                  </c:pt>
                  <c:pt idx="1">
                    <c:v>0.13199547506031029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'Summary-Masseter'!$D$64:$E$64</c:f>
              <c:strCache>
                <c:ptCount val="2"/>
                <c:pt idx="0">
                  <c:v>NX</c:v>
                </c:pt>
                <c:pt idx="1">
                  <c:v>HX</c:v>
                </c:pt>
              </c:strCache>
            </c:strRef>
          </c:cat>
          <c:val>
            <c:numRef>
              <c:f>'Summary-Masseter'!$D$66:$E$66</c:f>
              <c:numCache>
                <c:formatCode>0.000</c:formatCode>
                <c:ptCount val="2"/>
                <c:pt idx="0">
                  <c:v>8.3694897066666663</c:v>
                </c:pt>
                <c:pt idx="1">
                  <c:v>7.6675845333333319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1C-48F1-9C14-6ECF7B349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974024"/>
        <c:axId val="596959920"/>
      </c:lineChart>
      <c:catAx>
        <c:axId val="59697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59920"/>
        <c:crosses val="autoZero"/>
        <c:auto val="1"/>
        <c:lblAlgn val="ctr"/>
        <c:lblOffset val="100"/>
        <c:noMultiLvlLbl val="0"/>
      </c:catAx>
      <c:valAx>
        <c:axId val="596959920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7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5" Type="http://schemas.openxmlformats.org/officeDocument/2006/relationships/chart" Target="../charts/chart57.xml"/><Relationship Id="rId4" Type="http://schemas.openxmlformats.org/officeDocument/2006/relationships/chart" Target="../charts/chart56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6" Type="http://schemas.openxmlformats.org/officeDocument/2006/relationships/chart" Target="../charts/chart67.xml"/><Relationship Id="rId5" Type="http://schemas.openxmlformats.org/officeDocument/2006/relationships/chart" Target="../charts/chart66.xml"/><Relationship Id="rId4" Type="http://schemas.openxmlformats.org/officeDocument/2006/relationships/chart" Target="../charts/chart6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6" Type="http://schemas.openxmlformats.org/officeDocument/2006/relationships/chart" Target="../charts/chart74.xml"/><Relationship Id="rId5" Type="http://schemas.openxmlformats.org/officeDocument/2006/relationships/chart" Target="../charts/chart73.xml"/><Relationship Id="rId4" Type="http://schemas.openxmlformats.org/officeDocument/2006/relationships/chart" Target="../charts/chart7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7.xml"/><Relationship Id="rId1" Type="http://schemas.openxmlformats.org/officeDocument/2006/relationships/chart" Target="../charts/chart76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5" Type="http://schemas.openxmlformats.org/officeDocument/2006/relationships/chart" Target="../charts/chart82.xml"/><Relationship Id="rId4" Type="http://schemas.openxmlformats.org/officeDocument/2006/relationships/chart" Target="../charts/chart8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9524</xdr:colOff>
      <xdr:row>3</xdr:row>
      <xdr:rowOff>0</xdr:rowOff>
    </xdr:from>
    <xdr:to>
      <xdr:col>41</xdr:col>
      <xdr:colOff>588819</xdr:colOff>
      <xdr:row>43</xdr:row>
      <xdr:rowOff>173181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1AE1FC-2E00-4CB2-81DB-89ADB4E73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5603</xdr:colOff>
      <xdr:row>45</xdr:row>
      <xdr:rowOff>187577</xdr:rowOff>
    </xdr:from>
    <xdr:to>
      <xdr:col>41</xdr:col>
      <xdr:colOff>588819</xdr:colOff>
      <xdr:row>86</xdr:row>
      <xdr:rowOff>173182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9177F4-788A-4AD6-A489-DA56EFD99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5601</xdr:colOff>
      <xdr:row>90</xdr:row>
      <xdr:rowOff>1</xdr:rowOff>
    </xdr:from>
    <xdr:to>
      <xdr:col>42</xdr:col>
      <xdr:colOff>17318</xdr:colOff>
      <xdr:row>130</xdr:row>
      <xdr:rowOff>173183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A33616-62A8-41A2-84C8-9707B9C7C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865908</xdr:colOff>
      <xdr:row>134</xdr:row>
      <xdr:rowOff>11206</xdr:rowOff>
    </xdr:from>
    <xdr:to>
      <xdr:col>41</xdr:col>
      <xdr:colOff>588818</xdr:colOff>
      <xdr:row>172</xdr:row>
      <xdr:rowOff>51955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153792-6D82-44D6-9578-9BBB256AE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177</xdr:row>
      <xdr:rowOff>1</xdr:rowOff>
    </xdr:from>
    <xdr:to>
      <xdr:col>42</xdr:col>
      <xdr:colOff>1</xdr:colOff>
      <xdr:row>215</xdr:row>
      <xdr:rowOff>112060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0EE2C2-08BF-408F-B42A-9EFCB32F5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5951</xdr:colOff>
      <xdr:row>221</xdr:row>
      <xdr:rowOff>170256</xdr:rowOff>
    </xdr:from>
    <xdr:to>
      <xdr:col>43</xdr:col>
      <xdr:colOff>27213</xdr:colOff>
      <xdr:row>251</xdr:row>
      <xdr:rowOff>27213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24CE86-9801-4E7F-8178-60E889DB3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27</xdr:row>
      <xdr:rowOff>14287</xdr:rowOff>
    </xdr:from>
    <xdr:to>
      <xdr:col>16</xdr:col>
      <xdr:colOff>342900</xdr:colOff>
      <xdr:row>41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E0CACB-21A6-49EF-B9DE-007265EF5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26</xdr:row>
      <xdr:rowOff>179614</xdr:rowOff>
    </xdr:from>
    <xdr:to>
      <xdr:col>24</xdr:col>
      <xdr:colOff>285750</xdr:colOff>
      <xdr:row>41</xdr:row>
      <xdr:rowOff>65314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718E19-3657-4584-A198-27E8C150B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</xdr:colOff>
      <xdr:row>42</xdr:row>
      <xdr:rowOff>2722</xdr:rowOff>
    </xdr:from>
    <xdr:to>
      <xdr:col>16</xdr:col>
      <xdr:colOff>312965</xdr:colOff>
      <xdr:row>56</xdr:row>
      <xdr:rowOff>78922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D1B4E8-D738-4962-AA57-2A03A5B54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598715</xdr:colOff>
      <xdr:row>42</xdr:row>
      <xdr:rowOff>29936</xdr:rowOff>
    </xdr:from>
    <xdr:to>
      <xdr:col>24</xdr:col>
      <xdr:colOff>272143</xdr:colOff>
      <xdr:row>56</xdr:row>
      <xdr:rowOff>106136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234645-2ECC-4BAF-88CF-8A10EF5CD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13608</xdr:colOff>
      <xdr:row>57</xdr:row>
      <xdr:rowOff>2722</xdr:rowOff>
    </xdr:from>
    <xdr:to>
      <xdr:col>16</xdr:col>
      <xdr:colOff>326572</xdr:colOff>
      <xdr:row>71</xdr:row>
      <xdr:rowOff>78922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65D9C5-8034-4D35-A1BC-F2BEC4EFF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13607</xdr:colOff>
      <xdr:row>57</xdr:row>
      <xdr:rowOff>2722</xdr:rowOff>
    </xdr:from>
    <xdr:to>
      <xdr:col>24</xdr:col>
      <xdr:colOff>299357</xdr:colOff>
      <xdr:row>71</xdr:row>
      <xdr:rowOff>78922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199693-F83E-4B64-A032-3F76558EE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603250</xdr:colOff>
      <xdr:row>27</xdr:row>
      <xdr:rowOff>4234</xdr:rowOff>
    </xdr:from>
    <xdr:to>
      <xdr:col>15</xdr:col>
      <xdr:colOff>391583</xdr:colOff>
      <xdr:row>41</xdr:row>
      <xdr:rowOff>80434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803A8-A78D-4BD1-BF6A-77C1FBD73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10584</xdr:colOff>
      <xdr:row>27</xdr:row>
      <xdr:rowOff>14817</xdr:rowOff>
    </xdr:from>
    <xdr:to>
      <xdr:col>23</xdr:col>
      <xdr:colOff>285750</xdr:colOff>
      <xdr:row>41</xdr:row>
      <xdr:rowOff>91017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F89074BF-13AE-4607-ABB6-65316D286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43</xdr:row>
      <xdr:rowOff>14817</xdr:rowOff>
    </xdr:from>
    <xdr:to>
      <xdr:col>15</xdr:col>
      <xdr:colOff>402167</xdr:colOff>
      <xdr:row>57</xdr:row>
      <xdr:rowOff>91017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2BAABB-C36B-45F8-B4AD-AF6195733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21168</xdr:colOff>
      <xdr:row>42</xdr:row>
      <xdr:rowOff>184150</xdr:rowOff>
    </xdr:from>
    <xdr:to>
      <xdr:col>23</xdr:col>
      <xdr:colOff>296334</xdr:colOff>
      <xdr:row>57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08CE3C-BBB2-4EA8-AE17-6C9F481C8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603251</xdr:colOff>
      <xdr:row>59</xdr:row>
      <xdr:rowOff>25401</xdr:rowOff>
    </xdr:from>
    <xdr:to>
      <xdr:col>15</xdr:col>
      <xdr:colOff>391584</xdr:colOff>
      <xdr:row>73</xdr:row>
      <xdr:rowOff>101601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7C97C9-D138-4A99-92AE-21F03E1F8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21168</xdr:colOff>
      <xdr:row>59</xdr:row>
      <xdr:rowOff>4234</xdr:rowOff>
    </xdr:from>
    <xdr:to>
      <xdr:col>23</xdr:col>
      <xdr:colOff>296334</xdr:colOff>
      <xdr:row>73</xdr:row>
      <xdr:rowOff>80434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B3CEA3-D1A6-49AB-BA66-F5B9E354A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319768</xdr:colOff>
      <xdr:row>28</xdr:row>
      <xdr:rowOff>29936</xdr:rowOff>
    </xdr:from>
    <xdr:to>
      <xdr:col>17</xdr:col>
      <xdr:colOff>605518</xdr:colOff>
      <xdr:row>42</xdr:row>
      <xdr:rowOff>106136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AC7990-5EA1-4435-9C70-5A01CA1F0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381001</xdr:colOff>
      <xdr:row>47</xdr:row>
      <xdr:rowOff>57150</xdr:rowOff>
    </xdr:from>
    <xdr:to>
      <xdr:col>17</xdr:col>
      <xdr:colOff>666751</xdr:colOff>
      <xdr:row>61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39A5FC-1AC6-49E9-B4EC-3309CAB28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1047751</xdr:colOff>
      <xdr:row>28</xdr:row>
      <xdr:rowOff>29936</xdr:rowOff>
    </xdr:from>
    <xdr:to>
      <xdr:col>25</xdr:col>
      <xdr:colOff>231322</xdr:colOff>
      <xdr:row>42</xdr:row>
      <xdr:rowOff>106136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853C18-9B7E-4BF2-804B-D71DECAAD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29</xdr:row>
      <xdr:rowOff>2722</xdr:rowOff>
    </xdr:from>
    <xdr:to>
      <xdr:col>16</xdr:col>
      <xdr:colOff>598714</xdr:colOff>
      <xdr:row>43</xdr:row>
      <xdr:rowOff>78922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401BBB-F353-48B7-8129-5F9FA8025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598714</xdr:colOff>
      <xdr:row>29</xdr:row>
      <xdr:rowOff>5444</xdr:rowOff>
    </xdr:from>
    <xdr:to>
      <xdr:col>25</xdr:col>
      <xdr:colOff>293914</xdr:colOff>
      <xdr:row>43</xdr:row>
      <xdr:rowOff>157844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92C39F-32B4-4577-A485-3D9F60E88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21771</xdr:colOff>
      <xdr:row>44</xdr:row>
      <xdr:rowOff>157844</xdr:rowOff>
    </xdr:from>
    <xdr:to>
      <xdr:col>16</xdr:col>
      <xdr:colOff>609599</xdr:colOff>
      <xdr:row>59</xdr:row>
      <xdr:rowOff>125187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AF6A17-83FB-4A1B-ABC6-257EC13A1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598715</xdr:colOff>
      <xdr:row>45</xdr:row>
      <xdr:rowOff>5444</xdr:rowOff>
    </xdr:from>
    <xdr:to>
      <xdr:col>25</xdr:col>
      <xdr:colOff>293915</xdr:colOff>
      <xdr:row>59</xdr:row>
      <xdr:rowOff>157844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7FBB55-F795-4E8B-813D-D68FEAC2C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54428</xdr:colOff>
      <xdr:row>61</xdr:row>
      <xdr:rowOff>5443</xdr:rowOff>
    </xdr:from>
    <xdr:to>
      <xdr:col>17</xdr:col>
      <xdr:colOff>32656</xdr:colOff>
      <xdr:row>75</xdr:row>
      <xdr:rowOff>157843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C725D5-6F65-4F19-AEFC-44E958575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21771</xdr:colOff>
      <xdr:row>61</xdr:row>
      <xdr:rowOff>16328</xdr:rowOff>
    </xdr:from>
    <xdr:to>
      <xdr:col>25</xdr:col>
      <xdr:colOff>326571</xdr:colOff>
      <xdr:row>75</xdr:row>
      <xdr:rowOff>168728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3D57A3-9B1F-44C8-BC62-AA0F9D52A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77930</xdr:colOff>
      <xdr:row>28</xdr:row>
      <xdr:rowOff>100446</xdr:rowOff>
    </xdr:from>
    <xdr:to>
      <xdr:col>17</xdr:col>
      <xdr:colOff>458930</xdr:colOff>
      <xdr:row>42</xdr:row>
      <xdr:rowOff>176646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ED81C7-30DC-4BB0-9E0D-2DA533872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26</xdr:row>
      <xdr:rowOff>14287</xdr:rowOff>
    </xdr:from>
    <xdr:to>
      <xdr:col>18</xdr:col>
      <xdr:colOff>295275</xdr:colOff>
      <xdr:row>40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BAADB1-0BF6-4E37-B6D6-30163E9B9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9525</xdr:colOff>
      <xdr:row>26</xdr:row>
      <xdr:rowOff>4762</xdr:rowOff>
    </xdr:from>
    <xdr:to>
      <xdr:col>26</xdr:col>
      <xdr:colOff>314325</xdr:colOff>
      <xdr:row>40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A65857-EC02-4829-A2A8-395B5140D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41</xdr:row>
      <xdr:rowOff>23812</xdr:rowOff>
    </xdr:from>
    <xdr:to>
      <xdr:col>18</xdr:col>
      <xdr:colOff>304800</xdr:colOff>
      <xdr:row>55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150E78F-FA1A-4A00-BAE0-B96865834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9525</xdr:colOff>
      <xdr:row>41</xdr:row>
      <xdr:rowOff>4762</xdr:rowOff>
    </xdr:from>
    <xdr:to>
      <xdr:col>26</xdr:col>
      <xdr:colOff>314325</xdr:colOff>
      <xdr:row>55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4FBD52-BF80-4CF4-B35E-D26A5B319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23812</xdr:colOff>
      <xdr:row>57</xdr:row>
      <xdr:rowOff>4762</xdr:rowOff>
    </xdr:from>
    <xdr:to>
      <xdr:col>18</xdr:col>
      <xdr:colOff>328612</xdr:colOff>
      <xdr:row>71</xdr:row>
      <xdr:rowOff>80962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60DE874-CA79-46E2-B948-466B5F58B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20411</xdr:colOff>
      <xdr:row>56</xdr:row>
      <xdr:rowOff>179615</xdr:rowOff>
    </xdr:from>
    <xdr:to>
      <xdr:col>26</xdr:col>
      <xdr:colOff>306161</xdr:colOff>
      <xdr:row>71</xdr:row>
      <xdr:rowOff>65315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BC6921-2FD0-453C-BF9E-2AB5D6B2F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156883</xdr:colOff>
      <xdr:row>27</xdr:row>
      <xdr:rowOff>124385</xdr:rowOff>
    </xdr:from>
    <xdr:to>
      <xdr:col>17</xdr:col>
      <xdr:colOff>493059</xdr:colOff>
      <xdr:row>42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C8258-B86A-464C-8BF7-144C3ACB2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543484</xdr:colOff>
      <xdr:row>27</xdr:row>
      <xdr:rowOff>180415</xdr:rowOff>
    </xdr:from>
    <xdr:to>
      <xdr:col>17</xdr:col>
      <xdr:colOff>274543</xdr:colOff>
      <xdr:row>42</xdr:row>
      <xdr:rowOff>66115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9C9CFB-BD15-428F-9247-27FE5DC76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593911</xdr:colOff>
      <xdr:row>43</xdr:row>
      <xdr:rowOff>57150</xdr:rowOff>
    </xdr:from>
    <xdr:to>
      <xdr:col>17</xdr:col>
      <xdr:colOff>324970</xdr:colOff>
      <xdr:row>57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2FDB3C-CAFF-4688-B3B3-C8BBD685C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26</xdr:row>
      <xdr:rowOff>185737</xdr:rowOff>
    </xdr:from>
    <xdr:to>
      <xdr:col>17</xdr:col>
      <xdr:colOff>323850</xdr:colOff>
      <xdr:row>41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691243-7C7B-4FBD-929A-526BC3A81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33337</xdr:colOff>
      <xdr:row>26</xdr:row>
      <xdr:rowOff>176212</xdr:rowOff>
    </xdr:from>
    <xdr:to>
      <xdr:col>25</xdr:col>
      <xdr:colOff>338137</xdr:colOff>
      <xdr:row>41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444E39-1A7F-4DBC-86FF-3A6C65429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42</xdr:row>
      <xdr:rowOff>23812</xdr:rowOff>
    </xdr:from>
    <xdr:to>
      <xdr:col>17</xdr:col>
      <xdr:colOff>314325</xdr:colOff>
      <xdr:row>56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5D863E-25FE-4536-A1E2-99F6DF06B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47624</xdr:colOff>
      <xdr:row>42</xdr:row>
      <xdr:rowOff>179615</xdr:rowOff>
    </xdr:from>
    <xdr:to>
      <xdr:col>25</xdr:col>
      <xdr:colOff>333374</xdr:colOff>
      <xdr:row>57</xdr:row>
      <xdr:rowOff>65315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015AC8-244F-4DF1-AAEE-42C4A280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13608</xdr:colOff>
      <xdr:row>57</xdr:row>
      <xdr:rowOff>16328</xdr:rowOff>
    </xdr:from>
    <xdr:to>
      <xdr:col>17</xdr:col>
      <xdr:colOff>299358</xdr:colOff>
      <xdr:row>71</xdr:row>
      <xdr:rowOff>92528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4F9B41-4FB5-4120-ADAD-C8E8BF689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6803</xdr:colOff>
      <xdr:row>1</xdr:row>
      <xdr:rowOff>2722</xdr:rowOff>
    </xdr:from>
    <xdr:to>
      <xdr:col>29</xdr:col>
      <xdr:colOff>13606</xdr:colOff>
      <xdr:row>19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C1E97-BB57-4570-9697-D955DC854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28</xdr:row>
      <xdr:rowOff>14287</xdr:rowOff>
    </xdr:from>
    <xdr:to>
      <xdr:col>17</xdr:col>
      <xdr:colOff>295275</xdr:colOff>
      <xdr:row>42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77D8B2-CEB2-4CE6-9E92-0F69A0FD2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</xdr:colOff>
      <xdr:row>28</xdr:row>
      <xdr:rowOff>4762</xdr:rowOff>
    </xdr:from>
    <xdr:to>
      <xdr:col>25</xdr:col>
      <xdr:colOff>309562</xdr:colOff>
      <xdr:row>42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DEDC7F-C8DA-44AD-AE4C-7F015026F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23812</xdr:colOff>
      <xdr:row>43</xdr:row>
      <xdr:rowOff>4762</xdr:rowOff>
    </xdr:from>
    <xdr:to>
      <xdr:col>17</xdr:col>
      <xdr:colOff>328612</xdr:colOff>
      <xdr:row>57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057964-70FD-434B-ADE8-AC3BC5D6A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43</xdr:row>
      <xdr:rowOff>14287</xdr:rowOff>
    </xdr:from>
    <xdr:to>
      <xdr:col>25</xdr:col>
      <xdr:colOff>304800</xdr:colOff>
      <xdr:row>57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654DAF-2D61-4692-9B17-213677208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585787</xdr:colOff>
      <xdr:row>57</xdr:row>
      <xdr:rowOff>185737</xdr:rowOff>
    </xdr:from>
    <xdr:to>
      <xdr:col>17</xdr:col>
      <xdr:colOff>280987</xdr:colOff>
      <xdr:row>72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B42C4F-5720-443D-9CC6-FEF7AFFC3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17008</xdr:rowOff>
    </xdr:from>
    <xdr:to>
      <xdr:col>18</xdr:col>
      <xdr:colOff>304800</xdr:colOff>
      <xdr:row>43</xdr:row>
      <xdr:rowOff>93208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019BC-B618-4F63-A865-A7C517043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312875</xdr:colOff>
      <xdr:row>28</xdr:row>
      <xdr:rowOff>185737</xdr:rowOff>
    </xdr:from>
    <xdr:to>
      <xdr:col>27</xdr:col>
      <xdr:colOff>4762</xdr:colOff>
      <xdr:row>43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E5C290-0EA4-446C-8935-A1811C29F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581705</xdr:colOff>
      <xdr:row>60</xdr:row>
      <xdr:rowOff>161244</xdr:rowOff>
    </xdr:from>
    <xdr:to>
      <xdr:col>18</xdr:col>
      <xdr:colOff>274183</xdr:colOff>
      <xdr:row>75</xdr:row>
      <xdr:rowOff>46944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BD13C4-E0A5-4520-9A7D-4B3AF6561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20411</xdr:colOff>
      <xdr:row>45</xdr:row>
      <xdr:rowOff>2721</xdr:rowOff>
    </xdr:from>
    <xdr:to>
      <xdr:col>18</xdr:col>
      <xdr:colOff>306161</xdr:colOff>
      <xdr:row>59</xdr:row>
      <xdr:rowOff>78921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3DF657-797B-4363-97A2-ED9BED0F5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333374</xdr:colOff>
      <xdr:row>44</xdr:row>
      <xdr:rowOff>138794</xdr:rowOff>
    </xdr:from>
    <xdr:to>
      <xdr:col>27</xdr:col>
      <xdr:colOff>6803</xdr:colOff>
      <xdr:row>59</xdr:row>
      <xdr:rowOff>24494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FF30DE-B85F-4C85-9039-558ED1FED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28</xdr:row>
      <xdr:rowOff>14287</xdr:rowOff>
    </xdr:from>
    <xdr:to>
      <xdr:col>17</xdr:col>
      <xdr:colOff>295275</xdr:colOff>
      <xdr:row>42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7A17B-53A7-4701-B52B-7B299EA84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23812</xdr:colOff>
      <xdr:row>28</xdr:row>
      <xdr:rowOff>14287</xdr:rowOff>
    </xdr:from>
    <xdr:to>
      <xdr:col>25</xdr:col>
      <xdr:colOff>328612</xdr:colOff>
      <xdr:row>42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421EE0-769C-49CD-B2B1-990D5BFAE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14287</xdr:colOff>
      <xdr:row>43</xdr:row>
      <xdr:rowOff>176212</xdr:rowOff>
    </xdr:from>
    <xdr:to>
      <xdr:col>17</xdr:col>
      <xdr:colOff>319087</xdr:colOff>
      <xdr:row>58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CB9099-30C7-4346-B0E5-C610C0ABD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44</xdr:row>
      <xdr:rowOff>4762</xdr:rowOff>
    </xdr:from>
    <xdr:to>
      <xdr:col>25</xdr:col>
      <xdr:colOff>304800</xdr:colOff>
      <xdr:row>58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4ACE4A-0A0E-436B-8802-58DBF8DCE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600075</xdr:colOff>
      <xdr:row>60</xdr:row>
      <xdr:rowOff>4762</xdr:rowOff>
    </xdr:from>
    <xdr:to>
      <xdr:col>17</xdr:col>
      <xdr:colOff>295275</xdr:colOff>
      <xdr:row>74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424551-821A-4276-89C5-16B78B996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26</xdr:row>
      <xdr:rowOff>185737</xdr:rowOff>
    </xdr:from>
    <xdr:to>
      <xdr:col>17</xdr:col>
      <xdr:colOff>295275</xdr:colOff>
      <xdr:row>41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DE541A-39DA-43E6-A219-5365D3A8F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9525</xdr:colOff>
      <xdr:row>27</xdr:row>
      <xdr:rowOff>4762</xdr:rowOff>
    </xdr:from>
    <xdr:to>
      <xdr:col>25</xdr:col>
      <xdr:colOff>314325</xdr:colOff>
      <xdr:row>41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92CAC8-9F76-4CC8-B0D0-E166AD36F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41</xdr:row>
      <xdr:rowOff>185737</xdr:rowOff>
    </xdr:from>
    <xdr:to>
      <xdr:col>17</xdr:col>
      <xdr:colOff>285750</xdr:colOff>
      <xdr:row>56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69D954-544F-4AC2-8801-BED1B4C868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6803</xdr:colOff>
      <xdr:row>41</xdr:row>
      <xdr:rowOff>179614</xdr:rowOff>
    </xdr:from>
    <xdr:to>
      <xdr:col>25</xdr:col>
      <xdr:colOff>292553</xdr:colOff>
      <xdr:row>56</xdr:row>
      <xdr:rowOff>65314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B55980-B383-4DE0-A15C-310745D5F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57</xdr:row>
      <xdr:rowOff>2722</xdr:rowOff>
    </xdr:from>
    <xdr:to>
      <xdr:col>17</xdr:col>
      <xdr:colOff>258536</xdr:colOff>
      <xdr:row>71</xdr:row>
      <xdr:rowOff>78922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E1EAB0-553C-480B-A4D3-097C66F20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610249</xdr:colOff>
      <xdr:row>56</xdr:row>
      <xdr:rowOff>187305</xdr:rowOff>
    </xdr:from>
    <xdr:to>
      <xdr:col>25</xdr:col>
      <xdr:colOff>283678</xdr:colOff>
      <xdr:row>71</xdr:row>
      <xdr:rowOff>73005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50A4F6-8FCA-4455-9B89-D1AF99D31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31750</xdr:colOff>
      <xdr:row>17</xdr:row>
      <xdr:rowOff>15875</xdr:rowOff>
    </xdr:from>
    <xdr:to>
      <xdr:col>20</xdr:col>
      <xdr:colOff>372409</xdr:colOff>
      <xdr:row>31</xdr:row>
      <xdr:rowOff>74519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0CF8B-B51E-40C2-A80C-46BF6B193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15875</xdr:colOff>
      <xdr:row>16</xdr:row>
      <xdr:rowOff>174625</xdr:rowOff>
    </xdr:from>
    <xdr:to>
      <xdr:col>28</xdr:col>
      <xdr:colOff>320675</xdr:colOff>
      <xdr:row>31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729C10-8ADE-487D-9558-56855124B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15875</xdr:colOff>
      <xdr:row>1</xdr:row>
      <xdr:rowOff>0</xdr:rowOff>
    </xdr:from>
    <xdr:to>
      <xdr:col>21</xdr:col>
      <xdr:colOff>320675</xdr:colOff>
      <xdr:row>15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369F99-D76D-4BDD-9833-C4E045F66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15875</xdr:colOff>
      <xdr:row>33</xdr:row>
      <xdr:rowOff>15875</xdr:rowOff>
    </xdr:from>
    <xdr:to>
      <xdr:col>20</xdr:col>
      <xdr:colOff>320675</xdr:colOff>
      <xdr:row>47</xdr:row>
      <xdr:rowOff>92075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7D8D36-7FBC-40C1-8F4D-4B32DB431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15875</xdr:colOff>
      <xdr:row>1</xdr:row>
      <xdr:rowOff>0</xdr:rowOff>
    </xdr:from>
    <xdr:to>
      <xdr:col>29</xdr:col>
      <xdr:colOff>320675</xdr:colOff>
      <xdr:row>15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4A0A6A-F7D1-48C1-B4DC-D221C5BED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210910</xdr:colOff>
      <xdr:row>32</xdr:row>
      <xdr:rowOff>70758</xdr:rowOff>
    </xdr:from>
    <xdr:to>
      <xdr:col>28</xdr:col>
      <xdr:colOff>496660</xdr:colOff>
      <xdr:row>46</xdr:row>
      <xdr:rowOff>146958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92A6A0-E054-4C75-834F-08022B52E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</xdr:colOff>
      <xdr:row>27</xdr:row>
      <xdr:rowOff>176213</xdr:rowOff>
    </xdr:from>
    <xdr:to>
      <xdr:col>18</xdr:col>
      <xdr:colOff>261937</xdr:colOff>
      <xdr:row>42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6AECDE-8647-4020-923B-04E6E5A84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11205</xdr:colOff>
      <xdr:row>27</xdr:row>
      <xdr:rowOff>180414</xdr:rowOff>
    </xdr:from>
    <xdr:to>
      <xdr:col>26</xdr:col>
      <xdr:colOff>347382</xdr:colOff>
      <xdr:row>42</xdr:row>
      <xdr:rowOff>66114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63914A-DF2B-42F7-BF9C-26836290D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16808</xdr:colOff>
      <xdr:row>43</xdr:row>
      <xdr:rowOff>169209</xdr:rowOff>
    </xdr:from>
    <xdr:to>
      <xdr:col>18</xdr:col>
      <xdr:colOff>352984</xdr:colOff>
      <xdr:row>58</xdr:row>
      <xdr:rowOff>54909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02D86-B604-44E4-A773-2620FF2CB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43</xdr:row>
      <xdr:rowOff>169208</xdr:rowOff>
    </xdr:from>
    <xdr:to>
      <xdr:col>26</xdr:col>
      <xdr:colOff>336177</xdr:colOff>
      <xdr:row>58</xdr:row>
      <xdr:rowOff>54908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2D0896-C39D-4CB9-8789-1B8FFCD13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593912</xdr:colOff>
      <xdr:row>59</xdr:row>
      <xdr:rowOff>12326</xdr:rowOff>
    </xdr:from>
    <xdr:to>
      <xdr:col>18</xdr:col>
      <xdr:colOff>324971</xdr:colOff>
      <xdr:row>73</xdr:row>
      <xdr:rowOff>88526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BBB301-6AEF-44E9-900F-E6095385A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6801</xdr:colOff>
      <xdr:row>59</xdr:row>
      <xdr:rowOff>2722</xdr:rowOff>
    </xdr:from>
    <xdr:to>
      <xdr:col>26</xdr:col>
      <xdr:colOff>585106</xdr:colOff>
      <xdr:row>74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F3C5E1-5B43-4431-ABEE-4C85F5630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594360</xdr:colOff>
      <xdr:row>25</xdr:row>
      <xdr:rowOff>7620</xdr:rowOff>
    </xdr:from>
    <xdr:to>
      <xdr:col>20</xdr:col>
      <xdr:colOff>289560</xdr:colOff>
      <xdr:row>40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1EA9FC-571A-46B5-968B-A4CDA91D6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26</xdr:row>
      <xdr:rowOff>176212</xdr:rowOff>
    </xdr:from>
    <xdr:to>
      <xdr:col>16</xdr:col>
      <xdr:colOff>333375</xdr:colOff>
      <xdr:row>41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377C7-D819-4006-A086-C1E505C67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28015</xdr:colOff>
      <xdr:row>26</xdr:row>
      <xdr:rowOff>169208</xdr:rowOff>
    </xdr:from>
    <xdr:to>
      <xdr:col>24</xdr:col>
      <xdr:colOff>364191</xdr:colOff>
      <xdr:row>41</xdr:row>
      <xdr:rowOff>54908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4A0A58-E230-4EC5-9387-42357D73A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22412</xdr:colOff>
      <xdr:row>42</xdr:row>
      <xdr:rowOff>23533</xdr:rowOff>
    </xdr:from>
    <xdr:to>
      <xdr:col>16</xdr:col>
      <xdr:colOff>358589</xdr:colOff>
      <xdr:row>56</xdr:row>
      <xdr:rowOff>99733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AE90A3-E96A-4B0E-872E-E33E8A4D0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16808</xdr:colOff>
      <xdr:row>41</xdr:row>
      <xdr:rowOff>180414</xdr:rowOff>
    </xdr:from>
    <xdr:to>
      <xdr:col>24</xdr:col>
      <xdr:colOff>352984</xdr:colOff>
      <xdr:row>56</xdr:row>
      <xdr:rowOff>66114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956DCB-FE48-4697-8CE4-B7C3EEDBD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11206</xdr:colOff>
      <xdr:row>57</xdr:row>
      <xdr:rowOff>12326</xdr:rowOff>
    </xdr:from>
    <xdr:to>
      <xdr:col>16</xdr:col>
      <xdr:colOff>347383</xdr:colOff>
      <xdr:row>71</xdr:row>
      <xdr:rowOff>88526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096469-E661-44DC-B9D1-E75955175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588818</xdr:colOff>
      <xdr:row>56</xdr:row>
      <xdr:rowOff>169718</xdr:rowOff>
    </xdr:from>
    <xdr:to>
      <xdr:col>24</xdr:col>
      <xdr:colOff>311727</xdr:colOff>
      <xdr:row>71</xdr:row>
      <xdr:rowOff>55418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09F470-473B-454A-8BA9-BFDA613B7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uscle%20characterization_Enzyme%20assays_EG_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mitendinosus-LDH"/>
      <sheetName val="Semitendinosus-PK"/>
      <sheetName val="Semitendinosus-CS"/>
      <sheetName val="Semitendinosus-HOAD"/>
      <sheetName val="Semitendinosus-COX"/>
      <sheetName val="Semitendinosus-HK"/>
      <sheetName val="Sample IDs"/>
      <sheetName val="Powder status"/>
      <sheetName val="Diaphragm-HOAD"/>
      <sheetName val="Diaphragm-COX"/>
      <sheetName val="Diaphragm-HK"/>
      <sheetName val="Diaphragm-LDH"/>
      <sheetName val="Diaphragm-CS"/>
      <sheetName val="Diaphragm-PK"/>
      <sheetName val="Summary semitendinosus"/>
      <sheetName val="Summary Diaphragm"/>
      <sheetName val="Summary Intercostals"/>
      <sheetName val="Intercostals-HOAD"/>
      <sheetName val="Intercostals-HK"/>
      <sheetName val="Intercostals-COX"/>
      <sheetName val="Intercostals-LDH"/>
      <sheetName val="Intercostals-CS"/>
      <sheetName val="Intercostals-PK"/>
      <sheetName val="Pec. major-HOAD"/>
      <sheetName val="Pec.major-PK"/>
      <sheetName val="Pec. major-COX"/>
      <sheetName val="Pec. major-HK"/>
      <sheetName val="Pec.major-LDH"/>
      <sheetName val="Pec.major-CS"/>
      <sheetName val="Summary pec.major"/>
      <sheetName val="Rectus femoris-HOAD"/>
      <sheetName val="Rectus femoris-COX"/>
      <sheetName val="Rectus femoris-HK"/>
      <sheetName val="Rectus femoris-LDH"/>
      <sheetName val="Rectus femoris-CS"/>
      <sheetName val="Rec.femoris-PK"/>
      <sheetName val="Summary-Rectus femoris "/>
      <sheetName val="Summary-Plantaris"/>
      <sheetName val="Plantaris-COX"/>
      <sheetName val="Plantaris-HK"/>
      <sheetName val="Plantaris-HOAD"/>
      <sheetName val="Plantaris-CS"/>
      <sheetName val="Plantaris-LDH"/>
      <sheetName val="Plantaris-PK"/>
      <sheetName val="Masseter-COX"/>
      <sheetName val="Masseter-HK"/>
      <sheetName val="Masseter-HOAD"/>
      <sheetName val="Summary-Masseter"/>
      <sheetName val="Masseter-LDH"/>
      <sheetName val="Masseter-CS"/>
      <sheetName val="Masseter-PK"/>
      <sheetName val="Glut. max-HOAD"/>
      <sheetName val="Glut. max-COX"/>
      <sheetName val="Glut.max-HK"/>
      <sheetName val="Glut.max-LDH"/>
      <sheetName val="Glut.max-CS"/>
      <sheetName val="Glut.max-PK"/>
      <sheetName val="Summary-Glut.max"/>
      <sheetName val="L.trapezius-COX"/>
      <sheetName val="L.trapezius-HK"/>
      <sheetName val="L.trapezius-HOAD"/>
      <sheetName val="L.trapezius-PK"/>
      <sheetName val="Summary-L.trapezius"/>
      <sheetName val="L.trapezius-LDH"/>
      <sheetName val="L.trapezius-CS"/>
      <sheetName val="B.femoris-COX"/>
      <sheetName val="B.femoris-HOAD"/>
      <sheetName val="B.femoris-HK"/>
      <sheetName val="B.femoris-LDH"/>
      <sheetName val="B.femoris-CS"/>
      <sheetName val="B.femoris-PK"/>
      <sheetName val="Summary-B.femoris"/>
      <sheetName val="PK trouble shooting "/>
      <sheetName val="V. medialis-HOAD"/>
      <sheetName val="V.medialis-COX"/>
      <sheetName val="V.medialis-HK"/>
      <sheetName val="V.medialis-CS"/>
      <sheetName val="V.medialis-LDH"/>
      <sheetName val="V.medialis-PK"/>
      <sheetName val="Summary-V.medialis"/>
      <sheetName val="Summary-B.brachii"/>
      <sheetName val="B.braccii-COX"/>
      <sheetName val="B.braccii-HK"/>
      <sheetName val="B.bracii-HOAD"/>
      <sheetName val="B.brachii-CS"/>
      <sheetName val="B.brachii-LDH"/>
      <sheetName val="B.brachii-PK"/>
      <sheetName val="Gastroc-COX"/>
      <sheetName val="Gastroc-COX2"/>
      <sheetName val="Gastroc-HK"/>
      <sheetName val="Gastroc-HOAD"/>
      <sheetName val="Gastroc-CS"/>
      <sheetName val="Gastroc-LDH"/>
      <sheetName val="Gastroc-PK"/>
      <sheetName val="Summary-Gastroc"/>
      <sheetName val="Med. trap-COX"/>
      <sheetName val="Med.trap-HK"/>
      <sheetName val="Med. trap-HOAD"/>
      <sheetName val="Med.trap-CS"/>
      <sheetName val="Med.trap-LDH"/>
      <sheetName val="Med.trap-PK"/>
      <sheetName val="Summary-Med.trap"/>
      <sheetName val="Soleus-COX"/>
      <sheetName val="Soleus-HOAD"/>
      <sheetName val="Soleus-LDH"/>
      <sheetName val="Soleus-CS"/>
      <sheetName val="Soleus-PK"/>
      <sheetName val="Summary-Soleus"/>
      <sheetName val="TA-COX"/>
      <sheetName val="TA-HOAD"/>
      <sheetName val="TA-CS"/>
      <sheetName val="TA-LDH"/>
      <sheetName val="TA-PK"/>
      <sheetName val="Principle components"/>
      <sheetName val="Erector spinae-COX"/>
      <sheetName val="Erector spinae-HOAD"/>
      <sheetName val="Erector spinae-CS"/>
      <sheetName val="Erector spinae-LDH"/>
      <sheetName val="Erector spinae-PK"/>
      <sheetName val="TA-HK"/>
      <sheetName val="Erector spinae-HK"/>
      <sheetName val="Triceps-HK"/>
      <sheetName val="EDL-HK"/>
      <sheetName val="Vastus lateralis-H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1">
          <cell r="AA21">
            <v>3.461300596292022</v>
          </cell>
          <cell r="AB21">
            <v>3.6974917099247637</v>
          </cell>
        </row>
        <row r="22">
          <cell r="AA22">
            <v>2.7537368694106505</v>
          </cell>
          <cell r="AB22">
            <v>4.1540005534318167</v>
          </cell>
        </row>
        <row r="25">
          <cell r="S25" t="str">
            <v>NX</v>
          </cell>
          <cell r="T25" t="str">
            <v>HX</v>
          </cell>
        </row>
        <row r="26">
          <cell r="S26">
            <v>67.884499199999993</v>
          </cell>
          <cell r="T26">
            <v>72.319349333333321</v>
          </cell>
        </row>
        <row r="27">
          <cell r="S27">
            <v>60.95759786666666</v>
          </cell>
          <cell r="T27">
            <v>53.365722666666656</v>
          </cell>
        </row>
      </sheetData>
      <sheetData sheetId="18">
        <row r="23">
          <cell r="AC23">
            <v>0.31164762634973187</v>
          </cell>
          <cell r="AD23">
            <v>0.63546295018233323</v>
          </cell>
        </row>
        <row r="24">
          <cell r="AC24">
            <v>0.6885579873233092</v>
          </cell>
          <cell r="AD24">
            <v>0.75924957145182881</v>
          </cell>
        </row>
        <row r="27">
          <cell r="U27" t="str">
            <v>NX</v>
          </cell>
          <cell r="V27" t="str">
            <v>HX</v>
          </cell>
        </row>
        <row r="28">
          <cell r="U28">
            <v>8.9458581333333331</v>
          </cell>
          <cell r="V28">
            <v>9.7118911999999984</v>
          </cell>
        </row>
        <row r="29">
          <cell r="U29">
            <v>8.7936785066666658</v>
          </cell>
          <cell r="V29">
            <v>7.5953397333333319</v>
          </cell>
        </row>
      </sheetData>
      <sheetData sheetId="19">
        <row r="21">
          <cell r="Z21">
            <v>7.9512078075435655</v>
          </cell>
          <cell r="AA21">
            <v>4.101745767113961</v>
          </cell>
        </row>
        <row r="22">
          <cell r="Z22">
            <v>3.7485101693691889</v>
          </cell>
          <cell r="AA22">
            <v>2.6717343078243707</v>
          </cell>
        </row>
        <row r="25">
          <cell r="R25" t="str">
            <v>NX</v>
          </cell>
          <cell r="S25" t="str">
            <v>HX</v>
          </cell>
        </row>
        <row r="26">
          <cell r="R26">
            <v>54.2237528</v>
          </cell>
          <cell r="S26">
            <v>42.976068761904763</v>
          </cell>
        </row>
        <row r="27">
          <cell r="R27">
            <v>41.508830400000008</v>
          </cell>
          <cell r="S27">
            <v>31.58486961904762</v>
          </cell>
        </row>
      </sheetData>
      <sheetData sheetId="20">
        <row r="21">
          <cell r="AA21">
            <v>15.052358100919857</v>
          </cell>
          <cell r="AB21">
            <v>67.17106030666919</v>
          </cell>
        </row>
        <row r="22">
          <cell r="AA22">
            <v>46.073389894888663</v>
          </cell>
          <cell r="AB22">
            <v>66.755426485128851</v>
          </cell>
        </row>
        <row r="25">
          <cell r="S25" t="str">
            <v>NX</v>
          </cell>
          <cell r="T25" t="str">
            <v>HX</v>
          </cell>
        </row>
        <row r="26">
          <cell r="S26">
            <v>662.13156351999999</v>
          </cell>
          <cell r="T26">
            <v>692.48968533333311</v>
          </cell>
        </row>
        <row r="27">
          <cell r="S27">
            <v>739.79046399999993</v>
          </cell>
          <cell r="T27">
            <v>693.3100373333333</v>
          </cell>
        </row>
      </sheetData>
      <sheetData sheetId="21">
        <row r="21">
          <cell r="AA21">
            <v>0.63440867346785812</v>
          </cell>
          <cell r="AB21">
            <v>1.5680234742718044</v>
          </cell>
        </row>
        <row r="22">
          <cell r="AA22">
            <v>1.376927209585125</v>
          </cell>
          <cell r="AB22">
            <v>1.5421384086172285</v>
          </cell>
        </row>
        <row r="25">
          <cell r="S25" t="str">
            <v>NX</v>
          </cell>
          <cell r="T25" t="str">
            <v>HX</v>
          </cell>
        </row>
        <row r="26">
          <cell r="S26">
            <v>22.109290700000003</v>
          </cell>
          <cell r="T26">
            <v>24.748005571428575</v>
          </cell>
        </row>
        <row r="27">
          <cell r="S27">
            <v>20.373731533333334</v>
          </cell>
          <cell r="T27">
            <v>19.806737404761908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30">
          <cell r="D30" t="str">
            <v>NX</v>
          </cell>
          <cell r="E30" t="str">
            <v>HX</v>
          </cell>
        </row>
        <row r="31">
          <cell r="D31">
            <v>25.459622799999995</v>
          </cell>
          <cell r="E31">
            <v>25.811921523809524</v>
          </cell>
          <cell r="G31">
            <v>2.567413861808221</v>
          </cell>
          <cell r="H31">
            <v>3.3822271600146321</v>
          </cell>
        </row>
        <row r="32">
          <cell r="D32">
            <v>31.055145333333332</v>
          </cell>
          <cell r="E32">
            <v>29.6926499047619</v>
          </cell>
          <cell r="G32">
            <v>1.4166070367601742</v>
          </cell>
          <cell r="H32">
            <v>2.5791513041971603</v>
          </cell>
        </row>
        <row r="37">
          <cell r="D37" t="str">
            <v>NX</v>
          </cell>
          <cell r="E37" t="str">
            <v>HX</v>
          </cell>
        </row>
        <row r="38">
          <cell r="D38">
            <v>49.734458666666661</v>
          </cell>
          <cell r="E38">
            <v>50.396741333333338</v>
          </cell>
          <cell r="G38">
            <v>4.3302525674685404</v>
          </cell>
          <cell r="H38">
            <v>4.9937670851722036</v>
          </cell>
        </row>
        <row r="39">
          <cell r="D39">
            <v>50.145438933333324</v>
          </cell>
          <cell r="E39">
            <v>58.612015999999983</v>
          </cell>
          <cell r="G39">
            <v>4.9888705370417741</v>
          </cell>
          <cell r="H39">
            <v>14.684091621727584</v>
          </cell>
        </row>
        <row r="44">
          <cell r="D44" t="str">
            <v>NX</v>
          </cell>
          <cell r="E44" t="str">
            <v>HX</v>
          </cell>
        </row>
        <row r="45">
          <cell r="D45">
            <v>33.229347566666668</v>
          </cell>
          <cell r="E45">
            <v>26.588469333333332</v>
          </cell>
          <cell r="G45">
            <v>4.3433459745790932</v>
          </cell>
          <cell r="H45">
            <v>3.6585424315493533</v>
          </cell>
        </row>
        <row r="46">
          <cell r="D46">
            <v>30.780352266666664</v>
          </cell>
          <cell r="E46">
            <v>30.657218464285712</v>
          </cell>
          <cell r="G46">
            <v>5.8141158345972599</v>
          </cell>
          <cell r="H46">
            <v>3.3462019985739384</v>
          </cell>
        </row>
        <row r="51">
          <cell r="D51" t="str">
            <v>NX</v>
          </cell>
          <cell r="E51" t="str">
            <v>HX</v>
          </cell>
        </row>
        <row r="52">
          <cell r="D52">
            <v>442.56468479999995</v>
          </cell>
          <cell r="E52">
            <v>429.14926933333328</v>
          </cell>
          <cell r="G52">
            <v>42.453404738916859</v>
          </cell>
          <cell r="H52">
            <v>60.942143616508559</v>
          </cell>
        </row>
        <row r="53">
          <cell r="D53">
            <v>578.23754239999994</v>
          </cell>
          <cell r="E53">
            <v>532.94173866666654</v>
          </cell>
          <cell r="G53">
            <v>67.634737028590536</v>
          </cell>
          <cell r="H53">
            <v>34.1531348006421</v>
          </cell>
        </row>
        <row r="58">
          <cell r="D58" t="str">
            <v>NX</v>
          </cell>
          <cell r="E58" t="str">
            <v>HX</v>
          </cell>
        </row>
        <row r="59">
          <cell r="D59">
            <v>97.088349866666661</v>
          </cell>
          <cell r="E59">
            <v>94.056821333333332</v>
          </cell>
          <cell r="G59">
            <v>6.4341118014665275</v>
          </cell>
          <cell r="H59">
            <v>7.2958054814823532</v>
          </cell>
        </row>
        <row r="60">
          <cell r="D60">
            <v>108.4520192</v>
          </cell>
          <cell r="E60">
            <v>109.9367573333333</v>
          </cell>
          <cell r="G60">
            <v>9.1506521062452997</v>
          </cell>
          <cell r="H60">
            <v>3.9625319884516026</v>
          </cell>
        </row>
        <row r="64">
          <cell r="D64" t="str">
            <v>NX</v>
          </cell>
          <cell r="E64" t="str">
            <v>HX</v>
          </cell>
        </row>
        <row r="65">
          <cell r="D65">
            <v>8.0614060800000011</v>
          </cell>
          <cell r="E65">
            <v>6.9366144000000007</v>
          </cell>
          <cell r="G65">
            <v>0.86732126192697212</v>
          </cell>
          <cell r="H65">
            <v>0.72023405130331042</v>
          </cell>
        </row>
        <row r="66">
          <cell r="D66">
            <v>6.0595121066666664</v>
          </cell>
          <cell r="E66">
            <v>7.0970501333333322</v>
          </cell>
          <cell r="G66">
            <v>0.46877084814502673</v>
          </cell>
          <cell r="H66">
            <v>0.70000541654217552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Emily Garrett" id="{82891C27-35B0-4CEB-91C0-0CEAC2C4BFBA}" userId="Emily Garrett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4" dT="2021-09-12T18:12:15.09" personId="{82891C27-35B0-4CEB-91C0-0CEAC2C4BFBA}" id="{489F30C5-5B65-475B-BDF1-597D1FA97B1B}">
    <text>Shri's data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AE107-A80C-44D0-993E-871737E26E07}">
  <dimension ref="A2:AT264"/>
  <sheetViews>
    <sheetView topLeftCell="Y2" zoomScale="70" zoomScaleNormal="70" workbookViewId="0">
      <selection activeCell="AU124" sqref="AU124"/>
    </sheetView>
  </sheetViews>
  <sheetFormatPr defaultRowHeight="14.4" x14ac:dyDescent="0.3"/>
  <cols>
    <col min="1" max="1" width="17" customWidth="1"/>
    <col min="2" max="3" width="14.44140625" customWidth="1"/>
    <col min="4" max="4" width="16.44140625" bestFit="1" customWidth="1"/>
    <col min="5" max="7" width="14.44140625" customWidth="1"/>
    <col min="8" max="8" width="17.88671875" bestFit="1" customWidth="1"/>
    <col min="9" max="9" width="13" customWidth="1"/>
    <col min="10" max="10" width="17.33203125" bestFit="1" customWidth="1"/>
    <col min="11" max="11" width="8.88671875" customWidth="1"/>
    <col min="12" max="12" width="15.88671875" customWidth="1"/>
    <col min="13" max="13" width="17.88671875" bestFit="1" customWidth="1"/>
    <col min="14" max="14" width="15.33203125" customWidth="1"/>
    <col min="15" max="15" width="18.6640625" bestFit="1" customWidth="1"/>
    <col min="16" max="16" width="9.33203125" bestFit="1" customWidth="1"/>
    <col min="17" max="17" width="15.33203125" bestFit="1" customWidth="1"/>
    <col min="18" max="18" width="12.33203125" customWidth="1"/>
    <col min="19" max="19" width="15.6640625" bestFit="1" customWidth="1"/>
    <col min="20" max="20" width="18" bestFit="1" customWidth="1"/>
    <col min="21" max="21" width="10.33203125" bestFit="1" customWidth="1"/>
    <col min="23" max="23" width="18.6640625" bestFit="1" customWidth="1"/>
    <col min="24" max="24" width="22.44140625" bestFit="1" customWidth="1"/>
    <col min="25" max="25" width="20.88671875" bestFit="1" customWidth="1"/>
    <col min="26" max="26" width="21.6640625" bestFit="1" customWidth="1"/>
    <col min="27" max="27" width="20.109375" bestFit="1" customWidth="1"/>
    <col min="28" max="30" width="12.88671875" customWidth="1"/>
  </cols>
  <sheetData>
    <row r="2" spans="1:45" x14ac:dyDescent="0.3">
      <c r="V2" s="4"/>
    </row>
    <row r="3" spans="1:45" x14ac:dyDescent="0.3">
      <c r="A3" s="5" t="s">
        <v>32</v>
      </c>
      <c r="V3" s="4"/>
    </row>
    <row r="4" spans="1:45" x14ac:dyDescent="0.3">
      <c r="A4" t="s">
        <v>0</v>
      </c>
      <c r="B4" t="s">
        <v>37</v>
      </c>
      <c r="C4" t="s">
        <v>38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51</v>
      </c>
      <c r="K4" t="s">
        <v>53</v>
      </c>
      <c r="L4" t="s">
        <v>54</v>
      </c>
      <c r="M4" t="s">
        <v>55</v>
      </c>
      <c r="N4" t="s">
        <v>56</v>
      </c>
      <c r="O4" t="s">
        <v>57</v>
      </c>
      <c r="P4" t="s">
        <v>52</v>
      </c>
      <c r="Q4" s="7" t="s">
        <v>58</v>
      </c>
      <c r="R4" s="7" t="s">
        <v>59</v>
      </c>
      <c r="S4" s="7" t="s">
        <v>60</v>
      </c>
      <c r="T4" s="7" t="s">
        <v>61</v>
      </c>
      <c r="U4" s="7" t="s">
        <v>62</v>
      </c>
      <c r="V4" s="4"/>
      <c r="W4" s="2" t="s">
        <v>49</v>
      </c>
      <c r="X4" s="3" t="s">
        <v>45</v>
      </c>
      <c r="Y4" s="3" t="s">
        <v>46</v>
      </c>
      <c r="Z4" s="3" t="s">
        <v>47</v>
      </c>
      <c r="AA4" s="3" t="s">
        <v>48</v>
      </c>
    </row>
    <row r="5" spans="1:45" x14ac:dyDescent="0.3">
      <c r="A5" t="s">
        <v>6</v>
      </c>
      <c r="B5" s="3">
        <f>'Summary-Masseter'!G2</f>
        <v>32.94014</v>
      </c>
      <c r="C5" s="3">
        <f>'Summary-Plantaris'!G2</f>
        <v>33.707278000000002</v>
      </c>
      <c r="D5" s="3">
        <f>'Summary-Rectus femoris '!G2</f>
        <v>34.190106999999998</v>
      </c>
      <c r="E5" s="3">
        <f>'Summary pec.major'!G2</f>
        <v>42.71157800000001</v>
      </c>
      <c r="F5" s="3">
        <f>'Summary Intercostals'!G2</f>
        <v>19.5064806666667</v>
      </c>
      <c r="G5" s="3">
        <f>'Summary-Diaphragm'!G2</f>
        <v>40.69565466666667</v>
      </c>
      <c r="H5" s="3">
        <f>'Summary semitendinosus'!G2</f>
        <v>20.393203333333336</v>
      </c>
      <c r="I5" s="3">
        <f>'Summary-Glut.max'!G2</f>
        <v>25.93285666666667</v>
      </c>
      <c r="J5" s="3">
        <f>'Summary- Lower trapezius '!G2</f>
        <v>28.327385999999997</v>
      </c>
      <c r="K5" s="3">
        <f>'Summary-Soleus'!G2</f>
        <v>14.818572666666668</v>
      </c>
      <c r="L5" s="8">
        <f>'Summary-Biceps femoris'!G2</f>
        <v>29.534576666666663</v>
      </c>
      <c r="M5" s="3">
        <f>'Summary-Vastus medialis '!G2</f>
        <v>32.873966666666661</v>
      </c>
      <c r="N5" s="3">
        <f>'Summary- Biceps brachii'!G2</f>
        <v>25.142085333333334</v>
      </c>
      <c r="O5" s="3">
        <f>'Summary-Medial trapezius'!G2</f>
        <v>19.64544466666667</v>
      </c>
      <c r="P5">
        <v>51.540518666666664</v>
      </c>
      <c r="Q5" s="17"/>
      <c r="R5" s="15">
        <f>'Summary-EDL'!G2</f>
        <v>26.128067999999995</v>
      </c>
      <c r="S5" s="15">
        <f>'Summary-Vastus lateralis'!G2</f>
        <v>10.470512000000001</v>
      </c>
      <c r="T5" s="15">
        <f>'Summary-Tibialis anterior '!G2</f>
        <v>39.231333333333339</v>
      </c>
      <c r="U5" s="15">
        <f>'Summary-Triceps'!G2</f>
        <v>15.195288</v>
      </c>
      <c r="V5" s="4"/>
      <c r="W5" t="s">
        <v>37</v>
      </c>
      <c r="X5" s="3">
        <f>AVERAGE(B24:B28)</f>
        <v>41.861628800000005</v>
      </c>
      <c r="Y5" s="3">
        <f>AVERAGE(B12:B18)</f>
        <v>44.731687809523805</v>
      </c>
      <c r="Z5" s="3">
        <f>AVERAGE(B19:B23)</f>
        <v>48.4456864</v>
      </c>
      <c r="AA5" s="3">
        <f>AVERAGE(B5:B11)</f>
        <v>46.560975333333339</v>
      </c>
    </row>
    <row r="6" spans="1:45" x14ac:dyDescent="0.3">
      <c r="A6" t="s">
        <v>8</v>
      </c>
      <c r="B6" s="17">
        <f>'Summary-Masseter'!G3</f>
        <v>42.188808666666674</v>
      </c>
      <c r="C6" s="17">
        <f>'Summary-Plantaris'!G3</f>
        <v>21.120164666666668</v>
      </c>
      <c r="D6" s="17">
        <f>'Summary-Rectus femoris '!G3</f>
        <v>34.158438333333336</v>
      </c>
      <c r="E6" s="17">
        <f>'Summary pec.major'!G3</f>
        <v>39.386367999999997</v>
      </c>
      <c r="F6" s="17">
        <f>'Summary Intercostals'!G3</f>
        <v>34.097700666666668</v>
      </c>
      <c r="G6" s="17">
        <f>'Summary-Diaphragm'!G3</f>
        <v>55.353520666666668</v>
      </c>
      <c r="H6" s="17">
        <f>'Summary semitendinosus'!G3</f>
        <v>31.284861333333328</v>
      </c>
      <c r="I6" s="17">
        <f>'Summary-Glut.max'!G3</f>
        <v>17.721218666666669</v>
      </c>
      <c r="J6" s="17">
        <f>'Summary- Lower trapezius '!G3</f>
        <v>29.376705999999995</v>
      </c>
      <c r="K6" s="17">
        <f>'Summary-Soleus'!G3</f>
        <v>42.034719333333328</v>
      </c>
      <c r="L6" s="17">
        <f>'Summary-Biceps femoris'!G3</f>
        <v>29.313841333333336</v>
      </c>
      <c r="M6" s="17">
        <f>'Summary-Vastus medialis '!G3</f>
        <v>18.80977</v>
      </c>
      <c r="N6" s="17">
        <f>'Summary- Biceps brachii'!G3</f>
        <v>41.650914</v>
      </c>
      <c r="O6" s="17">
        <f>'Summary-Medial trapezius'!G3</f>
        <v>35.462289333333324</v>
      </c>
      <c r="P6" s="16">
        <v>78.079333999999989</v>
      </c>
      <c r="Q6" s="17">
        <f>'Summary-Erector spinae'!G3</f>
        <v>24.886845333333333</v>
      </c>
      <c r="R6" s="17">
        <f>'Summary-EDL'!G3</f>
        <v>19.307487999999999</v>
      </c>
      <c r="S6" s="17">
        <f>'Summary-Vastus lateralis'!G3</f>
        <v>27.713391999999999</v>
      </c>
      <c r="T6" s="17">
        <f>'Summary-Tibialis anterior '!G3</f>
        <v>17.739179999999998</v>
      </c>
      <c r="U6" s="17">
        <f>'Summary-Triceps'!G3</f>
        <v>14.472108000000002</v>
      </c>
      <c r="V6" s="4"/>
      <c r="W6" t="s">
        <v>38</v>
      </c>
      <c r="X6" s="3">
        <f>AVERAGE(C24:C28)</f>
        <v>24.670222200000005</v>
      </c>
      <c r="Y6" s="3">
        <f>AVERAGE(C12:C18)</f>
        <v>47.622922285714289</v>
      </c>
      <c r="Z6" s="3">
        <f>AVERAGE(C19:C23)</f>
        <v>25.720487533333333</v>
      </c>
      <c r="AA6" s="3">
        <f>AVERAGE(C5:C10)</f>
        <v>22.682091666666665</v>
      </c>
    </row>
    <row r="7" spans="1:45" x14ac:dyDescent="0.3">
      <c r="A7" t="s">
        <v>9</v>
      </c>
      <c r="B7" s="17">
        <f>'Summary-Masseter'!G4</f>
        <v>43.646512666666666</v>
      </c>
      <c r="C7" s="17">
        <f>'Summary-Plantaris'!G4</f>
        <v>23.377147999999995</v>
      </c>
      <c r="D7" s="17">
        <f>'Summary-Rectus femoris '!G4</f>
        <v>18.876652333333332</v>
      </c>
      <c r="E7" s="17">
        <f>'Summary pec.major'!G4</f>
        <v>40.038648000000002</v>
      </c>
      <c r="F7" s="17">
        <f>'Summary Intercostals'!G4</f>
        <v>29.730260666666663</v>
      </c>
      <c r="G7" s="17">
        <f>'Summary-Diaphragm'!G4</f>
        <v>53.838151333333329</v>
      </c>
      <c r="H7" s="17">
        <f>'Summary semitendinosus'!G4</f>
        <v>32.03592866666667</v>
      </c>
      <c r="I7" s="17">
        <f>'Summary-Glut.max'!G4</f>
        <v>25.862429333333335</v>
      </c>
      <c r="J7" s="17">
        <f>'Summary- Lower trapezius '!G4</f>
        <v>35.155055999999995</v>
      </c>
      <c r="K7" s="17">
        <f>'Summary-Soleus'!G4</f>
        <v>13.627452666666667</v>
      </c>
      <c r="L7" s="17">
        <f>'Summary-Biceps femoris'!G4</f>
        <v>30.226560666666664</v>
      </c>
      <c r="M7" s="17"/>
      <c r="N7" s="17">
        <f>'Summary- Biceps brachii'!G4</f>
        <v>29.278391333333332</v>
      </c>
      <c r="O7" s="17">
        <f>'Summary-Medial trapezius'!G4</f>
        <v>20.884776666666671</v>
      </c>
      <c r="P7" s="16">
        <v>43.251363333333323</v>
      </c>
      <c r="Q7" s="17">
        <f>'Summary-Erector spinae'!G4</f>
        <v>29.017951999999998</v>
      </c>
      <c r="R7" s="17">
        <f>'Summary-EDL'!G4</f>
        <v>99.314829333333336</v>
      </c>
      <c r="S7" s="17">
        <f>'Summary-Vastus lateralis'!G4</f>
        <v>20.224933999999998</v>
      </c>
      <c r="T7" s="17">
        <f>'Summary-Tibialis anterior '!G4</f>
        <v>20.857834666666669</v>
      </c>
      <c r="U7" s="17">
        <f>'Summary-Triceps'!G4</f>
        <v>25.798146666666661</v>
      </c>
      <c r="V7" s="4"/>
      <c r="W7" t="s">
        <v>39</v>
      </c>
      <c r="X7" s="3">
        <f>AVERAGE(D24:D28)</f>
        <v>32.63219766666667</v>
      </c>
      <c r="Y7" s="3">
        <f>AVERAGE(D12:D18)</f>
        <v>32.596241238095232</v>
      </c>
      <c r="Z7" s="3">
        <f>AVERAGE(D19:D23)</f>
        <v>27.629635466666667</v>
      </c>
      <c r="AA7" s="3">
        <f>AVERAGE(D5:D11)</f>
        <v>26.372706761904762</v>
      </c>
    </row>
    <row r="8" spans="1:45" x14ac:dyDescent="0.3">
      <c r="A8" t="s">
        <v>10</v>
      </c>
      <c r="B8" s="17">
        <f>'Summary-Masseter'!G5</f>
        <v>48.631727999999995</v>
      </c>
      <c r="C8" s="17">
        <f>'Summary-Plantaris'!G5</f>
        <v>12.874494666666667</v>
      </c>
      <c r="D8" s="17">
        <f>'Summary-Rectus femoris '!G5</f>
        <v>27.308080333333333</v>
      </c>
      <c r="E8" s="17">
        <f>'Summary pec.major'!G5</f>
        <v>37.009799999999998</v>
      </c>
      <c r="F8" s="17">
        <f>'Summary Intercostals'!G5</f>
        <v>43.112872000000003</v>
      </c>
      <c r="G8" s="17">
        <f>'Summary-Diaphragm'!G5</f>
        <v>80.55043533333334</v>
      </c>
      <c r="H8" s="17">
        <f>'Summary semitendinosus'!G5</f>
        <v>36.974113666666668</v>
      </c>
      <c r="I8" s="17">
        <f>'Summary-Glut.max'!G5</f>
        <v>13.001641999999999</v>
      </c>
      <c r="J8" s="17">
        <f>'Summary- Lower trapezius '!G5</f>
        <v>32.264226666666666</v>
      </c>
      <c r="K8" s="17">
        <f>'Summary-Soleus'!G5</f>
        <v>15.498267333333331</v>
      </c>
      <c r="L8" s="17">
        <f>'Summary-Biceps femoris'!G5</f>
        <v>28.144936666666666</v>
      </c>
      <c r="M8" s="17">
        <f>'Summary-Vastus medialis '!G5</f>
        <v>17.496229333333332</v>
      </c>
      <c r="N8" s="17">
        <f>'Summary- Biceps brachii'!G5</f>
        <v>30.032294666666665</v>
      </c>
      <c r="O8" s="17">
        <f>'Summary-Medial trapezius'!G5</f>
        <v>36.799463333333343</v>
      </c>
      <c r="P8" s="16">
        <v>32.219796000000002</v>
      </c>
      <c r="Q8" s="17">
        <f>'Summary-Erector spinae'!G5</f>
        <v>25.070239999999998</v>
      </c>
      <c r="R8" s="17">
        <f>'Summary-EDL'!G5</f>
        <v>53.382973333333339</v>
      </c>
      <c r="S8" s="17"/>
      <c r="T8" s="17">
        <f>'Summary-Tibialis anterior '!G5</f>
        <v>22.497042666666665</v>
      </c>
      <c r="U8" s="17">
        <f>'Summary-Triceps'!G5</f>
        <v>14.472108000000002</v>
      </c>
      <c r="V8" s="4"/>
      <c r="W8" t="s">
        <v>40</v>
      </c>
      <c r="X8" s="3">
        <f>AVERAGE(E24:E28)</f>
        <v>22.572905666666667</v>
      </c>
      <c r="Y8" s="3">
        <f>AVERAGE(E12:E18)</f>
        <v>31.387970190476185</v>
      </c>
      <c r="Z8" s="3">
        <f>AVERAGE(E19:E23)</f>
        <v>24.808146333333333</v>
      </c>
      <c r="AA8" s="3">
        <f>AVERAGE(E5:E11)</f>
        <v>32.212165809523803</v>
      </c>
    </row>
    <row r="9" spans="1:45" x14ac:dyDescent="0.3">
      <c r="A9" t="s">
        <v>11</v>
      </c>
      <c r="B9" s="17">
        <f>'Summary-Masseter'!G6</f>
        <v>68.60851199999999</v>
      </c>
      <c r="C9" s="17">
        <f>'Summary-Plantaris'!G6</f>
        <v>26.058822333333335</v>
      </c>
      <c r="D9" s="17">
        <f>'Summary-Rectus femoris '!G6</f>
        <v>35.592036333333333</v>
      </c>
      <c r="E9" s="17">
        <f>'Summary pec.major'!G6</f>
        <v>30.404992333333333</v>
      </c>
      <c r="F9" s="17">
        <f>'Summary Intercostals'!G6</f>
        <v>32.472200000000001</v>
      </c>
      <c r="G9" s="17">
        <f>'Summary-Diaphragm'!G6</f>
        <v>82.631586666666678</v>
      </c>
      <c r="H9" s="17">
        <f>'Summary semitendinosus'!G6</f>
        <v>50.150169666666663</v>
      </c>
      <c r="I9" s="17">
        <f>'Summary-Glut.max'!G6</f>
        <v>35.708548666666665</v>
      </c>
      <c r="J9" s="17">
        <f>'Summary- Lower trapezius '!G6</f>
        <v>39.847217999999998</v>
      </c>
      <c r="K9" s="17">
        <f>'Summary-Soleus'!G6</f>
        <v>26.069457333333332</v>
      </c>
      <c r="L9" s="17">
        <f>'Summary-Biceps femoris'!G6</f>
        <v>29.188584666666667</v>
      </c>
      <c r="M9" s="17">
        <f>'Summary-Vastus medialis '!G6</f>
        <v>26.042988000000001</v>
      </c>
      <c r="N9" s="17">
        <f>'Summary- Biceps brachii'!G6</f>
        <v>26.526998666666668</v>
      </c>
      <c r="O9" s="17">
        <f>'Summary-Medial trapezius'!G6</f>
        <v>47.183004666666662</v>
      </c>
      <c r="P9" s="16">
        <v>59.323920666666673</v>
      </c>
      <c r="Q9" s="17">
        <f>'Summary-Erector spinae'!G6</f>
        <v>32.928795999999991</v>
      </c>
      <c r="R9" s="17">
        <f>'Summary-EDL'!G6</f>
        <v>16.043251999999999</v>
      </c>
      <c r="S9" s="17">
        <f>'Summary-Vastus lateralis'!G6</f>
        <v>20.180030666666664</v>
      </c>
      <c r="T9" s="17">
        <f>'Summary-Tibialis anterior '!G6</f>
        <v>39.271037333333332</v>
      </c>
      <c r="U9" s="17">
        <f>'Summary-Triceps'!G6</f>
        <v>89.135480000000001</v>
      </c>
      <c r="V9" s="4"/>
      <c r="W9" t="s">
        <v>41</v>
      </c>
      <c r="X9" s="3">
        <f>AVERAGE(F24:F28)</f>
        <v>54.2237528</v>
      </c>
      <c r="Y9" s="3">
        <f>AVERAGE(F12:F18)</f>
        <v>42.976068761904763</v>
      </c>
      <c r="Z9" s="3">
        <f>AVERAGE(F19:F23)</f>
        <v>41.508830400000008</v>
      </c>
      <c r="AA9" s="3">
        <f>AVERAGE(F5:F11)</f>
        <v>31.584869619047627</v>
      </c>
    </row>
    <row r="10" spans="1:45" x14ac:dyDescent="0.3">
      <c r="A10" t="s">
        <v>12</v>
      </c>
      <c r="B10" s="17">
        <f>'Summary-Masseter'!G7</f>
        <v>34.52499133333334</v>
      </c>
      <c r="C10" s="17">
        <f>'Summary-Plantaris'!G7</f>
        <v>18.954642333333332</v>
      </c>
      <c r="D10" s="17">
        <f>'Summary-Rectus femoris '!G7</f>
        <v>16.713966000000003</v>
      </c>
      <c r="E10" s="17">
        <f>'Summary pec.major'!G7</f>
        <v>13.101138333333333</v>
      </c>
      <c r="F10" s="17">
        <f>'Summary Intercostals'!G7</f>
        <v>28.852991333333328</v>
      </c>
      <c r="G10" s="17">
        <f>'Summary-Diaphragm'!G7</f>
        <v>56.082845333333339</v>
      </c>
      <c r="H10" s="17">
        <f>'Summary semitendinosus'!G7</f>
        <v>25.980832333333336</v>
      </c>
      <c r="I10" s="17">
        <f>'Summary-Glut.max'!G7</f>
        <v>9.4556966666666664</v>
      </c>
      <c r="J10" s="17">
        <f>'Summary- Lower trapezius '!G7</f>
        <v>22.335863333333332</v>
      </c>
      <c r="K10" s="17">
        <f>'Summary-Soleus'!G7</f>
        <v>15.043089333333333</v>
      </c>
      <c r="L10" s="17">
        <f>'Summary-Biceps femoris'!G7</f>
        <v>10.036603999999999</v>
      </c>
      <c r="M10" s="17">
        <f>'Summary-Vastus medialis '!G7</f>
        <v>27.941217333333334</v>
      </c>
      <c r="N10" s="17">
        <f>'Summary- Biceps brachii'!G7</f>
        <v>26.561030666666671</v>
      </c>
      <c r="O10" s="17">
        <f>'Summary-Medial trapezius'!G7</f>
        <v>30.509687999999993</v>
      </c>
      <c r="P10" s="16">
        <v>31.572242666666664</v>
      </c>
      <c r="Q10" s="17">
        <f>'Summary-Erector spinae'!G7</f>
        <v>26.009901333333335</v>
      </c>
      <c r="R10" s="17">
        <f>'Summary-EDL'!G7</f>
        <v>33.028056000000007</v>
      </c>
      <c r="S10" s="17">
        <f>'Summary-Vastus lateralis'!G7</f>
        <v>20.182393999999995</v>
      </c>
      <c r="T10" s="17">
        <f>'Summary-Tibialis anterior '!G7</f>
        <v>47.520015999999998</v>
      </c>
      <c r="U10" s="17">
        <f>'Summary-Triceps'!G7</f>
        <v>32.500559999999993</v>
      </c>
      <c r="V10" s="4"/>
      <c r="W10" t="s">
        <v>42</v>
      </c>
      <c r="X10" s="3">
        <f>AVERAGE(G24:G28)</f>
        <v>83.707281466666672</v>
      </c>
      <c r="Y10" s="3">
        <f>AVERAGE(G12:G18)</f>
        <v>76.320068666666657</v>
      </c>
      <c r="Z10" s="3">
        <f>AVERAGE(G19:G23)</f>
        <v>58.552055999999993</v>
      </c>
      <c r="AA10" s="3">
        <f>AVERAGE(G5:G11)</f>
        <v>61.129507333333343</v>
      </c>
    </row>
    <row r="11" spans="1:45" x14ac:dyDescent="0.3">
      <c r="A11" t="s">
        <v>13</v>
      </c>
      <c r="B11" s="17">
        <f>'Summary-Masseter'!G8</f>
        <v>55.386134666666671</v>
      </c>
      <c r="C11" s="17">
        <f>'Summary-Plantaris'!G8</f>
        <v>0</v>
      </c>
      <c r="D11" s="17">
        <f>'Summary-Rectus femoris '!G8</f>
        <v>17.769667000000002</v>
      </c>
      <c r="E11" s="17">
        <f>'Summary pec.major'!G8</f>
        <v>22.832636000000001</v>
      </c>
      <c r="F11" s="17">
        <f>'Summary Intercostals'!G8</f>
        <v>33.321582000000006</v>
      </c>
      <c r="G11" s="17">
        <f>'Summary-Diaphragm'!G8</f>
        <v>58.754357333333338</v>
      </c>
      <c r="H11" s="17">
        <f>'Summary semitendinosus'!G8</f>
        <v>22.855560333333333</v>
      </c>
      <c r="I11" s="17">
        <f>'Summary-Glut.max'!G8</f>
        <v>12.472728</v>
      </c>
      <c r="J11" s="17">
        <f>'Summary- Lower trapezius '!G8</f>
        <v>20.542093333333334</v>
      </c>
      <c r="K11" s="17">
        <f>'Summary-Soleus'!G8</f>
        <v>12.557808000000001</v>
      </c>
      <c r="L11" s="17">
        <f>'Summary-Biceps femoris'!G8</f>
        <v>10.437898000000001</v>
      </c>
      <c r="M11" s="17">
        <f>'Summary-Vastus medialis '!G8</f>
        <v>17.838440000000002</v>
      </c>
      <c r="N11" s="17">
        <f>'Summary- Biceps brachii'!G8</f>
        <v>28.895531333333331</v>
      </c>
      <c r="O11" s="17">
        <f>'Summary-Medial trapezius'!G8</f>
        <v>49.386104000000003</v>
      </c>
      <c r="P11" s="16">
        <v>30.45107733333333</v>
      </c>
      <c r="Q11" s="17">
        <f>'Summary-Erector spinae'!G8</f>
        <v>40.356279999999998</v>
      </c>
      <c r="R11" s="17">
        <f>'Summary-EDL'!G8</f>
        <v>8.4380453333333332</v>
      </c>
      <c r="S11" s="17">
        <f>'Summary-Vastus lateralis'!G8</f>
        <v>17.023090000000003</v>
      </c>
      <c r="T11" s="17">
        <f>'Summary-Tibialis anterior '!G8</f>
        <v>42.463428</v>
      </c>
      <c r="U11" s="17">
        <f>'Summary-Triceps'!G8</f>
        <v>25.841629999999999</v>
      </c>
      <c r="V11" s="4"/>
      <c r="W11" t="s">
        <v>43</v>
      </c>
      <c r="X11" s="3">
        <f>AVERAGE(H24:H28)</f>
        <v>34.024437333333331</v>
      </c>
      <c r="Y11" s="3">
        <f>AVERAGE(H12:H18)</f>
        <v>32.438708190476184</v>
      </c>
      <c r="Z11" s="3">
        <f>AVERAGE(H19:H23)</f>
        <v>32.28544939999999</v>
      </c>
      <c r="AA11" s="3">
        <f>AVERAGE(H5:H11)</f>
        <v>31.382095619047618</v>
      </c>
    </row>
    <row r="12" spans="1:45" x14ac:dyDescent="0.3">
      <c r="A12" t="s">
        <v>14</v>
      </c>
      <c r="B12" s="17">
        <f>'Summary-Masseter'!G9</f>
        <v>26.977449999999997</v>
      </c>
      <c r="C12" s="17">
        <f>'Summary-Plantaris'!G9</f>
        <v>36.598580000000005</v>
      </c>
      <c r="D12" s="17">
        <f>'Summary-Rectus femoris '!G9</f>
        <v>34.959844666666662</v>
      </c>
      <c r="E12" s="17">
        <f>'Summary pec.major'!G9</f>
        <v>35.435583666666666</v>
      </c>
      <c r="F12" s="17">
        <f>'Summary Intercostals'!G9</f>
        <v>48.921945333333333</v>
      </c>
      <c r="G12" s="17">
        <f>'Summary-Diaphragm'!G9</f>
        <v>76.676931999999994</v>
      </c>
      <c r="H12" s="17">
        <f>'Summary semitendinosus'!G9</f>
        <v>35.345067999999991</v>
      </c>
      <c r="I12" s="17">
        <f>'Summary-Glut.max'!G9</f>
        <v>26.376690666666669</v>
      </c>
      <c r="J12" s="17">
        <f>'Summary- Lower trapezius '!G9</f>
        <v>38.380533333333332</v>
      </c>
      <c r="K12" s="17">
        <f>'Summary-Soleus'!G9</f>
        <v>27.650054666666666</v>
      </c>
      <c r="L12" s="17">
        <f>'Summary-Biceps femoris'!G9</f>
        <v>23.84461533333333</v>
      </c>
      <c r="M12" s="17">
        <f>'Summary-Vastus medialis '!G9</f>
        <v>31.990552666666666</v>
      </c>
      <c r="N12" s="17">
        <f>'Summary- Biceps brachii'!G9</f>
        <v>26.003756666666664</v>
      </c>
      <c r="O12" s="17">
        <f>'Summary-Medial trapezius'!G9</f>
        <v>20.468357333333334</v>
      </c>
      <c r="P12" s="16">
        <v>40.879994666666668</v>
      </c>
      <c r="Q12" s="17">
        <f>'Summary-Erector spinae'!G9</f>
        <v>40.800586666666661</v>
      </c>
      <c r="R12" s="17">
        <f>'Summary-EDL'!G9</f>
        <v>28.946106666666669</v>
      </c>
      <c r="S12" s="17">
        <f>'Summary-Vastus lateralis'!G9</f>
        <v>24.391017999999999</v>
      </c>
      <c r="T12" s="17">
        <f>'Summary-Tibialis anterior '!G9</f>
        <v>32.30014933333333</v>
      </c>
      <c r="U12" s="17">
        <f>'Summary-Triceps'!G9</f>
        <v>37.622375999999996</v>
      </c>
      <c r="V12" s="4"/>
      <c r="W12" t="s">
        <v>44</v>
      </c>
      <c r="X12" s="3">
        <f>AVERAGE(I24:I28)</f>
        <v>27.204519066666666</v>
      </c>
      <c r="Y12" s="3">
        <f>AVERAGE(I12:I18)</f>
        <v>33.341028857142852</v>
      </c>
      <c r="Z12" s="3">
        <f>AVERAGE(I19:I23)</f>
        <v>26.073805866666667</v>
      </c>
      <c r="AA12" s="3">
        <f>AVERAGE(I5:I11)</f>
        <v>20.022160000000003</v>
      </c>
      <c r="AS12" t="s">
        <v>65</v>
      </c>
    </row>
    <row r="13" spans="1:45" x14ac:dyDescent="0.3">
      <c r="A13" t="s">
        <v>15</v>
      </c>
      <c r="B13" s="17">
        <f>'Summary-Masseter'!G10</f>
        <v>53.771978000000004</v>
      </c>
      <c r="C13" s="17">
        <f>'Summary-Plantaris'!G10</f>
        <v>48.508362000000005</v>
      </c>
      <c r="D13" s="17">
        <f>'Summary-Rectus femoris '!G10</f>
        <v>27.324151000000001</v>
      </c>
      <c r="E13" s="17">
        <f>'Summary pec.major'!G10</f>
        <v>27.591207666666662</v>
      </c>
      <c r="F13" s="17">
        <f>'Summary Intercostals'!G10</f>
        <v>60.642660666666664</v>
      </c>
      <c r="G13" s="17">
        <f>'Summary-Diaphragm'!G10</f>
        <v>90.416879333333327</v>
      </c>
      <c r="H13" s="17">
        <f>'Summary semitendinosus'!G10</f>
        <v>29.920508999999999</v>
      </c>
      <c r="I13" s="17">
        <f>'Summary-Glut.max'!G10</f>
        <v>27.564501999999994</v>
      </c>
      <c r="J13" s="17">
        <f>'Summary- Lower trapezius '!G10</f>
        <v>17.156381999999997</v>
      </c>
      <c r="K13" s="17">
        <f>'Summary-Soleus'!G10</f>
        <v>48.437461999999996</v>
      </c>
      <c r="L13" s="17">
        <f>'Summary-Biceps femoris'!G10</f>
        <v>16.869473333333332</v>
      </c>
      <c r="M13" s="17">
        <f>'Summary-Vastus medialis '!G10</f>
        <v>35.718474666666665</v>
      </c>
      <c r="N13" s="17">
        <f>'Summary- Biceps brachii'!G10</f>
        <v>26.828087333333333</v>
      </c>
      <c r="O13" s="17">
        <f>'Summary-Medial trapezius'!G10</f>
        <v>24.858012666666664</v>
      </c>
      <c r="P13" s="16">
        <v>50.802685999999994</v>
      </c>
      <c r="Q13" s="17">
        <f>'Summary-Erector spinae'!G10</f>
        <v>18.676005333333332</v>
      </c>
      <c r="R13" s="17">
        <f>'Summary-EDL'!G10</f>
        <v>12.608856000000001</v>
      </c>
      <c r="S13" s="17">
        <f>'Summary-Vastus lateralis'!G10</f>
        <v>24.725666</v>
      </c>
      <c r="T13" s="17">
        <f>'Summary-Tibialis anterior '!G10</f>
        <v>33.149058666666669</v>
      </c>
      <c r="U13" s="17">
        <f>'Summary-Triceps'!G10</f>
        <v>61.200879999999998</v>
      </c>
      <c r="V13" s="4"/>
      <c r="W13" t="s">
        <v>51</v>
      </c>
      <c r="X13" s="3">
        <f>AVERAGE(J24:J28)</f>
        <v>25.459622799999995</v>
      </c>
      <c r="Y13" s="3">
        <f>AVERAGE(J12:J18)</f>
        <v>25.811921523809524</v>
      </c>
      <c r="Z13" s="3">
        <f>AVERAGE(J19:J23)</f>
        <v>31.055145333333332</v>
      </c>
      <c r="AA13" s="3">
        <f>AVERAGE(J5:J11)</f>
        <v>29.6926499047619</v>
      </c>
      <c r="AS13" t="s">
        <v>63</v>
      </c>
    </row>
    <row r="14" spans="1:45" x14ac:dyDescent="0.3">
      <c r="A14" t="s">
        <v>16</v>
      </c>
      <c r="B14" s="17">
        <f>'Summary-Masseter'!G11</f>
        <v>51.602437999999992</v>
      </c>
      <c r="C14" s="17">
        <f>'Summary-Plantaris'!G11</f>
        <v>41.532747333333333</v>
      </c>
      <c r="D14" s="17">
        <f>'Summary-Rectus femoris '!G11</f>
        <v>25.053932999999997</v>
      </c>
      <c r="E14" s="17">
        <f>'Summary pec.major'!G11</f>
        <v>14.866784666666664</v>
      </c>
      <c r="F14" s="17">
        <f>'Summary Intercostals'!G11</f>
        <v>51.327818666666666</v>
      </c>
      <c r="G14" s="17">
        <f>'Summary-Diaphragm'!G11</f>
        <v>85.120649333333333</v>
      </c>
      <c r="H14" s="17">
        <f>'Summary semitendinosus'!G11</f>
        <v>27.641782999999997</v>
      </c>
      <c r="I14" s="17">
        <f>'Summary-Glut.max'!G11</f>
        <v>30.95824866666667</v>
      </c>
      <c r="J14" s="17">
        <f>'Summary- Lower trapezius '!G11</f>
        <v>33.490324000000001</v>
      </c>
      <c r="K14" s="17"/>
      <c r="L14" s="17">
        <f>'Summary-Biceps femoris'!G11</f>
        <v>11.539211333333332</v>
      </c>
      <c r="M14" s="17">
        <f>'Summary-Vastus medialis '!G11</f>
        <v>35.541224666666658</v>
      </c>
      <c r="N14" s="17">
        <f>'Summary- Biceps brachii'!G11</f>
        <v>29.094996666666663</v>
      </c>
      <c r="O14" s="17">
        <f>'Summary-Medial trapezius'!G11</f>
        <v>23.484443333333335</v>
      </c>
      <c r="P14" s="16">
        <v>40.739139999999992</v>
      </c>
      <c r="Q14" s="17">
        <f>'Summary-Erector spinae'!G11</f>
        <v>32.770925333333331</v>
      </c>
      <c r="R14" s="17">
        <f>'Summary-EDL'!G11</f>
        <v>21.430706666666666</v>
      </c>
      <c r="S14" s="17">
        <f>'Summary-Vastus lateralis'!G11</f>
        <v>28.009753999999997</v>
      </c>
      <c r="T14" s="17">
        <f>'Summary-Tibialis anterior '!G11</f>
        <v>16.046087999999997</v>
      </c>
      <c r="U14" s="17">
        <f>'Summary-Triceps'!G11</f>
        <v>24.168391999999994</v>
      </c>
      <c r="V14" s="4"/>
      <c r="W14" t="s">
        <v>53</v>
      </c>
      <c r="X14" s="3">
        <f>AVERAGE(K24:K28)</f>
        <v>36.809105733333332</v>
      </c>
      <c r="Y14" s="3">
        <f>AVERAGE(K12:K18)</f>
        <v>37.873677111111107</v>
      </c>
      <c r="Z14" s="3">
        <f>AVERAGE(K19:K23)</f>
        <v>31.142588666666665</v>
      </c>
      <c r="AA14" s="3">
        <f>AVERAGE(K5:K11)</f>
        <v>19.94990952380952</v>
      </c>
      <c r="AS14" t="s">
        <v>64</v>
      </c>
    </row>
    <row r="15" spans="1:45" x14ac:dyDescent="0.3">
      <c r="A15" t="s">
        <v>17</v>
      </c>
      <c r="B15" s="17">
        <f>'Summary-Masseter'!G12</f>
        <v>47.445807333333342</v>
      </c>
      <c r="C15" s="17">
        <f>'Summary-Plantaris'!G12</f>
        <v>54.518082333333339</v>
      </c>
      <c r="D15" s="17">
        <f>'Summary-Rectus femoris '!G12</f>
        <v>35.399424666666668</v>
      </c>
      <c r="E15" s="17">
        <f>'Summary pec.major'!G12</f>
        <v>37.009327333333324</v>
      </c>
      <c r="F15" s="17">
        <f>'Summary Intercostals'!G12</f>
        <v>37.464032666666668</v>
      </c>
      <c r="G15" s="17">
        <f>'Summary-Diaphragm'!G12</f>
        <v>80.869012666666677</v>
      </c>
      <c r="H15" s="17">
        <f>'Summary semitendinosus'!G12</f>
        <v>31.813066333333332</v>
      </c>
      <c r="I15" s="17">
        <f>'Summary-Glut.max'!G12</f>
        <v>50.838608666666666</v>
      </c>
      <c r="J15" s="17">
        <f>'Summary- Lower trapezius '!G12</f>
        <v>24.107418000000003</v>
      </c>
      <c r="K15" s="17">
        <f>'Summary-Soleus'!G12</f>
        <v>36.24313466666667</v>
      </c>
      <c r="L15" s="17">
        <f>'Summary-Biceps femoris'!G12</f>
        <v>34.01262066666667</v>
      </c>
      <c r="M15" s="17">
        <f>'Summary-Vastus medialis '!G12</f>
        <v>34.464017333333338</v>
      </c>
      <c r="N15" s="17">
        <f>'Summary- Biceps brachii'!G12</f>
        <v>27.66990666666667</v>
      </c>
      <c r="O15" s="17">
        <f>'Summary-Medial trapezius'!G12</f>
        <v>29.420191333333332</v>
      </c>
      <c r="P15" s="16">
        <v>75.679132666666675</v>
      </c>
      <c r="Q15" s="17"/>
      <c r="R15" s="17">
        <f>'Summary-EDL'!G12</f>
        <v>35.251480000000001</v>
      </c>
      <c r="S15" s="17">
        <f>'Summary-Vastus lateralis'!G12</f>
        <v>22.264018</v>
      </c>
      <c r="T15" s="17">
        <f>'Summary-Tibialis anterior '!G12</f>
        <v>90.820064000000002</v>
      </c>
      <c r="U15" s="17">
        <f>'Summary-Triceps'!G12</f>
        <v>43.203623999999998</v>
      </c>
      <c r="V15" s="4"/>
      <c r="W15" t="s">
        <v>54</v>
      </c>
      <c r="X15" s="3">
        <f>AVERAGE(L24:L28)</f>
        <v>29.291909599999997</v>
      </c>
      <c r="Y15" s="3">
        <f>AVERAGE(L12:L18)</f>
        <v>23.508009142857141</v>
      </c>
      <c r="Z15" s="3">
        <f>AVERAGE(L19:L23)</f>
        <v>17.327487333333334</v>
      </c>
      <c r="AA15" s="3">
        <f>AVERAGE(L5:L11)</f>
        <v>23.840428857142854</v>
      </c>
    </row>
    <row r="16" spans="1:45" x14ac:dyDescent="0.3">
      <c r="A16" t="s">
        <v>18</v>
      </c>
      <c r="B16" s="17">
        <f>'Summary-Masseter'!G13</f>
        <v>50.797486666666664</v>
      </c>
      <c r="C16" s="17">
        <f>'Summary-Plantaris'!G13</f>
        <v>60.839289999999991</v>
      </c>
      <c r="D16" s="17">
        <f>'Summary-Rectus femoris '!G13</f>
        <v>40.414181666666664</v>
      </c>
      <c r="E16" s="17">
        <f>'Summary pec.major'!G13</f>
        <v>40.20644466666667</v>
      </c>
      <c r="F16" s="17">
        <f>'Summary Intercostals'!G13</f>
        <v>30.078616</v>
      </c>
      <c r="G16" s="17">
        <f>'Summary-Diaphragm'!G13</f>
        <v>66.069819333333342</v>
      </c>
      <c r="H16" s="17">
        <f>'Summary semitendinosus'!G13</f>
        <v>45.04111566666667</v>
      </c>
      <c r="I16" s="17">
        <f>'Summary-Glut.max'!G13</f>
        <v>44.801709999999993</v>
      </c>
      <c r="J16" s="17">
        <f>'Summary- Lower trapezius '!G13</f>
        <v>32.320946666666664</v>
      </c>
      <c r="K16" s="17">
        <f>'Summary-Soleus'!G13</f>
        <v>38.088425333333333</v>
      </c>
      <c r="L16" s="17">
        <f>'Summary-Biceps femoris'!G13</f>
        <v>27.747896666666662</v>
      </c>
      <c r="M16" s="17">
        <f>'Summary-Vastus medialis '!G13</f>
        <v>46.818105999999993</v>
      </c>
      <c r="N16" s="17">
        <f>'Summary- Biceps brachii'!G13</f>
        <v>34.327416666666672</v>
      </c>
      <c r="O16" s="17">
        <f>'Summary-Medial trapezius'!G13</f>
        <v>28.172351333333335</v>
      </c>
      <c r="P16" s="16">
        <v>53.491213999999999</v>
      </c>
      <c r="Q16" s="17">
        <f>'Summary-Erector spinae'!G13</f>
        <v>47.090834666666666</v>
      </c>
      <c r="R16" s="17">
        <f>'Summary-EDL'!G13</f>
        <v>40.228660000000005</v>
      </c>
      <c r="S16" s="17">
        <f>'Summary-Vastus lateralis'!G13</f>
        <v>16.727437000000002</v>
      </c>
      <c r="T16" s="17">
        <f>'Summary-Tibialis anterior '!G13</f>
        <v>38.047775999999999</v>
      </c>
      <c r="U16" s="17">
        <f>'Summary-Triceps'!G13</f>
        <v>40.699436000000006</v>
      </c>
      <c r="V16" s="4"/>
      <c r="W16" t="s">
        <v>55</v>
      </c>
      <c r="X16" s="3">
        <f>AVERAGE(M24:M28)</f>
        <v>28.182466399999999</v>
      </c>
      <c r="Y16" s="3">
        <f>AVERAGE(M12:M18)</f>
        <v>38.572030857142856</v>
      </c>
      <c r="Z16" s="3">
        <f>AVERAGE(M19:M23)</f>
        <v>22.406952400000002</v>
      </c>
      <c r="AA16" s="3">
        <f>AVERAGE(M5:M11)</f>
        <v>23.500435222222219</v>
      </c>
      <c r="AS16" t="s">
        <v>66</v>
      </c>
    </row>
    <row r="17" spans="1:45" x14ac:dyDescent="0.3">
      <c r="A17" t="s">
        <v>19</v>
      </c>
      <c r="B17" s="17">
        <f>'Summary-Masseter'!G14</f>
        <v>39.889285333333341</v>
      </c>
      <c r="C17" s="17">
        <f>'Summary-Plantaris'!G14</f>
        <v>40.185411000000002</v>
      </c>
      <c r="D17" s="17">
        <f>'Summary-Rectus femoris '!G14</f>
        <v>22.668857000000003</v>
      </c>
      <c r="E17" s="17">
        <f>'Summary pec.major'!G14</f>
        <v>34.580056999999996</v>
      </c>
      <c r="F17" s="17">
        <f>'Summary Intercostals'!G14</f>
        <v>36.837276666666661</v>
      </c>
      <c r="G17" s="17">
        <f>'Summary-Diaphragm'!G14</f>
        <v>63.360021333333336</v>
      </c>
      <c r="H17" s="17">
        <f>'Summary semitendinosus'!G14</f>
        <v>21.268582000000002</v>
      </c>
      <c r="I17" s="17">
        <f>'Summary-Glut.max'!G14</f>
        <v>37.866744666666662</v>
      </c>
      <c r="J17" s="17">
        <f>'Summary- Lower trapezius '!G14</f>
        <v>19.726270666666668</v>
      </c>
      <c r="K17" s="17">
        <f>'Summary-Soleus'!G14</f>
        <v>41.743083999999996</v>
      </c>
      <c r="L17" s="17">
        <f>'Summary-Biceps femoris'!G14</f>
        <v>21.695399999999999</v>
      </c>
      <c r="M17" s="17">
        <f>'Summary-Vastus medialis '!G14</f>
        <v>36.240771333333335</v>
      </c>
      <c r="N17" s="17">
        <f>'Summary- Biceps brachii'!G14</f>
        <v>16.446436666666663</v>
      </c>
      <c r="O17" s="17">
        <f>'Summary-Medial trapezius'!G14</f>
        <v>41.819655999999995</v>
      </c>
      <c r="P17" s="16">
        <v>40.594031333333334</v>
      </c>
      <c r="Q17" s="17"/>
      <c r="R17" s="17">
        <f>'Summary-EDL'!G14</f>
        <v>32.899490666666665</v>
      </c>
      <c r="S17" s="17">
        <f>'Summary-Vastus lateralis'!G14</f>
        <v>21.007669999999997</v>
      </c>
      <c r="T17" s="17">
        <f>'Summary-Tibialis anterior '!G14</f>
        <v>63.543416000000001</v>
      </c>
      <c r="U17" s="17">
        <f>'Summary-Triceps'!G14</f>
        <v>46.388452000000008</v>
      </c>
      <c r="V17" s="4"/>
      <c r="W17" t="s">
        <v>56</v>
      </c>
      <c r="X17" s="3">
        <f>AVERAGE(N24:N28)</f>
        <v>37.453255866666666</v>
      </c>
      <c r="Y17" s="3">
        <f>AVERAGE(N12:N18)</f>
        <v>26.626798857142855</v>
      </c>
      <c r="Z17" s="3">
        <f>AVERAGE(N19:N23)</f>
        <v>27.61573906666667</v>
      </c>
      <c r="AA17" s="3">
        <f>AVERAGE(N5:N11)</f>
        <v>29.726749428571431</v>
      </c>
      <c r="AS17" t="s">
        <v>67</v>
      </c>
    </row>
    <row r="18" spans="1:45" x14ac:dyDescent="0.3">
      <c r="A18" t="s">
        <v>20</v>
      </c>
      <c r="B18" s="17">
        <f>'Summary-Masseter'!G15</f>
        <v>42.637369333333325</v>
      </c>
      <c r="C18" s="17">
        <f>'Summary-Plantaris'!G15</f>
        <v>51.17798333333333</v>
      </c>
      <c r="D18" s="17">
        <f>'Summary-Rectus femoris '!G15</f>
        <v>42.353296666666665</v>
      </c>
      <c r="E18" s="17">
        <f>'Summary pec.major'!G15</f>
        <v>30.026386333333335</v>
      </c>
      <c r="F18" s="17">
        <f>'Summary Intercostals'!G15</f>
        <v>35.560131333333331</v>
      </c>
      <c r="G18" s="17">
        <f>'Summary-Diaphragm'!G15</f>
        <v>71.727166666666648</v>
      </c>
      <c r="H18" s="17">
        <f>'Summary semitendinosus'!G15</f>
        <v>36.040833333333339</v>
      </c>
      <c r="I18" s="17">
        <f>'Summary-Glut.max'!G15</f>
        <v>14.980697333333334</v>
      </c>
      <c r="J18" s="17">
        <f>'Summary- Lower trapezius '!G15</f>
        <v>15.501575999999996</v>
      </c>
      <c r="K18" s="17">
        <f>'Summary-Soleus'!G15</f>
        <v>35.079901999999997</v>
      </c>
      <c r="L18" s="17">
        <f>'Summary-Biceps femoris'!G15</f>
        <v>28.846846666666664</v>
      </c>
      <c r="M18" s="17">
        <f>'Summary-Vastus medialis '!G15</f>
        <v>49.23106933333333</v>
      </c>
      <c r="N18" s="17">
        <f>'Summary- Biceps brachii'!G15</f>
        <v>26.01699133333333</v>
      </c>
      <c r="O18" s="17">
        <f>'Summary-Medial trapezius'!G15</f>
        <v>33.94313866666667</v>
      </c>
      <c r="P18" s="16">
        <v>35.225010666666662</v>
      </c>
      <c r="Q18" s="17">
        <f>'Summary-Erector spinae'!G15</f>
        <v>48.107067999999991</v>
      </c>
      <c r="R18" s="17">
        <f>'Summary-EDL'!G15</f>
        <v>19.772591999999996</v>
      </c>
      <c r="S18" s="17">
        <f>'Summary-Vastus lateralis'!G15</f>
        <v>17.410204</v>
      </c>
      <c r="T18" s="17">
        <f>'Summary-Tibialis anterior '!G15</f>
        <v>97.821202666666665</v>
      </c>
      <c r="U18" s="17">
        <f>'Summary-Triceps'!G15</f>
        <v>47.800779999999996</v>
      </c>
      <c r="V18" s="4"/>
      <c r="W18" t="s">
        <v>57</v>
      </c>
      <c r="X18" s="3">
        <f>AVERAGE(O24:O28)</f>
        <v>36.173463599999998</v>
      </c>
      <c r="Y18" s="3">
        <f>AVERAGE(O12:O18)</f>
        <v>28.880878666666664</v>
      </c>
      <c r="Z18" s="3">
        <f>AVERAGE(O19:O23)</f>
        <v>27.139763733333332</v>
      </c>
      <c r="AA18" s="3">
        <f>AVERAGE(O5:O11)</f>
        <v>34.26725295238095</v>
      </c>
    </row>
    <row r="19" spans="1:45" x14ac:dyDescent="0.3">
      <c r="A19" t="s">
        <v>21</v>
      </c>
      <c r="B19" s="17">
        <f>'Summary-Masseter'!G16</f>
        <v>40.972637333333338</v>
      </c>
      <c r="C19" s="17">
        <f>'Summary-Plantaris'!G16</f>
        <v>29.081053000000004</v>
      </c>
      <c r="D19" s="17">
        <f>'Summary-Rectus femoris '!G16</f>
        <v>28.619257666666662</v>
      </c>
      <c r="E19" s="17">
        <f>'Summary pec.major'!G16</f>
        <v>23.566450999999997</v>
      </c>
      <c r="F19" s="17">
        <f>'Summary Intercostals'!G16</f>
        <v>33.35088733333334</v>
      </c>
      <c r="G19" s="17">
        <f>'Summary-Diaphragm'!G16</f>
        <v>46.576100666666669</v>
      </c>
      <c r="H19" s="17">
        <f>'Summary semitendinosus'!G16</f>
        <v>37.301199000000004</v>
      </c>
      <c r="I19" s="17">
        <f>'Summary-Glut.max'!G16</f>
        <v>20.610630000000004</v>
      </c>
      <c r="J19" s="17">
        <f>'Summary- Lower trapezius '!G16</f>
        <v>30.964866000000001</v>
      </c>
      <c r="K19" s="17">
        <f>'Summary-Soleus'!G16</f>
        <v>27.459569999999996</v>
      </c>
      <c r="L19" s="17">
        <f>'Summary-Biceps femoris'!G16</f>
        <v>15.789429999999996</v>
      </c>
      <c r="M19" s="17">
        <f>'Summary-Vastus medialis '!G16</f>
        <v>28.572227333333338</v>
      </c>
      <c r="N19" s="17">
        <f>'Summary- Biceps brachii'!G16</f>
        <v>27.493602000000003</v>
      </c>
      <c r="O19" s="17">
        <f>'Summary-Medial trapezius'!G16</f>
        <v>28.445079999999997</v>
      </c>
      <c r="P19" s="16">
        <v>51.38359333333333</v>
      </c>
      <c r="Q19" s="17">
        <f>'Summary-Erector spinae'!G16</f>
        <v>18.433999999999997</v>
      </c>
      <c r="R19" s="17">
        <f>'Summary-EDL'!G16</f>
        <v>29.823376000000003</v>
      </c>
      <c r="S19" s="17">
        <f>'Summary-Vastus lateralis'!G16</f>
        <v>29.607840000000003</v>
      </c>
      <c r="T19" s="17">
        <f>'Summary-Tibialis anterior '!G16</f>
        <v>68.449695999999989</v>
      </c>
      <c r="U19" s="17">
        <f>'Summary-Triceps'!G16</f>
        <v>50.352234666666668</v>
      </c>
      <c r="V19" s="4"/>
      <c r="W19" t="s">
        <v>52</v>
      </c>
      <c r="X19" s="3">
        <f>AVERAGE(P24:P28)</f>
        <v>46.79948293333333</v>
      </c>
      <c r="Y19" s="3">
        <f>AVERAGE(P13:P18)</f>
        <v>49.421869111111107</v>
      </c>
      <c r="Z19" s="3">
        <f>AVERAGE(P19:P23)</f>
        <v>36.655394533333329</v>
      </c>
      <c r="AA19" s="3">
        <f>AVERAGE(P5:P11)</f>
        <v>46.634036095238095</v>
      </c>
      <c r="AS19" t="s">
        <v>68</v>
      </c>
    </row>
    <row r="20" spans="1:45" x14ac:dyDescent="0.3">
      <c r="A20" t="s">
        <v>23</v>
      </c>
      <c r="B20" s="17">
        <f>'Summary-Masseter'!G17</f>
        <v>44.796037999999996</v>
      </c>
      <c r="C20" s="17">
        <f>'Summary-Plantaris'!G17</f>
        <v>28.277992333333337</v>
      </c>
      <c r="D20" s="17">
        <f>'Summary-Rectus femoris '!G17</f>
        <v>33.605891</v>
      </c>
      <c r="E20" s="17">
        <f>'Summary pec.major'!G17</f>
        <v>34.055160666666673</v>
      </c>
      <c r="F20" s="17">
        <f>'Summary Intercostals'!G17</f>
        <v>33.376411333333337</v>
      </c>
      <c r="G20" s="17">
        <f>'Summary-Diaphragm'!G17</f>
        <v>86.853445333333326</v>
      </c>
      <c r="H20" s="17">
        <f>'Summary semitendinosus'!G17</f>
        <v>28.113740666666661</v>
      </c>
      <c r="I20" s="17">
        <f>'Summary-Glut.max'!G17</f>
        <v>36.637811333333332</v>
      </c>
      <c r="J20" s="17">
        <f>'Summary- Lower trapezius '!G17</f>
        <v>36.378317333333328</v>
      </c>
      <c r="K20" s="17">
        <f>'Summary-Soleus'!G17</f>
        <v>32.504813999999996</v>
      </c>
      <c r="L20" s="17">
        <f>'Summary-Biceps femoris'!G17</f>
        <v>23.005159333333332</v>
      </c>
      <c r="M20" s="17">
        <f>'Summary-Vastus medialis '!G17</f>
        <v>20.151198000000001</v>
      </c>
      <c r="N20" s="17">
        <f>'Summary- Biceps brachii'!G17</f>
        <v>28.385523999999997</v>
      </c>
      <c r="O20" s="17">
        <f>'Summary-Medial trapezius'!G17</f>
        <v>31.082087333333327</v>
      </c>
      <c r="P20" s="16">
        <v>30.729005333333333</v>
      </c>
      <c r="Q20" s="17">
        <f>'Summary-Erector spinae'!G17</f>
        <v>23.304357333333336</v>
      </c>
      <c r="R20" s="17">
        <f>'Summary-EDL'!G17</f>
        <v>8.9485253333333326</v>
      </c>
      <c r="S20" s="17">
        <f>'Summary-Vastus lateralis'!G17</f>
        <v>18.326232000000001</v>
      </c>
      <c r="T20" s="17">
        <f>'Summary-Tibialis anterior '!G17</f>
        <v>34.773141333333328</v>
      </c>
      <c r="U20" s="17">
        <f>'Summary-Triceps'!G17</f>
        <v>43.107199999999992</v>
      </c>
      <c r="V20" s="4"/>
      <c r="W20" t="s">
        <v>58</v>
      </c>
      <c r="X20" s="3">
        <f>AVERAGE(Q24:Q28)</f>
        <v>37.916907600000002</v>
      </c>
      <c r="Y20" s="3">
        <f>AVERAGE(Q12:Q18)</f>
        <v>37.489083999999998</v>
      </c>
      <c r="Z20" s="3">
        <f>AVERAGE(Q19:Q23)</f>
        <v>16.741097066666665</v>
      </c>
      <c r="AA20" s="3">
        <f>AVERAGE(Q5:Q11)</f>
        <v>29.71166911111111</v>
      </c>
      <c r="AS20" t="s">
        <v>69</v>
      </c>
    </row>
    <row r="21" spans="1:45" x14ac:dyDescent="0.3">
      <c r="A21" t="s">
        <v>24</v>
      </c>
      <c r="B21" s="17">
        <f>'Summary-Masseter'!G18</f>
        <v>60.060807999999994</v>
      </c>
      <c r="C21" s="17">
        <f>'Summary-Plantaris'!G18</f>
        <v>42.483516333333334</v>
      </c>
      <c r="D21" s="17">
        <f>'Summary-Rectus femoris '!G18</f>
        <v>27.479421999999992</v>
      </c>
      <c r="E21" s="17">
        <f>'Summary pec.major'!G18</f>
        <v>20.937715333333333</v>
      </c>
      <c r="F21" s="17">
        <f>'Summary Intercostals'!G18</f>
        <v>48.348600666666655</v>
      </c>
      <c r="G21" s="17">
        <f>'Summary-Diaphragm'!G18</f>
        <v>67.032168666666664</v>
      </c>
      <c r="H21" s="17">
        <f>'Summary semitendinosus'!G18</f>
        <v>32.201125666666663</v>
      </c>
      <c r="I21" s="17">
        <f>'Summary-Glut.max'!G18</f>
        <v>21.688310000000001</v>
      </c>
      <c r="J21" s="17">
        <f>'Summary- Lower trapezius '!G18</f>
        <v>30.530485333333331</v>
      </c>
      <c r="K21" s="17">
        <f>'Summary-Soleus'!G18</f>
        <v>18.002455333333337</v>
      </c>
      <c r="L21" s="17">
        <f>'Summary-Biceps femoris'!G18</f>
        <v>12.503451333333334</v>
      </c>
      <c r="M21" s="17">
        <f>'Summary-Vastus medialis '!G18</f>
        <v>23.587957333333335</v>
      </c>
      <c r="N21" s="17">
        <f>'Summary- Biceps brachii'!G18</f>
        <v>27.678414666666669</v>
      </c>
      <c r="O21" s="17">
        <f>'Summary-Medial trapezius'!G18</f>
        <v>27.169352666666668</v>
      </c>
      <c r="P21" s="16">
        <v>33.213341333333332</v>
      </c>
      <c r="Q21" s="17">
        <f>'Summary-Erector spinae'!G18</f>
        <v>12.674083999999997</v>
      </c>
      <c r="R21" s="17">
        <f>'Summary-EDL'!G18</f>
        <v>36.697839999999999</v>
      </c>
      <c r="S21" s="17">
        <f>'Summary-Vastus lateralis'!G18</f>
        <v>17.018836</v>
      </c>
      <c r="T21" s="17">
        <f>'Summary-Tibialis anterior '!G18</f>
        <v>36.79237333333333</v>
      </c>
      <c r="U21" s="17">
        <f>'Summary-Triceps'!G18</f>
        <v>34.227683999999996</v>
      </c>
      <c r="V21" s="4"/>
      <c r="W21" t="s">
        <v>59</v>
      </c>
      <c r="X21" s="3">
        <f>AVERAGE(R24:R28)</f>
        <v>40.131763333333332</v>
      </c>
      <c r="Y21" s="3">
        <f>AVERAGE(R12:R18)</f>
        <v>27.305413142857141</v>
      </c>
      <c r="Z21" s="3">
        <f>AVERAGE(R19:R23)</f>
        <v>24.412098933333333</v>
      </c>
      <c r="AA21" s="3">
        <f>AVERAGE(R5:R11)</f>
        <v>36.520387428571425</v>
      </c>
    </row>
    <row r="22" spans="1:45" x14ac:dyDescent="0.3">
      <c r="A22" t="s">
        <v>25</v>
      </c>
      <c r="B22" s="17">
        <f>'Summary-Masseter'!G19</f>
        <v>50.936450666666673</v>
      </c>
      <c r="C22" s="17">
        <f>'Summary-Plantaris'!G19</f>
        <v>11.740803666666668</v>
      </c>
      <c r="D22" s="17">
        <f>'Summary-Rectus femoris '!G19</f>
        <v>22.770244000000005</v>
      </c>
      <c r="E22" s="17">
        <f>'Summary pec.major'!G19</f>
        <v>21.47088333333333</v>
      </c>
      <c r="F22" s="17">
        <f>'Summary Intercostals'!G19</f>
        <v>40.900319333333336</v>
      </c>
      <c r="G22" s="17">
        <f>'Summary-Diaphragm'!G19</f>
        <v>45.877972</v>
      </c>
      <c r="H22" s="17">
        <f>'Summary semitendinosus'!G19</f>
        <v>40.220151999999999</v>
      </c>
      <c r="I22" s="17">
        <f>'Summary-Glut.max'!G19</f>
        <v>26.648001333333337</v>
      </c>
      <c r="J22" s="17">
        <f>'Summary- Lower trapezius '!G19</f>
        <v>29.165896666666669</v>
      </c>
      <c r="K22" s="17">
        <f>'Summary-Soleus'!G19</f>
        <v>45.082946666666658</v>
      </c>
      <c r="L22" s="17">
        <f>'Summary-Biceps femoris'!G19</f>
        <v>14.430985999999999</v>
      </c>
      <c r="M22" s="17">
        <f>'Summary-Vastus medialis '!G19</f>
        <v>26.107743333333332</v>
      </c>
      <c r="N22" s="17">
        <f>'Summary- Biceps brachii'!G19</f>
        <v>19.796225333333332</v>
      </c>
      <c r="O22" s="17">
        <f>'Summary-Medial trapezius'!G19</f>
        <v>28.199293333333326</v>
      </c>
      <c r="P22" s="16">
        <v>27.512508666666662</v>
      </c>
      <c r="Q22" s="17">
        <f>'Summary-Erector spinae'!G19</f>
        <v>16.882707999999997</v>
      </c>
      <c r="R22" s="17">
        <f>'Summary-EDL'!G19</f>
        <v>29.73546</v>
      </c>
      <c r="S22" s="17">
        <f>'Summary-Vastus lateralis'!G19</f>
        <v>22.679492</v>
      </c>
      <c r="T22" s="17">
        <f>'Summary-Tibialis anterior '!G19</f>
        <v>7.6572000000000005</v>
      </c>
      <c r="U22" s="17">
        <f>'Summary-Triceps'!G19</f>
        <v>61.237747999999996</v>
      </c>
      <c r="V22" s="4"/>
      <c r="W22" t="s">
        <v>60</v>
      </c>
      <c r="X22" s="3">
        <f>AVERAGE(S24:S28)</f>
        <v>16.494034199999998</v>
      </c>
      <c r="Y22" s="3">
        <f>AVERAGE(S12:S18)</f>
        <v>22.076538142857142</v>
      </c>
      <c r="Z22" s="3">
        <f>AVERAGE(S19:S23)</f>
        <v>20.733287000000001</v>
      </c>
      <c r="AA22" s="3">
        <f>AVERAGE(S5:S11)</f>
        <v>19.299058777777773</v>
      </c>
      <c r="AS22" t="s">
        <v>70</v>
      </c>
    </row>
    <row r="23" spans="1:45" x14ac:dyDescent="0.3">
      <c r="A23" t="s">
        <v>26</v>
      </c>
      <c r="B23" s="17">
        <f>'Summary-Masseter'!G20</f>
        <v>45.462497999999997</v>
      </c>
      <c r="C23" s="17">
        <f>'Summary-Plantaris'!G20</f>
        <v>17.019072333333334</v>
      </c>
      <c r="D23" s="17">
        <f>'Summary-Rectus femoris '!G20</f>
        <v>25.673362666666669</v>
      </c>
      <c r="E23" s="17">
        <f>'Summary pec.major'!G20</f>
        <v>24.010521333333333</v>
      </c>
      <c r="F23" s="17">
        <f>'Summary Intercostals'!G20</f>
        <v>51.567933333333336</v>
      </c>
      <c r="G23" s="17">
        <f>'Summary-Diaphragm'!G20</f>
        <v>46.420593333333329</v>
      </c>
      <c r="H23" s="17">
        <f>'Summary semitendinosus'!G20</f>
        <v>23.591029666666667</v>
      </c>
      <c r="I23" s="17">
        <f>'Summary-Glut.max'!G20</f>
        <v>24.784276666666663</v>
      </c>
      <c r="J23" s="17">
        <f>'Summary- Lower trapezius '!G20</f>
        <v>28.236161333333332</v>
      </c>
      <c r="K23" s="17">
        <f>'Summary-Soleus'!G20</f>
        <v>32.663157333333331</v>
      </c>
      <c r="L23" s="17">
        <f>'Summary-Biceps femoris'!G20</f>
        <v>20.908410000000003</v>
      </c>
      <c r="M23" s="17">
        <f>'Summary-Vastus medialis '!G20</f>
        <v>13.615636</v>
      </c>
      <c r="N23" s="17">
        <f>'Summary- Biceps brachii'!G20</f>
        <v>34.724929333333328</v>
      </c>
      <c r="O23" s="17">
        <f>'Summary-Medial trapezius'!G20</f>
        <v>20.803005333333331</v>
      </c>
      <c r="P23" s="16">
        <v>40.438524000000001</v>
      </c>
      <c r="Q23" s="17">
        <f>'Summary-Erector spinae'!G20</f>
        <v>12.410336000000001</v>
      </c>
      <c r="R23" s="17">
        <f>'Summary-EDL'!G20</f>
        <v>16.855293333333329</v>
      </c>
      <c r="S23" s="17">
        <f>'Summary-Vastus lateralis'!G20</f>
        <v>16.034034999999999</v>
      </c>
      <c r="T23" s="17">
        <f>'Summary-Tibialis anterior '!G20</f>
        <v>25.529672000000001</v>
      </c>
      <c r="U23" s="17">
        <f>'Summary-Triceps'!G20</f>
        <v>24.624987999999998</v>
      </c>
      <c r="V23" s="4"/>
      <c r="W23" t="s">
        <v>61</v>
      </c>
      <c r="X23" s="3">
        <f>AVERAGE(T24:T28)</f>
        <v>29.045933866666665</v>
      </c>
      <c r="Y23" s="3">
        <f>AVERAGE(T12:T18)</f>
        <v>53.103964952380956</v>
      </c>
      <c r="Z23" s="3">
        <f>AVERAGE(T19:T23)</f>
        <v>34.640416533333322</v>
      </c>
      <c r="AA23" s="3">
        <f>AVERAGE(T5:T11)</f>
        <v>32.797124571428569</v>
      </c>
      <c r="AS23" t="s">
        <v>71</v>
      </c>
    </row>
    <row r="24" spans="1:45" x14ac:dyDescent="0.3">
      <c r="A24" t="s">
        <v>27</v>
      </c>
      <c r="B24" s="17">
        <f>'Summary-Masseter'!G21</f>
        <v>66.337821333333338</v>
      </c>
      <c r="C24" s="17">
        <f>'Summary-Plantaris'!G21</f>
        <v>32.013004333333335</v>
      </c>
      <c r="D24" s="17">
        <f>'Summary-Rectus femoris '!G21</f>
        <v>33.783613666666675</v>
      </c>
      <c r="E24" s="17">
        <f>'Summary pec.major'!G21</f>
        <v>21.975454999999997</v>
      </c>
      <c r="F24" s="17">
        <f>'Summary Intercostals'!G21</f>
        <v>69.815229999999985</v>
      </c>
      <c r="G24" s="17">
        <f>'Summary-Diaphragm'!G21</f>
        <v>84.267485999999991</v>
      </c>
      <c r="H24" s="17">
        <f>'Summary semitendinosus'!G21</f>
        <v>44.474860999999997</v>
      </c>
      <c r="I24" s="17">
        <f>'Summary-Glut.max'!G21</f>
        <v>25.253162</v>
      </c>
      <c r="J24" s="17">
        <f>'Summary- Lower trapezius '!G21</f>
        <v>23.774660666666666</v>
      </c>
      <c r="K24" s="17">
        <f>'Summary-Soleus'!G21</f>
        <v>38.693911333333332</v>
      </c>
      <c r="L24" s="17">
        <f>'Summary-Biceps femoris'!G21</f>
        <v>30.689774</v>
      </c>
      <c r="M24" s="17">
        <f>'Summary-Vastus medialis '!G21</f>
        <v>33.455346666666671</v>
      </c>
      <c r="N24" s="17">
        <f>'Summary- Biceps brachii'!G21</f>
        <v>40.127036666666662</v>
      </c>
      <c r="O24" s="17">
        <f>'Summary-Medial trapezius'!G21</f>
        <v>31.561844000000001</v>
      </c>
      <c r="P24" s="16">
        <v>63.939983333333338</v>
      </c>
      <c r="Q24" s="17">
        <f>'Summary-Erector spinae'!G21</f>
        <v>13.635488</v>
      </c>
      <c r="R24" s="17">
        <f>'Summary-EDL'!G21</f>
        <v>91.597127999999998</v>
      </c>
      <c r="S24" s="17">
        <f>'Summary-Vastus lateralis'!G21</f>
        <v>16.411932</v>
      </c>
      <c r="T24" s="17">
        <f>'Summary-Tibialis anterior '!G21</f>
        <v>23.59552</v>
      </c>
      <c r="U24" s="17">
        <f>'Summary-Triceps'!G21</f>
        <v>41.246783999999998</v>
      </c>
      <c r="V24" s="4"/>
      <c r="W24" t="s">
        <v>62</v>
      </c>
      <c r="X24" s="3">
        <f>AVERAGE(U24:U28)</f>
        <v>43.054261333333329</v>
      </c>
      <c r="Y24" s="3">
        <f>AVERAGE(U12:U18)</f>
        <v>43.011991428571427</v>
      </c>
      <c r="Z24" s="3">
        <f>AVERAGE(U19:U23)</f>
        <v>42.709970933333331</v>
      </c>
      <c r="AA24" s="3">
        <f>AVERAGE(U5:U11)</f>
        <v>31.059331523809526</v>
      </c>
    </row>
    <row r="25" spans="1:45" x14ac:dyDescent="0.3">
      <c r="A25" t="s">
        <v>28</v>
      </c>
      <c r="B25" s="17">
        <f>'Summary-Masseter'!G22</f>
        <v>44.298792666666671</v>
      </c>
      <c r="C25" s="17">
        <f>'Summary-Plantaris'!G22</f>
        <v>17.926828666666665</v>
      </c>
      <c r="D25" s="17">
        <f>'Summary-Rectus femoris '!G22</f>
        <v>29.676376666666663</v>
      </c>
      <c r="E25" s="17">
        <f>'Summary pec.major'!G22</f>
        <v>21.053518666666669</v>
      </c>
      <c r="F25" s="17">
        <f>'Summary Intercostals'!G22</f>
        <v>71.798066666666656</v>
      </c>
      <c r="G25" s="17">
        <f>'Summary-Diaphragm'!G22</f>
        <v>87.968938666666673</v>
      </c>
      <c r="H25" s="17">
        <f>'Summary semitendinosus'!G22</f>
        <v>33.66001133333333</v>
      </c>
      <c r="I25" s="17">
        <f>'Summary-Glut.max'!G22</f>
        <v>18.884924000000002</v>
      </c>
      <c r="J25" s="17">
        <f>'Summary- Lower trapezius '!G22</f>
        <v>21.060608666666667</v>
      </c>
      <c r="K25" s="17">
        <f>'Summary-Soleus'!G22</f>
        <v>43.366693999999995</v>
      </c>
      <c r="L25" s="17">
        <f>'Summary-Biceps femoris'!G22</f>
        <v>35.596999333333336</v>
      </c>
      <c r="M25" s="17">
        <f>'Summary-Vastus medialis '!G22</f>
        <v>26.553467999999999</v>
      </c>
      <c r="N25" s="17">
        <f>'Summary- Biceps brachii'!G22</f>
        <v>38.134273999999998</v>
      </c>
      <c r="O25" s="17">
        <f>'Summary-Medial trapezius'!G22</f>
        <v>33.253045333333333</v>
      </c>
      <c r="P25" s="16">
        <v>51.196417333333336</v>
      </c>
      <c r="Q25" s="17">
        <f>'Summary-Erector spinae'!G22</f>
        <v>28.116099999999999</v>
      </c>
      <c r="R25" s="17">
        <f>'Summary-EDL'!G22</f>
        <v>11.54630133333333</v>
      </c>
      <c r="S25" s="17">
        <f>'Summary-Vastus lateralis'!G22</f>
        <v>24.087566000000002</v>
      </c>
      <c r="T25" s="17">
        <f>'Summary-Tibialis anterior '!G22</f>
        <v>33.878855999999999</v>
      </c>
      <c r="U25" s="17">
        <f>'Summary-Triceps'!G22</f>
        <v>39.806095999999997</v>
      </c>
      <c r="V25" s="4"/>
      <c r="W25" s="2" t="s">
        <v>50</v>
      </c>
      <c r="X25" s="6" t="s">
        <v>34</v>
      </c>
      <c r="Y25" s="6" t="s">
        <v>34</v>
      </c>
      <c r="Z25" s="6" t="s">
        <v>34</v>
      </c>
      <c r="AA25" s="6" t="s">
        <v>34</v>
      </c>
    </row>
    <row r="26" spans="1:45" x14ac:dyDescent="0.3">
      <c r="A26" t="s">
        <v>29</v>
      </c>
      <c r="B26" s="17">
        <f>'Summary-Masseter'!G23</f>
        <v>48.458259333333338</v>
      </c>
      <c r="C26" s="17">
        <f>'Summary-Plantaris'!G23</f>
        <v>35.645447666666669</v>
      </c>
      <c r="D26" s="17">
        <f>'Summary-Rectus femoris '!G23</f>
        <v>38.882977999999994</v>
      </c>
      <c r="E26" s="17">
        <f>'Summary pec.major'!G23</f>
        <v>29.528195666666665</v>
      </c>
      <c r="F26" s="17">
        <f>'Summary Intercostals'!G23</f>
        <v>56.792317999999987</v>
      </c>
      <c r="G26" s="17">
        <f>'Summary-Diaphragm'!G23</f>
        <v>101.72779266666667</v>
      </c>
      <c r="H26" s="17">
        <f>'Summary semitendinosus'!G23</f>
        <v>37.073846333333336</v>
      </c>
      <c r="I26" s="17">
        <f>'Summary-Glut.max'!G23</f>
        <v>23.368167333333332</v>
      </c>
      <c r="J26" s="17">
        <f>'Summary- Lower trapezius '!G23</f>
        <v>23.767570666666664</v>
      </c>
      <c r="K26" s="17">
        <f>'Summary-Soleus'!G23</f>
        <v>29.171568666666666</v>
      </c>
      <c r="L26" s="17">
        <f>'Summary-Biceps femoris'!G23</f>
        <v>45.236563333333329</v>
      </c>
      <c r="M26" s="17">
        <f>'Summary-Vastus medialis '!G23</f>
        <v>24.305938000000005</v>
      </c>
      <c r="N26" s="17">
        <f>'Summary- Biceps brachii'!G23</f>
        <v>36.82498733333334</v>
      </c>
      <c r="O26" s="17">
        <f>'Summary-Medial trapezius'!G23</f>
        <v>27.377326</v>
      </c>
      <c r="P26" s="16">
        <v>41.994542666666668</v>
      </c>
      <c r="Q26" s="17">
        <f>'Summary-Erector spinae'!G23</f>
        <v>42.905843999999995</v>
      </c>
      <c r="R26" s="17">
        <f>'Summary-EDL'!G23</f>
        <v>30.757365333333336</v>
      </c>
      <c r="S26" s="17">
        <f>'Summary-Vastus lateralis'!G23</f>
        <v>13.954538000000003</v>
      </c>
      <c r="T26" s="17">
        <f>'Summary-Tibialis anterior '!G23</f>
        <v>24.769624</v>
      </c>
      <c r="U26" s="17"/>
      <c r="V26" s="4"/>
      <c r="W26" t="s">
        <v>37</v>
      </c>
      <c r="X26" s="3">
        <f>(STDEVA(B24:B28))/(SQRT(COUNT(B24:B28)))</f>
        <v>7.7791532749214491</v>
      </c>
      <c r="Y26" s="3">
        <f>(STDEVA(B12:B18))/(SQRT(COUNT(B12:B18)))</f>
        <v>3.5055819681617932</v>
      </c>
      <c r="Z26" s="3">
        <f>(STDEVA(B19:B23))/(SQRT(COUNT(B19:B23)))</f>
        <v>3.3104438164784908</v>
      </c>
      <c r="AA26" s="3">
        <f>(STDEVA(B5:B11))/(SQRT(COUNT(B5:B11)))</f>
        <v>4.6961669449815648</v>
      </c>
      <c r="AS26" t="s">
        <v>72</v>
      </c>
    </row>
    <row r="27" spans="1:45" x14ac:dyDescent="0.3">
      <c r="A27" t="s">
        <v>30</v>
      </c>
      <c r="B27" s="17">
        <f>'Summary-Masseter'!G24</f>
        <v>25.497530666666666</v>
      </c>
      <c r="C27" s="17">
        <f>'Summary-Plantaris'!G24</f>
        <v>15.252480666666667</v>
      </c>
      <c r="D27" s="17">
        <f>'Summary-Rectus femoris '!G24</f>
        <v>29.568845</v>
      </c>
      <c r="E27" s="17">
        <f>'Summary pec.major'!G24</f>
        <v>15.228610999999997</v>
      </c>
      <c r="F27" s="17">
        <f>'Summary Intercostals'!G24</f>
        <v>30.550810000000002</v>
      </c>
      <c r="G27" s="17">
        <f>'Summary-Diaphragm'!G24</f>
        <v>60.629898666666669</v>
      </c>
      <c r="H27" s="17">
        <f>'Summary semitendinosus'!G24</f>
        <v>32.89641833333333</v>
      </c>
      <c r="I27" s="17">
        <f>'Summary-Glut.max'!G24</f>
        <v>40.033921333333332</v>
      </c>
      <c r="J27" s="17">
        <f>'Summary- Lower trapezius '!G24</f>
        <v>23.161139333333331</v>
      </c>
      <c r="K27" s="17">
        <f>'Summary-Soleus'!G24</f>
        <v>34.607235333333328</v>
      </c>
      <c r="L27" s="17">
        <f>'Summary-Biceps femoris'!G24</f>
        <v>22.233767333333333</v>
      </c>
      <c r="M27" s="17">
        <f>'Summary-Vastus medialis '!G24</f>
        <v>30.741294666666668</v>
      </c>
      <c r="N27" s="17">
        <f>'Summary- Biceps brachii'!G24</f>
        <v>48.221925999999996</v>
      </c>
      <c r="O27" s="17">
        <f>'Summary-Medial trapezius'!G24</f>
        <v>26.942</v>
      </c>
      <c r="P27" s="16">
        <v>38.285054666666667</v>
      </c>
      <c r="Q27" s="17">
        <f>'Summary-Erector spinae'!G24</f>
        <v>37.072969999999998</v>
      </c>
      <c r="R27" s="17"/>
      <c r="S27" s="17">
        <f>'Summary-Vastus lateralis'!G24</f>
        <v>15.515756</v>
      </c>
      <c r="T27" s="17">
        <f>'Summary-Tibialis anterior '!G24</f>
        <v>24.406616</v>
      </c>
      <c r="U27" s="17"/>
      <c r="V27" s="4"/>
      <c r="W27" t="s">
        <v>38</v>
      </c>
      <c r="X27" s="3">
        <f>(STDEVA(C24:C28))/(SQRT(COUNT(C24:C28)))</f>
        <v>3.9572170433329035</v>
      </c>
      <c r="Y27" s="3">
        <f>(STDEVA(C12:C18))/(SQRT(COUNT(C12:C18)))</f>
        <v>3.2717441034297639</v>
      </c>
      <c r="Z27" s="3">
        <f>(STDEVA(C19:C23))/(SQRT(COUNT(C19:C23)))</f>
        <v>5.3384433737847985</v>
      </c>
      <c r="AA27" s="3">
        <f>(STDEVA(C5:C11))/(SQRT(COUNT(C5:C11)))</f>
        <v>4.0442290693235821</v>
      </c>
      <c r="AS27" t="s">
        <v>73</v>
      </c>
    </row>
    <row r="28" spans="1:45" x14ac:dyDescent="0.3">
      <c r="A28" t="s">
        <v>31</v>
      </c>
      <c r="B28" s="17">
        <f>'Summary-Masseter'!G25</f>
        <v>24.71574</v>
      </c>
      <c r="C28" s="17">
        <f>'Summary-Plantaris'!G25</f>
        <v>22.513349666666667</v>
      </c>
      <c r="D28" s="17">
        <f>'Summary-Rectus femoris '!G25</f>
        <v>31.249175000000001</v>
      </c>
      <c r="E28" s="17">
        <f>'Summary pec.major'!G25</f>
        <v>25.078748000000004</v>
      </c>
      <c r="F28" s="17">
        <f>'Summary Intercostals'!G25</f>
        <v>42.162339333333328</v>
      </c>
      <c r="G28" s="17">
        <f>'Summary-Diaphragm'!G25</f>
        <v>83.942291333333316</v>
      </c>
      <c r="H28" s="17">
        <f>'Summary semitendinosus'!G25</f>
        <v>22.017049666666665</v>
      </c>
      <c r="I28" s="17">
        <f>'Summary-Glut.max'!G25</f>
        <v>28.482420666666666</v>
      </c>
      <c r="J28" s="17">
        <f>'Summary- Lower trapezius '!G25</f>
        <v>35.534134666666667</v>
      </c>
      <c r="K28" s="17">
        <f>'Summary-Soleus'!G25</f>
        <v>38.206119333333334</v>
      </c>
      <c r="L28" s="17">
        <f>'Summary-Biceps femoris'!G25</f>
        <v>12.702444</v>
      </c>
      <c r="M28" s="17">
        <f>'Summary-Vastus medialis '!G25</f>
        <v>25.856284666666664</v>
      </c>
      <c r="N28" s="17">
        <f>'Summary- Biceps brachii'!G25</f>
        <v>23.958055333333334</v>
      </c>
      <c r="O28" s="17">
        <f>'Summary-Medial trapezius'!G25</f>
        <v>61.73310266666666</v>
      </c>
      <c r="P28" s="16">
        <v>38.581416666666669</v>
      </c>
      <c r="Q28" s="17">
        <f>'Summary-Erector spinae'!G25</f>
        <v>67.854135999999997</v>
      </c>
      <c r="R28" s="17">
        <f>'Summary-EDL'!G25</f>
        <v>26.626258666666661</v>
      </c>
      <c r="S28" s="17">
        <f>'Summary-Vastus lateralis'!G25</f>
        <v>12.500378999999999</v>
      </c>
      <c r="T28" s="17">
        <f>'Summary-Tibialis anterior '!G25</f>
        <v>38.579053333333334</v>
      </c>
      <c r="U28" s="17">
        <f>'Summary-Triceps'!G25</f>
        <v>48.109903999999993</v>
      </c>
      <c r="V28" s="4"/>
      <c r="W28" t="s">
        <v>39</v>
      </c>
      <c r="X28" s="3">
        <f>(STDEVA(D24:D28))/(SQRT(COUNT(D24:D28)))</f>
        <v>1.7382717368347564</v>
      </c>
      <c r="Y28" s="3">
        <f>(STDEVA(D12:D18))/(SQRT(COUNT(D12:D18)))</f>
        <v>2.8990929966297445</v>
      </c>
      <c r="Z28" s="3">
        <f>(STDEVA(D19:D23))/(SQRT(COUNT(D19:D23)))</f>
        <v>1.7910644192536689</v>
      </c>
      <c r="AA28" s="3">
        <f>(STDEVA(D5:D11))/(SQRT(COUNT(D5:D11)))</f>
        <v>3.2037727844956634</v>
      </c>
    </row>
    <row r="29" spans="1:45" x14ac:dyDescent="0.3">
      <c r="C29" s="3"/>
      <c r="Q29" s="15"/>
      <c r="R29" s="15"/>
      <c r="S29" s="15"/>
      <c r="T29" s="15"/>
      <c r="U29" s="15"/>
      <c r="V29" s="4"/>
      <c r="W29" t="s">
        <v>40</v>
      </c>
      <c r="X29" s="3">
        <f>(STDEVA(E24:E28))/(SQRT(COUNT(E24:E28)))</f>
        <v>2.3585954834320675</v>
      </c>
      <c r="Y29" s="3">
        <f>(STDEVA(E12:E18))/(SQRT(COUNT(E12:E18)))</f>
        <v>3.181631165363505</v>
      </c>
      <c r="Z29" s="3">
        <f>(STDEVA(E19:E23))/(SQRT(COUNT(E19:E23)))</f>
        <v>2.3854019313236194</v>
      </c>
      <c r="AA29" s="3">
        <f>(STDEVA(E5:E11))/(SQRT(COUNT(E5:E11)))</f>
        <v>4.0896232721344674</v>
      </c>
      <c r="AS29" t="s">
        <v>74</v>
      </c>
    </row>
    <row r="30" spans="1:45" x14ac:dyDescent="0.3">
      <c r="V30" s="4"/>
      <c r="W30" t="s">
        <v>41</v>
      </c>
      <c r="X30" s="3">
        <f>(STDEVA(F24:F28))/(SQRT(COUNT(F24:F28)))</f>
        <v>7.9512078075435655</v>
      </c>
      <c r="Y30" s="3">
        <f>(STDEVA(F12:F18))/(SQRT(COUNT(F12:F18)))</f>
        <v>4.101745767113961</v>
      </c>
      <c r="Z30" s="3">
        <f>(STDEVA(F19:F23))/(SQRT(COUNT(F19:F23)))</f>
        <v>3.7485101693691889</v>
      </c>
      <c r="AA30" s="3">
        <f>(STDEVA(F5:F11))/(SQRT(COUNT(F5:F11)))</f>
        <v>2.6717343078243627</v>
      </c>
      <c r="AS30" t="s">
        <v>75</v>
      </c>
    </row>
    <row r="31" spans="1:45" x14ac:dyDescent="0.3">
      <c r="V31" s="4"/>
      <c r="W31" t="s">
        <v>42</v>
      </c>
      <c r="X31" s="3">
        <f>(STDEVA(G24:G28))/(SQRT(COUNT(G24:G28)))</f>
        <v>6.6175342902548104</v>
      </c>
      <c r="Y31" s="3">
        <f>(STDEVA(G12:G18))/(SQRT(COUNT(G12:G18)))</f>
        <v>3.7515575211710868</v>
      </c>
      <c r="Z31" s="3">
        <f>(STDEVA(G19:G23))/(SQRT(COUNT(G19:G23)))</f>
        <v>8.1366739115379811</v>
      </c>
      <c r="AA31" s="3">
        <f>(STDEVA(G5:G11))/(SQRT(COUNT(G5:G11)))</f>
        <v>5.7210767884205156</v>
      </c>
      <c r="AS31" t="s">
        <v>76</v>
      </c>
    </row>
    <row r="32" spans="1:45" x14ac:dyDescent="0.3">
      <c r="V32" s="4"/>
      <c r="W32" t="s">
        <v>43</v>
      </c>
      <c r="X32" s="3">
        <f>(STDEVA(H24:H28))/(SQRT(COUNT(H24:H28)))</f>
        <v>3.6338192154643827</v>
      </c>
      <c r="Y32" s="3">
        <f>(STDEVA(H12:H18))/(SQRT(COUNT(H12:H18)))</f>
        <v>2.8231942074017065</v>
      </c>
      <c r="Z32" s="3">
        <f>(STDEVA(H19:H23))/(SQRT(COUNT(H19:H23)))</f>
        <v>3.0093225828041184</v>
      </c>
      <c r="AA32" s="3">
        <f>(STDEVA(H5:H11))/(SQRT(COUNT(H5:H11)))</f>
        <v>3.8003114665256081</v>
      </c>
      <c r="AS32" t="s">
        <v>77</v>
      </c>
    </row>
    <row r="33" spans="1:46" x14ac:dyDescent="0.3">
      <c r="V33" s="4"/>
      <c r="W33" t="s">
        <v>44</v>
      </c>
      <c r="X33" s="3">
        <f>(STDEVA(I24:I28))/(SQRT(COUNT(I24:I28)))</f>
        <v>3.5634789610436766</v>
      </c>
      <c r="Y33" s="3">
        <f>(STDEVA(I12:I18))/(SQRT(COUNT(I12:I18)))</f>
        <v>4.5842491702318746</v>
      </c>
      <c r="Z33" s="3">
        <f>(STDEVA(I19:I23))/(SQRT(COUNT(I19:I23)))</f>
        <v>2.851926209056217</v>
      </c>
      <c r="AA33" s="3">
        <f>(STDEVA(I5:I11))/(SQRT(COUNT(I5:I11)))</f>
        <v>3.5801501208150146</v>
      </c>
    </row>
    <row r="34" spans="1:46" x14ac:dyDescent="0.3">
      <c r="V34" s="4"/>
      <c r="W34" t="s">
        <v>51</v>
      </c>
      <c r="X34" s="3">
        <f>(STDEVA(J24:J28))/(SQRT(COUNT(J24:J28)))</f>
        <v>2.567413861808221</v>
      </c>
      <c r="Y34" s="3">
        <f>(STDEVA(J12:J18))/(SQRT(COUNT(J12:J18)))</f>
        <v>3.3822271600146321</v>
      </c>
      <c r="Z34" s="3">
        <f>(STDEVA(J19:J23))/(SQRT(COUNT(J19:J23)))</f>
        <v>1.4166070367601742</v>
      </c>
      <c r="AA34" s="3">
        <f>(STDEVA(J5:J11))/(SQRT(COUNT(J5:J11)))</f>
        <v>2.5791513041971603</v>
      </c>
    </row>
    <row r="35" spans="1:46" x14ac:dyDescent="0.3">
      <c r="V35" s="4"/>
      <c r="W35" t="s">
        <v>53</v>
      </c>
      <c r="X35" s="3">
        <f>(STDEVA(K24:K28))/(SQRT(COUNT(K24:K28)))</f>
        <v>2.3631156206013681</v>
      </c>
      <c r="Y35" s="3">
        <f>(STDEVA(K12:K18))/(SQRT(COUNT(K12:K18)))</f>
        <v>2.8378294614640129</v>
      </c>
      <c r="Z35" s="3">
        <f>(STDEVA(K19:K23))/(SQRT(COUNT(K19:K23)))</f>
        <v>4.3859383181582681</v>
      </c>
      <c r="AA35" s="3">
        <f>(STDEVA(K5:K11))/(SQRT(COUNT(K5:K11)))</f>
        <v>4.0533024039775603</v>
      </c>
    </row>
    <row r="36" spans="1:46" x14ac:dyDescent="0.3">
      <c r="V36" s="4"/>
      <c r="W36" t="s">
        <v>54</v>
      </c>
      <c r="X36" s="3">
        <f>(STDEVA(L24:L28))/(SQRT(COUNT(L24:L28)))</f>
        <v>5.5721086908465951</v>
      </c>
      <c r="Y36" s="3">
        <f>(STDEVA(L12:L18))/(SQRT(COUNT(L12:L18)))</f>
        <v>2.8766209919600207</v>
      </c>
      <c r="Z36" s="3">
        <f>(STDEVA(L19:L23))/(SQRT(COUNT(L19:L23)))</f>
        <v>1.9885375297960683</v>
      </c>
      <c r="AA36" s="3">
        <f>(STDEVA(L5:L11))/(SQRT(COUNT(L5:L11)))</f>
        <v>3.5202449015467674</v>
      </c>
      <c r="AS36" t="s">
        <v>78</v>
      </c>
    </row>
    <row r="37" spans="1:46" x14ac:dyDescent="0.3">
      <c r="V37" s="4"/>
      <c r="W37" t="s">
        <v>55</v>
      </c>
      <c r="X37" s="3">
        <f>(STDEVA(M24:M28))/(SQRT(COUNT(M24:M28)))</f>
        <v>1.6947433151453875</v>
      </c>
      <c r="Y37" s="3">
        <f>(STDEVA(M12:M18))/(SQRT(COUNT(M12:M18)))</f>
        <v>2.5098274786368129</v>
      </c>
      <c r="Z37" s="3">
        <f>(STDEVA(M19:M23))/(SQRT(COUNT(M19:M23)))</f>
        <v>2.6026612644216378</v>
      </c>
      <c r="AA37" s="3">
        <f>(STDEVA(M5:M11))/(SQRT(COUNT(M5:M11)))</f>
        <v>2.608698466066556</v>
      </c>
    </row>
    <row r="38" spans="1:46" x14ac:dyDescent="0.3">
      <c r="V38" s="4"/>
      <c r="W38" t="s">
        <v>56</v>
      </c>
      <c r="X38" s="3">
        <f>(STDEVA(N24:N28))/(SQRT(COUNT(N24:N28)))</f>
        <v>3.9121113525165643</v>
      </c>
      <c r="Y38" s="3">
        <f>(STDEVA(N12:N18))/(SQRT(COUNT(N12:N18)))</f>
        <v>2.0173056473608968</v>
      </c>
      <c r="Z38" s="3">
        <f>(STDEVA(N19:N23))/(SQRT(COUNT(N19:N23)))</f>
        <v>2.3695653167926394</v>
      </c>
      <c r="AA38" s="3">
        <f>(STDEVA(N5:N11))/(SQRT(COUNT(N5:N11)))</f>
        <v>2.0956322617155245</v>
      </c>
    </row>
    <row r="39" spans="1:46" x14ac:dyDescent="0.3">
      <c r="V39" s="4"/>
      <c r="W39" t="s">
        <v>57</v>
      </c>
      <c r="X39" s="3">
        <f>(STDEVA(O24:O28))/(SQRT(COUNT(O24:O28)))</f>
        <v>6.5026263320366064</v>
      </c>
      <c r="Y39" s="3">
        <f>(STDEVA(O12:O18))/(SQRT(COUNT(O12:O18)))</f>
        <v>2.7163823310227162</v>
      </c>
      <c r="Z39" s="3">
        <f>(STDEVA(O19:O23))/(SQRT(COUNT(O19:O23)))</f>
        <v>1.7106102919917801</v>
      </c>
      <c r="AA39" s="3">
        <f>(STDEVA(O5:O11))/(SQRT(COUNT(O5:O11)))</f>
        <v>4.3922110284208076</v>
      </c>
      <c r="AS39" t="s">
        <v>79</v>
      </c>
    </row>
    <row r="40" spans="1:46" x14ac:dyDescent="0.3">
      <c r="V40" s="4"/>
      <c r="W40" t="s">
        <v>52</v>
      </c>
      <c r="X40" s="3">
        <f>(STDEVA(P24:P28))/(SQRT(COUNT(P24:P28)))</f>
        <v>4.8798019371593249</v>
      </c>
      <c r="Y40" s="3">
        <f>(STDEVA(P12:P18))/(SQRT(COUNT(P12:P18)))</f>
        <v>5.176231511503965</v>
      </c>
      <c r="Z40" s="3">
        <f>(STDEVA(P19:P23))/(SQRT(COUNT(P19:P23)))</f>
        <v>4.2531993228996612</v>
      </c>
      <c r="AA40" s="3">
        <f>(STDEVA(P5:P11))/(SQRT(COUNT(P5:P11)))</f>
        <v>6.6937641024544074</v>
      </c>
      <c r="AS40" t="s">
        <v>80</v>
      </c>
    </row>
    <row r="41" spans="1:46" x14ac:dyDescent="0.3">
      <c r="V41" s="4"/>
      <c r="W41" t="s">
        <v>58</v>
      </c>
      <c r="X41" s="3">
        <f>(STDEVA(Q24:Q28))/(SQRT(COUNT(Q24:Q28)))</f>
        <v>8.9651618188217466</v>
      </c>
      <c r="Y41" s="3">
        <f>(STDEVA(Q12:Q18))/(SQRT(COUNT(Q12:Q18)))</f>
        <v>5.4410210444477203</v>
      </c>
      <c r="Z41" s="3">
        <f>(STDEVA(Q19:Q23))/(SQRT(COUNT(Q19:Q23)))</f>
        <v>2.015669194425596</v>
      </c>
      <c r="AA41" s="3">
        <f>(STDEVA(Q5:Q11))/(SQRT(COUNT(Q5:Q11)))</f>
        <v>2.4675477920801181</v>
      </c>
      <c r="AS41" t="s">
        <v>81</v>
      </c>
    </row>
    <row r="42" spans="1:46" x14ac:dyDescent="0.3">
      <c r="V42" s="4"/>
      <c r="W42" t="s">
        <v>59</v>
      </c>
      <c r="X42" s="3">
        <f>(STDEVA(R24:R28))/(SQRT(COUNT(R24:R28)))</f>
        <v>17.644853811121497</v>
      </c>
      <c r="Y42" s="3">
        <f>(STDEVA(R12:R18))/(SQRT(COUNT(R12:R18)))</f>
        <v>3.6883995394028921</v>
      </c>
      <c r="Z42" s="3">
        <f>(STDEVA(R19:R23))/(SQRT(COUNT(R19:R23)))</f>
        <v>5.0238777127549739</v>
      </c>
      <c r="AA42" s="3">
        <f>(STDEVA(R5:R11))/(SQRT(COUNT(R5:R11)))</f>
        <v>11.803853627292151</v>
      </c>
      <c r="AS42" t="s">
        <v>82</v>
      </c>
    </row>
    <row r="43" spans="1:46" x14ac:dyDescent="0.3">
      <c r="V43" s="4"/>
      <c r="W43" t="s">
        <v>60</v>
      </c>
      <c r="X43" s="3">
        <f>(STDEVA(S24:S28))/(SQRT(COUNT(S24:S28)))</f>
        <v>2.0127570272110931</v>
      </c>
      <c r="Y43" s="3">
        <f>(STDEVA(S12:S18))/(SQRT(COUNT(S12:S18)))</f>
        <v>1.5364068393574324</v>
      </c>
      <c r="Z43" s="3">
        <f>(STDEVA(S19:S23))/(SQRT(COUNT(S19:S23)))</f>
        <v>2.4921821183027943</v>
      </c>
      <c r="AA43" s="3">
        <f>(STDEVA(S5:S11))/(SQRT(COUNT(S5:S11)))</f>
        <v>2.2828192596756258</v>
      </c>
      <c r="AS43" t="s">
        <v>83</v>
      </c>
    </row>
    <row r="44" spans="1:46" x14ac:dyDescent="0.3">
      <c r="V44" s="4"/>
      <c r="W44" t="s">
        <v>61</v>
      </c>
      <c r="X44" s="3">
        <f>(STDEVA(T24:T28))/(SQRT(COUNT(T24:T28)))</f>
        <v>3.0311269420322646</v>
      </c>
      <c r="Y44" s="3">
        <f>(STDEVA(T12:T18))/(SQRT(COUNT(T12:T18)))</f>
        <v>11.914466710196466</v>
      </c>
      <c r="Z44" s="3">
        <f>(STDEVA(T19:T23))/(SQRT(COUNT(T19:T23)))</f>
        <v>9.8965033027660496</v>
      </c>
      <c r="AA44" s="3">
        <f>(STDEVA(T5:T11))/(SQRT(COUNT(T5:T11)))</f>
        <v>4.5483947147846715</v>
      </c>
      <c r="AS44" t="s">
        <v>84</v>
      </c>
    </row>
    <row r="45" spans="1:46" x14ac:dyDescent="0.3">
      <c r="V45" s="4"/>
      <c r="W45" t="s">
        <v>62</v>
      </c>
      <c r="X45" s="3">
        <f>(STDEVA(U24:U28))/(SQRT(COUNT(U24:U28)))</f>
        <v>2.5618051941356588</v>
      </c>
      <c r="Y45" s="3">
        <f>(STDEVA(U12:U18))/(SQRT(COUNT(U12:U18)))</f>
        <v>4.2389421383089188</v>
      </c>
      <c r="Z45" s="3">
        <f>(STDEVA(U19:U23))/(SQRT(COUNT(U19:U23)))</f>
        <v>6.3279392706144115</v>
      </c>
      <c r="AA45" s="3">
        <f>(STDEVA(U5:U11))/(SQRT(COUNT(U5:U11)))</f>
        <v>10.0377388864708</v>
      </c>
    </row>
    <row r="46" spans="1:46" x14ac:dyDescent="0.3">
      <c r="A46" s="5" t="s">
        <v>1</v>
      </c>
      <c r="V46" s="4"/>
      <c r="X46" s="3"/>
      <c r="Y46" s="3"/>
      <c r="Z46" s="3"/>
      <c r="AA46" s="3"/>
      <c r="AS46" t="s">
        <v>85</v>
      </c>
    </row>
    <row r="47" spans="1:46" x14ac:dyDescent="0.3">
      <c r="A47" t="s">
        <v>0</v>
      </c>
      <c r="B47" t="s">
        <v>37</v>
      </c>
      <c r="C47" t="s">
        <v>38</v>
      </c>
      <c r="D47" t="s">
        <v>39</v>
      </c>
      <c r="E47" t="s">
        <v>40</v>
      </c>
      <c r="F47" t="s">
        <v>41</v>
      </c>
      <c r="G47" t="s">
        <v>42</v>
      </c>
      <c r="H47" t="s">
        <v>43</v>
      </c>
      <c r="I47" t="s">
        <v>44</v>
      </c>
      <c r="J47" t="s">
        <v>51</v>
      </c>
      <c r="K47" t="s">
        <v>53</v>
      </c>
      <c r="L47" t="s">
        <v>54</v>
      </c>
      <c r="M47" t="s">
        <v>55</v>
      </c>
      <c r="N47" t="s">
        <v>56</v>
      </c>
      <c r="O47" t="s">
        <v>57</v>
      </c>
      <c r="P47" t="s">
        <v>52</v>
      </c>
      <c r="Q47" s="7" t="s">
        <v>58</v>
      </c>
      <c r="R47" s="7" t="s">
        <v>59</v>
      </c>
      <c r="S47" s="7" t="s">
        <v>60</v>
      </c>
      <c r="T47" s="7" t="s">
        <v>61</v>
      </c>
      <c r="U47" s="7" t="s">
        <v>62</v>
      </c>
      <c r="V47" s="4"/>
      <c r="W47" s="2" t="s">
        <v>49</v>
      </c>
      <c r="X47" s="3" t="s">
        <v>45</v>
      </c>
      <c r="Y47" s="3" t="s">
        <v>46</v>
      </c>
      <c r="Z47" s="3" t="s">
        <v>47</v>
      </c>
      <c r="AA47" s="3" t="s">
        <v>48</v>
      </c>
      <c r="AS47" t="s">
        <v>86</v>
      </c>
      <c r="AT47" t="s">
        <v>87</v>
      </c>
    </row>
    <row r="48" spans="1:46" x14ac:dyDescent="0.3">
      <c r="A48" t="s">
        <v>6</v>
      </c>
      <c r="B48" s="3">
        <f>'Summary-Masseter'!H2</f>
        <v>35.757232000000002</v>
      </c>
      <c r="C48" s="3">
        <f>'Summary-Plantaris'!H2</f>
        <v>32.98777066666667</v>
      </c>
      <c r="D48" s="3">
        <f>'Summary-Rectus femoris '!H2</f>
        <v>50.117722666666666</v>
      </c>
      <c r="E48" s="3">
        <f>'Summary pec.major'!H2</f>
        <v>62.019477333333327</v>
      </c>
      <c r="F48" s="3">
        <f>'Summary Intercostals'!H2</f>
        <v>36.735962666666659</v>
      </c>
      <c r="G48" s="3">
        <f>'Summary-Diaphragm'!H2</f>
        <v>117.39138133333333</v>
      </c>
      <c r="H48" s="3">
        <f>'Summary semitendinosus'!H2</f>
        <v>39.417727999999997</v>
      </c>
      <c r="I48" s="3">
        <f>'Summary-Glut.max'!H2</f>
        <v>25.226133333333333</v>
      </c>
      <c r="J48" s="3">
        <f>'Summary- Lower trapezius '!H2</f>
        <v>34.422303999999997</v>
      </c>
      <c r="K48" s="3">
        <f>'Summary-Soleus'!H2</f>
        <v>60.423626666666657</v>
      </c>
      <c r="L48" s="9">
        <f>'Summary-Biceps femoris'!H2</f>
        <v>48.268527999999989</v>
      </c>
      <c r="M48" s="3">
        <f>'Summary-Vastus medialis '!H2</f>
        <v>36.885587199999996</v>
      </c>
      <c r="N48" s="3">
        <f>'Summary- Biceps brachii'!H2</f>
        <v>32.393386666666672</v>
      </c>
      <c r="O48" s="3">
        <f>'Summary-Medial trapezius'!H2</f>
        <v>43.776543999999994</v>
      </c>
      <c r="P48">
        <f>'Summary-Gastroc'!H2</f>
        <v>44.114335999999994</v>
      </c>
      <c r="Q48" s="15">
        <f>'Summary-Erector spinae'!H2</f>
        <v>19.928999999999998</v>
      </c>
      <c r="R48" s="15">
        <f>'Summary-EDL'!H2</f>
        <v>23.216703999999996</v>
      </c>
      <c r="S48" s="15">
        <f>'Summary-Vastus lateralis'!H2</f>
        <v>8.463205333333331</v>
      </c>
      <c r="T48" s="15">
        <f>'Summary-Tibialis anterior '!H2</f>
        <v>15.018751999999996</v>
      </c>
      <c r="U48" s="15">
        <f>'Summary-Triceps'!H2</f>
        <v>14.564031999999997</v>
      </c>
      <c r="V48" s="4"/>
      <c r="W48" t="s">
        <v>37</v>
      </c>
      <c r="X48" s="3">
        <f>AVERAGE(B67:B71)</f>
        <v>52.414058666666662</v>
      </c>
      <c r="Y48" s="3">
        <f>AVERAGE(B55:B61)</f>
        <v>52.974261333333338</v>
      </c>
      <c r="Z48" s="3">
        <f>AVERAGE(B62:B66)</f>
        <v>54.894881066666663</v>
      </c>
      <c r="AA48" s="3">
        <f>AVERAGE(B48:B54)</f>
        <v>44.466821333333328</v>
      </c>
    </row>
    <row r="49" spans="1:45" x14ac:dyDescent="0.3">
      <c r="A49" t="s">
        <v>8</v>
      </c>
      <c r="B49" s="17">
        <f>'Summary-Masseter'!H3</f>
        <v>38.693423999999993</v>
      </c>
      <c r="C49" s="17">
        <f>'Summary-Plantaris'!H3</f>
        <v>23.10952</v>
      </c>
      <c r="D49" s="17">
        <f>'Summary-Rectus femoris '!H3</f>
        <v>60.823130666666657</v>
      </c>
      <c r="E49" s="17">
        <f>'Summary pec.major'!H3</f>
        <v>99.733087999999981</v>
      </c>
      <c r="F49" s="17">
        <f>'Summary Intercostals'!H3</f>
        <v>53.203322666666658</v>
      </c>
      <c r="G49" s="17">
        <f>'Summary-Diaphragm'!H3</f>
        <v>121.52933333333331</v>
      </c>
      <c r="H49" s="17">
        <f>'Summary semitendinosus'!H3</f>
        <v>36.143743999999998</v>
      </c>
      <c r="I49" s="17">
        <f>'Summary-Glut.max'!H3</f>
        <v>35.211568</v>
      </c>
      <c r="J49" s="17">
        <f>'Summary- Lower trapezius '!H3</f>
        <v>54.509018666666655</v>
      </c>
      <c r="K49" s="17">
        <f>'Summary-Soleus'!H3</f>
        <v>34.082346666666659</v>
      </c>
      <c r="L49" s="17">
        <f>'Summary-Biceps femoris'!H3</f>
        <v>56.030165333333329</v>
      </c>
      <c r="M49" s="17">
        <f>'Summary-Vastus medialis '!H3</f>
        <v>24.431022933333328</v>
      </c>
      <c r="N49" s="17">
        <f>'Summary- Biceps brachii'!H3</f>
        <v>50.218410666666664</v>
      </c>
      <c r="O49" s="17">
        <f>'Summary-Medial trapezius'!H3</f>
        <v>102.90746666666666</v>
      </c>
      <c r="P49" s="16">
        <f>'Summary-Gastroc'!H3</f>
        <v>38.356714666666662</v>
      </c>
      <c r="Q49" s="17">
        <f>'Summary-Erector spinae'!H3</f>
        <v>20.951765333333334</v>
      </c>
      <c r="R49" s="17">
        <f>'Summary-EDL'!H3</f>
        <v>12.654208000000001</v>
      </c>
      <c r="S49" s="17">
        <f>'Summary-Vastus lateralis'!H3</f>
        <v>7.8339594666666654</v>
      </c>
      <c r="T49" s="17">
        <f>'Summary-Tibialis anterior '!H3</f>
        <v>13.624277333333334</v>
      </c>
      <c r="U49" s="17">
        <f>'Summary-Triceps'!H3</f>
        <v>14.962453333333332</v>
      </c>
      <c r="V49" s="4"/>
      <c r="W49" t="s">
        <v>38</v>
      </c>
      <c r="X49" s="3">
        <f>AVERAGE(C67:C71)</f>
        <v>30.683422933333325</v>
      </c>
      <c r="Y49" s="3">
        <f>AVERAGE(C55:C61)</f>
        <v>54.531136000000004</v>
      </c>
      <c r="Z49" s="3">
        <f>AVERAGE(C62:C66)</f>
        <v>29.919276799999999</v>
      </c>
      <c r="AA49" s="3">
        <f>AVERAGE(C48:C53)</f>
        <v>26.644065777777772</v>
      </c>
      <c r="AS49" t="s">
        <v>88</v>
      </c>
    </row>
    <row r="50" spans="1:45" x14ac:dyDescent="0.3">
      <c r="A50" t="s">
        <v>9</v>
      </c>
      <c r="B50" s="17">
        <f>'Summary-Masseter'!H4</f>
        <v>54.293567999999993</v>
      </c>
      <c r="C50" s="17">
        <f>'Summary-Plantaris'!H4</f>
        <v>16.545311999999996</v>
      </c>
      <c r="D50" s="17">
        <f>'Summary-Rectus femoris '!H4</f>
        <v>30.709840000000003</v>
      </c>
      <c r="E50" s="17">
        <f>'Summary pec.major'!H4</f>
        <v>51.88788266666667</v>
      </c>
      <c r="F50" s="17">
        <f>'Summary Intercostals'!H4</f>
        <v>44.338447999999993</v>
      </c>
      <c r="G50" s="17">
        <f>'Summary-Diaphragm'!H4</f>
        <v>87.611551999999989</v>
      </c>
      <c r="H50" s="17">
        <f>'Summary semitendinosus'!H4</f>
        <v>29.846954666666662</v>
      </c>
      <c r="I50" s="17">
        <f>'Summary-Glut.max'!H4</f>
        <v>28.949424</v>
      </c>
      <c r="J50" s="17">
        <f>'Summary- Lower trapezius '!H4</f>
        <v>34.256656</v>
      </c>
      <c r="K50" s="17">
        <f>'Summary-Soleus'!H4</f>
        <v>18.541749333333328</v>
      </c>
      <c r="L50" s="17">
        <f>'Summary-Biceps femoris'!H4</f>
        <v>60.086917333333325</v>
      </c>
      <c r="M50" s="17"/>
      <c r="N50" s="17">
        <f>'Summary- Biceps brachii'!H4</f>
        <v>39.766346666666664</v>
      </c>
      <c r="O50" s="17">
        <f>'Summary-Medial trapezius'!H4</f>
        <v>51.469973333333328</v>
      </c>
      <c r="P50" s="16">
        <f>'Summary-Gastroc'!H4</f>
        <v>24.90349866666666</v>
      </c>
      <c r="Q50" s="17">
        <f>'Summary-Erector spinae'!H4</f>
        <v>31.068202666666661</v>
      </c>
      <c r="R50" s="17">
        <f>'Summary-EDL'!H4</f>
        <v>14.577024</v>
      </c>
      <c r="S50" s="17">
        <f>'Summary-Vastus lateralis'!H4</f>
        <v>6.9186730666666652</v>
      </c>
      <c r="T50" s="17">
        <f>'Summary-Tibialis anterior '!H4</f>
        <v>24.723775999999997</v>
      </c>
      <c r="U50" s="17">
        <f>'Summary-Triceps'!H4</f>
        <v>4.5342079999999996</v>
      </c>
      <c r="V50" s="4"/>
      <c r="W50" t="s">
        <v>39</v>
      </c>
      <c r="X50" s="3">
        <f>AVERAGE(D67:D71)</f>
        <v>70.268314666666654</v>
      </c>
      <c r="Y50" s="3">
        <f>AVERAGE(D55:D61)</f>
        <v>54.630277333333332</v>
      </c>
      <c r="Z50" s="3">
        <f>AVERAGE(D62:D66)</f>
        <v>49.239463466666663</v>
      </c>
      <c r="AA50" s="3">
        <f>AVERAGE(D48:D54)</f>
        <v>44.902671999999988</v>
      </c>
      <c r="AS50" t="s">
        <v>89</v>
      </c>
    </row>
    <row r="51" spans="1:45" x14ac:dyDescent="0.3">
      <c r="A51" t="s">
        <v>10</v>
      </c>
      <c r="B51" s="17">
        <f>'Summary-Masseter'!H5</f>
        <v>44.531162666666667</v>
      </c>
      <c r="C51" s="17">
        <f>'Summary-Plantaris'!H5</f>
        <v>26.688815999999992</v>
      </c>
      <c r="D51" s="17">
        <f>'Summary-Rectus femoris '!H5</f>
        <v>53.865914666666676</v>
      </c>
      <c r="E51" s="17">
        <f>'Summary pec.major'!H5</f>
        <v>79.611727999999999</v>
      </c>
      <c r="F51" s="17">
        <f>'Summary Intercostals'!H5</f>
        <v>61.749893333333318</v>
      </c>
      <c r="G51" s="17">
        <f>'Summary-Diaphragm'!H5</f>
        <v>140.28545066666666</v>
      </c>
      <c r="H51" s="17">
        <f>'Summary semitendinosus'!H5</f>
        <v>23.706069333333332</v>
      </c>
      <c r="I51" s="17">
        <f>'Summary-Glut.max'!H5</f>
        <v>32.186597333333324</v>
      </c>
      <c r="J51" s="17">
        <f>'Summary- Lower trapezius '!H5</f>
        <v>54.200458666666655</v>
      </c>
      <c r="K51" s="17">
        <f>'Summary-Soleus'!H5</f>
        <v>30.22155733333333</v>
      </c>
      <c r="L51" s="17">
        <f>'Summary-Biceps femoris'!H5</f>
        <v>37.961541333333336</v>
      </c>
      <c r="M51" s="17">
        <f>'Summary-Vastus medialis '!H5</f>
        <v>22.989993599999998</v>
      </c>
      <c r="N51" s="17">
        <f>'Summary- Biceps brachii'!H5</f>
        <v>41.121845333333333</v>
      </c>
      <c r="O51" s="17">
        <f>'Summary-Medial trapezius'!H5</f>
        <v>113.93550933333333</v>
      </c>
      <c r="P51" s="16">
        <f>'Summary-Gastroc'!H5</f>
        <v>26.278485333333329</v>
      </c>
      <c r="Q51" s="17">
        <f>'Summary-Erector spinae'!H5</f>
        <v>29.483178666666657</v>
      </c>
      <c r="R51" s="17">
        <f>'Summary-EDL'!H5</f>
        <v>10.090453333333334</v>
      </c>
      <c r="S51" s="17"/>
      <c r="T51" s="17">
        <f>'Summary-Tibialis anterior '!H5</f>
        <v>8.2369280000000007</v>
      </c>
      <c r="U51" s="17">
        <f>'Summary-Triceps'!H5</f>
        <v>33.33314133333333</v>
      </c>
      <c r="V51" s="4"/>
      <c r="W51" t="s">
        <v>40</v>
      </c>
      <c r="X51" s="3">
        <f>AVERAGE(E67:E71)</f>
        <v>74.762463999999994</v>
      </c>
      <c r="Y51" s="3">
        <f>AVERAGE(E55:E61)</f>
        <v>72.509743999999984</v>
      </c>
      <c r="Z51" s="3">
        <f>AVERAGE(E62:E66)</f>
        <v>52.832184533333326</v>
      </c>
      <c r="AA51" s="3">
        <f>AVERAGE(E48:E54)</f>
        <v>64.721813333333316</v>
      </c>
    </row>
    <row r="52" spans="1:45" x14ac:dyDescent="0.3">
      <c r="A52" t="s">
        <v>11</v>
      </c>
      <c r="B52" s="17">
        <f>'Summary-Masseter'!H6</f>
        <v>54.463546666666659</v>
      </c>
      <c r="C52" s="17">
        <f>'Summary-Plantaris'!H6</f>
        <v>43.528613333333325</v>
      </c>
      <c r="D52" s="17">
        <f>'Summary-Rectus femoris '!H6</f>
        <v>52.823306666666653</v>
      </c>
      <c r="E52" s="17">
        <f>'Summary pec.major'!H6</f>
        <v>62.499098666666669</v>
      </c>
      <c r="F52" s="17">
        <f>'Summary Intercostals'!H6</f>
        <v>59.949418666666666</v>
      </c>
      <c r="G52" s="17">
        <f>'Summary-Diaphragm'!H6</f>
        <v>134.94790399999997</v>
      </c>
      <c r="H52" s="17">
        <f>'Summary semitendinosus'!H6</f>
        <v>26.607615999999993</v>
      </c>
      <c r="I52" s="17">
        <f>'Summary-Glut.max'!H6</f>
        <v>39.794495999999995</v>
      </c>
      <c r="J52" s="17">
        <f>'Summary- Lower trapezius '!H6</f>
        <v>144.18413333333331</v>
      </c>
      <c r="K52" s="17">
        <f>'Summary-Soleus'!H6</f>
        <v>43.287178666666662</v>
      </c>
      <c r="L52" s="17">
        <f>'Summary-Biceps femoris'!H6</f>
        <v>48.297759999999997</v>
      </c>
      <c r="M52" s="17">
        <f>'Summary-Vastus medialis '!H6</f>
        <v>32.706060800000003</v>
      </c>
      <c r="N52" s="17">
        <f>'Summary- Biceps brachii'!H6</f>
        <v>43.634714666666667</v>
      </c>
      <c r="O52" s="17">
        <f>'Summary-Medial trapezius'!H6</f>
        <v>66.373962666666642</v>
      </c>
      <c r="P52" s="16">
        <f>'Summary-Gastroc'!H6</f>
        <v>41.658847999999992</v>
      </c>
      <c r="Q52" s="17">
        <f>'Summary-Erector spinae'!H6</f>
        <v>40.392128</v>
      </c>
      <c r="R52" s="17">
        <f>'Summary-EDL'!H6</f>
        <v>5.8463999999999992</v>
      </c>
      <c r="S52" s="17">
        <f>'Summary-Vastus lateralis'!H6</f>
        <v>12.209231999999997</v>
      </c>
      <c r="T52" s="17">
        <f>'Summary-Tibialis anterior '!H6</f>
        <v>84.473983999999973</v>
      </c>
      <c r="U52" s="17">
        <f>'Summary-Triceps'!H6</f>
        <v>15.919530666666663</v>
      </c>
      <c r="V52" s="4"/>
      <c r="W52" t="s">
        <v>41</v>
      </c>
      <c r="X52" s="3">
        <f>AVERAGE(F67:F71)</f>
        <v>67.884499199999993</v>
      </c>
      <c r="Y52" s="3">
        <f>AVERAGE(F55:F61)</f>
        <v>72.319349333333321</v>
      </c>
      <c r="Z52" s="3">
        <f>AVERAGE(F62:F66)</f>
        <v>60.95759786666666</v>
      </c>
      <c r="AA52" s="3">
        <f>AVERAGE(F48:F54)</f>
        <v>53.365722666666656</v>
      </c>
    </row>
    <row r="53" spans="1:45" x14ac:dyDescent="0.3">
      <c r="A53" t="s">
        <v>12</v>
      </c>
      <c r="B53" s="17">
        <f>'Summary-Masseter'!H7</f>
        <v>36.209786666666666</v>
      </c>
      <c r="C53" s="17">
        <f>'Summary-Plantaris'!H7</f>
        <v>17.004362666666662</v>
      </c>
      <c r="D53" s="17">
        <f>'Summary-Rectus femoris '!H7</f>
        <v>21.293887999999995</v>
      </c>
      <c r="E53" s="17">
        <f>'Summary pec.major'!H7</f>
        <v>34.992869333333338</v>
      </c>
      <c r="F53" s="17">
        <f>'Summary Intercostals'!H7</f>
        <v>48.938698666666667</v>
      </c>
      <c r="G53" s="17">
        <f>'Summary-Diaphragm'!H7</f>
        <v>78.066762666666676</v>
      </c>
      <c r="H53" s="17">
        <f>'Summary semitendinosus'!H7</f>
        <v>36.031146666666665</v>
      </c>
      <c r="I53" s="17">
        <f>'Summary-Glut.max'!H7</f>
        <v>23.322805333333331</v>
      </c>
      <c r="J53" s="17">
        <f>'Summary- Lower trapezius '!H7</f>
        <v>36.857221333333328</v>
      </c>
      <c r="K53" s="17">
        <f>'Summary-Soleus'!H7</f>
        <v>7.0243413333333322</v>
      </c>
      <c r="L53" s="17">
        <f>'Summary-Biceps femoris'!H7</f>
        <v>34.881354666666667</v>
      </c>
      <c r="M53" s="17">
        <f>'Summary-Vastus medialis '!H7</f>
        <v>32.675746133333334</v>
      </c>
      <c r="N53" s="17">
        <f>'Summary- Biceps brachii'!H7</f>
        <v>31.745951999999996</v>
      </c>
      <c r="O53" s="17">
        <f>'Summary-Medial trapezius'!H7</f>
        <v>30.955605333333331</v>
      </c>
      <c r="P53" s="16">
        <f>'Summary-Gastroc'!H7</f>
        <v>21.685813333333329</v>
      </c>
      <c r="Q53" s="17">
        <f>'Summary-Erector spinae'!H7</f>
        <v>17.487231999999999</v>
      </c>
      <c r="R53" s="17">
        <f>'Summary-EDL'!H7</f>
        <v>13.732543999999999</v>
      </c>
      <c r="S53" s="17">
        <f>'Summary-Vastus lateralis'!H7</f>
        <v>6.6040501333333301</v>
      </c>
      <c r="T53" s="17">
        <f>'Summary-Tibialis anterior '!H7</f>
        <v>65.141887999999994</v>
      </c>
      <c r="U53" s="17">
        <f>'Summary-Triceps'!H7</f>
        <v>18.474623999999999</v>
      </c>
      <c r="V53" s="4"/>
      <c r="W53" t="s">
        <v>42</v>
      </c>
      <c r="X53" s="3">
        <f>AVERAGE(G67:G71)</f>
        <v>131.73195093333328</v>
      </c>
      <c r="Y53" s="3">
        <f>AVERAGE(G55:G61)</f>
        <v>149.64928</v>
      </c>
      <c r="Z53" s="3">
        <f>AVERAGE(G62:G66)</f>
        <v>112.0663936</v>
      </c>
      <c r="AA53" s="3">
        <f>AVERAGE(G48:G54)</f>
        <v>115.58920533333333</v>
      </c>
      <c r="AS53" t="s">
        <v>90</v>
      </c>
    </row>
    <row r="54" spans="1:45" x14ac:dyDescent="0.3">
      <c r="A54" t="s">
        <v>13</v>
      </c>
      <c r="B54" s="17">
        <f>'Summary-Masseter'!H8</f>
        <v>47.319029333333319</v>
      </c>
      <c r="C54" s="17"/>
      <c r="D54" s="17">
        <f>'Summary-Rectus femoris '!H8</f>
        <v>44.684901333333322</v>
      </c>
      <c r="E54" s="17">
        <f>'Summary pec.major'!H8</f>
        <v>62.308549333333318</v>
      </c>
      <c r="F54" s="17">
        <f>'Summary Intercostals'!H8</f>
        <v>68.644314666666645</v>
      </c>
      <c r="G54" s="17">
        <f>'Summary-Diaphragm'!H8</f>
        <v>129.29205333333331</v>
      </c>
      <c r="H54" s="17">
        <f>'Summary semitendinosus'!H8</f>
        <v>29.699711999999995</v>
      </c>
      <c r="I54" s="17">
        <f>'Summary-Glut.max'!H8</f>
        <v>28.296575999999995</v>
      </c>
      <c r="J54" s="17">
        <f>'Summary- Lower trapezius '!H8</f>
        <v>51.854319999999987</v>
      </c>
      <c r="K54" s="17">
        <f>'Summary-Soleus'!H8</f>
        <v>19.589770666666663</v>
      </c>
      <c r="L54" s="17">
        <f>'Summary-Biceps femoris'!H8</f>
        <v>37.121391999999993</v>
      </c>
      <c r="M54" s="17">
        <f>'Summary-Vastus medialis '!H8</f>
        <v>23.153909333333331</v>
      </c>
      <c r="N54" s="17">
        <f>'Summary- Biceps brachii'!H8</f>
        <v>44.258330666666652</v>
      </c>
      <c r="O54" s="17">
        <f>'Summary-Medial trapezius'!H8</f>
        <v>115.62663466666666</v>
      </c>
      <c r="P54" s="16">
        <f>'Summary-Gastroc'!H8</f>
        <v>16.473855999999994</v>
      </c>
      <c r="Q54" s="17">
        <f>'Summary-Erector spinae'!H8</f>
        <v>18.006912</v>
      </c>
      <c r="R54" s="17">
        <f>'Summary-EDL'!H8</f>
        <v>8.1676373333333316</v>
      </c>
      <c r="S54" s="17">
        <f>'Summary-Vastus lateralis'!H8</f>
        <v>8.9164095999999997</v>
      </c>
      <c r="T54" s="17">
        <f>'Summary-Tibialis anterior '!H8</f>
        <v>10.800682666666667</v>
      </c>
      <c r="U54" s="17">
        <f>'Summary-Triceps'!H8</f>
        <v>15.161</v>
      </c>
      <c r="V54" s="4"/>
      <c r="W54" t="s">
        <v>43</v>
      </c>
      <c r="X54" s="3">
        <f>AVERAGE(H67:H71)</f>
        <v>40.515985066666666</v>
      </c>
      <c r="Y54" s="3">
        <f>AVERAGE(H55:H61)</f>
        <v>40.249215999999997</v>
      </c>
      <c r="Z54" s="3">
        <f>AVERAGE(H62:H66)</f>
        <v>32.887082666666664</v>
      </c>
      <c r="AA54" s="3">
        <f>AVERAGE(H48:H54)</f>
        <v>31.636138666666664</v>
      </c>
    </row>
    <row r="55" spans="1:45" x14ac:dyDescent="0.3">
      <c r="A55" t="s">
        <v>14</v>
      </c>
      <c r="B55" s="17">
        <f>'Summary-Masseter'!H9</f>
        <v>56.092959999999991</v>
      </c>
      <c r="C55" s="17">
        <f>'Summary-Plantaris'!H9</f>
        <v>50.849605333333336</v>
      </c>
      <c r="D55" s="17">
        <f>'Summary-Rectus femoris '!H9</f>
        <v>60.525397333333331</v>
      </c>
      <c r="E55" s="17">
        <f>'Summary pec.major'!H9</f>
        <v>70.863781333333321</v>
      </c>
      <c r="F55" s="17">
        <f>'Summary Intercostals'!H9</f>
        <v>68.350911999999994</v>
      </c>
      <c r="G55" s="17">
        <f>'Summary-Diaphragm'!H9</f>
        <v>182.6307093333333</v>
      </c>
      <c r="H55" s="17">
        <f>'Summary semitendinosus'!H9</f>
        <v>49.334954666666661</v>
      </c>
      <c r="I55" s="17">
        <f>'Summary-Glut.max'!H9</f>
        <v>51.684341333333329</v>
      </c>
      <c r="J55" s="17">
        <f>'Summary- Lower trapezius '!H9</f>
        <v>71.710426666666663</v>
      </c>
      <c r="K55" s="17">
        <f>'Summary-Soleus'!H9</f>
        <v>49.512511999999994</v>
      </c>
      <c r="L55" s="17">
        <f>'Summary-Biceps femoris'!H9</f>
        <v>57.051120000000004</v>
      </c>
      <c r="M55" s="17">
        <f>'Summary-Vastus medialis '!H9</f>
        <v>52.899742933333329</v>
      </c>
      <c r="N55" s="17">
        <f>'Summary- Biceps brachii'!H9</f>
        <v>47.955637333333321</v>
      </c>
      <c r="O55" s="17">
        <f>'Summary-Medial trapezius'!H9</f>
        <v>51.688671999999997</v>
      </c>
      <c r="P55" s="16">
        <f>'Summary-Gastroc'!H9</f>
        <v>33.874474666666664</v>
      </c>
      <c r="Q55" s="17">
        <f>'Summary-Erector spinae'!H9</f>
        <v>37.226410666666666</v>
      </c>
      <c r="R55" s="17">
        <f>'Summary-EDL'!H9</f>
        <v>12.056575999999998</v>
      </c>
      <c r="S55" s="17">
        <f>'Summary-Vastus lateralis'!H9</f>
        <v>14.661255466666661</v>
      </c>
      <c r="T55" s="17">
        <f>'Summary-Tibialis anterior '!H9</f>
        <v>68.485162666666653</v>
      </c>
      <c r="U55" s="17">
        <f>'Summary-Triceps'!H9</f>
        <v>27.523552000000002</v>
      </c>
      <c r="V55" s="4"/>
      <c r="W55" t="s">
        <v>44</v>
      </c>
      <c r="X55" s="3">
        <f>AVERAGE(I67:I71)</f>
        <v>55.885737599999992</v>
      </c>
      <c r="Y55" s="3">
        <f>AVERAGE(I55:I61)</f>
        <v>58.388831999999994</v>
      </c>
      <c r="Z55" s="3">
        <f>AVERAGE(I62:I66)</f>
        <v>41.027003733333331</v>
      </c>
      <c r="AA55" s="3">
        <f>AVERAGE(I48:I54)</f>
        <v>30.426799999999993</v>
      </c>
    </row>
    <row r="56" spans="1:45" x14ac:dyDescent="0.3">
      <c r="A56" t="s">
        <v>15</v>
      </c>
      <c r="B56" s="17">
        <f>'Summary-Masseter'!H10</f>
        <v>63.421530666666662</v>
      </c>
      <c r="C56" s="17">
        <f>'Summary-Plantaris'!H10</f>
        <v>45.532629333333333</v>
      </c>
      <c r="D56" s="17">
        <f>'Summary-Rectus femoris '!H10</f>
        <v>38.854741333333337</v>
      </c>
      <c r="E56" s="17">
        <f>'Summary pec.major'!H10</f>
        <v>78.825711999999996</v>
      </c>
      <c r="F56" s="17">
        <f>'Summary Intercostals'!H10</f>
        <v>80.684650666666656</v>
      </c>
      <c r="G56" s="17">
        <f>'Summary-Diaphragm'!H10</f>
        <v>123.04506666666666</v>
      </c>
      <c r="H56" s="17">
        <f>'Summary semitendinosus'!H10</f>
        <v>33.995733333333334</v>
      </c>
      <c r="I56" s="17">
        <f>'Summary-Glut.max'!H10</f>
        <v>59.621370666666664</v>
      </c>
      <c r="J56" s="17">
        <f>'Summary- Lower trapezius '!H10</f>
        <v>33.166410666666657</v>
      </c>
      <c r="K56" s="17">
        <f>'Summary-Soleus'!H10</f>
        <v>62.591125333333331</v>
      </c>
      <c r="L56" s="17">
        <f>'Summary-Biceps femoris'!H10</f>
        <v>53.35164799999999</v>
      </c>
      <c r="M56" s="17">
        <f>'Summary-Vastus medialis '!H10</f>
        <v>60.49638186666666</v>
      </c>
      <c r="N56" s="17">
        <f>'Summary- Biceps brachii'!H10</f>
        <v>50.424117333333328</v>
      </c>
      <c r="O56" s="17">
        <f>'Summary-Medial trapezius'!H10</f>
        <v>63.301354666666683</v>
      </c>
      <c r="P56" s="16">
        <f>'Summary-Gastroc'!H10</f>
        <v>23.86846933333333</v>
      </c>
      <c r="Q56" s="17">
        <f>'Summary-Erector spinae'!H10</f>
        <v>15.971498666666665</v>
      </c>
      <c r="R56" s="17">
        <f>'Summary-EDL'!H10</f>
        <v>6.2881279999999995</v>
      </c>
      <c r="S56" s="17">
        <f>'Summary-Vastus lateralis'!H10</f>
        <v>9.1734346666666653</v>
      </c>
      <c r="T56" s="17">
        <f>'Summary-Tibialis anterior '!H10</f>
        <v>24.372991999999996</v>
      </c>
      <c r="U56" s="17">
        <f>'Summary-Triceps'!H10</f>
        <v>7.4141013333333321</v>
      </c>
      <c r="V56" s="4"/>
      <c r="W56" t="s">
        <v>51</v>
      </c>
      <c r="X56" s="3">
        <f>AVERAGE(J67:J71)</f>
        <v>49.734458666666661</v>
      </c>
      <c r="Y56" s="3">
        <f>AVERAGE(J55:J61)</f>
        <v>50.396741333333338</v>
      </c>
      <c r="Z56" s="3">
        <f>AVERAGE(J62:J66)</f>
        <v>50.145438933333324</v>
      </c>
      <c r="AA56" s="3">
        <f>AVERAGE(J48:J54)</f>
        <v>58.612015999999983</v>
      </c>
    </row>
    <row r="57" spans="1:45" x14ac:dyDescent="0.3">
      <c r="A57" t="s">
        <v>16</v>
      </c>
      <c r="B57" s="17">
        <f>'Summary-Masseter'!H11</f>
        <v>57.850128000000005</v>
      </c>
      <c r="C57" s="17">
        <f>'Summary-Plantaris'!H11</f>
        <v>55.63824000000001</v>
      </c>
      <c r="D57" s="17">
        <f>'Summary-Rectus femoris '!H11</f>
        <v>50.59950933333333</v>
      </c>
      <c r="E57" s="17">
        <f>'Summary pec.major'!H11</f>
        <v>50.381893333333331</v>
      </c>
      <c r="F57" s="17">
        <f>'Summary Intercostals'!H11</f>
        <v>63.83835733333332</v>
      </c>
      <c r="G57" s="17">
        <f>'Summary-Diaphragm'!H11</f>
        <v>149.78909866666666</v>
      </c>
      <c r="H57" s="17">
        <f>'Summary semitendinosus'!H11</f>
        <v>36.706730666666665</v>
      </c>
      <c r="I57" s="17">
        <f>'Summary-Glut.max'!H11</f>
        <v>46.248272</v>
      </c>
      <c r="J57" s="17">
        <f>'Summary- Lower trapezius '!H11</f>
        <v>50.359157333333336</v>
      </c>
      <c r="K57" s="17"/>
      <c r="L57" s="17">
        <f>'Summary-Biceps femoris'!H11</f>
        <v>43.212474666666665</v>
      </c>
      <c r="M57" s="17">
        <f>'Summary-Vastus medialis '!H11</f>
        <v>39.843865599999987</v>
      </c>
      <c r="N57" s="17">
        <f>'Summary- Biceps brachii'!H11</f>
        <v>48.758975999999997</v>
      </c>
      <c r="O57" s="17">
        <f>'Summary-Medial trapezius'!H11</f>
        <v>44.341695999999999</v>
      </c>
      <c r="P57" s="16">
        <f>'Summary-Gastroc'!H11</f>
        <v>31.297727999999999</v>
      </c>
      <c r="Q57" s="17">
        <f>'Summary-Erector spinae'!H11</f>
        <v>24.009215999999995</v>
      </c>
      <c r="R57" s="17">
        <f>'Summary-EDL'!H11</f>
        <v>30.228053333333332</v>
      </c>
      <c r="S57" s="17">
        <f>'Summary-Vastus lateralis'!H11</f>
        <v>16.649897600000003</v>
      </c>
      <c r="T57" s="17">
        <f>'Summary-Tibialis anterior '!H11</f>
        <v>29.270975999999997</v>
      </c>
      <c r="U57" s="17">
        <f>'Summary-Triceps'!H11</f>
        <v>10.631786666666667</v>
      </c>
      <c r="V57" s="4"/>
      <c r="W57" t="s">
        <v>53</v>
      </c>
      <c r="X57" s="3">
        <f>AVERAGE(K67:K71)</f>
        <v>40.567086933333329</v>
      </c>
      <c r="Y57" s="3">
        <f>AVERAGE(K55:K61)</f>
        <v>46.453617777777772</v>
      </c>
      <c r="Z57" s="3">
        <f>AVERAGE(K62:K66)</f>
        <v>39.710048</v>
      </c>
      <c r="AA57" s="3">
        <f>AVERAGE(K48:K54)</f>
        <v>30.452938666666657</v>
      </c>
    </row>
    <row r="58" spans="1:45" x14ac:dyDescent="0.3">
      <c r="A58" t="s">
        <v>17</v>
      </c>
      <c r="B58" s="17">
        <f>'Summary-Masseter'!H12</f>
        <v>48.343231999999993</v>
      </c>
      <c r="C58" s="17">
        <f>'Summary-Plantaris'!H12</f>
        <v>57.866367999999987</v>
      </c>
      <c r="D58" s="17">
        <f>'Summary-Rectus femoris '!H12</f>
        <v>53.063658666666662</v>
      </c>
      <c r="E58" s="17">
        <f>'Summary pec.major'!H12</f>
        <v>68.060757333333328</v>
      </c>
      <c r="F58" s="17">
        <f>'Summary Intercostals'!H12</f>
        <v>76.727503999999982</v>
      </c>
      <c r="G58" s="17">
        <f>'Summary-Diaphragm'!H12</f>
        <v>157.30497066666663</v>
      </c>
      <c r="H58" s="17">
        <f>'Summary semitendinosus'!H12</f>
        <v>34.671317333333334</v>
      </c>
      <c r="I58" s="17">
        <f>'Summary-Glut.max'!H12</f>
        <v>72.867797333333328</v>
      </c>
      <c r="J58" s="17">
        <f>'Summary- Lower trapezius '!H12</f>
        <v>44.644842666666662</v>
      </c>
      <c r="K58" s="17">
        <f>'Summary-Soleus'!H12</f>
        <v>50.525887999999995</v>
      </c>
      <c r="L58" s="17">
        <f>'Summary-Biceps femoris'!H12</f>
        <v>60.937893333333328</v>
      </c>
      <c r="M58" s="17">
        <f>'Summary-Vastus medialis '!H12</f>
        <v>59.449443199999997</v>
      </c>
      <c r="N58" s="17">
        <f>'Summary- Biceps brachii'!H12</f>
        <v>47.280053333333335</v>
      </c>
      <c r="O58" s="17">
        <f>'Summary-Medial trapezius'!H12</f>
        <v>101.67972266666665</v>
      </c>
      <c r="P58" s="16">
        <f>'Summary-Gastroc'!H12</f>
        <v>53.401450666666655</v>
      </c>
      <c r="Q58" s="17">
        <f>'Summary-Erector spinae'!H12</f>
        <v>50.227072000000014</v>
      </c>
      <c r="R58" s="17">
        <f>'Summary-EDL'!H12</f>
        <v>27.620991999999994</v>
      </c>
      <c r="S58" s="17">
        <f>'Summary-Vastus lateralis'!H12</f>
        <v>5.4700650666666659</v>
      </c>
      <c r="T58" s="17">
        <f>'Summary-Tibialis anterior '!H12</f>
        <v>38.283093333333326</v>
      </c>
      <c r="U58" s="17">
        <f>'Summary-Triceps'!H12</f>
        <v>28.482794666666667</v>
      </c>
      <c r="V58" s="4"/>
      <c r="W58" t="s">
        <v>54</v>
      </c>
      <c r="X58" s="3">
        <f>AVERAGE(L67:L71)</f>
        <v>48.228036266666663</v>
      </c>
      <c r="Y58" s="3">
        <f>AVERAGE(L55:L61)</f>
        <v>54.779994666666667</v>
      </c>
      <c r="Z58" s="3">
        <f>AVERAGE(L62:L66)</f>
        <v>51.186964266666664</v>
      </c>
      <c r="AA58" s="3">
        <f>AVERAGE(L48:L54)</f>
        <v>46.09252266666666</v>
      </c>
    </row>
    <row r="59" spans="1:45" x14ac:dyDescent="0.3">
      <c r="A59" t="s">
        <v>18</v>
      </c>
      <c r="B59" s="17">
        <f>'Summary-Masseter'!H13</f>
        <v>51.228538666666665</v>
      </c>
      <c r="C59" s="17">
        <f>'Summary-Plantaris'!H13</f>
        <v>53.266117333333327</v>
      </c>
      <c r="D59" s="17">
        <f>'Summary-Rectus femoris '!H13</f>
        <v>47.728277333333331</v>
      </c>
      <c r="E59" s="17">
        <f>'Summary pec.major'!H13</f>
        <v>76.29443733333332</v>
      </c>
      <c r="F59" s="17">
        <f>'Summary Intercostals'!H13</f>
        <v>56.300831999999978</v>
      </c>
      <c r="G59" s="17">
        <f>'Summary-Diaphragm'!H13</f>
        <v>117.83743999999999</v>
      </c>
      <c r="H59" s="17">
        <f>'Summary semitendinosus'!H13</f>
        <v>52.955391999999982</v>
      </c>
      <c r="I59" s="17">
        <f>'Summary-Glut.max'!H13</f>
        <v>66.231050666666661</v>
      </c>
      <c r="J59" s="17">
        <f>'Summary- Lower trapezius '!H13</f>
        <v>64.11227199999999</v>
      </c>
      <c r="K59" s="17">
        <f>'Summary-Soleus'!H13</f>
        <v>32.343584</v>
      </c>
      <c r="L59" s="17">
        <f>'Summary-Biceps femoris'!H13</f>
        <v>58.462917333333323</v>
      </c>
      <c r="M59" s="17">
        <f>'Summary-Vastus medialis '!H13</f>
        <v>75.319820799999988</v>
      </c>
      <c r="N59" s="17">
        <f>'Summary- Biceps brachii'!H13</f>
        <v>36.576810666666667</v>
      </c>
      <c r="O59" s="17">
        <f>'Summary-Medial trapezius'!H13</f>
        <v>64.95783466666667</v>
      </c>
      <c r="P59" s="16">
        <f>'Summary-Gastroc'!H13</f>
        <v>41.260426666666653</v>
      </c>
      <c r="Q59" s="17">
        <f>'Summary-Erector spinae'!H13</f>
        <v>19.202176000000001</v>
      </c>
      <c r="R59" s="17">
        <f>'Summary-EDL'!H13</f>
        <v>8.8778666666666659</v>
      </c>
      <c r="S59" s="17">
        <f>'Summary-Vastus lateralis'!H13</f>
        <v>11.066802133333333</v>
      </c>
      <c r="T59" s="17">
        <f>'Summary-Tibialis anterior '!H13</f>
        <v>18.639189333333327</v>
      </c>
      <c r="U59" s="17">
        <f>'Summary-Triceps'!H13</f>
        <v>15.389023999999997</v>
      </c>
      <c r="V59" s="4"/>
      <c r="W59" t="s">
        <v>55</v>
      </c>
      <c r="X59" s="3">
        <f>AVERAGE(M67:M71)</f>
        <v>55.302310186666659</v>
      </c>
      <c r="Y59" s="3">
        <f>AVERAGE(M55:M61)</f>
        <v>57.347090133333332</v>
      </c>
      <c r="Z59" s="3">
        <f>AVERAGE(M62:M66)</f>
        <v>38.265250986666658</v>
      </c>
      <c r="AA59" s="3">
        <f>AVERAGE(M48:M54)</f>
        <v>28.807053333333332</v>
      </c>
    </row>
    <row r="60" spans="1:45" x14ac:dyDescent="0.3">
      <c r="A60" t="s">
        <v>19</v>
      </c>
      <c r="B60" s="17">
        <f>'Summary-Masseter'!H14</f>
        <v>47.557215999999997</v>
      </c>
      <c r="C60" s="17">
        <f>'Summary-Plantaris'!H14</f>
        <v>57.780837333333338</v>
      </c>
      <c r="D60" s="17">
        <f>'Summary-Rectus femoris '!H14</f>
        <v>80.560144000000008</v>
      </c>
      <c r="E60" s="17">
        <f>'Summary pec.major'!H14</f>
        <v>85.70281066666665</v>
      </c>
      <c r="F60" s="17">
        <f>'Summary Intercostals'!H14</f>
        <v>83.113071999999988</v>
      </c>
      <c r="G60" s="17">
        <f>'Summary-Diaphragm'!H14</f>
        <v>179.08605866666664</v>
      </c>
      <c r="H60" s="17">
        <f>'Summary semitendinosus'!H14</f>
        <v>35.797290666666662</v>
      </c>
      <c r="I60" s="17">
        <f>'Summary-Glut.max'!H14</f>
        <v>63.123797333333322</v>
      </c>
      <c r="J60" s="17">
        <f>'Summary- Lower trapezius '!H14</f>
        <v>43.185407999999995</v>
      </c>
      <c r="K60" s="17">
        <f>'Summary-Soleus'!H14</f>
        <v>46.641280000000002</v>
      </c>
      <c r="L60" s="17">
        <f>'Summary-Biceps femoris'!H14</f>
        <v>49.624026666666659</v>
      </c>
      <c r="M60" s="17">
        <f>'Summary-Vastus medialis '!H14</f>
        <v>50.02526293333333</v>
      </c>
      <c r="N60" s="17">
        <f>'Summary- Biceps brachii'!H14</f>
        <v>12.143189333333334</v>
      </c>
      <c r="O60" s="17">
        <f>'Summary-Medial trapezius'!H14</f>
        <v>155.16345599999997</v>
      </c>
      <c r="P60" s="16">
        <f>'Summary-Gastroc'!H14</f>
        <v>45.008618666666663</v>
      </c>
      <c r="Q60" s="17">
        <f>'Summary-Erector spinae'!H14</f>
        <v>53.223893333333343</v>
      </c>
      <c r="R60" s="17">
        <f>'Summary-EDL'!H14</f>
        <v>12.550272000000001</v>
      </c>
      <c r="S60" s="17">
        <f>'Summary-Vastus lateralis'!H14</f>
        <v>14.568362666666665</v>
      </c>
      <c r="T60" s="17">
        <f>'Summary-Tibialis anterior '!H14</f>
        <v>21.176960000000001</v>
      </c>
      <c r="U60" s="17">
        <f>'Summary-Triceps'!H14</f>
        <v>15.014421333333331</v>
      </c>
      <c r="V60" s="4"/>
      <c r="W60" t="s">
        <v>56</v>
      </c>
      <c r="X60" s="3">
        <f>AVERAGE(N67:N71)</f>
        <v>54.677914666666666</v>
      </c>
      <c r="Y60" s="3">
        <f>AVERAGE(N55:N61)</f>
        <v>40.968106666666664</v>
      </c>
      <c r="Z60" s="3">
        <f>AVERAGE(N62:N66)</f>
        <v>40.007131733333338</v>
      </c>
      <c r="AA60" s="3">
        <f>AVERAGE(N48:N54)</f>
        <v>40.448426666666663</v>
      </c>
    </row>
    <row r="61" spans="1:45" x14ac:dyDescent="0.3">
      <c r="A61" t="s">
        <v>20</v>
      </c>
      <c r="B61" s="17">
        <f>'Summary-Masseter'!H15</f>
        <v>46.326224000000003</v>
      </c>
      <c r="C61" s="17">
        <f>'Summary-Plantaris'!H15</f>
        <v>60.784154666666652</v>
      </c>
      <c r="D61" s="17">
        <f>'Summary-Rectus femoris '!H15</f>
        <v>51.080213333333333</v>
      </c>
      <c r="E61" s="17">
        <f>'Summary pec.major'!H15</f>
        <v>77.438815999999989</v>
      </c>
      <c r="F61" s="17">
        <f>'Summary Intercostals'!H15</f>
        <v>77.22011733333332</v>
      </c>
      <c r="G61" s="17">
        <f>'Summary-Diaphragm'!H15</f>
        <v>137.85161599999998</v>
      </c>
      <c r="H61" s="17">
        <f>'Summary semitendinosus'!H15</f>
        <v>38.283093333333333</v>
      </c>
      <c r="I61" s="17">
        <f>'Summary-Glut.max'!H15</f>
        <v>48.945194666666666</v>
      </c>
      <c r="J61" s="17">
        <f>'Summary- Lower trapezius '!H15</f>
        <v>45.598671999999993</v>
      </c>
      <c r="K61" s="17">
        <f>'Summary-Soleus'!H15</f>
        <v>37.107317333333334</v>
      </c>
      <c r="L61" s="17">
        <f>'Summary-Biceps femoris'!H15</f>
        <v>60.819882666666672</v>
      </c>
      <c r="M61" s="17">
        <f>'Summary-Vastus medialis '!H15</f>
        <v>63.395113599999988</v>
      </c>
      <c r="N61" s="17">
        <f>'Summary- Biceps brachii'!H15</f>
        <v>43.637962666666667</v>
      </c>
      <c r="O61" s="17">
        <f>'Summary-Medial trapezius'!H15</f>
        <v>82.962581333333333</v>
      </c>
      <c r="P61" s="16">
        <f>'Summary-Gastroc'!H15</f>
        <v>40.491733333333329</v>
      </c>
      <c r="Q61" s="17">
        <f>'Summary-Erector spinae'!H15</f>
        <v>31.596543999999994</v>
      </c>
      <c r="R61" s="17">
        <f>'Summary-EDL'!H15</f>
        <v>6.3660799999999993</v>
      </c>
      <c r="S61" s="17">
        <f>'Summary-Vastus lateralis'!H15</f>
        <v>7.5483519999999986</v>
      </c>
      <c r="T61" s="17">
        <f>'Summary-Tibialis anterior '!H15</f>
        <v>39.357098666666658</v>
      </c>
      <c r="U61" s="17">
        <f>'Summary-Triceps'!H15</f>
        <v>15.590399999999997</v>
      </c>
      <c r="V61" s="4"/>
      <c r="W61" t="s">
        <v>57</v>
      </c>
      <c r="X61" s="3">
        <f>AVERAGE(O67:O71)</f>
        <v>88.239498666666663</v>
      </c>
      <c r="Y61" s="3">
        <f>AVERAGE(O55:O61)</f>
        <v>80.585045333333326</v>
      </c>
      <c r="Z61" s="3">
        <f>AVERAGE(O62:O66)</f>
        <v>51.974929066666661</v>
      </c>
      <c r="AA61" s="3">
        <f>AVERAGE(O48:O54)</f>
        <v>75.006527999999989</v>
      </c>
    </row>
    <row r="62" spans="1:45" x14ac:dyDescent="0.3">
      <c r="A62" t="s">
        <v>21</v>
      </c>
      <c r="B62" s="17">
        <f>'Summary-Masseter'!H16</f>
        <v>52.587285333333327</v>
      </c>
      <c r="C62" s="17">
        <f>'Summary-Plantaris'!H16</f>
        <v>18.603461333333332</v>
      </c>
      <c r="D62" s="17">
        <f>'Summary-Rectus femoris '!H16</f>
        <v>48.345397333333338</v>
      </c>
      <c r="E62" s="17">
        <f>'Summary pec.major'!H16</f>
        <v>46.890293333333332</v>
      </c>
      <c r="F62" s="17">
        <f>'Summary Intercostals'!H16</f>
        <v>59.650602666666671</v>
      </c>
      <c r="G62" s="17">
        <f>'Summary-Diaphragm'!H16</f>
        <v>123.98482133333331</v>
      </c>
      <c r="H62" s="17">
        <f>'Summary semitendinosus'!H16</f>
        <v>34.238250666666666</v>
      </c>
      <c r="I62" s="17">
        <f>'Summary-Glut.max'!H16</f>
        <v>60.22766399999999</v>
      </c>
      <c r="J62" s="17">
        <f>'Summary- Lower trapezius '!H16</f>
        <v>64.875551999999999</v>
      </c>
      <c r="K62" s="17">
        <f>'Summary-Soleus'!H16</f>
        <v>52.879605333333338</v>
      </c>
      <c r="L62" s="17">
        <f>'Summary-Biceps femoris'!H16</f>
        <v>44.013648000000003</v>
      </c>
      <c r="M62" s="17">
        <f>'Summary-Vastus medialis '!H16</f>
        <v>57.965107199999984</v>
      </c>
      <c r="N62" s="17">
        <f>'Summary- Biceps brachii'!H16</f>
        <v>42.081087999999994</v>
      </c>
      <c r="O62" s="17">
        <f>'Summary-Medial trapezius'!H16</f>
        <v>50.66879999999999</v>
      </c>
      <c r="P62" s="16">
        <f>'Summary-Gastroc'!H16</f>
        <v>36.550826666666666</v>
      </c>
      <c r="Q62" s="17">
        <f>'Summary-Erector spinae'!H16</f>
        <v>24.282047999999996</v>
      </c>
      <c r="R62" s="17">
        <f>'Summary-EDL'!H16</f>
        <v>30.124117333333334</v>
      </c>
      <c r="S62" s="17">
        <f>'Summary-Vastus lateralis'!H16</f>
        <v>9.7723658666666662</v>
      </c>
      <c r="T62" s="17">
        <f>'Summary-Tibialis anterior '!H16</f>
        <v>28.777279999999998</v>
      </c>
      <c r="U62" s="17">
        <f>'Summary-Triceps'!H16</f>
        <v>6.6583999999999985</v>
      </c>
      <c r="V62" s="4"/>
      <c r="W62" t="s">
        <v>52</v>
      </c>
      <c r="X62" s="3">
        <f>AVERAGE(P67:P71)</f>
        <v>35.634457600000005</v>
      </c>
      <c r="Y62" s="3">
        <f>AVERAGE(P56:P61)</f>
        <v>39.221404444444438</v>
      </c>
      <c r="Z62" s="3">
        <f>AVERAGE(P62:P66)</f>
        <v>30.141873066666665</v>
      </c>
      <c r="AA62" s="3">
        <f>AVERAGE(P48:P54)</f>
        <v>30.495935999999993</v>
      </c>
    </row>
    <row r="63" spans="1:45" x14ac:dyDescent="0.3">
      <c r="A63" t="s">
        <v>23</v>
      </c>
      <c r="B63" s="17">
        <f>'Summary-Masseter'!H17</f>
        <v>62.706970666666663</v>
      </c>
      <c r="C63" s="17">
        <f>'Summary-Plantaris'!H17</f>
        <v>45.575935999999999</v>
      </c>
      <c r="D63" s="17">
        <f>'Summary-Rectus femoris '!H17</f>
        <v>44.918757333333332</v>
      </c>
      <c r="E63" s="17">
        <f>'Summary pec.major'!H17</f>
        <v>59.936426666666662</v>
      </c>
      <c r="F63" s="17">
        <f>'Summary Intercostals'!H17</f>
        <v>63.348991999999988</v>
      </c>
      <c r="G63" s="17">
        <f>'Summary-Diaphragm'!H17</f>
        <v>131.75403733333332</v>
      </c>
      <c r="H63" s="17">
        <f>'Summary semitendinosus'!H17</f>
        <v>47.810559999999995</v>
      </c>
      <c r="I63" s="17">
        <f>'Summary-Glut.max'!H17</f>
        <v>65.581450666666655</v>
      </c>
      <c r="J63" s="17">
        <f>'Summary- Lower trapezius '!H17</f>
        <v>54.651930666666672</v>
      </c>
      <c r="K63" s="17">
        <f>'Summary-Soleus'!H17</f>
        <v>33.51069866666667</v>
      </c>
      <c r="L63" s="17">
        <f>'Summary-Biceps femoris'!H17</f>
        <v>55.199760000000005</v>
      </c>
      <c r="M63" s="17">
        <f>'Summary-Vastus medialis '!H17</f>
        <v>40.702420266666664</v>
      </c>
      <c r="N63" s="17">
        <f>'Summary- Biceps brachii'!H17</f>
        <v>50.329925333333335</v>
      </c>
      <c r="O63" s="17">
        <f>'Summary-Medial trapezius'!H17</f>
        <v>50.556202666666657</v>
      </c>
      <c r="P63" s="16">
        <f>'Summary-Gastroc'!H17</f>
        <v>34.508917333333329</v>
      </c>
      <c r="Q63" s="17">
        <f>'Summary-Erector spinae'!H17</f>
        <v>34.065024000000001</v>
      </c>
      <c r="R63" s="17">
        <f>'Summary-EDL'!H17</f>
        <v>18.877375999999998</v>
      </c>
      <c r="S63" s="17">
        <f>'Summary-Vastus lateralis'!H17</f>
        <v>8.3402144000000007</v>
      </c>
      <c r="T63" s="17">
        <f>'Summary-Tibialis anterior '!H17</f>
        <v>15.226623999999997</v>
      </c>
      <c r="U63" s="17">
        <f>'Summary-Triceps'!H17</f>
        <v>7.808192</v>
      </c>
      <c r="V63" s="4"/>
      <c r="W63" t="s">
        <v>58</v>
      </c>
      <c r="X63" s="3">
        <f>AVERAGE(Q67:Q71)</f>
        <v>27.041547733333328</v>
      </c>
      <c r="Y63" s="3">
        <f>AVERAGE(Q55:Q61)</f>
        <v>33.065258666666672</v>
      </c>
      <c r="Z63" s="3">
        <f>AVERAGE(Q62:Q66)</f>
        <v>18.559505066666667</v>
      </c>
      <c r="AA63" s="3">
        <f>AVERAGE(Q48:Q54)</f>
        <v>25.331202666666666</v>
      </c>
    </row>
    <row r="64" spans="1:45" x14ac:dyDescent="0.3">
      <c r="A64" t="s">
        <v>24</v>
      </c>
      <c r="B64" s="17">
        <f>'Summary-Masseter'!H18</f>
        <v>47.250821333333327</v>
      </c>
      <c r="C64" s="17">
        <f>'Summary-Plantaris'!H18</f>
        <v>34.087759999999989</v>
      </c>
      <c r="D64" s="17">
        <f>'Summary-Rectus femoris '!H18</f>
        <v>45.592176000000002</v>
      </c>
      <c r="E64" s="17">
        <f>'Summary pec.major'!H18</f>
        <v>44.203114666666657</v>
      </c>
      <c r="F64" s="17">
        <f>'Summary Intercostals'!H18</f>
        <v>59.988394666666657</v>
      </c>
      <c r="G64" s="17">
        <f>'Summary-Diaphragm'!H18</f>
        <v>112.47390933333334</v>
      </c>
      <c r="H64" s="17">
        <f>'Summary semitendinosus'!H18</f>
        <v>26.607615999999993</v>
      </c>
      <c r="I64" s="17">
        <f>'Summary-Glut.max'!H18</f>
        <v>32.813461333333336</v>
      </c>
      <c r="J64" s="17">
        <f>'Summary- Lower trapezius '!H18</f>
        <v>39.160053333333323</v>
      </c>
      <c r="K64" s="17">
        <f>'Summary-Soleus'!H18</f>
        <v>50.480415999999998</v>
      </c>
      <c r="L64" s="17">
        <f>'Summary-Biceps femoris'!H18</f>
        <v>33.749967999999996</v>
      </c>
      <c r="M64" s="17">
        <f>'Summary-Vastus medialis '!H18</f>
        <v>29.647094399999997</v>
      </c>
      <c r="N64" s="17">
        <f>'Summary- Biceps brachii'!H18</f>
        <v>40.603248000000001</v>
      </c>
      <c r="O64" s="17">
        <f>'Summary-Medial trapezius'!H18</f>
        <v>49.867626666666666</v>
      </c>
      <c r="P64" s="16">
        <f>'Summary-Gastroc'!H18</f>
        <v>22.335413333333328</v>
      </c>
      <c r="Q64" s="17">
        <f>'Summary-Erector spinae'!H18</f>
        <v>11.861695999999998</v>
      </c>
      <c r="R64" s="17">
        <f>'Summary-EDL'!H18</f>
        <v>8.0550400000000035</v>
      </c>
      <c r="S64" s="17">
        <f>'Summary-Vastus lateralis'!H18</f>
        <v>8.9001695999999999</v>
      </c>
      <c r="T64" s="17">
        <f>'Summary-Tibialis anterior '!H18</f>
        <v>12.844757333333328</v>
      </c>
      <c r="U64" s="17">
        <f>'Summary-Triceps'!H18</f>
        <v>17.103967999999998</v>
      </c>
      <c r="V64" s="4"/>
      <c r="W64" t="s">
        <v>59</v>
      </c>
      <c r="X64" s="3">
        <f>AVERAGE(R67:R71)</f>
        <v>15.36304</v>
      </c>
      <c r="Y64" s="3">
        <f>AVERAGE(R55:R61)</f>
        <v>14.855423999999999</v>
      </c>
      <c r="Z64" s="3">
        <f>AVERAGE(R62:R66)</f>
        <v>15.623313066666665</v>
      </c>
      <c r="AA64" s="3">
        <f>AVERAGE(R48:R54)</f>
        <v>12.612138666666667</v>
      </c>
    </row>
    <row r="65" spans="1:27" x14ac:dyDescent="0.3">
      <c r="A65" t="s">
        <v>25</v>
      </c>
      <c r="B65" s="17">
        <f>'Summary-Masseter'!H19</f>
        <v>64.055973333333313</v>
      </c>
      <c r="C65" s="17">
        <f>'Summary-Plantaris'!H19</f>
        <v>15.399850666666666</v>
      </c>
      <c r="D65" s="17">
        <f>'Summary-Rectus femoris '!H19</f>
        <v>48.158095999999993</v>
      </c>
      <c r="E65" s="17">
        <f>'Summary pec.major'!H19</f>
        <v>53.334325333333325</v>
      </c>
      <c r="F65" s="17">
        <f>'Summary Intercostals'!H19</f>
        <v>69.364287999999988</v>
      </c>
      <c r="G65" s="17">
        <f>'Summary-Diaphragm'!H19</f>
        <v>92.028831999999994</v>
      </c>
      <c r="H65" s="17">
        <f>'Summary semitendinosus'!H19</f>
        <v>26.209194666666669</v>
      </c>
      <c r="I65" s="17">
        <f>'Summary-Glut.max'!H19</f>
        <v>22.134037333333332</v>
      </c>
      <c r="J65" s="17">
        <f>'Summary- Lower trapezius '!H19</f>
        <v>53.292101333333321</v>
      </c>
      <c r="K65" s="17">
        <f>'Summary-Soleus'!H19</f>
        <v>38.729151999999992</v>
      </c>
      <c r="L65" s="17">
        <f>'Summary-Biceps femoris'!H19</f>
        <v>39.681898666666662</v>
      </c>
      <c r="M65" s="17">
        <f>'Summary-Vastus medialis '!H19</f>
        <v>23.499063466666669</v>
      </c>
      <c r="N65" s="17">
        <f>'Summary- Biceps brachii'!H19</f>
        <v>30.277855999999996</v>
      </c>
      <c r="O65" s="17">
        <f>'Summary-Medial trapezius'!H19</f>
        <v>62.132074666666668</v>
      </c>
      <c r="P65" s="16">
        <v>29.158378666666657</v>
      </c>
      <c r="Q65" s="17">
        <f>'Summary-Erector spinae'!H19</f>
        <v>9.4668373333333342</v>
      </c>
      <c r="R65" s="17">
        <f>'Summary-EDL'!H19</f>
        <v>15.356543999999996</v>
      </c>
      <c r="S65" s="17">
        <f>'Summary-Vastus lateralis'!H19</f>
        <v>6.5271808</v>
      </c>
      <c r="T65" s="17">
        <f>'Summary-Tibialis anterior '!H19</f>
        <v>41.288575999999999</v>
      </c>
      <c r="U65" s="17">
        <f>'Summary-Triceps'!H19</f>
        <v>13.32113066666667</v>
      </c>
      <c r="V65" s="4"/>
      <c r="W65" t="s">
        <v>60</v>
      </c>
      <c r="X65" s="3">
        <f>AVERAGE(S67:S71)</f>
        <v>10.283557759999999</v>
      </c>
      <c r="Y65" s="3">
        <f>AVERAGE(S55:S61)</f>
        <v>11.305452799999998</v>
      </c>
      <c r="Z65" s="3">
        <f>AVERAGE(S62:S66)</f>
        <v>8.9743972266666656</v>
      </c>
      <c r="AA65" s="3">
        <f>AVERAGE(S48:S54)</f>
        <v>8.4909215999999983</v>
      </c>
    </row>
    <row r="66" spans="1:27" x14ac:dyDescent="0.3">
      <c r="A66" t="s">
        <v>26</v>
      </c>
      <c r="B66" s="17">
        <f>'Summary-Masseter'!H20</f>
        <v>47.873354666666664</v>
      </c>
      <c r="C66" s="17">
        <f>'Summary-Plantaris'!H20</f>
        <v>35.929376000000005</v>
      </c>
      <c r="D66" s="17">
        <f>'Summary-Rectus femoris '!H20</f>
        <v>59.182890666666665</v>
      </c>
      <c r="E66" s="17">
        <f>'Summary pec.major'!H20</f>
        <v>59.796762666666652</v>
      </c>
      <c r="F66" s="17">
        <f>'Summary Intercostals'!H20</f>
        <v>52.435711999999988</v>
      </c>
      <c r="G66" s="17">
        <f>'Summary-Diaphragm'!H20</f>
        <v>100.09036799999998</v>
      </c>
      <c r="H66" s="17">
        <f>'Summary semitendinosus'!H20</f>
        <v>29.569791999999993</v>
      </c>
      <c r="I66" s="17">
        <f>'Summary-Glut.max'!H20</f>
        <v>24.378405333333326</v>
      </c>
      <c r="J66" s="17">
        <f>'Summary- Lower trapezius '!H20</f>
        <v>38.747557333333333</v>
      </c>
      <c r="K66" s="17">
        <f>'Summary-Soleus'!H20</f>
        <v>22.950368000000001</v>
      </c>
      <c r="L66" s="17">
        <f>'Summary-Biceps femoris'!H20</f>
        <v>83.289546666666652</v>
      </c>
      <c r="M66" s="17">
        <f>'Summary-Vastus medialis '!H20</f>
        <v>39.512569599999999</v>
      </c>
      <c r="N66" s="17">
        <f>'Summary- Biceps brachii'!H20</f>
        <v>36.74354133333334</v>
      </c>
      <c r="O66" s="17">
        <f>'Summary-Medial trapezius'!H20</f>
        <v>46.649941333333331</v>
      </c>
      <c r="P66" s="16">
        <f>'Summary-Gastroc'!H20</f>
        <v>28.155829333333333</v>
      </c>
      <c r="Q66" s="17">
        <f>'Summary-Erector spinae'!H20</f>
        <v>13.121920000000003</v>
      </c>
      <c r="R66" s="17">
        <f>'Summary-EDL'!H20</f>
        <v>5.7034879999999992</v>
      </c>
      <c r="S66" s="17">
        <f>'Summary-Vastus lateralis'!H20</f>
        <v>11.332055466666668</v>
      </c>
      <c r="T66" s="17">
        <f>'Summary-Tibialis anterior '!H20</f>
        <v>17.227392000000002</v>
      </c>
      <c r="U66" s="17">
        <f>'Summary-Triceps'!H20</f>
        <v>18.816746666666663</v>
      </c>
      <c r="V66" s="4"/>
      <c r="W66" t="s">
        <v>61</v>
      </c>
      <c r="X66" s="3">
        <f>AVERAGE(T67:T71)</f>
        <v>18.8461952</v>
      </c>
      <c r="Y66" s="3">
        <f>AVERAGE(T55:T61)</f>
        <v>34.226495999999997</v>
      </c>
      <c r="Z66" s="3">
        <f>AVERAGE(T62:T66)</f>
        <v>23.072925866666662</v>
      </c>
      <c r="AA66" s="3">
        <f>AVERAGE(T48:T54)</f>
        <v>31.717183999999996</v>
      </c>
    </row>
    <row r="67" spans="1:27" x14ac:dyDescent="0.3">
      <c r="A67" t="s">
        <v>27</v>
      </c>
      <c r="B67" s="17">
        <f>'Summary-Masseter'!H21</f>
        <v>61.699007999999992</v>
      </c>
      <c r="C67" s="17">
        <f>'Summary-Plantaris'!H21</f>
        <v>25.283514666666669</v>
      </c>
      <c r="D67" s="17">
        <f>'Summary-Rectus femoris '!H21</f>
        <v>64.616794666666664</v>
      </c>
      <c r="E67" s="17">
        <f>'Summary pec.major'!H21</f>
        <v>73.351749333333345</v>
      </c>
      <c r="F67" s="17">
        <f>'Summary Intercostals'!H21</f>
        <v>67.285567999999998</v>
      </c>
      <c r="G67" s="17">
        <f>'Summary-Diaphragm'!H21</f>
        <v>103.71946666666663</v>
      </c>
      <c r="H67" s="17">
        <f>'Summary semitendinosus'!H21</f>
        <v>41.842901333333337</v>
      </c>
      <c r="I67" s="17">
        <f>'Summary-Glut.max'!H21</f>
        <v>55.104485333333329</v>
      </c>
      <c r="J67" s="17">
        <f>'Summary- Lower trapezius '!H21</f>
        <v>48.760058666666666</v>
      </c>
      <c r="K67" s="17">
        <f>'Summary-Soleus'!H21</f>
        <v>33.681759999999997</v>
      </c>
      <c r="L67" s="17">
        <f>'Summary-Biceps femoris'!H21</f>
        <v>50.696949333333329</v>
      </c>
      <c r="M67" s="17">
        <f>'Summary-Vastus medialis '!H21</f>
        <v>64.108590933333332</v>
      </c>
      <c r="N67" s="17">
        <f>'Summary- Biceps brachii'!H21</f>
        <v>45.670127999999991</v>
      </c>
      <c r="O67" s="17">
        <f>'Summary-Medial trapezius'!H21</f>
        <v>60.726773333333334</v>
      </c>
      <c r="P67" s="16">
        <f>'Summary-Gastroc'!H21</f>
        <v>33.489045333333337</v>
      </c>
      <c r="Q67" s="17">
        <f>'Summary-Erector spinae'!H21</f>
        <v>18.539583999999994</v>
      </c>
      <c r="R67" s="17">
        <f>'Summary-EDL'!H21</f>
        <v>11.692799999999995</v>
      </c>
      <c r="S67" s="17">
        <f>'Summary-Vastus lateralis'!H21</f>
        <v>7.7718143999999993</v>
      </c>
      <c r="T67" s="17">
        <f>'Summary-Tibialis anterior '!H21</f>
        <v>18.630527999999995</v>
      </c>
      <c r="U67" s="17">
        <f>'Summary-Triceps'!H21</f>
        <v>17.188415999999997</v>
      </c>
      <c r="V67" s="4"/>
      <c r="W67" t="s">
        <v>62</v>
      </c>
      <c r="X67" s="3">
        <f>AVERAGE(U67:U71)</f>
        <v>32.461378133333334</v>
      </c>
      <c r="Y67" s="3">
        <f>AVERAGE(U55:U61)</f>
        <v>17.149439999999998</v>
      </c>
      <c r="Z67" s="3">
        <f>AVERAGE(U62:U66)</f>
        <v>12.741687466666667</v>
      </c>
      <c r="AA67" s="3">
        <f>AVERAGE(U48:U54)</f>
        <v>16.706998476190474</v>
      </c>
    </row>
    <row r="68" spans="1:27" x14ac:dyDescent="0.3">
      <c r="A68" t="s">
        <v>28</v>
      </c>
      <c r="B68" s="17">
        <f>'Summary-Masseter'!H22</f>
        <v>60.527562666666668</v>
      </c>
      <c r="C68" s="17">
        <f>'Summary-Plantaris'!H22</f>
        <v>9.6411466666666659</v>
      </c>
      <c r="D68" s="17">
        <f>'Summary-Rectus femoris '!H22</f>
        <v>47.823551999999992</v>
      </c>
      <c r="E68" s="17">
        <f>'Summary pec.major'!H22</f>
        <v>59.959162666666671</v>
      </c>
      <c r="F68" s="17">
        <f>'Summary Intercostals'!H22</f>
        <v>62.257663999999991</v>
      </c>
      <c r="G68" s="17">
        <f>'Summary-Diaphragm'!H22</f>
        <v>154.53767466666665</v>
      </c>
      <c r="H68" s="17">
        <f>'Summary semitendinosus'!H22</f>
        <v>41.461802666666664</v>
      </c>
      <c r="I68" s="17">
        <f>'Summary-Glut.max'!H22</f>
        <v>71.483066666666673</v>
      </c>
      <c r="J68" s="17">
        <f>'Summary- Lower trapezius '!H22</f>
        <v>35.332826666666662</v>
      </c>
      <c r="K68" s="17">
        <f>'Summary-Soleus'!H22</f>
        <v>61.534442666666664</v>
      </c>
      <c r="L68" s="17">
        <f>'Summary-Biceps femoris'!H22</f>
        <v>50.393802666666659</v>
      </c>
      <c r="M68" s="17">
        <f>'Summary-Vastus medialis '!H22</f>
        <v>59.323204266666664</v>
      </c>
      <c r="N68" s="17">
        <f>'Summary- Biceps brachii'!H22</f>
        <v>44.736869333333324</v>
      </c>
      <c r="O68" s="17">
        <f>'Summary-Medial trapezius'!H22</f>
        <v>60.272053333333325</v>
      </c>
      <c r="P68" s="16">
        <f>'Summary-Gastroc'!H22</f>
        <v>30.06781866666666</v>
      </c>
      <c r="Q68" s="17">
        <f>'Summary-Erector spinae'!H22</f>
        <v>37.040191999999998</v>
      </c>
      <c r="R68" s="17">
        <f>'Summary-EDL'!H22</f>
        <v>17.643135999999998</v>
      </c>
      <c r="S68" s="17">
        <f>'Summary-Vastus lateralis'!H22</f>
        <v>11.578903466666663</v>
      </c>
      <c r="T68" s="17">
        <f>'Summary-Tibialis anterior '!H22</f>
        <v>21.27223466666667</v>
      </c>
      <c r="U68" s="17">
        <f>'Summary-Triceps'!H22</f>
        <v>43.529696000000001</v>
      </c>
      <c r="V68" s="4"/>
      <c r="W68" s="2" t="s">
        <v>50</v>
      </c>
      <c r="X68" s="6" t="s">
        <v>34</v>
      </c>
      <c r="Y68" s="6" t="s">
        <v>34</v>
      </c>
      <c r="Z68" s="6" t="s">
        <v>34</v>
      </c>
      <c r="AA68" s="6" t="s">
        <v>34</v>
      </c>
    </row>
    <row r="69" spans="1:27" x14ac:dyDescent="0.3">
      <c r="A69" t="s">
        <v>29</v>
      </c>
      <c r="B69" s="17">
        <f>'Summary-Masseter'!H23</f>
        <v>65.349759999999989</v>
      </c>
      <c r="C69" s="17">
        <f>'Summary-Plantaris'!H23</f>
        <v>51.007674666666666</v>
      </c>
      <c r="D69" s="17">
        <f>'Summary-Rectus femoris '!H23</f>
        <v>108.78526399999998</v>
      </c>
      <c r="E69" s="17">
        <f>'Summary pec.major'!H23</f>
        <v>81.423029333333318</v>
      </c>
      <c r="F69" s="17">
        <f>'Summary Intercostals'!H23</f>
        <v>80.334949333333313</v>
      </c>
      <c r="G69" s="17">
        <f>'Summary-Diaphragm'!H23</f>
        <v>147.50900266666662</v>
      </c>
      <c r="H69" s="17">
        <f>'Summary semitendinosus'!H23</f>
        <v>49.023146666666662</v>
      </c>
      <c r="I69" s="17">
        <f>'Summary-Glut.max'!H23</f>
        <v>68.348746666666656</v>
      </c>
      <c r="J69" s="17">
        <f>'Summary- Lower trapezius '!H23</f>
        <v>61.852746666666654</v>
      </c>
      <c r="K69" s="17">
        <f>'Summary-Soleus'!H23</f>
        <v>30.663285333333327</v>
      </c>
      <c r="L69" s="17">
        <f>'Summary-Biceps femoris'!H23</f>
        <v>55.519146666666678</v>
      </c>
      <c r="M69" s="17">
        <f>'Summary-Vastus medialis '!H23</f>
        <v>64.451796266666662</v>
      </c>
      <c r="N69" s="17">
        <f>'Summary- Biceps brachii'!H23</f>
        <v>68.348746666666656</v>
      </c>
      <c r="O69" s="17">
        <f>'Summary-Medial trapezius'!H23</f>
        <v>62.673407999999995</v>
      </c>
      <c r="P69" s="16">
        <f>'Summary-Gastroc'!H23</f>
        <v>39.878943999999997</v>
      </c>
      <c r="Q69" s="17">
        <f>'Summary-Erector spinae'!H23</f>
        <v>29.872938666666663</v>
      </c>
      <c r="R69" s="17">
        <f>'Summary-EDL'!H23</f>
        <v>21.402154666666668</v>
      </c>
      <c r="S69" s="17">
        <f>'Summary-Vastus lateralis'!H23</f>
        <v>9.7769130666666673</v>
      </c>
      <c r="T69" s="17">
        <f>'Summary-Tibialis anterior '!H23</f>
        <v>12.121535999999999</v>
      </c>
      <c r="U69" s="17">
        <f>'Summary-Triceps'!H23</f>
        <v>34.07368533333333</v>
      </c>
      <c r="V69" s="4"/>
      <c r="W69" t="s">
        <v>37</v>
      </c>
      <c r="X69" s="3">
        <f>(STDEVA(B67:B71))/(SQRT(COUNT(B67:B71)))</f>
        <v>6.2461268913600918</v>
      </c>
      <c r="Y69" s="3">
        <f>(STDEVA(B55:B61))/(SQRT(COUNT(B55:B61)))</f>
        <v>2.39384406189268</v>
      </c>
      <c r="Z69" s="3">
        <f>(STDEVA(B62:B66))/(SQRT(COUNT(B62:B66)))</f>
        <v>3.5917463419482143</v>
      </c>
      <c r="AA69" s="3">
        <f>(STDEVA(B48:B54))/(SQRT(COUNT(B48:B54)))</f>
        <v>3.0158564381558612</v>
      </c>
    </row>
    <row r="70" spans="1:27" x14ac:dyDescent="0.3">
      <c r="A70" t="s">
        <v>30</v>
      </c>
      <c r="B70" s="17">
        <f>'Summary-Masseter'!H24</f>
        <v>37.891168</v>
      </c>
      <c r="C70" s="17">
        <f>'Summary-Plantaris'!H24</f>
        <v>24.731354666666665</v>
      </c>
      <c r="D70" s="17">
        <f>'Summary-Rectus femoris '!H24</f>
        <v>68.652975999999995</v>
      </c>
      <c r="E70" s="17">
        <f>'Summary pec.major'!H24</f>
        <v>64.938346666666661</v>
      </c>
      <c r="F70" s="17">
        <f>'Summary Intercostals'!H24</f>
        <v>60.697541333333319</v>
      </c>
      <c r="G70" s="17">
        <f>'Summary-Diaphragm'!H24</f>
        <v>133.96484266666664</v>
      </c>
      <c r="H70" s="17">
        <f>'Summary semitendinosus'!H24</f>
        <v>32.835114666666662</v>
      </c>
      <c r="I70" s="17">
        <f>'Summary-Glut.max'!H24</f>
        <v>48.764389333333327</v>
      </c>
      <c r="J70" s="17">
        <f>'Summary- Lower trapezius '!H24</f>
        <v>48.67019733333332</v>
      </c>
      <c r="K70" s="17">
        <f>'Summary-Soleus'!H24</f>
        <v>27.374144000000001</v>
      </c>
      <c r="L70" s="17">
        <f>'Summary-Biceps femoris'!H24</f>
        <v>45.048677333333337</v>
      </c>
      <c r="M70" s="17">
        <f>'Summary-Vastus medialis '!H24</f>
        <v>42.760353066666667</v>
      </c>
      <c r="N70" s="17">
        <f>'Summary- Biceps brachii'!H24</f>
        <v>64.81817066666666</v>
      </c>
      <c r="O70" s="17">
        <f>'Summary-Medial trapezius'!H24</f>
        <v>63.773397333333335</v>
      </c>
      <c r="P70" s="16">
        <f>'Summary-Gastroc'!H24</f>
        <v>54.624864000000002</v>
      </c>
      <c r="Q70" s="17">
        <f>'Summary-Erector spinae'!H24</f>
        <v>17.314</v>
      </c>
      <c r="R70" s="17"/>
      <c r="S70" s="17">
        <f>'Summary-Vastus lateralis'!H24</f>
        <v>13.052412799999999</v>
      </c>
      <c r="T70" s="17">
        <f>'Summary-Tibialis anterior '!H24</f>
        <v>22.796629333333332</v>
      </c>
      <c r="U70" s="17">
        <f>'Summary-Triceps'!H24</f>
        <v>39.842133333333337</v>
      </c>
      <c r="V70" s="4"/>
      <c r="W70" t="s">
        <v>38</v>
      </c>
      <c r="X70" s="3">
        <f>(STDEVA(C67:C71))/(SQRT(COUNT(C67:C71)))</f>
        <v>7.3011083086454693</v>
      </c>
      <c r="Y70" s="3">
        <f>(STDEVA(C55:C61))/(SQRT(COUNT(C55:C61)))</f>
        <v>1.940405673520339</v>
      </c>
      <c r="Z70" s="3">
        <f>(STDEVA(C62:C66))/(SQRT(COUNT(C62:C66)))</f>
        <v>5.6457503345633455</v>
      </c>
      <c r="AA70" s="3">
        <f>(STDEVA(C48:C54))/(SQRT(COUNT(C48:C54)))</f>
        <v>4.2140014959864143</v>
      </c>
    </row>
    <row r="71" spans="1:27" x14ac:dyDescent="0.3">
      <c r="A71" t="s">
        <v>31</v>
      </c>
      <c r="B71" s="17">
        <f>'Summary-Masseter'!H25</f>
        <v>36.602794666666661</v>
      </c>
      <c r="C71" s="17">
        <f>'Summary-Plantaris'!H25</f>
        <v>42.753423999999995</v>
      </c>
      <c r="D71" s="17">
        <f>'Summary-Rectus femoris '!H25</f>
        <v>61.462986666666652</v>
      </c>
      <c r="E71" s="17">
        <f>'Summary pec.major'!H25</f>
        <v>94.140031999999991</v>
      </c>
      <c r="F71" s="17">
        <f>'Summary Intercostals'!H25</f>
        <v>68.846773333333317</v>
      </c>
      <c r="G71" s="17">
        <f>'Summary-Diaphragm'!H25</f>
        <v>118.92876799999999</v>
      </c>
      <c r="H71" s="17">
        <f>'Summary semitendinosus'!H25</f>
        <v>37.416959999999996</v>
      </c>
      <c r="I71" s="17">
        <f>'Summary-Glut.max'!H25</f>
        <v>35.727999999999994</v>
      </c>
      <c r="J71" s="17">
        <f>'Summary- Lower trapezius '!H25</f>
        <v>54.056463999999991</v>
      </c>
      <c r="K71" s="17">
        <f>'Summary-Soleus'!H25</f>
        <v>49.581802666666661</v>
      </c>
      <c r="L71" s="17">
        <f>'Summary-Biceps femoris'!H25</f>
        <v>39.481605333333327</v>
      </c>
      <c r="M71" s="17">
        <f>'Summary-Vastus medialis '!H25</f>
        <v>45.867606400000007</v>
      </c>
      <c r="N71" s="17">
        <f>'Summary- Biceps brachii'!H25</f>
        <v>49.815658666666664</v>
      </c>
      <c r="O71" s="17">
        <f>'Summary-Medial trapezius'!H25</f>
        <v>193.75186133333335</v>
      </c>
      <c r="P71" s="16">
        <f>'Summary-Gastroc'!H25</f>
        <v>20.111615999999998</v>
      </c>
      <c r="Q71" s="17">
        <f>'Summary-Erector spinae'!H25</f>
        <v>32.441023999999999</v>
      </c>
      <c r="R71" s="17">
        <f>'Summary-EDL'!H25</f>
        <v>10.714069333333335</v>
      </c>
      <c r="S71" s="17">
        <f>'Summary-Vastus lateralis'!H25</f>
        <v>9.2377450666666672</v>
      </c>
      <c r="T71" s="17">
        <f>'Summary-Tibialis anterior '!H25</f>
        <v>19.410047999999996</v>
      </c>
      <c r="U71" s="17">
        <f>'Summary-Triceps'!H25</f>
        <v>27.672959999999996</v>
      </c>
      <c r="V71" s="4"/>
      <c r="W71" t="s">
        <v>39</v>
      </c>
      <c r="X71" s="3">
        <f>(STDEVA(D67:D71))/(SQRT(COUNT(D67:D71)))</f>
        <v>10.245500367516405</v>
      </c>
      <c r="Y71" s="3">
        <f>(STDEVA(D55:D61))/(SQRT(COUNT(D55:D61)))</f>
        <v>4.9639651594396099</v>
      </c>
      <c r="Z71" s="3">
        <f>(STDEVA(D62:D66))/(SQRT(COUNT(D62:D66)))</f>
        <v>2.576932883153594</v>
      </c>
      <c r="AA71" s="3">
        <f>(STDEVA(D48:D54))/(SQRT(COUNT(D48:D54)))</f>
        <v>5.3063136617740225</v>
      </c>
    </row>
    <row r="72" spans="1:27" x14ac:dyDescent="0.3">
      <c r="Q72" s="15"/>
      <c r="R72" s="15"/>
      <c r="S72" s="15"/>
      <c r="T72" s="15"/>
      <c r="U72" s="15"/>
      <c r="V72" s="4"/>
      <c r="W72" t="s">
        <v>40</v>
      </c>
      <c r="X72" s="3">
        <f>(STDEVA(E67:E71))/(SQRT(COUNT(E67:E71)))</f>
        <v>6.0724558449178421</v>
      </c>
      <c r="Y72" s="3">
        <f>(STDEVA(E55:E61))/(SQRT(COUNT(E55:E61)))</f>
        <v>4.2670179306017886</v>
      </c>
      <c r="Z72" s="3">
        <f>(STDEVA(E62:E66))/(SQRT(COUNT(E62:E66)))</f>
        <v>3.2326047395545272</v>
      </c>
      <c r="AA72" s="3">
        <f>(STDEVA(E48:E54))/(SQRT(COUNT(E48:E54)))</f>
        <v>7.7368717127133735</v>
      </c>
    </row>
    <row r="73" spans="1:27" x14ac:dyDescent="0.3">
      <c r="V73" s="4"/>
      <c r="W73" t="s">
        <v>41</v>
      </c>
      <c r="X73" s="3">
        <f>(STDEVA(F67:F71))/(SQRT(COUNT(F67:F71)))</f>
        <v>3.461300596292022</v>
      </c>
      <c r="Y73" s="3">
        <f>(STDEVA(F55:F61))/(SQRT(COUNT(F55:F61)))</f>
        <v>3.6974917099247637</v>
      </c>
      <c r="Z73" s="3">
        <f>(STDEVA(F62:F66))/(SQRT(COUNT(F62:F66)))</f>
        <v>2.7537368694106505</v>
      </c>
      <c r="AA73" s="3">
        <f>(STDEVA(F48:F54))/(SQRT(COUNT(F48:F54)))</f>
        <v>4.1540005534318167</v>
      </c>
    </row>
    <row r="74" spans="1:27" x14ac:dyDescent="0.3">
      <c r="V74" s="4"/>
      <c r="W74" t="s">
        <v>42</v>
      </c>
      <c r="X74" s="3">
        <f>(STDEVA(G67:G71))/(SQRT(COUNT(G67:G71)))</f>
        <v>9.2806868547130072</v>
      </c>
      <c r="Y74" s="3">
        <f>(STDEVA(G55:G61))/(SQRT(COUNT(G55:G61)))</f>
        <v>9.6014507523741823</v>
      </c>
      <c r="Z74" s="3">
        <f>(STDEVA(G62:G66))/(SQRT(COUNT(G62:G66)))</f>
        <v>7.3305776325058769</v>
      </c>
      <c r="AA74" s="3">
        <f>(STDEVA(G48:G54))/(SQRT(COUNT(G48:G54)))</f>
        <v>8.9995337705256162</v>
      </c>
    </row>
    <row r="75" spans="1:27" x14ac:dyDescent="0.3">
      <c r="V75" s="4"/>
      <c r="W75" t="s">
        <v>43</v>
      </c>
      <c r="X75" s="3">
        <f>(STDEVA(H67:H71))/(SQRT(COUNT(H67:H71)))</f>
        <v>2.6798022563722155</v>
      </c>
      <c r="Y75" s="3">
        <f>(STDEVA(H55:H61))/(SQRT(COUNT(H55:H61)))</f>
        <v>2.888610782063624</v>
      </c>
      <c r="Z75" s="3">
        <f>(STDEVA(H62:H66))/(SQRT(COUNT(H62:H66)))</f>
        <v>3.9972874415546613</v>
      </c>
      <c r="AA75" s="3">
        <f>(STDEVA(H48:H54))/(SQRT(COUNT(H48:H54)))</f>
        <v>2.1564449424683789</v>
      </c>
    </row>
    <row r="76" spans="1:27" x14ac:dyDescent="0.3">
      <c r="V76" s="4"/>
      <c r="W76" t="s">
        <v>44</v>
      </c>
      <c r="X76" s="3">
        <f>(STDEVA(I67:I71))/(SQRT(COUNT(I67:I71)))</f>
        <v>6.5431705250569694</v>
      </c>
      <c r="Y76" s="3">
        <f>(STDEVA(I55:I61))/(SQRT(COUNT(I55:I61)))</f>
        <v>3.7052265444167647</v>
      </c>
      <c r="Z76" s="3">
        <f>(STDEVA(I62:I66))/(SQRT(COUNT(I62:I66)))</f>
        <v>9.146497979310011</v>
      </c>
      <c r="AA76" s="3">
        <f>(STDEVA(I48:I54))/(SQRT(COUNT(I48:I54)))</f>
        <v>2.1711242860719828</v>
      </c>
    </row>
    <row r="77" spans="1:27" x14ac:dyDescent="0.3">
      <c r="V77" s="4"/>
      <c r="W77" t="s">
        <v>51</v>
      </c>
      <c r="X77" s="3">
        <f>(STDEVA(J67:J71))/(SQRT(COUNT(J67:J71)))</f>
        <v>4.3302525674685404</v>
      </c>
      <c r="Y77" s="3">
        <f>(STDEVA(J55:J61))/(SQRT(COUNT(J55:J61)))</f>
        <v>4.9937670851722036</v>
      </c>
      <c r="Z77" s="3">
        <f>(STDEVA(J62:J66))/(SQRT(COUNT(J62:J66)))</f>
        <v>4.9888705370417741</v>
      </c>
      <c r="AA77" s="3">
        <f>(STDEVA(J48:J54))/(SQRT(COUNT(J48:J54)))</f>
        <v>14.684091621727584</v>
      </c>
    </row>
    <row r="78" spans="1:27" x14ac:dyDescent="0.3">
      <c r="V78" s="4"/>
      <c r="W78" t="s">
        <v>53</v>
      </c>
      <c r="X78" s="3">
        <f>(STDEVA(K67:K71))/(SQRT(COUNT(K67:K71)))</f>
        <v>6.4824449961191073</v>
      </c>
      <c r="Y78" s="3">
        <f>(STDEVA(K55:K61))/(SQRT(COUNT(K55:K61)))</f>
        <v>4.3697481660795114</v>
      </c>
      <c r="Z78" s="3">
        <f>(STDEVA(K62:K66))/(SQRT(COUNT(K62:K66)))</f>
        <v>5.5214084708219788</v>
      </c>
      <c r="AA78" s="3">
        <f>(STDEVA(K48:K54))/(SQRT(COUNT(K48:K54)))</f>
        <v>6.6992714931959956</v>
      </c>
    </row>
    <row r="79" spans="1:27" x14ac:dyDescent="0.3">
      <c r="V79" s="4"/>
      <c r="W79" t="s">
        <v>54</v>
      </c>
      <c r="X79" s="3">
        <f>(STDEVA(L67:L71))/(SQRT(COUNT(L67:L71)))</f>
        <v>2.7436722106845473</v>
      </c>
      <c r="Y79" s="3">
        <f>(STDEVA(L55:L61))/(SQRT(COUNT(L55:L61)))</f>
        <v>2.4667000891755682</v>
      </c>
      <c r="Z79" s="3">
        <f>(STDEVA(L62:L66))/(SQRT(COUNT(L62:L66)))</f>
        <v>8.7594239704215777</v>
      </c>
      <c r="AA79" s="3">
        <f>(STDEVA(L48:L54))/(SQRT(COUNT(L48:L54)))</f>
        <v>3.7048302627061216</v>
      </c>
    </row>
    <row r="80" spans="1:27" x14ac:dyDescent="0.3">
      <c r="V80" s="4"/>
      <c r="W80" t="s">
        <v>55</v>
      </c>
      <c r="X80" s="3">
        <f>(STDEVA(M67:M71))/(SQRT(COUNT(M67:M71)))</f>
        <v>4.602964203976982</v>
      </c>
      <c r="Y80" s="3">
        <f>(STDEVA(M55:M61))/(SQRT(COUNT(M55:M61)))</f>
        <v>4.2361440295355788</v>
      </c>
      <c r="Z80" s="3">
        <f>(STDEVA(M62:M66))/(SQRT(COUNT(M62:M66)))</f>
        <v>5.8646945763469276</v>
      </c>
      <c r="AA80" s="3">
        <f>(STDEVA(M48:M54))/(SQRT(COUNT(M48:M54)))</f>
        <v>2.4520577462504347</v>
      </c>
    </row>
    <row r="81" spans="1:27" x14ac:dyDescent="0.3">
      <c r="V81" s="4"/>
      <c r="W81" t="s">
        <v>56</v>
      </c>
      <c r="X81" s="3">
        <f>(STDEVA(N67:N71))/(SQRT(COUNT(N67:N71)))</f>
        <v>4.9665006578015349</v>
      </c>
      <c r="Y81" s="3">
        <f>(STDEVA(N55:N61))/(SQRT(COUNT(N55:N61)))</f>
        <v>5.108507165064144</v>
      </c>
      <c r="Z81" s="3">
        <f>(STDEVA(N62:N66))/(SQRT(COUNT(N62:N66)))</f>
        <v>3.290338474244189</v>
      </c>
      <c r="AA81" s="3">
        <f>(STDEVA(N48:N54))/(SQRT(COUNT(N48:N54)))</f>
        <v>2.4959769898445474</v>
      </c>
    </row>
    <row r="82" spans="1:27" x14ac:dyDescent="0.3">
      <c r="V82" s="4"/>
      <c r="W82" t="s">
        <v>57</v>
      </c>
      <c r="X82" s="3">
        <f>(STDEVA(O67:O71))/(SQRT(COUNT(O67:O71)))</f>
        <v>26.385793370364837</v>
      </c>
      <c r="Y82" s="3">
        <f>(STDEVA(O55:O61))/(SQRT(COUNT(O55:O61)))</f>
        <v>14.395844196779196</v>
      </c>
      <c r="Z82" s="3">
        <f>(STDEVA(O62:O66))/(SQRT(COUNT(O62:O66)))</f>
        <v>2.6427502931760607</v>
      </c>
      <c r="AA82" s="3">
        <f>(STDEVA(O48:O54))/(SQRT(COUNT(O48:O54)))</f>
        <v>13.3525521993966</v>
      </c>
    </row>
    <row r="83" spans="1:27" x14ac:dyDescent="0.3">
      <c r="V83" s="4"/>
      <c r="W83" t="s">
        <v>52</v>
      </c>
      <c r="X83" s="3">
        <f>(STDEVA(P67:P71))/(SQRT(COUNT(P67:P71)))</f>
        <v>5.7236355325252051</v>
      </c>
      <c r="Y83" s="3">
        <f>(STDEVA(P55:P61))/(SQRT(COUNT(P55:P61)))</f>
        <v>3.6623554498812938</v>
      </c>
      <c r="Z83" s="3">
        <f>(STDEVA(P62:P66))/(SQRT(COUNT(P62:P66)))</f>
        <v>2.5099622147322944</v>
      </c>
      <c r="AA83" s="3">
        <f>(STDEVA(P48:P54))/(SQRT(COUNT(P48:P54)))</f>
        <v>4.068352007839958</v>
      </c>
    </row>
    <row r="84" spans="1:27" x14ac:dyDescent="0.3">
      <c r="V84" s="4"/>
      <c r="W84" t="s">
        <v>58</v>
      </c>
      <c r="X84" s="3">
        <f>(STDEVA(Q67:Q71))/(SQRT(COUNT(Q67:Q71)))</f>
        <v>3.899054872467171</v>
      </c>
      <c r="Y84" s="3">
        <f>(STDEVA(Q55:Q61))/(SQRT(COUNT(Q55:Q61)))</f>
        <v>5.5350921573444234</v>
      </c>
      <c r="Z84" s="3">
        <f>(STDEVA(Q62:Q66))/(SQRT(COUNT(Q62:Q66)))</f>
        <v>4.6382820050928428</v>
      </c>
      <c r="AA84" s="3">
        <f>(STDEVA(Q48:Q54))/(SQRT(COUNT(Q48:Q54)))</f>
        <v>3.2386061088893912</v>
      </c>
    </row>
    <row r="85" spans="1:27" x14ac:dyDescent="0.3">
      <c r="V85" s="4"/>
      <c r="W85" t="s">
        <v>59</v>
      </c>
      <c r="X85" s="3">
        <f>(STDEVA(R67:R71))/(SQRT(COUNT(R67:R71)))</f>
        <v>2.5290534072964168</v>
      </c>
      <c r="Y85" s="3">
        <f>(STDEVA(R55:R61))/(SQRT(COUNT(R55:R61)))</f>
        <v>3.7595068345150042</v>
      </c>
      <c r="Z85" s="3">
        <f>(STDEVA(R62:R66))/(SQRT(COUNT(R62:R66)))</f>
        <v>4.3394417973634747</v>
      </c>
      <c r="AA85" s="3">
        <f>(STDEVA(R48:R54))/(SQRT(COUNT(R48:R54)))</f>
        <v>2.1239135427085394</v>
      </c>
    </row>
    <row r="86" spans="1:27" x14ac:dyDescent="0.3">
      <c r="V86" s="4"/>
      <c r="W86" t="s">
        <v>60</v>
      </c>
      <c r="X86" s="3">
        <f>(STDEVA(S67:S71))/(SQRT(COUNT(S67:S71)))</f>
        <v>0.92205603066291997</v>
      </c>
      <c r="Y86" s="3">
        <f>(STDEVA(S55:S61))/(SQRT(COUNT(S55:S61)))</f>
        <v>1.5678396908235084</v>
      </c>
      <c r="Z86" s="3">
        <f>(STDEVA(S62:S66))/(SQRT(COUNT(S62:S66)))</f>
        <v>0.79346934925711343</v>
      </c>
      <c r="AA86" s="3">
        <f>(STDEVA(S48:S54))/(SQRT(COUNT(S48:S54)))</f>
        <v>0.82606474902099525</v>
      </c>
    </row>
    <row r="87" spans="1:27" x14ac:dyDescent="0.3">
      <c r="V87" s="4"/>
      <c r="W87" t="s">
        <v>61</v>
      </c>
      <c r="X87" s="3">
        <f>(STDEVA(T67:T71))/(SQRT(COUNT(T67:T71)))</f>
        <v>1.83135306553648</v>
      </c>
      <c r="Y87" s="3">
        <f>(STDEVA(T55:T61))/(SQRT(COUNT(T55:T61)))</f>
        <v>6.4574404222869912</v>
      </c>
      <c r="Z87" s="3">
        <f>(STDEVA(T62:T66))/(SQRT(COUNT(T62:T66)))</f>
        <v>5.31366030422513</v>
      </c>
      <c r="AA87" s="3">
        <f>(STDEVA(T48:T54))/(SQRT(COUNT(T48:T54)))</f>
        <v>11.489552077910028</v>
      </c>
    </row>
    <row r="88" spans="1:27" x14ac:dyDescent="0.3">
      <c r="V88" s="4"/>
      <c r="W88" t="s">
        <v>62</v>
      </c>
      <c r="X88" s="3">
        <f>(STDEVA(U67:U71))/(SQRT(COUNT(U67:U71)))</f>
        <v>4.6678424500669475</v>
      </c>
      <c r="Y88" s="3">
        <f>(STDEVA(U55:U61))/(SQRT(COUNT(U55:U61)))</f>
        <v>3.0213987876907242</v>
      </c>
      <c r="Z88" s="3">
        <f>(STDEVA(U62:U66))/(SQRT(COUNT(U62:U66)))</f>
        <v>2.4250500415326885</v>
      </c>
      <c r="AA88" s="3">
        <f>(STDEVA(U48:U54))/(SQRT(COUNT(U48:U54)))</f>
        <v>3.2307153644972488</v>
      </c>
    </row>
    <row r="89" spans="1:27" x14ac:dyDescent="0.3">
      <c r="V89" s="4"/>
    </row>
    <row r="90" spans="1:27" x14ac:dyDescent="0.3">
      <c r="A90" s="2" t="s">
        <v>4</v>
      </c>
      <c r="V90" s="4"/>
      <c r="X90" s="3"/>
      <c r="Y90" s="3"/>
      <c r="Z90" s="3"/>
      <c r="AA90" s="3"/>
    </row>
    <row r="91" spans="1:27" x14ac:dyDescent="0.3">
      <c r="A91" t="s">
        <v>0</v>
      </c>
      <c r="B91" t="s">
        <v>37</v>
      </c>
      <c r="C91" t="s">
        <v>38</v>
      </c>
      <c r="D91" t="s">
        <v>39</v>
      </c>
      <c r="E91" t="s">
        <v>40</v>
      </c>
      <c r="F91" t="s">
        <v>41</v>
      </c>
      <c r="G91" t="s">
        <v>42</v>
      </c>
      <c r="H91" t="s">
        <v>43</v>
      </c>
      <c r="I91" t="s">
        <v>44</v>
      </c>
      <c r="J91" t="s">
        <v>51</v>
      </c>
      <c r="K91" t="s">
        <v>53</v>
      </c>
      <c r="L91" t="s">
        <v>54</v>
      </c>
      <c r="M91" t="s">
        <v>55</v>
      </c>
      <c r="N91" t="s">
        <v>56</v>
      </c>
      <c r="O91" t="s">
        <v>57</v>
      </c>
      <c r="P91" t="s">
        <v>52</v>
      </c>
      <c r="Q91" s="7" t="s">
        <v>58</v>
      </c>
      <c r="R91" s="7" t="s">
        <v>59</v>
      </c>
      <c r="S91" s="7" t="s">
        <v>60</v>
      </c>
      <c r="T91" s="7" t="s">
        <v>61</v>
      </c>
      <c r="U91" s="7" t="s">
        <v>62</v>
      </c>
      <c r="V91" s="4"/>
      <c r="W91" s="2" t="s">
        <v>49</v>
      </c>
      <c r="X91" s="3" t="s">
        <v>45</v>
      </c>
      <c r="Y91" s="3" t="s">
        <v>46</v>
      </c>
      <c r="Z91" s="3" t="s">
        <v>47</v>
      </c>
      <c r="AA91" s="3" t="s">
        <v>48</v>
      </c>
    </row>
    <row r="92" spans="1:27" x14ac:dyDescent="0.3">
      <c r="A92" t="s">
        <v>6</v>
      </c>
      <c r="B92" s="3">
        <f>'Summary-Masseter'!K2</f>
        <v>7.6143946666666666</v>
      </c>
      <c r="C92" s="3">
        <f>'Summary-Plantaris'!K2</f>
        <v>4.614866666666666</v>
      </c>
      <c r="D92" s="3">
        <f>'Summary-Rectus femoris '!K2</f>
        <v>4.0400789333333336</v>
      </c>
      <c r="E92" s="3">
        <f>'Summary pec.major'!K2</f>
        <v>4.5453594666666666</v>
      </c>
      <c r="F92" s="3">
        <f>'Summary Intercostals'!K2</f>
        <v>5.1896543999999984</v>
      </c>
      <c r="G92" s="3">
        <f>'Summary-Diaphragm'!K2</f>
        <v>13.125601066666668</v>
      </c>
      <c r="H92" s="3">
        <f>'Summary semitendinosus'!K2</f>
        <v>3.4537066666666663</v>
      </c>
      <c r="I92" s="3">
        <f>'Summary-Glut.max'!K2</f>
        <v>3.2213664</v>
      </c>
      <c r="J92" s="3">
        <f>'Summary- Lower trapezius '!K2</f>
        <v>5.6521695999999997</v>
      </c>
      <c r="K92" s="3"/>
      <c r="L92" s="10">
        <f>'Summary-Biceps femoris'!K2</f>
        <v>4.1994474666666664</v>
      </c>
      <c r="M92" s="3">
        <f>'Summary-Vastus medialis '!K2</f>
        <v>4.7491173333333325</v>
      </c>
      <c r="N92" s="3">
        <f>'Summary- Biceps brachii'!K2</f>
        <v>4.6252602666666673</v>
      </c>
      <c r="O92" s="3">
        <f>'Summary-Medial trapezius'!K2</f>
        <v>4.903938666666666</v>
      </c>
      <c r="P92">
        <f>'Summary-Gastroc'!K2</f>
        <v>6.2305301333333327</v>
      </c>
      <c r="Q92" s="17"/>
      <c r="R92" s="15">
        <f>'Summary-EDL'!K2</f>
        <v>17.660458666666663</v>
      </c>
      <c r="S92" s="15">
        <f>'Summary-Vastus lateralis'!K2</f>
        <v>1.5479968</v>
      </c>
      <c r="T92" s="15">
        <f>'Summary-Tibialis anterior '!K2</f>
        <v>16.512831999999996</v>
      </c>
      <c r="U92" s="15">
        <f>'Summary-Triceps'!K2</f>
        <v>11.896341333333332</v>
      </c>
      <c r="V92" s="4"/>
      <c r="W92" t="s">
        <v>37</v>
      </c>
      <c r="X92" s="3">
        <f>AVERAGE(B111:B115)</f>
        <v>7.9279132799999985</v>
      </c>
      <c r="Y92" s="3">
        <f>AVERAGE(B99:B105)</f>
        <v>7.8311445333333323</v>
      </c>
      <c r="Z92" s="3">
        <f>AVERAGE(B106:B110)</f>
        <v>8.3694897066666663</v>
      </c>
      <c r="AA92" s="3">
        <f>AVERAGE(B92:B98)</f>
        <v>7.6675845333333319</v>
      </c>
    </row>
    <row r="93" spans="1:27" x14ac:dyDescent="0.3">
      <c r="A93" t="s">
        <v>8</v>
      </c>
      <c r="B93" s="17">
        <f>'Summary-Masseter'!K3</f>
        <v>7.2930592000000001</v>
      </c>
      <c r="C93" s="17">
        <f>'Summary-Plantaris'!K3</f>
        <v>2.7705439999999997</v>
      </c>
      <c r="D93" s="17">
        <f>'Summary-Rectus femoris '!K3</f>
        <v>3.6545413333333334</v>
      </c>
      <c r="E93" s="17">
        <f>'Summary pec.major'!K3</f>
        <v>6.506826666666667</v>
      </c>
      <c r="F93" s="17">
        <f>'Summary Intercostals'!K3</f>
        <v>10.488874666666666</v>
      </c>
      <c r="G93" s="17">
        <f>'Summary-Diaphragm'!K3</f>
        <v>13.000228266666664</v>
      </c>
      <c r="H93" s="17">
        <f>'Summary semitendinosus'!K3</f>
        <v>4.8535946666666669</v>
      </c>
      <c r="I93" s="17">
        <f>'Summary-Glut.max'!K3</f>
        <v>5.3340821333333341</v>
      </c>
      <c r="J93" s="17">
        <f>'Summary- Lower trapezius '!K3</f>
        <v>9.9108389333333324</v>
      </c>
      <c r="K93" s="17"/>
      <c r="L93" s="10">
        <f>'Summary-Biceps femoris'!K3</f>
        <v>6.9542927999999984</v>
      </c>
      <c r="M93" s="17">
        <f>'Summary-Vastus medialis '!K3</f>
        <v>4.1879711999999989</v>
      </c>
      <c r="N93" s="17">
        <f>'Summary- Biceps brachii'!K3</f>
        <v>5.0814959999999996</v>
      </c>
      <c r="O93" s="17">
        <f>'Summary-Medial trapezius'!K3</f>
        <v>8.1432773333333301</v>
      </c>
      <c r="P93" s="16">
        <f>'Summary-Gastroc'!K3</f>
        <v>4.6224453333333324</v>
      </c>
      <c r="Q93" s="17">
        <f>'Summary-Erector spinae'!K3</f>
        <v>10.486709333333334</v>
      </c>
      <c r="R93" s="17">
        <f>'Summary-EDL'!K3</f>
        <v>36.65476266666667</v>
      </c>
      <c r="S93" s="17">
        <f>'Summary-Vastus lateralis'!K3</f>
        <v>3.1423317333333332</v>
      </c>
      <c r="T93" s="17">
        <f>'Summary-Tibialis anterior '!K3</f>
        <v>17.643135999999995</v>
      </c>
      <c r="U93" s="17">
        <f>'Summary-Triceps'!K3</f>
        <v>9.5815999999999999</v>
      </c>
      <c r="V93" s="4"/>
      <c r="W93" t="s">
        <v>38</v>
      </c>
      <c r="X93" s="3">
        <f>AVERAGE(C111:C115)</f>
        <v>5.4442759466666661</v>
      </c>
      <c r="Y93" s="3">
        <f>AVERAGE(C99:C105)</f>
        <v>7.1629690666666663</v>
      </c>
      <c r="Z93" s="3">
        <f>AVERAGE(C106:C110)</f>
        <v>4.3207494400000002</v>
      </c>
      <c r="AA93" s="3">
        <f>AVERAGE(C92:C97)</f>
        <v>4.192771022222221</v>
      </c>
    </row>
    <row r="94" spans="1:27" x14ac:dyDescent="0.3">
      <c r="A94" t="s">
        <v>9</v>
      </c>
      <c r="B94" s="17">
        <f>'Summary-Masseter'!K4</f>
        <v>7.6475242666666654</v>
      </c>
      <c r="C94" s="17">
        <f>'Summary-Plantaris'!K4</f>
        <v>2.9746266666666661</v>
      </c>
      <c r="D94" s="17">
        <f>'Summary-Rectus femoris '!K4</f>
        <v>4.6208213333333337</v>
      </c>
      <c r="E94" s="17">
        <f>'Summary pec.major'!K4</f>
        <v>5.1873807999999997</v>
      </c>
      <c r="F94" s="17">
        <f>'Summary Intercostals'!K4</f>
        <v>6.7506431999999998</v>
      </c>
      <c r="G94" s="17">
        <f>'Summary-Diaphragm'!K4</f>
        <v>12.295628799999999</v>
      </c>
      <c r="H94" s="17">
        <f>'Summary semitendinosus'!K4</f>
        <v>3.3833333333333333</v>
      </c>
      <c r="I94" s="17">
        <f>'Summary-Glut.max'!K4</f>
        <v>3.1723215999999996</v>
      </c>
      <c r="J94" s="17">
        <f>'Summary- Lower trapezius '!K4</f>
        <v>5.8520298666666655</v>
      </c>
      <c r="K94" s="17"/>
      <c r="L94" s="10">
        <f>'Summary-Biceps femoris'!K4</f>
        <v>4.4650256000000006</v>
      </c>
      <c r="M94" s="17"/>
      <c r="N94" s="17">
        <f>'Summary- Biceps brachii'!K4</f>
        <v>6.3305685333333335</v>
      </c>
      <c r="O94" s="17">
        <f>'Summary-Medial trapezius'!K4</f>
        <v>6.5434207999999998</v>
      </c>
      <c r="P94" s="16">
        <f>'Summary-Gastroc'!K4</f>
        <v>4.5597589333333328</v>
      </c>
      <c r="Q94" s="17">
        <f>'Summary-Erector spinae'!K4</f>
        <v>15.793941333333333</v>
      </c>
      <c r="R94" s="17">
        <f>'Summary-EDL'!K4</f>
        <v>23.861973333333331</v>
      </c>
      <c r="S94" s="17">
        <f>'Summary-Vastus lateralis'!K4</f>
        <v>1.393608533333333</v>
      </c>
      <c r="T94" s="17">
        <f>'Summary-Tibialis anterior '!K4</f>
        <v>19.358080000000001</v>
      </c>
      <c r="U94" s="17">
        <f>'Summary-Triceps'!K4</f>
        <v>7.6999253333333328</v>
      </c>
      <c r="V94" s="4"/>
      <c r="W94" t="s">
        <v>39</v>
      </c>
      <c r="X94" s="3">
        <f>AVERAGE(D111:D115)</f>
        <v>5.7253578666666662</v>
      </c>
      <c r="Y94" s="3">
        <f>AVERAGE(D99:D105)</f>
        <v>5.5615658666666663</v>
      </c>
      <c r="Z94" s="3">
        <f>AVERAGE(D106:D110)</f>
        <v>4.1106687999999991</v>
      </c>
      <c r="AA94" s="3">
        <f>AVERAGE(D92:D98)</f>
        <v>3.9944213333333338</v>
      </c>
    </row>
    <row r="95" spans="1:27" x14ac:dyDescent="0.3">
      <c r="A95" t="s">
        <v>10</v>
      </c>
      <c r="B95" s="17">
        <f>'Summary-Masseter'!K5</f>
        <v>7.6826026666666651</v>
      </c>
      <c r="C95" s="17">
        <f>'Summary-Plantaris'!K5</f>
        <v>5.1785029333333314</v>
      </c>
      <c r="D95" s="17">
        <f>'Summary-Rectus femoris '!K5</f>
        <v>4.1895952000000003</v>
      </c>
      <c r="E95" s="17">
        <f>'Summary pec.major'!K5</f>
        <v>6.6604570666666669</v>
      </c>
      <c r="F95" s="17">
        <f>'Summary Intercostals'!K5</f>
        <v>8.0273237333333327</v>
      </c>
      <c r="G95" s="17">
        <f>'Summary-Diaphragm'!K5</f>
        <v>12.969047466666666</v>
      </c>
      <c r="H95" s="17">
        <f>'Summary semitendinosus'!K5</f>
        <v>0.76306346666666669</v>
      </c>
      <c r="I95" s="17">
        <f>'Summary-Glut.max'!K5</f>
        <v>3.324111466666666</v>
      </c>
      <c r="J95" s="17">
        <f>'Summary- Lower trapezius '!K5</f>
        <v>6.8594512000000005</v>
      </c>
      <c r="K95" s="17"/>
      <c r="L95" s="10">
        <f>'Summary-Biceps femoris'!K5</f>
        <v>5.5489914666666653</v>
      </c>
      <c r="M95" s="17">
        <f>'Summary-Vastus medialis '!K5</f>
        <v>5.2053530666666665</v>
      </c>
      <c r="N95" s="17">
        <f>'Summary- Biceps brachii'!K5</f>
        <v>4.7570207999999994</v>
      </c>
      <c r="O95" s="17">
        <f>'Summary-Medial trapezius'!K5</f>
        <v>6.7898357333333328</v>
      </c>
      <c r="P95" s="16">
        <f>'Summary-Gastroc'!K5</f>
        <v>6.6474650666666664</v>
      </c>
      <c r="Q95" s="17">
        <f>'Summary-Erector spinae'!K5</f>
        <v>7.4671519999999987</v>
      </c>
      <c r="R95" s="17">
        <f>'Summary-EDL'!K5</f>
        <v>24.884010666666665</v>
      </c>
      <c r="S95" s="17"/>
      <c r="T95" s="17">
        <f>'Summary-Tibialis anterior '!K5</f>
        <v>20.618304000000002</v>
      </c>
      <c r="U95" s="17">
        <f>'Summary-Triceps'!K5</f>
        <v>6.1062399999999988</v>
      </c>
      <c r="V95" s="4"/>
      <c r="W95" t="s">
        <v>40</v>
      </c>
      <c r="X95" s="3">
        <f>AVERAGE(E111:E115)</f>
        <v>5.8938857599999999</v>
      </c>
      <c r="Y95" s="3">
        <f>AVERAGE(E99:E105)</f>
        <v>6.4291221333333324</v>
      </c>
      <c r="Z95" s="3">
        <f>AVERAGE(E106:E110)</f>
        <v>5.0272760533333329</v>
      </c>
      <c r="AA95" s="3">
        <f>AVERAGE(E92:E98)</f>
        <v>5.2584965333333331</v>
      </c>
    </row>
    <row r="96" spans="1:27" x14ac:dyDescent="0.3">
      <c r="A96" t="s">
        <v>11</v>
      </c>
      <c r="B96" s="17">
        <f>'Summary-Masseter'!K6</f>
        <v>7.3670053333333332</v>
      </c>
      <c r="C96" s="17">
        <f>'Summary-Plantaris'!K6</f>
        <v>5.8874330666666665</v>
      </c>
      <c r="D96" s="17">
        <f>'Summary-Rectus femoris '!K6</f>
        <v>4.2980783999999996</v>
      </c>
      <c r="E96" s="17">
        <f>'Summary pec.major'!K6</f>
        <v>4.9241845333333334</v>
      </c>
      <c r="F96" s="17">
        <f>'Summary Intercostals'!K6</f>
        <v>6.3773397333333328</v>
      </c>
      <c r="G96" s="17">
        <f>'Summary-Diaphragm'!K6</f>
        <v>12.361887999999999</v>
      </c>
      <c r="H96" s="17">
        <f>'Summary semitendinosus'!K6</f>
        <v>4.5077909333333324</v>
      </c>
      <c r="I96" s="17">
        <f>'Summary-Glut.max'!K6</f>
        <v>5.1648613333333335</v>
      </c>
      <c r="J96" s="17">
        <f>'Summary- Lower trapezius '!K6</f>
        <v>9.4774474666666624</v>
      </c>
      <c r="K96" s="17"/>
      <c r="L96" s="10">
        <f>'Summary-Biceps femoris'!K6</f>
        <v>5.0782479999999994</v>
      </c>
      <c r="M96" s="17">
        <f>'Summary-Vastus medialis '!K6</f>
        <v>3.4353013333333333</v>
      </c>
      <c r="N96" s="17">
        <f>'Summary- Biceps brachii'!K6</f>
        <v>5.0215162666666666</v>
      </c>
      <c r="O96" s="17">
        <f>'Summary-Medial trapezius'!K6</f>
        <v>6.5554383999999981</v>
      </c>
      <c r="P96" s="16">
        <f>'Summary-Gastroc'!K6</f>
        <v>5.7690975999999985</v>
      </c>
      <c r="Q96" s="17">
        <f>'Summary-Erector spinae'!K6</f>
        <v>10.796351999999999</v>
      </c>
      <c r="R96" s="17">
        <f>'Summary-EDL'!K6</f>
        <v>14.706943999999998</v>
      </c>
      <c r="S96" s="17">
        <f>'Summary-Vastus lateralis'!K6</f>
        <v>4.6353290666666656</v>
      </c>
      <c r="T96" s="17">
        <f>'Summary-Tibialis anterior '!K6</f>
        <v>9.2632960000000004</v>
      </c>
      <c r="U96" s="17">
        <f>'Summary-Triceps'!K6</f>
        <v>21.34152533333333</v>
      </c>
      <c r="V96" s="4"/>
      <c r="W96" t="s">
        <v>41</v>
      </c>
      <c r="X96" s="3">
        <f>AVERAGE(F111:F115)</f>
        <v>8.9458581333333331</v>
      </c>
      <c r="Y96" s="3">
        <f>AVERAGE(F99:F105)</f>
        <v>9.7118911999999984</v>
      </c>
      <c r="Z96" s="3">
        <f>AVERAGE(F106:F110)</f>
        <v>8.7936785066666658</v>
      </c>
      <c r="AA96" s="3">
        <f>AVERAGE(F92:F98)</f>
        <v>7.5953397333333319</v>
      </c>
    </row>
    <row r="97" spans="1:27" x14ac:dyDescent="0.3">
      <c r="A97" t="s">
        <v>12</v>
      </c>
      <c r="B97" s="17">
        <f>'Summary-Masseter'!K7</f>
        <v>8.3724778666666655</v>
      </c>
      <c r="C97" s="17">
        <f>'Summary-Plantaris'!K7</f>
        <v>3.7306527999999997</v>
      </c>
      <c r="D97" s="17">
        <f>'Summary-Rectus femoris '!K7</f>
        <v>3.5980261333333328</v>
      </c>
      <c r="E97" s="17">
        <f>'Summary pec.major'!K7</f>
        <v>3.0708757333333327</v>
      </c>
      <c r="F97" s="17">
        <f>'Summary Intercostals'!K7</f>
        <v>6.2939743999999989</v>
      </c>
      <c r="G97" s="17">
        <f>'Summary-Diaphragm'!K7</f>
        <v>9.4858922666666654</v>
      </c>
      <c r="H97" s="17">
        <f>'Summary semitendinosus'!K7</f>
        <v>2.6172383999999997</v>
      </c>
      <c r="I97" s="17">
        <f>'Summary-Glut.max'!K7</f>
        <v>2.8610549333333331</v>
      </c>
      <c r="J97" s="17">
        <f>'Summary- Lower trapezius '!K7</f>
        <v>5.3581173333333325</v>
      </c>
      <c r="K97" s="17"/>
      <c r="L97" s="10">
        <f>'Summary-Biceps femoris'!K7</f>
        <v>4.7617845333333335</v>
      </c>
      <c r="M97" s="17">
        <f>'Summary-Vastus medialis '!K7</f>
        <v>3.4652911999999993</v>
      </c>
      <c r="N97" s="17">
        <f>'Summary- Biceps brachii'!K7</f>
        <v>4.6496202666666662</v>
      </c>
      <c r="O97" s="17">
        <f>'Summary-Medial trapezius'!K7</f>
        <v>6.8624826666666658</v>
      </c>
      <c r="P97" s="16">
        <f>'Summary-Gastroc'!K7</f>
        <v>3.6504271999999998</v>
      </c>
      <c r="Q97" s="17">
        <f>'Summary-Erector spinae'!K7</f>
        <v>18.890368000000002</v>
      </c>
      <c r="R97" s="17">
        <f>'Summary-EDL'!K7</f>
        <v>29.881599999999999</v>
      </c>
      <c r="S97" s="17">
        <f>'Summary-Vastus lateralis'!K7</f>
        <v>2.1131488000000003</v>
      </c>
      <c r="T97" s="17">
        <f>'Summary-Tibialis anterior '!K7</f>
        <v>11.367999999999999</v>
      </c>
      <c r="U97" s="17">
        <f>'Summary-Triceps'!K7</f>
        <v>6.9896959999999995</v>
      </c>
      <c r="V97" s="4"/>
      <c r="W97" t="s">
        <v>42</v>
      </c>
      <c r="X97" s="3">
        <f>AVERAGE(G111:G115)</f>
        <v>14.12802048</v>
      </c>
      <c r="Y97" s="3">
        <f>AVERAGE(G99:G105)</f>
        <v>14.498515199999998</v>
      </c>
      <c r="Z97" s="3">
        <f>AVERAGE(G106:G110)</f>
        <v>11.275410346666668</v>
      </c>
      <c r="AA97" s="3">
        <f>AVERAGE(G92:G98)</f>
        <v>12.205365333333333</v>
      </c>
    </row>
    <row r="98" spans="1:27" x14ac:dyDescent="0.3">
      <c r="A98" t="s">
        <v>13</v>
      </c>
      <c r="B98" s="17">
        <f>'Summary-Masseter'!K8</f>
        <v>7.6960277333333327</v>
      </c>
      <c r="C98" s="17"/>
      <c r="D98" s="17">
        <f>'Summary-Rectus femoris '!K8</f>
        <v>3.5598079999999994</v>
      </c>
      <c r="E98" s="17">
        <f>'Summary pec.major'!K8</f>
        <v>5.9143914666666664</v>
      </c>
      <c r="F98" s="17">
        <f>'Summary Intercostals'!K8</f>
        <v>10.039567999999997</v>
      </c>
      <c r="G98" s="17">
        <f>'Summary-Diaphragm'!K8</f>
        <v>12.199271466666669</v>
      </c>
      <c r="H98" s="17">
        <f>'Summary semitendinosus'!K8</f>
        <v>2.0512202666666663</v>
      </c>
      <c r="I98" s="17">
        <f>'Summary-Glut.max'!K8</f>
        <v>3.5294933333333325</v>
      </c>
      <c r="J98" s="17">
        <f>'Summary- Lower trapezius '!K8</f>
        <v>6.5692965333333326</v>
      </c>
      <c r="K98" s="17"/>
      <c r="L98" s="10">
        <f>'Summary-Biceps femoris'!K8</f>
        <v>4.6799349333333327</v>
      </c>
      <c r="M98" s="17">
        <f>'Summary-Vastus medialis '!K8</f>
        <v>4.0362895999999999</v>
      </c>
      <c r="N98" s="17">
        <f>'Summary- Biceps brachii'!K8</f>
        <v>5.6713328000000001</v>
      </c>
      <c r="O98" s="17">
        <f>'Summary-Medial trapezius'!K8</f>
        <v>9.2785615999999997</v>
      </c>
      <c r="P98" s="16">
        <f>'Summary-Gastroc'!K8</f>
        <v>3.2773402666666671</v>
      </c>
      <c r="Q98" s="17">
        <f>'Summary-Erector spinae'!K8</f>
        <v>6.9788693333333311</v>
      </c>
      <c r="R98" s="17">
        <f>'Summary-EDL'!K8</f>
        <v>38.309077333333342</v>
      </c>
      <c r="S98" s="17">
        <f>'Summary-Vastus lateralis'!K8</f>
        <v>3.0786709333333331</v>
      </c>
      <c r="T98" s="17">
        <f>'Summary-Tibialis anterior '!K8</f>
        <v>11.017215999999998</v>
      </c>
      <c r="U98" s="17">
        <f>'Summary-Triceps'!K8</f>
        <v>7.4249280000000004</v>
      </c>
      <c r="V98" s="4"/>
      <c r="W98" t="s">
        <v>43</v>
      </c>
      <c r="X98" s="3">
        <f>AVERAGE(H111:H115)</f>
        <v>4.4817636266666661</v>
      </c>
      <c r="Y98" s="3">
        <f>AVERAGE(H99:H105)</f>
        <v>4.3591872</v>
      </c>
      <c r="Z98" s="3">
        <f>AVERAGE(H106:H110)</f>
        <v>3.8226794666666661</v>
      </c>
      <c r="AA98" s="3">
        <f>AVERAGE(H92:H98)</f>
        <v>3.0899925333333331</v>
      </c>
    </row>
    <row r="99" spans="1:27" x14ac:dyDescent="0.3">
      <c r="A99" t="s">
        <v>14</v>
      </c>
      <c r="B99" s="17">
        <f>'Summary-Masseter'!K9</f>
        <v>7.1248127999999999</v>
      </c>
      <c r="C99" s="17">
        <f>'Summary-Plantaris'!K9</f>
        <v>6.8977775999999986</v>
      </c>
      <c r="D99" s="17">
        <f>'Summary-Rectus femoris '!K9</f>
        <v>6.185599466666666</v>
      </c>
      <c r="E99" s="17">
        <f>'Summary pec.major'!K9</f>
        <v>7.0553055999999996</v>
      </c>
      <c r="F99" s="17">
        <f>'Summary Intercostals'!K9</f>
        <v>10.7911552</v>
      </c>
      <c r="G99" s="17">
        <f>'Summary-Diaphragm'!K9</f>
        <v>15.638903466666665</v>
      </c>
      <c r="H99" s="17">
        <f>'Summary semitendinosus'!K9</f>
        <v>4.3865322666666664</v>
      </c>
      <c r="I99" s="17">
        <f>'Summary-Glut.max'!K9</f>
        <v>5.7253578666666662</v>
      </c>
      <c r="J99" s="17">
        <f>'Summary- Lower trapezius '!K9</f>
        <v>9.3713461333333328</v>
      </c>
      <c r="K99" s="17"/>
      <c r="L99" s="10">
        <f>'Summary-Biceps femoris'!K9</f>
        <v>8.0195285333333342</v>
      </c>
      <c r="M99" s="17">
        <f>'Summary-Vastus medialis '!K9</f>
        <v>5.6060479999999995</v>
      </c>
      <c r="N99" s="17">
        <f>'Summary- Biceps brachii'!K9</f>
        <v>6.2661498666666668</v>
      </c>
      <c r="O99" s="17">
        <f>'Summary-Medial trapezius'!K9</f>
        <v>7.1620565333333319</v>
      </c>
      <c r="P99" s="16">
        <f>'Summary-Gastroc'!K9</f>
        <v>6.6128197333333318</v>
      </c>
      <c r="Q99" s="17">
        <f>'Summary-Erector spinae'!K9</f>
        <v>28.636533333333329</v>
      </c>
      <c r="R99" s="17">
        <f>'Summary-EDL'!K9</f>
        <v>26.079274666666663</v>
      </c>
      <c r="S99" s="17">
        <f>'Summary-Vastus lateralis'!K9</f>
        <v>4.5253301333333331</v>
      </c>
      <c r="T99" s="17">
        <f>'Summary-Tibialis anterior '!K9</f>
        <v>26.079274666666663</v>
      </c>
      <c r="U99" s="17">
        <f>'Summary-Triceps'!K9</f>
        <v>26.46253866666666</v>
      </c>
      <c r="V99" s="4"/>
      <c r="W99" t="s">
        <v>44</v>
      </c>
      <c r="X99" s="3">
        <f>AVERAGE(I111:I115)</f>
        <v>5.2553939199999995</v>
      </c>
      <c r="Y99" s="3">
        <f>AVERAGE(I99:I105)</f>
        <v>5.3975573333333324</v>
      </c>
      <c r="Z99" s="3">
        <f>AVERAGE(I106:I110)</f>
        <v>4.6228567466666659</v>
      </c>
      <c r="AA99" s="3">
        <f>AVERAGE(I92:I98)</f>
        <v>3.8010415999999991</v>
      </c>
    </row>
    <row r="100" spans="1:27" x14ac:dyDescent="0.3">
      <c r="A100" t="s">
        <v>15</v>
      </c>
      <c r="B100" s="17">
        <f>'Summary-Masseter'!K10</f>
        <v>8.9138111999999996</v>
      </c>
      <c r="C100" s="17">
        <f>'Summary-Plantaris'!K10</f>
        <v>5.8978266666666661</v>
      </c>
      <c r="D100" s="17">
        <f>'Summary-Rectus femoris '!K10</f>
        <v>5.3293183999999982</v>
      </c>
      <c r="E100" s="17">
        <f>'Summary pec.major'!K10</f>
        <v>6.172499199999999</v>
      </c>
      <c r="F100" s="17">
        <f>'Summary Intercostals'!K10</f>
        <v>12.215078399999998</v>
      </c>
      <c r="G100" s="17">
        <f>'Summary-Diaphragm'!K10</f>
        <v>15.783331199999997</v>
      </c>
      <c r="H100" s="17">
        <f>'Summary semitendinosus'!K10</f>
        <v>3.7328181333333332</v>
      </c>
      <c r="I100" s="17">
        <f>'Summary-Glut.max'!K10</f>
        <v>6.0806890666666664</v>
      </c>
      <c r="J100" s="17">
        <f>'Summary- Lower trapezius '!K10</f>
        <v>5.7749439999999996</v>
      </c>
      <c r="K100" s="17"/>
      <c r="L100" s="10">
        <f>'Summary-Biceps femoris'!K10</f>
        <v>4.4851632000000006</v>
      </c>
      <c r="M100" s="17">
        <f>'Summary-Vastus medialis '!K10</f>
        <v>5.4308725333333321</v>
      </c>
      <c r="N100" s="17">
        <f>'Summary- Biceps brachii'!K10</f>
        <v>6.0920570666666665</v>
      </c>
      <c r="O100" s="17">
        <f>'Summary-Medial trapezius'!K10</f>
        <v>6.8696282666666661</v>
      </c>
      <c r="P100" s="16">
        <f>'Summary-Gastroc'!K10</f>
        <v>4.2783738666666666</v>
      </c>
      <c r="Q100" s="17">
        <f>'Summary-Erector spinae'!K10</f>
        <v>18.130335999999996</v>
      </c>
      <c r="R100" s="17">
        <f>'Summary-EDL'!K10</f>
        <v>23.602133333333327</v>
      </c>
      <c r="S100" s="17">
        <f>'Summary-Vastus lateralis'!K10</f>
        <v>3.7505738666666661</v>
      </c>
      <c r="T100" s="17">
        <f>'Summary-Tibialis anterior '!K10</f>
        <v>23.602133333333327</v>
      </c>
      <c r="U100" s="17">
        <f>'Summary-Triceps'!K10</f>
        <v>5.3981759999999994</v>
      </c>
      <c r="V100" s="4"/>
      <c r="W100" t="s">
        <v>51</v>
      </c>
      <c r="X100" s="3">
        <f>AVERAGE(J111:J115)</f>
        <v>8.0614060800000011</v>
      </c>
      <c r="Y100" s="3">
        <f>AVERAGE(J99:J105)</f>
        <v>6.9366144000000007</v>
      </c>
      <c r="Z100" s="3">
        <f>AVERAGE(J106:J110)</f>
        <v>6.0595121066666664</v>
      </c>
      <c r="AA100" s="3">
        <f>AVERAGE(J92:J98)</f>
        <v>7.0970501333333322</v>
      </c>
    </row>
    <row r="101" spans="1:27" x14ac:dyDescent="0.3">
      <c r="A101" t="s">
        <v>16</v>
      </c>
      <c r="B101" s="17">
        <f>'Summary-Masseter'!K11</f>
        <v>7.9527280000000005</v>
      </c>
      <c r="C101" s="17">
        <f>'Summary-Plantaris'!K11</f>
        <v>6.1359050666666652</v>
      </c>
      <c r="D101" s="17">
        <f>'Summary-Rectus femoris '!K11</f>
        <v>4.812020266666666</v>
      </c>
      <c r="E101" s="17">
        <f>'Summary pec.major'!K11</f>
        <v>3.8719407999999991</v>
      </c>
      <c r="F101" s="17">
        <f>'Summary Intercostals'!K11</f>
        <v>7.8608095999999996</v>
      </c>
      <c r="G101" s="17">
        <f>'Summary-Diaphragm'!K11</f>
        <v>14.821057066666665</v>
      </c>
      <c r="H101" s="17">
        <f>'Summary semitendinosus'!K11</f>
        <v>3.4952810666666663</v>
      </c>
      <c r="I101" s="17">
        <f>'Summary-Glut.max'!K11</f>
        <v>4.0621653333333327</v>
      </c>
      <c r="J101" s="17">
        <f>'Summary- Lower trapezius '!K11</f>
        <v>9.8797663999999994</v>
      </c>
      <c r="K101" s="17"/>
      <c r="L101" s="10">
        <f>'Summary-Biceps femoris'!K11</f>
        <v>4.9731210666666659</v>
      </c>
      <c r="M101" s="17">
        <f>'Summary-Vastus medialis '!K11</f>
        <v>5.1526272000000004</v>
      </c>
      <c r="N101" s="17">
        <f>'Summary- Biceps brachii'!K11</f>
        <v>5.5194346666666672</v>
      </c>
      <c r="O101" s="17">
        <f>'Summary-Medial trapezius'!K11</f>
        <v>5.1180901333333324</v>
      </c>
      <c r="P101" s="16">
        <f>'Summary-Gastroc'!K11</f>
        <v>5.0761909333333328</v>
      </c>
      <c r="Q101" s="17">
        <f>'Summary-Erector spinae'!K11</f>
        <v>8.262912</v>
      </c>
      <c r="R101" s="17">
        <f>'Summary-EDL'!K11</f>
        <v>25.992661333333331</v>
      </c>
      <c r="S101" s="17">
        <f>'Summary-Vastus lateralis'!K11</f>
        <v>3.7408298666666657</v>
      </c>
      <c r="T101" s="17">
        <f>'Summary-Tibialis anterior '!K11</f>
        <v>25.992661333333331</v>
      </c>
      <c r="U101" s="17">
        <f>'Summary-Triceps'!K11</f>
        <v>4.3501546666666657</v>
      </c>
      <c r="V101" s="4"/>
      <c r="W101" t="s">
        <v>53</v>
      </c>
      <c r="X101" s="3" t="e">
        <f>AVERAGE(K111:K115)</f>
        <v>#DIV/0!</v>
      </c>
      <c r="Y101" s="3" t="e">
        <f>AVERAGE(K99:K105)</f>
        <v>#DIV/0!</v>
      </c>
      <c r="Z101" s="3" t="e">
        <f>AVERAGE(K106:K110)</f>
        <v>#DIV/0!</v>
      </c>
      <c r="AA101" s="3" t="e">
        <f>AVERAGE(K92:K98)</f>
        <v>#DIV/0!</v>
      </c>
    </row>
    <row r="102" spans="1:27" x14ac:dyDescent="0.3">
      <c r="A102" t="s">
        <v>17</v>
      </c>
      <c r="B102" s="17">
        <f>'Summary-Masseter'!K12</f>
        <v>7.2038474666666676</v>
      </c>
      <c r="C102" s="17">
        <f>'Summary-Plantaris'!K12</f>
        <v>8.1609247999999983</v>
      </c>
      <c r="D102" s="17">
        <f>'Summary-Rectus femoris '!K12</f>
        <v>5.3108047999999997</v>
      </c>
      <c r="E102" s="17">
        <f>'Summary pec.major'!K12</f>
        <v>6.4248687999999996</v>
      </c>
      <c r="F102" s="17">
        <f>'Summary Intercostals'!K12</f>
        <v>9.4291605333333326</v>
      </c>
      <c r="G102" s="17">
        <f>'Summary-Diaphragm'!K12</f>
        <v>13.523372799999999</v>
      </c>
      <c r="H102" s="17">
        <f>'Summary semitendinosus'!K12</f>
        <v>4.6385770666666666</v>
      </c>
      <c r="I102" s="17">
        <f>'Summary-Glut.max'!K12</f>
        <v>5.6400437333333331</v>
      </c>
      <c r="J102" s="17">
        <f>'Summary- Lower trapezius '!K12</f>
        <v>5.8184671999999988</v>
      </c>
      <c r="K102" s="17"/>
      <c r="L102" s="10">
        <f>'Summary-Biceps femoris'!K12</f>
        <v>5.4693072000000003</v>
      </c>
      <c r="M102" s="17">
        <f>'Summary-Vastus medialis '!K12</f>
        <v>4.567554133333334</v>
      </c>
      <c r="N102" s="17">
        <f>'Summary- Biceps brachii'!K12</f>
        <v>5.3324581333333319</v>
      </c>
      <c r="O102" s="17">
        <f>'Summary-Medial trapezius'!K12</f>
        <v>7.3772906666666653</v>
      </c>
      <c r="P102" s="16">
        <f>'Summary-Gastroc'!K12</f>
        <v>6.7257418666666648</v>
      </c>
      <c r="Q102" s="17"/>
      <c r="R102" s="17">
        <f>'Summary-EDL'!K12</f>
        <v>6.5609599999999997</v>
      </c>
      <c r="S102" s="17">
        <f>'Summary-Vastus lateralis'!K12</f>
        <v>5.3310506666666662</v>
      </c>
      <c r="T102" s="17">
        <f>'Summary-Tibialis anterior '!K12</f>
        <v>6.5609599999999997</v>
      </c>
      <c r="U102" s="17">
        <f>'Summary-Triceps'!K12</f>
        <v>13.266997333333331</v>
      </c>
      <c r="V102" s="4"/>
      <c r="W102" t="s">
        <v>54</v>
      </c>
      <c r="X102" s="3">
        <f>AVERAGE(L111:L115)</f>
        <v>5.8607778133333337</v>
      </c>
      <c r="Y102" s="3">
        <f>AVERAGE(L99:L105)</f>
        <v>6.4082266666666658</v>
      </c>
      <c r="Z102" s="3">
        <f>AVERAGE(L106:L110)</f>
        <v>4.4645708799999992</v>
      </c>
      <c r="AA102" s="3">
        <f>AVERAGE(L92:L98)</f>
        <v>5.0982463999999998</v>
      </c>
    </row>
    <row r="103" spans="1:27" x14ac:dyDescent="0.3">
      <c r="A103" t="s">
        <v>18</v>
      </c>
      <c r="B103" s="17">
        <f>'Summary-Masseter'!K13</f>
        <v>7.4371621333333335</v>
      </c>
      <c r="C103" s="17">
        <f>'Summary-Plantaris'!K13</f>
        <v>8.786597866666666</v>
      </c>
      <c r="D103" s="17">
        <f>'Summary-Rectus femoris '!K13</f>
        <v>5.2075184000000005</v>
      </c>
      <c r="E103" s="17">
        <f>'Summary pec.major'!K13</f>
        <v>7.7949834666666655</v>
      </c>
      <c r="F103" s="17">
        <f>'Summary Intercostals'!K13</f>
        <v>8.3287381333333315</v>
      </c>
      <c r="G103" s="17">
        <f>'Summary-Diaphragm'!K13</f>
        <v>13.821106133333332</v>
      </c>
      <c r="H103" s="17">
        <f>'Summary semitendinosus'!K13</f>
        <v>5.3308341333333331</v>
      </c>
      <c r="I103" s="17">
        <f>'Summary-Glut.max'!K13</f>
        <v>6.1426175999999986</v>
      </c>
      <c r="J103" s="17">
        <f>'Summary- Lower trapezius '!K13</f>
        <v>6.7310469333333325</v>
      </c>
      <c r="K103" s="17"/>
      <c r="L103" s="10">
        <f>'Summary-Biceps femoris'!K13</f>
        <v>8.2124597333333345</v>
      </c>
      <c r="M103" s="17">
        <f>'Summary-Vastus medialis '!K13</f>
        <v>10.014450133333332</v>
      </c>
      <c r="N103" s="17">
        <f>'Summary- Biceps brachii'!K13</f>
        <v>5.7225429333333331</v>
      </c>
      <c r="O103" s="17">
        <f>'Summary-Medial trapezius'!K13</f>
        <v>7.0779333333333332</v>
      </c>
      <c r="P103" s="16">
        <f>'Summary-Gastroc'!K13</f>
        <v>5.9647354666666663</v>
      </c>
      <c r="Q103" s="17">
        <f>'Summary-Erector spinae'!K13</f>
        <v>3.6009493333333333</v>
      </c>
      <c r="R103" s="17">
        <f>'Summary-EDL'!K13</f>
        <v>35.693354666666657</v>
      </c>
      <c r="S103" s="17">
        <f>'Summary-Vastus lateralis'!K13</f>
        <v>5.6881141333333334</v>
      </c>
      <c r="T103" s="17">
        <f>'Summary-Tibialis anterior '!K13</f>
        <v>35.693354666666657</v>
      </c>
      <c r="U103" s="17">
        <f>'Summary-Triceps'!K13</f>
        <v>8.5812159999999995</v>
      </c>
      <c r="V103" s="4"/>
      <c r="W103" t="s">
        <v>55</v>
      </c>
      <c r="X103" s="3">
        <f>AVERAGE(M111:M115)</f>
        <v>6.9815543466666652</v>
      </c>
      <c r="Y103" s="3">
        <f>AVERAGE(M99:M105)</f>
        <v>6.1308629333333329</v>
      </c>
      <c r="Z103" s="3">
        <f>AVERAGE(M106:M110)</f>
        <v>4.7736938666666662</v>
      </c>
      <c r="AA103" s="3">
        <f>AVERAGE(M92:M98)</f>
        <v>4.1798872888888887</v>
      </c>
    </row>
    <row r="104" spans="1:27" x14ac:dyDescent="0.3">
      <c r="A104" t="s">
        <v>19</v>
      </c>
      <c r="B104" s="17">
        <f>'Summary-Masseter'!K14</f>
        <v>7.7535173333333338</v>
      </c>
      <c r="C104" s="17">
        <f>'Summary-Plantaris'!K14</f>
        <v>7.0603941333333315</v>
      </c>
      <c r="D104" s="17">
        <f>'Summary-Rectus femoris '!K14</f>
        <v>4.9729045333333328</v>
      </c>
      <c r="E104" s="17">
        <f>'Summary pec.major'!K14</f>
        <v>6.8184181333333322</v>
      </c>
      <c r="F104" s="17">
        <f>'Summary Intercostals'!K14</f>
        <v>8.2460223999999975</v>
      </c>
      <c r="G104" s="17">
        <f>'Summary-Diaphragm'!K14</f>
        <v>13.987620266666665</v>
      </c>
      <c r="H104" s="17">
        <f>'Summary semitendinosus'!K14</f>
        <v>3.9495679999999997</v>
      </c>
      <c r="I104" s="17">
        <f>'Summary-Glut.max'!K14</f>
        <v>5.3077733333333335</v>
      </c>
      <c r="J104" s="17">
        <f>'Summary- Lower trapezius '!K14</f>
        <v>5.0593013333333339</v>
      </c>
      <c r="K104" s="17"/>
      <c r="L104" s="10">
        <f>'Summary-Biceps femoris'!K14</f>
        <v>7.6111466666666665</v>
      </c>
      <c r="M104" s="17">
        <f>'Summary-Vastus medialis '!K14</f>
        <v>6.0691045333333342</v>
      </c>
      <c r="N104" s="17">
        <f>'Summary- Biceps brachii'!K14</f>
        <v>2.1114165333333332</v>
      </c>
      <c r="O104" s="17">
        <f>'Summary-Medial trapezius'!K14</f>
        <v>8.869530133333333</v>
      </c>
      <c r="P104" s="16">
        <f>'Summary-Gastroc'!K14</f>
        <v>6.6009104000000001</v>
      </c>
      <c r="Q104" s="17"/>
      <c r="R104" s="17">
        <f>'Summary-EDL'!K14</f>
        <v>20.358463999999998</v>
      </c>
      <c r="S104" s="17">
        <f>'Summary-Vastus lateralis'!K14</f>
        <v>9.7779957333333325</v>
      </c>
      <c r="T104" s="17">
        <f>'Summary-Tibialis anterior '!K14</f>
        <v>20.358463999999998</v>
      </c>
      <c r="U104" s="17">
        <f>'Summary-Triceps'!K14</f>
        <v>9.6703786666666662</v>
      </c>
      <c r="V104" s="4"/>
      <c r="W104" t="s">
        <v>56</v>
      </c>
      <c r="X104" s="3">
        <f>AVERAGE(N111:N115)</f>
        <v>6.7412456533333343</v>
      </c>
      <c r="Y104" s="3">
        <f>AVERAGE(N99:N105)</f>
        <v>5.5786719999999992</v>
      </c>
      <c r="Z104" s="3">
        <f>AVERAGE(N106:N110)</f>
        <v>5.6348036266666659</v>
      </c>
      <c r="AA104" s="3">
        <f>AVERAGE(N92:N98)</f>
        <v>5.162402133333333</v>
      </c>
    </row>
    <row r="105" spans="1:27" x14ac:dyDescent="0.3">
      <c r="A105" t="s">
        <v>20</v>
      </c>
      <c r="B105" s="17">
        <f>'Summary-Masseter'!K15</f>
        <v>8.4321327999999998</v>
      </c>
      <c r="C105" s="17">
        <f>'Summary-Plantaris'!K15</f>
        <v>7.2013573333333332</v>
      </c>
      <c r="D105" s="17">
        <f>'Summary-Rectus femoris '!K15</f>
        <v>7.112795199999999</v>
      </c>
      <c r="E105" s="17">
        <f>'Summary pec.major'!K15</f>
        <v>6.8658389333333325</v>
      </c>
      <c r="F105" s="17">
        <f>'Summary Intercostals'!K15</f>
        <v>11.112274133333331</v>
      </c>
      <c r="G105" s="17">
        <f>'Summary-Diaphragm'!K15</f>
        <v>13.914215466666667</v>
      </c>
      <c r="H105" s="17">
        <f>'Summary semitendinosus'!K15</f>
        <v>4.9806997333333332</v>
      </c>
      <c r="I105" s="17">
        <f>'Summary-Glut.max'!K15</f>
        <v>4.8242544000000001</v>
      </c>
      <c r="J105" s="17">
        <f>'Summary- Lower trapezius '!K15</f>
        <v>5.9214288000000002</v>
      </c>
      <c r="K105" s="17"/>
      <c r="L105" s="10">
        <f>'Summary-Biceps femoris'!K15</f>
        <v>6.0868602666666654</v>
      </c>
      <c r="M105" s="17">
        <f>'Summary-Vastus medialis '!K15</f>
        <v>6.0753840000000006</v>
      </c>
      <c r="N105" s="17">
        <f>'Summary- Biceps brachii'!K15</f>
        <v>8.0066447999999983</v>
      </c>
      <c r="O105" s="17">
        <f>'Summary-Medial trapezius'!K15</f>
        <v>8.4106959999999997</v>
      </c>
      <c r="P105" s="16">
        <f>'Summary-Gastroc'!K15</f>
        <v>7.132932799999999</v>
      </c>
      <c r="Q105" s="17">
        <f>'Summary-Erector spinae'!K15</f>
        <v>16.242165333333332</v>
      </c>
      <c r="R105" s="17">
        <f>'Summary-EDL'!K15</f>
        <v>15.59906133333333</v>
      </c>
      <c r="S105" s="17">
        <f>'Summary-Vastus lateralis'!K15</f>
        <v>5.0090655999999996</v>
      </c>
      <c r="T105" s="17">
        <f>'Summary-Tibialis anterior '!K15</f>
        <v>15.59906133333333</v>
      </c>
      <c r="U105" s="17">
        <f>'Summary-Triceps'!K15</f>
        <v>24.762751999999999</v>
      </c>
      <c r="V105" s="4"/>
      <c r="W105" t="s">
        <v>57</v>
      </c>
      <c r="X105" s="3">
        <f>AVERAGE(O111:O115)</f>
        <v>6.9837413333333327</v>
      </c>
      <c r="Y105" s="3">
        <f>AVERAGE(O99:O105)</f>
        <v>7.2693178666666665</v>
      </c>
      <c r="Z105" s="3">
        <f>AVERAGE(O106:O110)</f>
        <v>6.9933121066666661</v>
      </c>
      <c r="AA105" s="3">
        <f>AVERAGE(O92:O98)</f>
        <v>7.0109935999999982</v>
      </c>
    </row>
    <row r="106" spans="1:27" x14ac:dyDescent="0.3">
      <c r="A106" t="s">
        <v>21</v>
      </c>
      <c r="B106" s="17">
        <f>'Summary-Masseter'!K16</f>
        <v>6.2896437333333335</v>
      </c>
      <c r="C106" s="17">
        <f>'Summary-Plantaris'!K16</f>
        <v>4.3917290666666666</v>
      </c>
      <c r="D106" s="17">
        <f>'Summary-Rectus femoris '!K16</f>
        <v>3.8898047999999998</v>
      </c>
      <c r="E106" s="17">
        <f>'Summary pec.major'!K16</f>
        <v>3.5493061333333329</v>
      </c>
      <c r="F106" s="17">
        <f>'Summary Intercostals'!K16</f>
        <v>8.9549525333333335</v>
      </c>
      <c r="G106" s="17">
        <f>'Summary-Diaphragm'!K16</f>
        <v>8.984834133333333</v>
      </c>
      <c r="H106" s="17">
        <f>'Summary semitendinosus'!K16</f>
        <v>3.013277866666666</v>
      </c>
      <c r="I106" s="17">
        <f>'Summary-Glut.max'!K16</f>
        <v>5.0950293333333327</v>
      </c>
      <c r="J106" s="17">
        <f>'Summary- Lower trapezius '!K16</f>
        <v>5.8379551999999988</v>
      </c>
      <c r="K106" s="17"/>
      <c r="L106" s="10">
        <f>'Summary-Biceps femoris'!K16</f>
        <v>3.7097573333333327</v>
      </c>
      <c r="M106" s="17">
        <f>'Summary-Vastus medialis '!K16</f>
        <v>6.5334602666666663</v>
      </c>
      <c r="N106" s="17">
        <f>'Summary- Biceps brachii'!K16</f>
        <v>5.5616586666666672</v>
      </c>
      <c r="O106" s="17">
        <f>'Summary-Medial trapezius'!K16</f>
        <v>5.0799802666666656</v>
      </c>
      <c r="P106" s="16">
        <f>'Summary-Gastroc'!K16</f>
        <v>5.2099002666666658</v>
      </c>
      <c r="Q106" s="17">
        <f>'Summary-Erector spinae'!K16</f>
        <v>17.134282666666664</v>
      </c>
      <c r="R106" s="17">
        <f>'Summary-EDL'!K16</f>
        <v>7.8991359999999986</v>
      </c>
      <c r="S106" s="17">
        <f>'Summary-Vastus lateralis'!K16</f>
        <v>5.4438645333333326</v>
      </c>
      <c r="T106" s="17">
        <f>'Summary-Tibialis anterior '!K16</f>
        <v>33.562666666666658</v>
      </c>
      <c r="U106" s="17">
        <f>'Summary-Triceps'!K16</f>
        <v>5.9979733333333325</v>
      </c>
      <c r="V106" s="4"/>
      <c r="W106" t="s">
        <v>52</v>
      </c>
      <c r="X106" s="3">
        <f>AVERAGE(P111:P115)</f>
        <v>4.9646762666666664</v>
      </c>
      <c r="Y106" s="3">
        <f>AVERAGE(P100:P105)</f>
        <v>5.9631475555555555</v>
      </c>
      <c r="Z106" s="3">
        <f>AVERAGE(P106:P110)</f>
        <v>5.2404314666666663</v>
      </c>
      <c r="AA106" s="3">
        <f>AVERAGE(P92:P98)</f>
        <v>4.9652949333333325</v>
      </c>
    </row>
    <row r="107" spans="1:27" x14ac:dyDescent="0.3">
      <c r="A107" t="s">
        <v>23</v>
      </c>
      <c r="B107" s="17">
        <f>'Summary-Masseter'!K17</f>
        <v>9.1137797333333328</v>
      </c>
      <c r="C107" s="17">
        <f>'Summary-Plantaris'!K17</f>
        <v>6.1381786666666667</v>
      </c>
      <c r="D107" s="17">
        <f>'Summary-Rectus femoris '!K17</f>
        <v>4.5870421333333322</v>
      </c>
      <c r="E107" s="17">
        <f>'Summary pec.major'!K17</f>
        <v>6.8036938666666664</v>
      </c>
      <c r="F107" s="17">
        <f>'Summary Intercostals'!K17</f>
        <v>8.0206111999999994</v>
      </c>
      <c r="G107" s="17">
        <f>'Summary-Diaphragm'!K17</f>
        <v>13.761559466666668</v>
      </c>
      <c r="H107" s="17">
        <f>'Summary semitendinosus'!K17</f>
        <v>5.6859488000000002</v>
      </c>
      <c r="I107" s="17">
        <f>'Summary-Glut.max'!K17</f>
        <v>7.0523823999999999</v>
      </c>
      <c r="J107" s="17">
        <f>'Summary- Lower trapezius '!K17</f>
        <v>6.9237615999999989</v>
      </c>
      <c r="K107" s="17"/>
      <c r="L107" s="10">
        <f>'Summary-Biceps femoris'!K17</f>
        <v>4.531068266666666</v>
      </c>
      <c r="M107" s="17">
        <f>'Summary-Vastus medialis '!K17</f>
        <v>6.5880266666666669</v>
      </c>
      <c r="N107" s="17">
        <f>'Summary- Biceps brachii'!K17</f>
        <v>6.554788799999999</v>
      </c>
      <c r="O107" s="17">
        <f>'Summary-Medial trapezius'!K17</f>
        <v>6.720653333333332</v>
      </c>
      <c r="P107" s="16">
        <f>'Summary-Gastroc'!K17</f>
        <v>5.3075567999999995</v>
      </c>
      <c r="Q107" s="17">
        <f>'Summary-Erector spinae'!K17</f>
        <v>11.23374933333333</v>
      </c>
      <c r="R107" s="17">
        <f>'Summary-EDL'!K17</f>
        <v>6.0369493333333315</v>
      </c>
      <c r="S107" s="17">
        <f>'Summary-Vastus lateralis'!K17</f>
        <v>5.3957941333333315</v>
      </c>
      <c r="T107" s="17">
        <f>'Summary-Tibialis anterior '!K17</f>
        <v>10.532181333333332</v>
      </c>
      <c r="U107" s="17">
        <f>'Summary-Triceps'!K17</f>
        <v>17.071487999999999</v>
      </c>
      <c r="V107" s="4"/>
      <c r="W107" t="s">
        <v>58</v>
      </c>
      <c r="X107" s="3">
        <f>AVERAGE(Q111:Q115)</f>
        <v>10.142782222222221</v>
      </c>
      <c r="Y107" s="3">
        <f>AVERAGE(Q99:Q105)</f>
        <v>14.974579199999999</v>
      </c>
      <c r="Z107" s="3">
        <f>AVERAGE(Q106:Q110)</f>
        <v>13.126034133333331</v>
      </c>
      <c r="AA107" s="3">
        <f>AVERAGE(Q92:Q98)</f>
        <v>11.735565333333334</v>
      </c>
    </row>
    <row r="108" spans="1:27" x14ac:dyDescent="0.3">
      <c r="A108" t="s">
        <v>24</v>
      </c>
      <c r="B108" s="17">
        <f>'Summary-Masseter'!K18</f>
        <v>7.7894618666666657</v>
      </c>
      <c r="C108" s="17">
        <f>'Summary-Plantaris'!K18</f>
        <v>5.329968</v>
      </c>
      <c r="D108" s="17">
        <f>'Summary-Rectus femoris '!K18</f>
        <v>4.150077866666666</v>
      </c>
      <c r="E108" s="17">
        <f>'Summary pec.major'!K18</f>
        <v>3.8095791999999999</v>
      </c>
      <c r="F108" s="17">
        <f>'Summary Intercostals'!K18</f>
        <v>7.3164448000000002</v>
      </c>
      <c r="G108" s="17">
        <f>'Summary-Diaphragm'!K18</f>
        <v>11.599257600000001</v>
      </c>
      <c r="H108" s="17">
        <f>'Summary semitendinosus'!K18</f>
        <v>2.5284597333333338</v>
      </c>
      <c r="I108" s="17">
        <f>'Summary-Glut.max'!K18</f>
        <v>4.2032368</v>
      </c>
      <c r="J108" s="17">
        <f>'Summary- Lower trapezius '!K18</f>
        <v>5.1092122666666668</v>
      </c>
      <c r="K108" s="17"/>
      <c r="L108" s="10">
        <f>'Summary-Biceps femoris'!K18</f>
        <v>4.5640895999999991</v>
      </c>
      <c r="M108" s="17">
        <f>'Summary-Vastus medialis '!K18</f>
        <v>3.0710922666666658</v>
      </c>
      <c r="N108" s="17">
        <f>'Summary- Biceps brachii'!K18</f>
        <v>5.7673653333333332</v>
      </c>
      <c r="O108" s="17">
        <f>'Summary-Medial trapezius'!K18</f>
        <v>7.1260037333333335</v>
      </c>
      <c r="P108" s="16">
        <f>'Summary-Gastroc'!K18</f>
        <v>3.5085978666666664</v>
      </c>
      <c r="Q108" s="17">
        <f>'Summary-Erector spinae'!K18</f>
        <v>9.8251999999999988</v>
      </c>
      <c r="R108" s="17">
        <f>'Summary-EDL'!K18</f>
        <v>23.922602666666663</v>
      </c>
      <c r="S108" s="17">
        <f>'Summary-Vastus lateralis'!K18</f>
        <v>1.4102815999999996</v>
      </c>
      <c r="T108" s="17">
        <f>'Summary-Tibialis anterior '!K18</f>
        <v>15.044736000000004</v>
      </c>
      <c r="U108" s="17">
        <f>'Summary-Triceps'!K18</f>
        <v>5.0603839999999991</v>
      </c>
      <c r="V108" s="4"/>
      <c r="W108" t="s">
        <v>59</v>
      </c>
      <c r="X108" s="3">
        <f>AVERAGE(R111:R115)</f>
        <v>16.332026666666664</v>
      </c>
      <c r="Y108" s="3">
        <f>AVERAGE(R99:R105)</f>
        <v>21.983701333333329</v>
      </c>
      <c r="Z108" s="3">
        <f>AVERAGE(R106:R110)</f>
        <v>17.000465066666663</v>
      </c>
      <c r="AA108" s="3">
        <f>AVERAGE(R92:R98)</f>
        <v>26.565546666666666</v>
      </c>
    </row>
    <row r="109" spans="1:27" x14ac:dyDescent="0.3">
      <c r="A109" t="s">
        <v>25</v>
      </c>
      <c r="B109" s="17">
        <f>'Summary-Masseter'!K19</f>
        <v>9.2270266666666654</v>
      </c>
      <c r="C109" s="17">
        <f>'Summary-Plantaris'!K19</f>
        <v>0.92665439999999999</v>
      </c>
      <c r="D109" s="17">
        <f>'Summary-Rectus femoris '!K19</f>
        <v>3.3000762666666668</v>
      </c>
      <c r="E109" s="17">
        <f>'Summary pec.major'!K19</f>
        <v>3.7000133333333327</v>
      </c>
      <c r="F109" s="17">
        <f>'Summary Intercostals'!K19</f>
        <v>11.337252266666665</v>
      </c>
      <c r="G109" s="17">
        <f>'Summary-Diaphragm'!K19</f>
        <v>10.1019296</v>
      </c>
      <c r="H109" s="17">
        <f>'Summary semitendinosus'!K19</f>
        <v>4.2864938666666665</v>
      </c>
      <c r="I109" s="17">
        <f>'Summary-Glut.max'!K19</f>
        <v>3.4586869333333334</v>
      </c>
      <c r="J109" s="17">
        <f>'Summary- Lower trapezius '!K19</f>
        <v>5.0625493333333331</v>
      </c>
      <c r="K109" s="17"/>
      <c r="L109" s="10">
        <f>'Summary-Biceps femoris'!K19</f>
        <v>4.2816218666666659</v>
      </c>
      <c r="M109" s="17">
        <f>'Summary-Vastus medialis '!K19</f>
        <v>3.3833333333333324</v>
      </c>
      <c r="N109" s="17">
        <f>'Summary- Biceps brachii'!K19</f>
        <v>4.666942933333333</v>
      </c>
      <c r="O109" s="17">
        <f>'Summary-Medial trapezius'!K19</f>
        <v>8.227725333333332</v>
      </c>
      <c r="P109" s="16">
        <v>7.5762847999999998</v>
      </c>
      <c r="Q109" s="17">
        <f>'Summary-Erector spinae'!K19</f>
        <v>12.167007999999997</v>
      </c>
      <c r="R109" s="17">
        <f>'Summary-EDL'!K19</f>
        <v>35.580757333333331</v>
      </c>
      <c r="S109" s="17">
        <f>'Summary-Vastus lateralis'!K19</f>
        <v>3.8893717333333324</v>
      </c>
      <c r="T109" s="17">
        <f>'Summary-Tibialis anterior '!K19</f>
        <v>7.0503253333333333</v>
      </c>
      <c r="U109" s="17">
        <f>'Summary-Triceps'!K19</f>
        <v>11.357173333333334</v>
      </c>
      <c r="V109" s="4"/>
      <c r="W109" t="s">
        <v>60</v>
      </c>
      <c r="X109" s="3">
        <f>AVERAGE(S111:S115)</f>
        <v>5.0201087999999991</v>
      </c>
      <c r="Y109" s="3">
        <f>AVERAGE(S99:S105)</f>
        <v>5.4032799999999996</v>
      </c>
      <c r="Z109" s="3">
        <f>AVERAGE(S106:S110)</f>
        <v>3.9273083733333332</v>
      </c>
      <c r="AA109" s="3">
        <f>AVERAGE(S92:S98)</f>
        <v>2.6518476444444441</v>
      </c>
    </row>
    <row r="110" spans="1:27" x14ac:dyDescent="0.3">
      <c r="A110" t="s">
        <v>26</v>
      </c>
      <c r="B110" s="17">
        <f>'Summary-Masseter'!K20</f>
        <v>9.427536533333333</v>
      </c>
      <c r="C110" s="17">
        <f>'Summary-Plantaris'!K20</f>
        <v>4.8172170666666663</v>
      </c>
      <c r="D110" s="17">
        <f>'Summary-Rectus femoris '!K20</f>
        <v>4.6263429333333326</v>
      </c>
      <c r="E110" s="17">
        <f>'Summary pec.major'!K20</f>
        <v>7.2737877333333332</v>
      </c>
      <c r="F110" s="17">
        <f>'Summary Intercostals'!K20</f>
        <v>8.3391317333333319</v>
      </c>
      <c r="G110" s="17">
        <f>'Summary-Diaphragm'!K20</f>
        <v>11.929470933333333</v>
      </c>
      <c r="H110" s="17">
        <f>'Summary semitendinosus'!K20</f>
        <v>3.5992170666666663</v>
      </c>
      <c r="I110" s="17">
        <f>'Summary-Glut.max'!K20</f>
        <v>3.3049482666666665</v>
      </c>
      <c r="J110" s="17">
        <f>'Summary- Lower trapezius '!K20</f>
        <v>7.3640821333333326</v>
      </c>
      <c r="K110" s="17"/>
      <c r="L110" s="10">
        <f>'Summary-Biceps femoris'!K20</f>
        <v>5.236317333333333</v>
      </c>
      <c r="M110" s="17">
        <f>'Summary-Vastus medialis '!K20</f>
        <v>4.2925568000000007</v>
      </c>
      <c r="N110" s="17">
        <f>'Summary- Biceps brachii'!K20</f>
        <v>5.6232623999999989</v>
      </c>
      <c r="O110" s="17">
        <f>'Summary-Medial trapezius'!K20</f>
        <v>7.8121978666666658</v>
      </c>
      <c r="P110" s="16">
        <f>'Summary-Gastroc'!K20</f>
        <v>4.5998175999999997</v>
      </c>
      <c r="Q110" s="17">
        <f>'Summary-Erector spinae'!K20</f>
        <v>15.269930666666664</v>
      </c>
      <c r="R110" s="17">
        <f>'Summary-EDL'!K20</f>
        <v>11.562879999999998</v>
      </c>
      <c r="S110" s="17">
        <f>'Summary-Vastus lateralis'!K20</f>
        <v>3.4972298666666672</v>
      </c>
      <c r="T110" s="17">
        <f>'Summary-Tibialis anterior '!K20</f>
        <v>25.169834666666667</v>
      </c>
      <c r="U110" s="17">
        <f>'Summary-Triceps'!K20</f>
        <v>26.770015999999998</v>
      </c>
      <c r="V110" s="4"/>
      <c r="W110" t="s">
        <v>61</v>
      </c>
      <c r="X110" s="3">
        <f>AVERAGE(T111:T115)</f>
        <v>16.133465600000001</v>
      </c>
      <c r="Y110" s="3">
        <f>AVERAGE(T99:T105)</f>
        <v>21.983701333333329</v>
      </c>
      <c r="Z110" s="3">
        <f>AVERAGE(T106:T110)</f>
        <v>18.271948800000001</v>
      </c>
      <c r="AA110" s="3">
        <f>AVERAGE(T92:T98)</f>
        <v>15.111551999999998</v>
      </c>
    </row>
    <row r="111" spans="1:27" x14ac:dyDescent="0.3">
      <c r="A111" t="s">
        <v>27</v>
      </c>
      <c r="B111" s="17">
        <f>'Summary-Masseter'!K21</f>
        <v>9.457526399999999</v>
      </c>
      <c r="C111" s="17">
        <f>'Summary-Plantaris'!K21</f>
        <v>5.9729637333333327</v>
      </c>
      <c r="D111" s="17">
        <f>'Summary-Rectus femoris '!K21</f>
        <v>4.3968175999999994</v>
      </c>
      <c r="E111" s="17">
        <f>'Summary pec.major'!K21</f>
        <v>5.5249562666666661</v>
      </c>
      <c r="F111" s="17">
        <f>'Summary Intercostals'!K21</f>
        <v>8.7596394666666679</v>
      </c>
      <c r="G111" s="17">
        <f>'Summary-Diaphragm'!K21</f>
        <v>12.259467733333333</v>
      </c>
      <c r="H111" s="17">
        <f>'Summary semitendinosus'!K21</f>
        <v>3.4108330666666662</v>
      </c>
      <c r="I111" s="17">
        <f>'Summary-Glut.max'!K21</f>
        <v>5.0236815999999997</v>
      </c>
      <c r="J111" s="17">
        <f>'Summary- Lower trapezius '!K21</f>
        <v>7.7109685333333324</v>
      </c>
      <c r="K111" s="17"/>
      <c r="L111" s="10">
        <f>'Summary-Biceps femoris'!K21</f>
        <v>6.207685866666667</v>
      </c>
      <c r="M111" s="17">
        <f>'Summary-Vastus medialis '!K21</f>
        <v>8.6945711999999986</v>
      </c>
      <c r="N111" s="17">
        <f>'Summary- Biceps brachii'!K21</f>
        <v>5.9450309333333351</v>
      </c>
      <c r="O111" s="17">
        <f>'Summary-Medial trapezius'!K21</f>
        <v>7.0637503999999991</v>
      </c>
      <c r="P111" s="16">
        <f>'Summary-Gastroc'!K21</f>
        <v>5.0529135999999992</v>
      </c>
      <c r="Q111" s="17">
        <f>'Summary-Erector spinae'!K21</f>
        <v>10.007088</v>
      </c>
      <c r="R111" s="17">
        <f>'Summary-EDL'!K21</f>
        <v>19.262805333333333</v>
      </c>
      <c r="S111" s="17">
        <f>'Summary-Vastus lateralis'!K21</f>
        <v>4.5656053333333322</v>
      </c>
      <c r="T111" s="17">
        <f>'Summary-Tibialis anterior '!K21</f>
        <v>36.897280000000002</v>
      </c>
      <c r="U111" s="17">
        <f>'Summary-Triceps'!K21</f>
        <v>31.414655999999997</v>
      </c>
      <c r="V111" s="4"/>
      <c r="W111" t="s">
        <v>62</v>
      </c>
      <c r="X111" s="3">
        <f>AVERAGE(U111:U115)</f>
        <v>13.008240000000001</v>
      </c>
      <c r="Y111" s="3">
        <f>AVERAGE(U99:U105)</f>
        <v>13.213173333333332</v>
      </c>
      <c r="Z111" s="3">
        <f>AVERAGE(U106:U110)</f>
        <v>13.251406933333334</v>
      </c>
      <c r="AA111" s="3">
        <f>AVERAGE(U92:U98)</f>
        <v>10.148607999999999</v>
      </c>
    </row>
    <row r="112" spans="1:27" x14ac:dyDescent="0.3">
      <c r="A112" t="s">
        <v>28</v>
      </c>
      <c r="B112" s="17">
        <f>'Summary-Masseter'!K22</f>
        <v>8.9484565333333332</v>
      </c>
      <c r="C112" s="17">
        <f>'Summary-Plantaris'!K22</f>
        <v>4.0661711999999994</v>
      </c>
      <c r="D112" s="17">
        <f>'Summary-Rectus femoris '!K22</f>
        <v>6.3310015999999996</v>
      </c>
      <c r="E112" s="17">
        <f>'Summary pec.major'!K22</f>
        <v>5.3188165333333339</v>
      </c>
      <c r="F112" s="17">
        <f>'Summary Intercostals'!K22</f>
        <v>9.6307530666666654</v>
      </c>
      <c r="G112" s="17">
        <f>'Summary-Diaphragm'!K22</f>
        <v>14.159547733333332</v>
      </c>
      <c r="H112" s="17">
        <f>'Summary semitendinosus'!K22</f>
        <v>3.8891551999999994</v>
      </c>
      <c r="I112" s="17">
        <f>'Summary-Glut.max'!K22</f>
        <v>6.7049546666666648</v>
      </c>
      <c r="J112" s="17">
        <f>'Summary- Lower trapezius '!K22</f>
        <v>6.4346128000000009</v>
      </c>
      <c r="K112" s="17"/>
      <c r="L112" s="10">
        <f>'Summary-Biceps femoris'!K22</f>
        <v>5.7034880000000001</v>
      </c>
      <c r="M112" s="17">
        <f>'Summary-Vastus medialis '!K22</f>
        <v>6.8067253333333326</v>
      </c>
      <c r="N112" s="17">
        <f>'Summary- Biceps brachii'!K22</f>
        <v>5.7070607999999989</v>
      </c>
      <c r="O112" s="17">
        <f>'Summary-Medial trapezius'!K22</f>
        <v>7.0336522666666665</v>
      </c>
      <c r="P112" s="16">
        <f>'Summary-Gastroc'!K22</f>
        <v>5.3272613333333334</v>
      </c>
      <c r="Q112" s="17"/>
      <c r="R112" s="17">
        <f>'Summary-EDL'!K22</f>
        <v>20.527359999999994</v>
      </c>
      <c r="S112" s="17">
        <f>'Summary-Vastus lateralis'!K22</f>
        <v>3.5994336000000002</v>
      </c>
      <c r="T112" s="17">
        <f>'Summary-Tibialis anterior '!K22</f>
        <v>6.8424533333333315</v>
      </c>
      <c r="U112" s="17">
        <f>'Summary-Triceps'!K22</f>
        <v>5.5865600000000004</v>
      </c>
      <c r="V112" s="4"/>
      <c r="W112" s="2" t="s">
        <v>50</v>
      </c>
      <c r="X112" s="6" t="s">
        <v>34</v>
      </c>
      <c r="Y112" s="6" t="s">
        <v>34</v>
      </c>
      <c r="Z112" s="6" t="s">
        <v>34</v>
      </c>
      <c r="AA112" s="6" t="s">
        <v>34</v>
      </c>
    </row>
    <row r="113" spans="1:27" x14ac:dyDescent="0.3">
      <c r="A113" t="s">
        <v>29</v>
      </c>
      <c r="B113" s="17">
        <f>'Summary-Masseter'!K23</f>
        <v>8.8845791999999992</v>
      </c>
      <c r="C113" s="17">
        <f>'Summary-Plantaris'!K23</f>
        <v>7.5384997333333335</v>
      </c>
      <c r="D113" s="17">
        <f>'Summary-Rectus femoris '!K23</f>
        <v>7.2378431999999995</v>
      </c>
      <c r="E113" s="17">
        <f>'Summary pec.major'!K23</f>
        <v>7.7584975999999992</v>
      </c>
      <c r="F113" s="17">
        <f>'Summary Intercostals'!K23</f>
        <v>9.2444575999999987</v>
      </c>
      <c r="G113" s="17">
        <f>'Summary-Diaphragm'!K23</f>
        <v>17.82394133333333</v>
      </c>
      <c r="H113" s="17">
        <f>'Summary semitendinosus'!K23</f>
        <v>6.7807413333333315</v>
      </c>
      <c r="I113" s="17">
        <f>'Summary-Glut.max'!K23</f>
        <v>6.0158373333333319</v>
      </c>
      <c r="J113" s="17">
        <f>'Summary- Lower trapezius '!K23</f>
        <v>10.187460266666669</v>
      </c>
      <c r="K113" s="17"/>
      <c r="L113" s="10">
        <f>'Summary-Biceps femoris'!K23</f>
        <v>7.301395733333333</v>
      </c>
      <c r="M113" s="17">
        <f>'Summary-Vastus medialis '!K23</f>
        <v>8.4674277333333325</v>
      </c>
      <c r="N113" s="17">
        <f>'Summary- Biceps brachii'!K23</f>
        <v>8.8938901333333327</v>
      </c>
      <c r="O113" s="17">
        <f>'Summary-Medial trapezius'!K23</f>
        <v>7.514789333333332</v>
      </c>
      <c r="P113" s="16">
        <f>'Summary-Gastroc'!K23</f>
        <v>6.6848170666666658</v>
      </c>
      <c r="Q113" s="17">
        <f>'Summary-Erector spinae'!K23</f>
        <v>10.296159999999999</v>
      </c>
      <c r="R113" s="17">
        <f>'Summary-EDL'!K23</f>
        <v>12.480981333333331</v>
      </c>
      <c r="S113" s="17">
        <f>'Summary-Vastus lateralis'!K23</f>
        <v>4.810937599999999</v>
      </c>
      <c r="T113" s="17">
        <f>'Summary-Tibialis anterior '!K23</f>
        <v>17.266368</v>
      </c>
      <c r="U113" s="17"/>
      <c r="V113" s="4"/>
      <c r="W113" t="s">
        <v>37</v>
      </c>
      <c r="X113" s="3">
        <f>(STDEVA(B111:B115))/(SQRT(COUNT(B111:B115)))</f>
        <v>0.74136977760574896</v>
      </c>
      <c r="Y113" s="3">
        <f>(STDEVA(B99:B105))/(SQRT(COUNT(B99:B105)))</f>
        <v>0.24889234564177268</v>
      </c>
      <c r="Z113" s="3">
        <f>(STDEVA(B106:B110))/(SQRT(COUNT(B106:B110)))</f>
        <v>0.5946003673454523</v>
      </c>
      <c r="AA113" s="3">
        <f>(STDEVA(B92:B98))/(SQRT(COUNT(B92:B98)))</f>
        <v>0.13199547506031029</v>
      </c>
    </row>
    <row r="114" spans="1:27" x14ac:dyDescent="0.3">
      <c r="A114" t="s">
        <v>30</v>
      </c>
      <c r="B114" s="17">
        <f>'Summary-Masseter'!K24</f>
        <v>5.6514117333333322</v>
      </c>
      <c r="C114" s="17">
        <f>'Summary-Plantaris'!K24</f>
        <v>5.524090133333333</v>
      </c>
      <c r="D114" s="17">
        <f>'Summary-Rectus femoris '!K24</f>
        <v>6.0895669333333329</v>
      </c>
      <c r="E114" s="17">
        <f>'Summary pec.major'!K24</f>
        <v>4.7476015999999985</v>
      </c>
      <c r="F114" s="17">
        <f>'Summary Intercostals'!K24</f>
        <v>9.2654613333333309</v>
      </c>
      <c r="G114" s="17">
        <f>'Summary-Diaphragm'!K24</f>
        <v>15.377114666666669</v>
      </c>
      <c r="H114" s="17">
        <f>'Summary semitendinosus'!K24</f>
        <v>5.1186314666666668</v>
      </c>
      <c r="I114" s="17">
        <f>'Summary-Glut.max'!K24</f>
        <v>4.9257002666666656</v>
      </c>
      <c r="J114" s="17">
        <f>'Summary- Lower trapezius '!K24</f>
        <v>9.9547952000000013</v>
      </c>
      <c r="K114" s="17"/>
      <c r="L114" s="10">
        <f>'Summary-Biceps femoris'!K24</f>
        <v>5.3804202666666647</v>
      </c>
      <c r="M114" s="17">
        <f>'Summary-Vastus medialis '!K24</f>
        <v>6.8686538666666657</v>
      </c>
      <c r="N114" s="17">
        <f>'Summary- Biceps brachii'!K24</f>
        <v>7.8957797333333328</v>
      </c>
      <c r="O114" s="17">
        <f>'Summary-Medial trapezius'!K24</f>
        <v>6.7229269333333335</v>
      </c>
      <c r="P114" s="16">
        <f>'Summary-Gastroc'!K24</f>
        <v>4.9163893333333322</v>
      </c>
      <c r="Q114" s="17"/>
      <c r="R114" s="17"/>
      <c r="S114" s="17">
        <f>'Summary-Vastus lateralis'!K24</f>
        <v>8.8330442666666649</v>
      </c>
      <c r="T114" s="17">
        <f>'Summary-Tibialis anterior '!K24</f>
        <v>5.0322346666666649</v>
      </c>
      <c r="U114" s="17"/>
      <c r="V114" s="4"/>
      <c r="W114" t="s">
        <v>38</v>
      </c>
      <c r="X114" s="3">
        <f>(STDEVA(C111:C115))/(SQRT(COUNT(C111:C115)))</f>
        <v>0.64519174942623292</v>
      </c>
      <c r="Y114" s="3">
        <f>(STDEVA(C99:C105))/(SQRT(COUNT(C99:C105)))</f>
        <v>0.38943957500046772</v>
      </c>
      <c r="Z114" s="3">
        <f>(STDEVA(C106:C110))/(SQRT(COUNT(C106:C110)))</f>
        <v>0.89702203005480941</v>
      </c>
      <c r="AA114" s="3">
        <f>(STDEVA(C92:C98))/(SQRT(COUNT(C92:C98)))</f>
        <v>0.507998366255351</v>
      </c>
    </row>
    <row r="115" spans="1:27" x14ac:dyDescent="0.3">
      <c r="A115" t="s">
        <v>31</v>
      </c>
      <c r="B115" s="17">
        <f>'Summary-Masseter'!K25</f>
        <v>6.6975925333333315</v>
      </c>
      <c r="C115" s="17">
        <f>'Summary-Plantaris'!K25</f>
        <v>4.119654933333333</v>
      </c>
      <c r="D115" s="17">
        <f>'Summary-Rectus femoris '!K25</f>
        <v>4.571559999999999</v>
      </c>
      <c r="E115" s="17">
        <f>'Summary pec.major'!K25</f>
        <v>6.1195568000000007</v>
      </c>
      <c r="F115" s="17">
        <f>'Summary Intercostals'!K25</f>
        <v>7.8289791999999991</v>
      </c>
      <c r="G115" s="17">
        <f>'Summary-Diaphragm'!K25</f>
        <v>11.020030933333334</v>
      </c>
      <c r="H115" s="17">
        <f>'Summary semitendinosus'!K25</f>
        <v>3.209457066666666</v>
      </c>
      <c r="I115" s="17">
        <f>'Summary-Glut.max'!K25</f>
        <v>3.6067957333333323</v>
      </c>
      <c r="J115" s="17">
        <f>'Summary- Lower trapezius '!K25</f>
        <v>6.0191935999999995</v>
      </c>
      <c r="K115" s="17"/>
      <c r="L115" s="10">
        <f>'Summary-Biceps femoris'!K25</f>
        <v>4.7108992000000001</v>
      </c>
      <c r="M115" s="17">
        <f>'Summary-Vastus medialis '!K25</f>
        <v>4.0703936000000001</v>
      </c>
      <c r="N115" s="17">
        <f>'Summary- Biceps brachii'!K25</f>
        <v>5.2644666666666673</v>
      </c>
      <c r="O115" s="17">
        <f>'Summary-Medial trapezius'!K25</f>
        <v>6.583587733333335</v>
      </c>
      <c r="P115" s="16">
        <f>'Summary-Gastroc'!K25</f>
        <v>2.8420000000000005</v>
      </c>
      <c r="Q115" s="17">
        <f>'Summary-Erector spinae'!K25</f>
        <v>10.125098666666666</v>
      </c>
      <c r="R115" s="17">
        <f>'Summary-EDL'!K25</f>
        <v>13.05696</v>
      </c>
      <c r="S115" s="17">
        <f>'Summary-Vastus lateralis'!K25</f>
        <v>3.291523199999999</v>
      </c>
      <c r="T115" s="17">
        <f>'Summary-Tibialis anterior '!K25</f>
        <v>14.628991999999997</v>
      </c>
      <c r="U115" s="17">
        <f>'Summary-Triceps'!K25</f>
        <v>2.023504</v>
      </c>
      <c r="V115" s="4"/>
      <c r="W115" t="s">
        <v>39</v>
      </c>
      <c r="X115" s="3">
        <f>(STDEVA(D111:D115))/(SQRT(COUNT(D111:D115)))</f>
        <v>0.54237133113743419</v>
      </c>
      <c r="Y115" s="3">
        <f>(STDEVA(D99:D105))/(SQRT(COUNT(D99:D105)))</f>
        <v>0.30652587699921663</v>
      </c>
      <c r="Z115" s="3">
        <f>(STDEVA(D106:D110))/(SQRT(COUNT(D106:D110)))</f>
        <v>0.24497403950495272</v>
      </c>
      <c r="AA115" s="3">
        <f>(STDEVA(D92:D98))/(SQRT(COUNT(D92:D98)))</f>
        <v>0.153242598461684</v>
      </c>
    </row>
    <row r="116" spans="1:27" x14ac:dyDescent="0.3">
      <c r="V116" s="4"/>
      <c r="W116" t="s">
        <v>40</v>
      </c>
      <c r="X116" s="3">
        <f>(STDEVA(E111:E115))/(SQRT(COUNT(E111:E115)))</f>
        <v>0.51519344396740585</v>
      </c>
      <c r="Y116" s="3">
        <f>(STDEVA(E99:E105))/(SQRT(COUNT(E99:E105)))</f>
        <v>0.46815254044222859</v>
      </c>
      <c r="Z116" s="3">
        <f>(STDEVA(E106:E110))/(SQRT(COUNT(E106:E110)))</f>
        <v>0.82556895577682943</v>
      </c>
      <c r="AA116" s="3">
        <f>(STDEVA(E92:E98))/(SQRT(COUNT(E92:E98)))</f>
        <v>0.47220583747482875</v>
      </c>
    </row>
    <row r="117" spans="1:27" x14ac:dyDescent="0.3">
      <c r="V117" s="4"/>
      <c r="W117" t="s">
        <v>41</v>
      </c>
      <c r="X117" s="3">
        <f>(STDEVA(F111:F115))/(SQRT(COUNT(F111:F115)))</f>
        <v>0.31164762634973187</v>
      </c>
      <c r="Y117" s="3">
        <f>(STDEVA(F99:F105))/(SQRT(COUNT(F99:F105)))</f>
        <v>0.63546295018233323</v>
      </c>
      <c r="Z117" s="3">
        <f>(STDEVA(F106:F110))/(SQRT(COUNT(F106:F110)))</f>
        <v>0.6885579873233092</v>
      </c>
      <c r="AA117" s="3">
        <f>(STDEVA(F92:F98))/(SQRT(COUNT(F92:F98)))</f>
        <v>0.75924957145182881</v>
      </c>
    </row>
    <row r="118" spans="1:27" x14ac:dyDescent="0.3">
      <c r="V118" s="4"/>
      <c r="W118" t="s">
        <v>42</v>
      </c>
      <c r="X118" s="3">
        <f>(STDEVA(G111:G115))/(SQRT(COUNT(G111:G115)))</f>
        <v>1.1910530970161677</v>
      </c>
      <c r="Y118" s="3">
        <f>(STDEVA(G99:G105))/(SQRT(COUNT(G99:G105)))</f>
        <v>0.34735313318207073</v>
      </c>
      <c r="Z118" s="3">
        <f>(STDEVA(G106:G110))/(SQRT(COUNT(G106:G110)))</f>
        <v>0.81662127676435459</v>
      </c>
      <c r="AA118" s="3">
        <f>(STDEVA(G92:G98))/(SQRT(COUNT(G92:G98)))</f>
        <v>0.47534621524473752</v>
      </c>
    </row>
    <row r="119" spans="1:27" x14ac:dyDescent="0.3">
      <c r="V119" s="4"/>
      <c r="W119" t="s">
        <v>43</v>
      </c>
      <c r="X119" s="3">
        <f>(STDEVA(H111:H115))/(SQRT(COUNT(H111:H115)))</f>
        <v>0.66361661129351868</v>
      </c>
      <c r="Y119" s="3">
        <f>(STDEVA(H99:H105))/(SQRT(COUNT(H99:H105)))</f>
        <v>0.2542796523098303</v>
      </c>
      <c r="Z119" s="3">
        <f>(STDEVA(H106:H110))/(SQRT(COUNT(H106:H110)))</f>
        <v>0.55077071085132745</v>
      </c>
      <c r="AA119" s="3">
        <f>(STDEVA(H92:H98))/(SQRT(COUNT(H92:H98)))</f>
        <v>0.53576657935703209</v>
      </c>
    </row>
    <row r="120" spans="1:27" x14ac:dyDescent="0.3">
      <c r="V120" s="4"/>
      <c r="W120" t="s">
        <v>44</v>
      </c>
      <c r="X120" s="3">
        <f>(STDEVA(I111:I115))/(SQRT(COUNT(I111:I115)))</f>
        <v>0.52724591172087443</v>
      </c>
      <c r="Y120" s="3">
        <f>(STDEVA(I99:I105))/(SQRT(COUNT(I99:I105)))</f>
        <v>0.28064745820961107</v>
      </c>
      <c r="Z120" s="3">
        <f>(STDEVA(I106:I110))/(SQRT(COUNT(I106:I110)))</f>
        <v>0.68533921773736572</v>
      </c>
      <c r="AA120" s="3">
        <f>(STDEVA(I92:I98))/(SQRT(COUNT(I92:I98)))</f>
        <v>0.38192200227425982</v>
      </c>
    </row>
    <row r="121" spans="1:27" x14ac:dyDescent="0.3">
      <c r="V121" s="4"/>
      <c r="W121" t="s">
        <v>51</v>
      </c>
      <c r="X121" s="3">
        <f>(STDEVA(J111:J115))/(SQRT(COUNT(J111:J115)))</f>
        <v>0.86732126192697212</v>
      </c>
      <c r="Y121" s="3">
        <f>(STDEVA(J99:J105))/(SQRT(COUNT(J99:J105)))</f>
        <v>0.72023405130331042</v>
      </c>
      <c r="Z121" s="3">
        <f>(STDEVA(J106:J110))/(SQRT(COUNT(J106:J110)))</f>
        <v>0.46877084814502673</v>
      </c>
      <c r="AA121" s="3">
        <f>(STDEVA(J92:J98))/(SQRT(COUNT(J92:J98)))</f>
        <v>0.70000541654217552</v>
      </c>
    </row>
    <row r="122" spans="1:27" x14ac:dyDescent="0.3">
      <c r="V122" s="4"/>
      <c r="W122" t="s">
        <v>53</v>
      </c>
      <c r="X122" s="3" t="e">
        <f>(STDEVA(K111:K115))/(SQRT(COUNT(K111:K115)))</f>
        <v>#DIV/0!</v>
      </c>
      <c r="Y122" s="3" t="e">
        <f>(STDEVA(K99:K105))/(SQRT(COUNT(K99:K105)))</f>
        <v>#DIV/0!</v>
      </c>
      <c r="Z122" s="3" t="e">
        <f>(STDEVA(K106:K110))/(SQRT(COUNT(K106:K110)))</f>
        <v>#DIV/0!</v>
      </c>
      <c r="AA122" s="3" t="e">
        <f>(STDEVA(K92:K98))/(SQRT(COUNT(K92:K98)))</f>
        <v>#DIV/0!</v>
      </c>
    </row>
    <row r="123" spans="1:27" x14ac:dyDescent="0.3">
      <c r="V123" s="4"/>
      <c r="W123" t="s">
        <v>54</v>
      </c>
      <c r="X123" s="3">
        <f>(STDEVA(L111:L115))/(SQRT(COUNT(L111:L115)))</f>
        <v>0.43436329680994584</v>
      </c>
      <c r="Y123" s="3">
        <f>(STDEVA(L99:L105))/(SQRT(COUNT(L99:L105)))</f>
        <v>0.57819741435675065</v>
      </c>
      <c r="Z123" s="3">
        <f>(STDEVA(L106:L110))/(SQRT(COUNT(L106:L110)))</f>
        <v>0.24628563681299506</v>
      </c>
      <c r="AA123" s="3">
        <f>(STDEVA(L92:L98))/(SQRT(COUNT(L92:L98)))</f>
        <v>0.35001627394339874</v>
      </c>
    </row>
    <row r="124" spans="1:27" x14ac:dyDescent="0.3">
      <c r="V124" s="4"/>
      <c r="W124" t="s">
        <v>55</v>
      </c>
      <c r="X124" s="3">
        <f>(STDEVA(M111:M115))/(SQRT(COUNT(M111:M115)))</f>
        <v>0.82645069593498521</v>
      </c>
      <c r="Y124" s="3">
        <f>(STDEVA(M99:M105))/(SQRT(COUNT(M99:M105)))</f>
        <v>0.67709882482769124</v>
      </c>
      <c r="Z124" s="3">
        <f>(STDEVA(M106:M110))/(SQRT(COUNT(M106:M110)))</f>
        <v>0.75670432764782536</v>
      </c>
      <c r="AA124" s="3">
        <f>(STDEVA(M92:M98))/(SQRT(COUNT(M92:M98)))</f>
        <v>0.28643465608701141</v>
      </c>
    </row>
    <row r="125" spans="1:27" x14ac:dyDescent="0.3">
      <c r="V125" s="4"/>
      <c r="W125" t="s">
        <v>56</v>
      </c>
      <c r="X125" s="3">
        <f>(STDEVA(N111:N115))/(SQRT(COUNT(N111:N115)))</f>
        <v>0.70182617384309831</v>
      </c>
      <c r="Y125" s="3">
        <f>(STDEVA(N99:N105))/(SQRT(COUNT(N99:N105)))</f>
        <v>0.66793804260290135</v>
      </c>
      <c r="Z125" s="3">
        <f>(STDEVA(N106:N110))/(SQRT(COUNT(N106:N110)))</f>
        <v>0.30051481095061028</v>
      </c>
      <c r="AA125" s="3">
        <f>(STDEVA(N92:N98))/(SQRT(COUNT(N92:N98)))</f>
        <v>0.2373373349978756</v>
      </c>
    </row>
    <row r="126" spans="1:27" x14ac:dyDescent="0.3">
      <c r="V126" s="4"/>
      <c r="W126" t="s">
        <v>57</v>
      </c>
      <c r="X126" s="3">
        <f>(STDEVA(O111:O115))/(SQRT(COUNT(O111:O115)))</f>
        <v>0.1610980423778316</v>
      </c>
      <c r="Y126" s="3">
        <f>(STDEVA(O99:O105))/(SQRT(COUNT(O99:O105)))</f>
        <v>0.455410516991198</v>
      </c>
      <c r="Z126" s="3">
        <f>(STDEVA(O106:O110))/(SQRT(COUNT(O106:O110)))</f>
        <v>0.54530443362039838</v>
      </c>
      <c r="AA126" s="3">
        <f>(STDEVA(O92:O98))/(SQRT(COUNT(O92:O98)))</f>
        <v>0.52009002751663369</v>
      </c>
    </row>
    <row r="127" spans="1:27" x14ac:dyDescent="0.3">
      <c r="V127" s="4"/>
      <c r="W127" t="s">
        <v>52</v>
      </c>
      <c r="X127" s="3">
        <f>(STDEVA(P111:P115))/(SQRT(COUNT(P111:P115)))</f>
        <v>0.61669377694236349</v>
      </c>
      <c r="Y127" s="3">
        <f>(STDEVA(P99:P105))/(SQRT(COUNT(P99:P105)))</f>
        <v>0.38863692392494276</v>
      </c>
      <c r="Z127" s="3">
        <f>(STDEVA(P106:P110))/(SQRT(COUNT(P106:P110)))</f>
        <v>0.66600609995883631</v>
      </c>
      <c r="AA127" s="3">
        <f>(STDEVA(P92:P98))/(SQRT(COUNT(P92:P98)))</f>
        <v>0.48640294397549716</v>
      </c>
    </row>
    <row r="128" spans="1:27" x14ac:dyDescent="0.3">
      <c r="V128" s="4"/>
      <c r="W128" t="s">
        <v>58</v>
      </c>
      <c r="X128" s="3">
        <f>(STDEVA(Q111:Q115))/(SQRT(COUNT(Q111:Q115)))</f>
        <v>8.3915009382141484E-2</v>
      </c>
      <c r="Y128" s="3">
        <f>(STDEVA(Q99:Q105))/(SQRT(COUNT(Q99:Q105)))</f>
        <v>4.3163671025235821</v>
      </c>
      <c r="Z128" s="3">
        <f>(STDEVA(Q106:Q110))/(SQRT(COUNT(Q106:Q110)))</f>
        <v>1.3427272156903853</v>
      </c>
      <c r="AA128" s="3">
        <f>(STDEVA(Q92:Q98))/(SQRT(COUNT(Q92:Q98)))</f>
        <v>1.9230955009320898</v>
      </c>
    </row>
    <row r="129" spans="1:27" x14ac:dyDescent="0.3">
      <c r="V129" s="4"/>
      <c r="W129" t="s">
        <v>59</v>
      </c>
      <c r="X129" s="3">
        <f>(STDEVA(R111:R115))/(SQRT(COUNT(R111:R115)))</f>
        <v>2.0765937092842233</v>
      </c>
      <c r="Y129" s="3">
        <f>(STDEVA(R99:R105))/(SQRT(COUNT(R99:R105)))</f>
        <v>3.4664561718029123</v>
      </c>
      <c r="Z129" s="3">
        <f>(STDEVA(R106:R110))/(SQRT(COUNT(R106:R110)))</f>
        <v>5.593493760790845</v>
      </c>
      <c r="AA129" s="3">
        <f>(STDEVA(R92:R98))/(SQRT(COUNT(R92:R98)))</f>
        <v>3.3833025683731459</v>
      </c>
    </row>
    <row r="130" spans="1:27" x14ac:dyDescent="0.3">
      <c r="V130" s="4"/>
      <c r="W130" t="s">
        <v>60</v>
      </c>
      <c r="X130" s="3">
        <f>(STDEVA(S111:S115))/(SQRT(COUNT(S111:S115)))</f>
        <v>0.99486504274470333</v>
      </c>
      <c r="Y130" s="3">
        <f>(STDEVA(S99:S105))/(SQRT(COUNT(S99:S105)))</f>
        <v>0.78141910403147385</v>
      </c>
      <c r="Z130" s="3">
        <f>(STDEVA(S106:S110))/(SQRT(COUNT(S106:S110)))</f>
        <v>0.7408853994372081</v>
      </c>
      <c r="AA130" s="3">
        <f>(STDEVA(S92:S98))/(SQRT(COUNT(S92:S98)))</f>
        <v>0.49829041418995645</v>
      </c>
    </row>
    <row r="131" spans="1:27" x14ac:dyDescent="0.3">
      <c r="V131" s="4"/>
      <c r="W131" t="s">
        <v>61</v>
      </c>
      <c r="X131" s="3">
        <f>(STDEVA(T111:T115))/(SQRT(COUNT(T111:T115)))</f>
        <v>5.6755754522040203</v>
      </c>
      <c r="Y131" s="3">
        <f>(STDEVA(T99:T105))/(SQRT(COUNT(T99:T105)))</f>
        <v>3.4664561718029123</v>
      </c>
      <c r="Z131" s="3">
        <f>(STDEVA(T106:T110))/(SQRT(COUNT(T106:T110)))</f>
        <v>4.8868733277513829</v>
      </c>
      <c r="AA131" s="3">
        <f>(STDEVA(T92:T98))/(SQRT(COUNT(T92:T98)))</f>
        <v>1.7023071734090804</v>
      </c>
    </row>
    <row r="132" spans="1:27" x14ac:dyDescent="0.3">
      <c r="V132" s="4"/>
      <c r="W132" t="s">
        <v>62</v>
      </c>
      <c r="X132" s="3">
        <f>(STDEVA(U111:U115))/(SQRT(COUNT(U111:U115)))</f>
        <v>9.2605067263905898</v>
      </c>
      <c r="Y132" s="3">
        <f>(STDEVA(U99:U105))/(SQRT(COUNT(U99:U105)))</f>
        <v>3.3896728741249738</v>
      </c>
      <c r="Z132" s="3">
        <f>(STDEVA(U106:U110))/(SQRT(COUNT(U106:U110)))</f>
        <v>4.0039923018697072</v>
      </c>
      <c r="AA132" s="3">
        <f>(STDEVA(U92:U98))/(SQRT(COUNT(U92:U98)))</f>
        <v>2.0023284774228882</v>
      </c>
    </row>
    <row r="133" spans="1:27" x14ac:dyDescent="0.3">
      <c r="V133" s="4"/>
    </row>
    <row r="134" spans="1:27" x14ac:dyDescent="0.3">
      <c r="A134" s="2" t="s">
        <v>3</v>
      </c>
      <c r="V134" s="4"/>
      <c r="X134" s="3"/>
      <c r="Y134" s="3"/>
      <c r="Z134" s="3"/>
      <c r="AA134" s="3"/>
    </row>
    <row r="135" spans="1:27" x14ac:dyDescent="0.3">
      <c r="A135" t="s">
        <v>0</v>
      </c>
      <c r="B135" t="s">
        <v>37</v>
      </c>
      <c r="C135" t="s">
        <v>38</v>
      </c>
      <c r="D135" t="s">
        <v>39</v>
      </c>
      <c r="E135" t="s">
        <v>40</v>
      </c>
      <c r="F135" t="s">
        <v>41</v>
      </c>
      <c r="G135" t="s">
        <v>42</v>
      </c>
      <c r="H135" t="s">
        <v>43</v>
      </c>
      <c r="I135" t="s">
        <v>44</v>
      </c>
      <c r="J135" t="s">
        <v>51</v>
      </c>
      <c r="K135" t="s">
        <v>53</v>
      </c>
      <c r="L135" t="s">
        <v>54</v>
      </c>
      <c r="M135" t="s">
        <v>55</v>
      </c>
      <c r="N135" t="s">
        <v>56</v>
      </c>
      <c r="O135" t="s">
        <v>57</v>
      </c>
      <c r="P135" t="s">
        <v>52</v>
      </c>
      <c r="Q135" s="7" t="s">
        <v>58</v>
      </c>
      <c r="R135" s="7" t="s">
        <v>59</v>
      </c>
      <c r="S135" s="7" t="s">
        <v>60</v>
      </c>
      <c r="T135" s="7" t="s">
        <v>61</v>
      </c>
      <c r="U135" s="7" t="s">
        <v>62</v>
      </c>
      <c r="V135" s="4"/>
      <c r="W135" s="2" t="s">
        <v>49</v>
      </c>
      <c r="X135" s="3" t="s">
        <v>45</v>
      </c>
      <c r="Y135" s="3" t="s">
        <v>46</v>
      </c>
      <c r="Z135" s="3" t="s">
        <v>47</v>
      </c>
      <c r="AA135" s="3" t="s">
        <v>48</v>
      </c>
    </row>
    <row r="136" spans="1:27" x14ac:dyDescent="0.3">
      <c r="A136" t="s">
        <v>6</v>
      </c>
      <c r="B136" s="3">
        <f>'Summary-Masseter'!J2</f>
        <v>381.30220799999995</v>
      </c>
      <c r="C136" s="3">
        <f>'Summary-Plantaris'!J2</f>
        <v>287.46965333333333</v>
      </c>
      <c r="D136" s="3">
        <f>'Summary-Rectus femoris '!J2</f>
        <v>766.9957119999998</v>
      </c>
      <c r="E136" s="3">
        <f>'Summary pec.major'!J2</f>
        <v>712.50726399999996</v>
      </c>
      <c r="F136" s="3">
        <f>'Summary Intercostals'!J2</f>
        <v>411.84640000000002</v>
      </c>
      <c r="G136" s="3">
        <f>'Summary-Diaphragm'!J2</f>
        <v>434.48712533333327</v>
      </c>
      <c r="H136" s="3">
        <f>'Summary semitendinosus'!J2</f>
        <v>677.50681600000007</v>
      </c>
      <c r="I136" s="3">
        <f>'Summary-Glut.max'!J2</f>
        <v>647.64253866666661</v>
      </c>
      <c r="J136" s="3">
        <f>'Summary- Lower trapezius '!J2</f>
        <v>499.04004266666664</v>
      </c>
      <c r="K136" s="17">
        <f>'Summary-Soleus'!J2</f>
        <v>194.724096</v>
      </c>
      <c r="L136" s="3">
        <f>'Summary-Biceps femoris'!J2</f>
        <v>647.76379733333329</v>
      </c>
      <c r="M136" s="3">
        <f>'Summary-Vastus medialis '!J2</f>
        <v>578.96682666666652</v>
      </c>
      <c r="N136" s="3">
        <f>'Summary- Biceps brachii'!J2</f>
        <v>454.59874133333335</v>
      </c>
      <c r="O136" s="3">
        <f>'Summary-Medial trapezius'!J2</f>
        <v>360.87445333333335</v>
      </c>
      <c r="P136">
        <f>'Summary-Gastroc'!J2</f>
        <v>545.89785599999993</v>
      </c>
      <c r="Q136" s="17">
        <f>'Summary-Erector spinae'!J2</f>
        <v>210.15859199999994</v>
      </c>
      <c r="R136" s="15"/>
      <c r="S136" s="15">
        <f>'Summary-Vastus lateralis'!J2</f>
        <v>354.33947733333332</v>
      </c>
      <c r="T136" s="15">
        <f>'Summary-Tibialis anterior '!J2</f>
        <v>233.60265600000002</v>
      </c>
      <c r="U136" s="15">
        <f>'Summary-Triceps'!J2</f>
        <v>166.94286933333333</v>
      </c>
      <c r="V136" s="4"/>
      <c r="W136" t="s">
        <v>37</v>
      </c>
      <c r="X136" s="3">
        <f>AVERAGE(B155:B159)</f>
        <v>276.31385599999999</v>
      </c>
      <c r="Y136" s="3">
        <f>AVERAGE(B143:B149)</f>
        <v>342.37508266666657</v>
      </c>
      <c r="Z136" s="3">
        <f>AVERAGE(B150:B154)</f>
        <v>391.8032085333333</v>
      </c>
      <c r="AA136" s="3">
        <f>AVERAGE(B136:B142)</f>
        <v>344.75014399999992</v>
      </c>
    </row>
    <row r="137" spans="1:27" x14ac:dyDescent="0.3">
      <c r="A137" t="s">
        <v>8</v>
      </c>
      <c r="B137" s="17">
        <f>'Summary-Masseter'!J3</f>
        <v>308.079296</v>
      </c>
      <c r="C137" s="17">
        <f>'Summary-Plantaris'!J3</f>
        <v>484.49766399999999</v>
      </c>
      <c r="D137" s="17">
        <f>'Summary-Rectus femoris '!J3</f>
        <v>614.83340799999996</v>
      </c>
      <c r="E137" s="17">
        <f>'Summary pec.major'!J3</f>
        <v>589.24782933333324</v>
      </c>
      <c r="F137" s="17">
        <f>'Summary Intercostals'!J3</f>
        <v>711.93561599999998</v>
      </c>
      <c r="G137" s="17">
        <f>'Summary-Diaphragm'!J3</f>
        <v>284.85393066666671</v>
      </c>
      <c r="H137" s="17">
        <f>'Summary semitendinosus'!J3</f>
        <v>786.74355199999991</v>
      </c>
      <c r="I137" s="17">
        <f>'Summary-Glut.max'!J3</f>
        <v>796.6607786666666</v>
      </c>
      <c r="J137" s="17">
        <f>'Summary- Lower trapezius '!J3</f>
        <v>539.80893866666656</v>
      </c>
      <c r="K137" s="17">
        <f>'Summary-Soleus'!J3</f>
        <v>173.78099199999997</v>
      </c>
      <c r="L137" s="17">
        <f>'Summary-Biceps femoris'!J3</f>
        <v>767.83586133333324</v>
      </c>
      <c r="M137" s="17">
        <f>'Summary-Vastus medialis '!J3</f>
        <v>562.41501866666658</v>
      </c>
      <c r="N137" s="17">
        <f>'Summary- Biceps brachii'!J3</f>
        <v>434.65169066666658</v>
      </c>
      <c r="O137" s="17">
        <f>'Summary-Medial trapezius'!J3</f>
        <v>387.43876266666661</v>
      </c>
      <c r="P137" s="16">
        <f>'Summary-Gastroc'!J3</f>
        <v>530.307456</v>
      </c>
      <c r="Q137" s="17">
        <f>'Summary-Erector spinae'!J3</f>
        <v>224.25491199999996</v>
      </c>
      <c r="R137" s="17">
        <f>'Summary-EDL'!J3</f>
        <v>105.65094400000001</v>
      </c>
      <c r="S137" s="17">
        <f>'Summary-Vastus lateralis'!J3</f>
        <v>261.74549333333334</v>
      </c>
      <c r="T137" s="17">
        <f>'Summary-Tibialis anterior '!J3</f>
        <v>155.65715199999997</v>
      </c>
      <c r="U137" s="17">
        <f>'Summary-Triceps'!J3</f>
        <v>177.91244799999998</v>
      </c>
      <c r="V137" s="4"/>
      <c r="W137" t="s">
        <v>38</v>
      </c>
      <c r="X137" s="3">
        <f>AVERAGE(C155:C159)</f>
        <v>325.51715839999997</v>
      </c>
      <c r="Y137" s="3">
        <f>AVERAGE(C143:C149)</f>
        <v>502.51942400000001</v>
      </c>
      <c r="Z137" s="3">
        <f>AVERAGE(C150:C154)</f>
        <v>514.78548053333327</v>
      </c>
      <c r="AA137" s="3">
        <f>AVERAGE(C136:C142)</f>
        <v>384.82737066666664</v>
      </c>
    </row>
    <row r="138" spans="1:27" x14ac:dyDescent="0.3">
      <c r="A138" t="s">
        <v>9</v>
      </c>
      <c r="B138" s="17">
        <f>'Summary-Masseter'!J4</f>
        <v>368.7476053333333</v>
      </c>
      <c r="C138" s="17">
        <f>'Summary-Plantaris'!J4</f>
        <v>319.35202133333325</v>
      </c>
      <c r="D138" s="17">
        <f>'Summary-Rectus femoris '!J4</f>
        <v>628.63091199999985</v>
      </c>
      <c r="E138" s="17">
        <f>'Summary pec.major'!J4</f>
        <v>635.32612266666661</v>
      </c>
      <c r="F138" s="17">
        <f>'Summary Intercostals'!J4</f>
        <v>655.65427199999999</v>
      </c>
      <c r="G138" s="17">
        <f>'Summary-Diaphragm'!J4</f>
        <v>343.93288533333333</v>
      </c>
      <c r="H138" s="17">
        <f>'Summary semitendinosus'!J4</f>
        <v>545.59470933333318</v>
      </c>
      <c r="I138" s="17">
        <f>'Summary-Glut.max'!J4</f>
        <v>672.41395199999999</v>
      </c>
      <c r="J138" s="17">
        <f>'Summary- Lower trapezius '!J4</f>
        <v>411.62120533333325</v>
      </c>
      <c r="K138" s="17">
        <f>'Summary-Soleus'!J4</f>
        <v>95.101439999999982</v>
      </c>
      <c r="L138" s="17">
        <f>'Summary-Biceps femoris'!J4</f>
        <v>681.00599466666654</v>
      </c>
      <c r="M138" s="17"/>
      <c r="N138" s="17">
        <f>'Summary- Biceps brachii'!J4</f>
        <v>393.09461333333331</v>
      </c>
      <c r="O138" s="17">
        <f>'Summary-Medial trapezius'!J4</f>
        <v>401.30555733333324</v>
      </c>
      <c r="P138" s="16">
        <f>'Summary-Gastroc'!J4</f>
        <v>495.7573973333333</v>
      </c>
      <c r="Q138" s="17">
        <f>'Summary-Erector spinae'!J4</f>
        <v>225.41336533333333</v>
      </c>
      <c r="R138" s="17"/>
      <c r="S138" s="17">
        <f>'Summary-Vastus lateralis'!J4</f>
        <v>724.65478399999995</v>
      </c>
      <c r="T138" s="17">
        <f>'Summary-Tibialis anterior '!J4</f>
        <v>160.78682666666666</v>
      </c>
      <c r="U138" s="17">
        <f>'Summary-Triceps'!J4</f>
        <v>203.16023466666664</v>
      </c>
      <c r="V138" s="4"/>
      <c r="W138" t="s">
        <v>39</v>
      </c>
      <c r="X138" s="3">
        <f>AVERAGE(D155:D159)</f>
        <v>672.28229973333328</v>
      </c>
      <c r="Y138" s="3">
        <f>AVERAGE(D143:D149)</f>
        <v>599.14402133333328</v>
      </c>
      <c r="Z138" s="3">
        <f>AVERAGE(D150:D154)</f>
        <v>728.56364373333327</v>
      </c>
      <c r="AA138" s="3">
        <f>AVERAGE(D136:D142)</f>
        <v>687.91155199999992</v>
      </c>
    </row>
    <row r="139" spans="1:27" x14ac:dyDescent="0.3">
      <c r="A139" t="s">
        <v>10</v>
      </c>
      <c r="B139" s="17">
        <f>'Summary-Masseter'!J5</f>
        <v>402.64373333333322</v>
      </c>
      <c r="C139" s="17">
        <f>'Summary-Plantaris'!J5</f>
        <v>235.0339413333333</v>
      </c>
      <c r="D139" s="17">
        <f>'Summary-Rectus femoris '!J5</f>
        <v>505.53604266666673</v>
      </c>
      <c r="E139" s="17">
        <f>'Summary pec.major'!J5</f>
        <v>656.33851733333336</v>
      </c>
      <c r="F139" s="17">
        <f>'Summary Intercostals'!J5</f>
        <v>665.62346666666667</v>
      </c>
      <c r="G139" s="17">
        <f>'Summary-Diaphragm'!J5</f>
        <v>293.60187733333333</v>
      </c>
      <c r="H139" s="17">
        <f>'Summary semitendinosus'!J5</f>
        <v>693.0798933333333</v>
      </c>
      <c r="I139" s="17">
        <f>'Summary-Glut.max'!J5</f>
        <v>753.302144</v>
      </c>
      <c r="J139" s="17">
        <f>'Summary- Lower trapezius '!J5</f>
        <v>437.68315733333327</v>
      </c>
      <c r="K139" s="17">
        <f>'Summary-Soleus'!J5</f>
        <v>74.522111999999993</v>
      </c>
      <c r="L139" s="17">
        <f>'Summary-Biceps femoris'!J5</f>
        <v>737.35662933333322</v>
      </c>
      <c r="M139" s="17">
        <f>'Summary-Vastus medialis '!J5</f>
        <v>187.22338133333332</v>
      </c>
      <c r="N139" s="17">
        <f>'Summary- Biceps brachii'!J5</f>
        <v>321.80317866666667</v>
      </c>
      <c r="O139" s="17">
        <f>'Summary-Medial trapezius'!J5</f>
        <v>364.93661866666656</v>
      </c>
      <c r="P139" s="16">
        <f>'Summary-Gastroc'!J5</f>
        <v>392.45367466666664</v>
      </c>
      <c r="Q139" s="17">
        <f>'Summary-Erector spinae'!J5</f>
        <v>403.45573333333334</v>
      </c>
      <c r="R139" s="17">
        <f>'Summary-EDL'!J5</f>
        <v>26.692063999999998</v>
      </c>
      <c r="S139" s="17"/>
      <c r="T139" s="17">
        <f>'Summary-Tibialis anterior '!J5</f>
        <v>136.30340266666664</v>
      </c>
      <c r="U139" s="17">
        <f>'Summary-Triceps'!J5</f>
        <v>324.10276266666665</v>
      </c>
      <c r="V139" s="4"/>
      <c r="W139" t="s">
        <v>40</v>
      </c>
      <c r="X139" s="3">
        <f>AVERAGE(E155:E159)</f>
        <v>592.48543573333325</v>
      </c>
      <c r="Y139" s="3">
        <f>AVERAGE(E143:E149)</f>
        <v>562.661248</v>
      </c>
      <c r="Z139" s="3">
        <f>AVERAGE(E150:E154)</f>
        <v>706.41141759999994</v>
      </c>
      <c r="AA139" s="3">
        <f>AVERAGE(E136:E142)</f>
        <v>650.79278933333342</v>
      </c>
    </row>
    <row r="140" spans="1:27" x14ac:dyDescent="0.3">
      <c r="A140" t="s">
        <v>11</v>
      </c>
      <c r="B140" s="17">
        <f>'Summary-Masseter'!J6</f>
        <v>329.88853333333327</v>
      </c>
      <c r="C140" s="17">
        <f>'Summary-Plantaris'!J6</f>
        <v>452.34679466666665</v>
      </c>
      <c r="D140" s="17">
        <f>'Summary-Rectus femoris '!J6</f>
        <v>788.25928533333331</v>
      </c>
      <c r="E140" s="17">
        <f>'Summary pec.major'!J6</f>
        <v>646.87167999999997</v>
      </c>
      <c r="F140" s="17">
        <f>'Summary Intercostals'!J6</f>
        <v>681.53433599999994</v>
      </c>
      <c r="G140" s="17">
        <f>'Summary-Diaphragm'!J6</f>
        <v>460.57506133333328</v>
      </c>
      <c r="H140" s="17">
        <f>'Summary semitendinosus'!J6</f>
        <v>794.60804266666651</v>
      </c>
      <c r="I140" s="17">
        <f>'Summary-Glut.max'!J6</f>
        <v>748.32187733333342</v>
      </c>
      <c r="J140" s="17">
        <f>'Summary- Lower trapezius '!J6</f>
        <v>561.55754666666655</v>
      </c>
      <c r="K140" s="17">
        <f>'Summary-Soleus'!J6</f>
        <v>294.82312533333339</v>
      </c>
      <c r="L140" s="17">
        <f>'Summary-Biceps femoris'!J6</f>
        <v>635.11825066666665</v>
      </c>
      <c r="M140" s="17">
        <f>'Summary-Vastus medialis '!J6</f>
        <v>313.15050666666667</v>
      </c>
      <c r="N140" s="17">
        <f>'Summary- Biceps brachii'!J6</f>
        <v>391.34502400000002</v>
      </c>
      <c r="O140" s="17">
        <f>'Summary-Medial trapezius'!J6</f>
        <v>407.08266666666657</v>
      </c>
      <c r="P140" s="16">
        <f>'Summary-Gastroc'!J6</f>
        <v>575.44166399999995</v>
      </c>
      <c r="Q140" s="17">
        <f>'Summary-Erector spinae'!J6</f>
        <v>382.28093866666666</v>
      </c>
      <c r="R140" s="17">
        <f>'Summary-EDL'!J6</f>
        <v>194.50539733333332</v>
      </c>
      <c r="S140" s="17">
        <f>'Summary-Vastus lateralis'!J6</f>
        <v>403.73939200000001</v>
      </c>
      <c r="T140" s="17">
        <f>'Summary-Tibialis anterior '!J6</f>
        <v>192.69517866666666</v>
      </c>
      <c r="U140" s="17">
        <f>'Summary-Triceps'!J6</f>
        <v>276.52822399999997</v>
      </c>
      <c r="V140" s="4"/>
      <c r="W140" t="s">
        <v>41</v>
      </c>
      <c r="X140" s="3">
        <f>AVERAGE(F155:F159)</f>
        <v>662.13156351999999</v>
      </c>
      <c r="Y140" s="3">
        <f>AVERAGE(F143:F149)</f>
        <v>692.48968533333311</v>
      </c>
      <c r="Z140" s="3">
        <f>AVERAGE(F150:F154)</f>
        <v>739.79046399999993</v>
      </c>
      <c r="AA140" s="3">
        <f>AVERAGE(F136:F142)</f>
        <v>693.3100373333333</v>
      </c>
    </row>
    <row r="141" spans="1:27" x14ac:dyDescent="0.3">
      <c r="A141" t="s">
        <v>12</v>
      </c>
      <c r="B141" s="17">
        <f>'Summary-Masseter'!J7</f>
        <v>295.4250879999999</v>
      </c>
      <c r="C141" s="17">
        <f>'Summary-Plantaris'!J7</f>
        <v>530.26414933333319</v>
      </c>
      <c r="D141" s="17">
        <f>'Summary-Rectus femoris '!J7</f>
        <v>794.61670399999991</v>
      </c>
      <c r="E141" s="17">
        <f>'Summary pec.major'!J7</f>
        <v>495.31566933333335</v>
      </c>
      <c r="F141" s="17">
        <f>'Summary Intercostals'!J7</f>
        <v>1017.3775359999997</v>
      </c>
      <c r="G141" s="17">
        <f>'Summary-Diaphragm'!J7</f>
        <v>401.45280000000002</v>
      </c>
      <c r="H141" s="17">
        <f>'Summary semitendinosus'!J7</f>
        <v>734.39445333333333</v>
      </c>
      <c r="I141" s="17">
        <f>'Summary-Glut.max'!J7</f>
        <v>819.03300266666656</v>
      </c>
      <c r="J141" s="17">
        <f>'Summary- Lower trapezius '!J7</f>
        <v>634.52061866666656</v>
      </c>
      <c r="K141" s="17">
        <f>'Summary-Soleus'!J7</f>
        <v>80.93149866666667</v>
      </c>
      <c r="L141" s="17">
        <f>'Summary-Biceps femoris'!J7</f>
        <v>622.49002666666661</v>
      </c>
      <c r="M141" s="17">
        <f>'Summary-Vastus medialis '!J7</f>
        <v>616.27985066666656</v>
      </c>
      <c r="N141" s="17">
        <f>'Summary- Biceps brachii'!J7</f>
        <v>483.84806399999991</v>
      </c>
      <c r="O141" s="17">
        <f>'Summary-Medial trapezius'!J7</f>
        <v>591.68166399999996</v>
      </c>
      <c r="P141" s="16">
        <f>'Summary-Gastroc'!J7</f>
        <v>574.99127466666653</v>
      </c>
      <c r="Q141" s="17">
        <f>'Summary-Erector spinae'!J7</f>
        <v>183.04645333333332</v>
      </c>
      <c r="R141" s="17">
        <f>'Summary-EDL'!J7</f>
        <v>49.107594666666664</v>
      </c>
      <c r="S141" s="17">
        <f>'Summary-Vastus lateralis'!J7</f>
        <v>675.09463466666659</v>
      </c>
      <c r="T141" s="17">
        <f>'Summary-Tibialis anterior '!J7</f>
        <v>247.20094933333331</v>
      </c>
      <c r="U141" s="17">
        <f>'Summary-Triceps'!J7</f>
        <v>209.93123200000005</v>
      </c>
      <c r="V141" s="4"/>
      <c r="W141" t="s">
        <v>42</v>
      </c>
      <c r="X141" s="3">
        <f>AVERAGE(G155:G159)</f>
        <v>328.51224746666662</v>
      </c>
      <c r="Y141" s="3">
        <f>AVERAGE(G143:G149)</f>
        <v>382.03285333333326</v>
      </c>
      <c r="Z141" s="3">
        <f>AVERAGE(G150:G154)</f>
        <v>389.7166933333333</v>
      </c>
      <c r="AA141" s="3">
        <f>AVERAGE(G136:G142)</f>
        <v>384.65228799999994</v>
      </c>
    </row>
    <row r="142" spans="1:27" x14ac:dyDescent="0.3">
      <c r="A142" t="s">
        <v>13</v>
      </c>
      <c r="B142" s="17">
        <f>'Summary-Masseter'!J8</f>
        <v>327.16454399999998</v>
      </c>
      <c r="C142" s="17"/>
      <c r="D142" s="17">
        <f>'Summary-Rectus femoris '!J8</f>
        <v>716.50879999999984</v>
      </c>
      <c r="E142" s="17">
        <f>'Summary pec.major'!J8</f>
        <v>819.94244266666669</v>
      </c>
      <c r="F142" s="17">
        <f>'Summary Intercostals'!J8</f>
        <v>709.19863466666652</v>
      </c>
      <c r="G142" s="17">
        <f>'Summary-Diaphragm'!J8</f>
        <v>473.66233599999998</v>
      </c>
      <c r="H142" s="17">
        <f>'Summary semitendinosus'!J8</f>
        <v>666.76676266666652</v>
      </c>
      <c r="I142" s="17">
        <f>'Summary-Glut.max'!J8</f>
        <v>863.56091733333346</v>
      </c>
      <c r="J142" s="17">
        <f>'Summary- Lower trapezius '!J8</f>
        <v>646.36066133333316</v>
      </c>
      <c r="K142" s="17">
        <f>'Summary-Soleus'!J8</f>
        <v>409.89759999999995</v>
      </c>
      <c r="L142" s="17">
        <f>'Summary-Biceps femoris'!J8</f>
        <v>712.8970240000001</v>
      </c>
      <c r="M142" s="17">
        <f>'Summary-Vastus medialis '!J8</f>
        <v>611.55076266666651</v>
      </c>
      <c r="N142" s="17">
        <f>'Summary- Biceps brachii'!J8</f>
        <v>631.8789119999999</v>
      </c>
      <c r="O142" s="17">
        <f>'Summary-Medial trapezius'!J8</f>
        <v>690.39487999999994</v>
      </c>
      <c r="P142" s="16">
        <f>'Summary-Gastroc'!J8</f>
        <v>524.72089599999993</v>
      </c>
      <c r="Q142" s="17">
        <f>'Summary-Erector spinae'!J8</f>
        <v>346.70884266666656</v>
      </c>
      <c r="R142" s="17">
        <f>'Summary-EDL'!J8</f>
        <v>62.378922666666654</v>
      </c>
      <c r="S142" s="17">
        <f>'Summary-Vastus lateralis'!J8</f>
        <v>783.32665599999996</v>
      </c>
      <c r="T142" s="17">
        <f>'Summary-Tibialis anterior '!J8</f>
        <v>339.88587733333333</v>
      </c>
      <c r="U142" s="17">
        <f>'Summary-Triceps'!J8</f>
        <v>347.79583999999994</v>
      </c>
      <c r="V142" s="4"/>
      <c r="W142" t="s">
        <v>43</v>
      </c>
      <c r="X142" s="3">
        <f>AVERAGE(H155:H159)</f>
        <v>633.94030933333329</v>
      </c>
      <c r="Y142" s="3">
        <f>AVERAGE(H143:H149)</f>
        <v>619.93122133333316</v>
      </c>
      <c r="Z142" s="3">
        <f>AVERAGE(H150:H154)</f>
        <v>718.19256319999988</v>
      </c>
      <c r="AA142" s="3">
        <f>AVERAGE(H136:H142)</f>
        <v>699.81346133333318</v>
      </c>
    </row>
    <row r="143" spans="1:27" x14ac:dyDescent="0.3">
      <c r="A143" t="s">
        <v>14</v>
      </c>
      <c r="B143" s="17">
        <f>'Summary-Masseter'!J9</f>
        <v>390.99857066666664</v>
      </c>
      <c r="C143" s="17">
        <f>'Summary-Plantaris'!J9</f>
        <v>345.84703999999999</v>
      </c>
      <c r="D143" s="17">
        <f>'Summary-Rectus femoris '!J9</f>
        <v>688.07364266666661</v>
      </c>
      <c r="E143" s="17">
        <f>'Summary pec.major'!J9</f>
        <v>580.31799466666655</v>
      </c>
      <c r="F143" s="17">
        <f>'Summary Intercostals'!J9</f>
        <v>767.73192533333327</v>
      </c>
      <c r="G143" s="17">
        <f>'Summary-Diaphragm'!J9</f>
        <v>426.4927146666667</v>
      </c>
      <c r="H143" s="17">
        <f>'Summary semitendinosus'!J9</f>
        <v>574.30702933333328</v>
      </c>
      <c r="I143" s="17">
        <f>'Summary-Glut.max'!J9</f>
        <v>589.38641066666662</v>
      </c>
      <c r="J143" s="17">
        <f>'Summary- Lower trapezius '!J9</f>
        <v>514.44855466666661</v>
      </c>
      <c r="K143" s="17">
        <f>'Summary-Soleus'!J9</f>
        <v>178.86519466666661</v>
      </c>
      <c r="L143" s="17">
        <f>'Summary-Biceps femoris'!J9</f>
        <v>673.70449066666663</v>
      </c>
      <c r="M143" s="17">
        <f>'Summary-Vastus medialis '!J9</f>
        <v>317.13471999999996</v>
      </c>
      <c r="N143" s="17">
        <f>'Summary- Biceps brachii'!J9</f>
        <v>462.61913599999991</v>
      </c>
      <c r="O143" s="17">
        <f>'Summary-Medial trapezius'!J9</f>
        <v>407.86218666666667</v>
      </c>
      <c r="P143" s="16">
        <f>'Summary-Gastroc'!J9</f>
        <v>553.80565333333323</v>
      </c>
      <c r="Q143" s="17">
        <f>'Summary-Erector spinae'!J9</f>
        <v>482.32799999999997</v>
      </c>
      <c r="R143" s="17">
        <f>'Summary-EDL'!J9</f>
        <v>72.986890666666653</v>
      </c>
      <c r="S143" s="17">
        <f>'Summary-Vastus lateralis'!J9</f>
        <v>273.96663466666666</v>
      </c>
      <c r="T143" s="17">
        <f>'Summary-Tibialis anterior '!J9</f>
        <v>168.69895466666665</v>
      </c>
      <c r="U143" s="17">
        <f>'Summary-Triceps'!J9</f>
        <v>153.59358933333334</v>
      </c>
      <c r="V143" s="4"/>
      <c r="W143" t="s">
        <v>44</v>
      </c>
      <c r="X143" s="3">
        <f>AVERAGE(I155:I159)</f>
        <v>757.18935039999997</v>
      </c>
      <c r="Y143" s="3">
        <f>AVERAGE(I143:I149)</f>
        <v>643.39477333333332</v>
      </c>
      <c r="Z143" s="3">
        <f>AVERAGE(I150:I154)</f>
        <v>778.36804266666661</v>
      </c>
      <c r="AA143" s="3">
        <f>AVERAGE(I136:I142)</f>
        <v>757.2764586666666</v>
      </c>
    </row>
    <row r="144" spans="1:27" x14ac:dyDescent="0.3">
      <c r="A144" t="s">
        <v>15</v>
      </c>
      <c r="B144" s="17">
        <f>'Summary-Masseter'!J10</f>
        <v>351.69343999999995</v>
      </c>
      <c r="C144" s="17">
        <f>'Summary-Plantaris'!J10</f>
        <v>472.35447466666665</v>
      </c>
      <c r="D144" s="17">
        <f>'Summary-Rectus femoris '!J10</f>
        <v>448.04211199999997</v>
      </c>
      <c r="E144" s="17">
        <f>'Summary pec.major'!J10</f>
        <v>786.37111466666659</v>
      </c>
      <c r="F144" s="17">
        <f>'Summary Intercostals'!J10</f>
        <v>1036.086016</v>
      </c>
      <c r="G144" s="17">
        <f>'Summary-Diaphragm'!J10</f>
        <v>345.40531199999998</v>
      </c>
      <c r="H144" s="17">
        <f>'Summary semitendinosus'!J10</f>
        <v>781.3648639999999</v>
      </c>
      <c r="I144" s="17">
        <f>'Summary-Glut.max'!J10</f>
        <v>798.43635199999994</v>
      </c>
      <c r="J144" s="17">
        <f>'Summary- Lower trapezius '!J10</f>
        <v>680.60757333333322</v>
      </c>
      <c r="K144" s="17">
        <f>'Summary-Soleus'!J10</f>
        <v>285.01849599999991</v>
      </c>
      <c r="L144" s="17">
        <f>'Summary-Biceps femoris'!J10</f>
        <v>636.3914666666667</v>
      </c>
      <c r="M144" s="17">
        <f>'Summary-Vastus medialis '!J10</f>
        <v>463.06086400000015</v>
      </c>
      <c r="N144" s="17">
        <f>'Summary- Biceps brachii'!J10</f>
        <v>397.00953599999997</v>
      </c>
      <c r="O144" s="17">
        <f>'Summary-Medial trapezius'!J10</f>
        <v>336.45815466666659</v>
      </c>
      <c r="P144" s="16">
        <f>'Summary-Gastroc'!J10</f>
        <v>453.54205866666661</v>
      </c>
      <c r="Q144" s="17">
        <f>'Summary-Erector spinae'!J10</f>
        <v>298.15124266666663</v>
      </c>
      <c r="R144" s="17">
        <f>'Summary-EDL'!J10</f>
        <v>25.808608</v>
      </c>
      <c r="S144" s="17">
        <f>'Summary-Vastus lateralis'!J10</f>
        <v>436.21939199999997</v>
      </c>
      <c r="T144" s="17">
        <f>'Summary-Tibialis anterior '!J10</f>
        <v>283.98346666666669</v>
      </c>
      <c r="U144" s="17">
        <f>'Summary-Triceps'!J10</f>
        <v>68.285951999999995</v>
      </c>
      <c r="V144" s="4"/>
      <c r="W144" t="s">
        <v>51</v>
      </c>
      <c r="X144" s="3">
        <f>AVERAGE(J155:J159)</f>
        <v>442.56468479999995</v>
      </c>
      <c r="Y144" s="3">
        <f>AVERAGE(J143:J149)</f>
        <v>429.14926933333328</v>
      </c>
      <c r="Z144" s="3">
        <f>AVERAGE(J150:J154)</f>
        <v>578.23754239999994</v>
      </c>
      <c r="AA144" s="3">
        <f>AVERAGE(J136:J142)</f>
        <v>532.94173866666654</v>
      </c>
    </row>
    <row r="145" spans="1:27" x14ac:dyDescent="0.3">
      <c r="A145" t="s">
        <v>16</v>
      </c>
      <c r="B145" s="17">
        <f>'Summary-Masseter'!J11</f>
        <v>310.91588266666662</v>
      </c>
      <c r="C145" s="17">
        <f>'Summary-Plantaris'!J11</f>
        <v>621.70184533333327</v>
      </c>
      <c r="D145" s="17">
        <f>'Summary-Rectus femoris '!J11</f>
        <v>600.62016000000006</v>
      </c>
      <c r="E145" s="17">
        <f>'Summary pec.major'!J11</f>
        <v>226.58914133333332</v>
      </c>
      <c r="F145" s="17">
        <f>'Summary Intercostals'!J11</f>
        <v>573.1290879999998</v>
      </c>
      <c r="G145" s="17">
        <f>'Summary-Diaphragm'!J11</f>
        <v>313.43633066666666</v>
      </c>
      <c r="H145" s="17">
        <f>'Summary semitendinosus'!J11</f>
        <v>461.58843733333316</v>
      </c>
      <c r="I145" s="17">
        <f>'Summary-Glut.max'!J11</f>
        <v>498.36445866666674</v>
      </c>
      <c r="J145" s="17">
        <f>'Summary- Lower trapezius '!J11</f>
        <v>440.82722133333317</v>
      </c>
      <c r="K145" s="17"/>
      <c r="L145" s="17">
        <f>'Summary-Biceps femoris'!J11</f>
        <v>596.66193066666654</v>
      </c>
      <c r="M145" s="17">
        <f>'Summary-Vastus medialis '!J11</f>
        <v>289.01137066666661</v>
      </c>
      <c r="N145" s="17">
        <f>'Summary- Biceps brachii'!J11</f>
        <v>367.91611733333332</v>
      </c>
      <c r="O145" s="17">
        <f>'Summary-Medial trapezius'!J11</f>
        <v>255.02429866666665</v>
      </c>
      <c r="P145" s="16">
        <f>'Summary-Gastroc'!J11</f>
        <v>434.05405866666661</v>
      </c>
      <c r="Q145" s="17">
        <f>'Summary-Erector spinae'!J11</f>
        <v>353.90857599999998</v>
      </c>
      <c r="R145" s="17">
        <f>'Summary-EDL'!J11</f>
        <v>11.199104</v>
      </c>
      <c r="S145" s="17">
        <f>'Summary-Vastus lateralis'!J11</f>
        <v>351.54186666666658</v>
      </c>
      <c r="T145" s="17">
        <f>'Summary-Tibialis anterior '!J11</f>
        <v>164.00234666666665</v>
      </c>
      <c r="U145" s="17">
        <f>'Summary-Triceps'!J11</f>
        <v>77.111850666666669</v>
      </c>
      <c r="V145" s="4"/>
      <c r="W145" t="s">
        <v>53</v>
      </c>
      <c r="X145" s="3">
        <f>AVERAGE(K155:K159)</f>
        <v>201.95111253333329</v>
      </c>
      <c r="Y145" s="3">
        <f>AVERAGE(K143:K149)</f>
        <v>248.33774933333333</v>
      </c>
      <c r="Z145" s="3">
        <f>AVERAGE(K150:K154)</f>
        <v>194.88346453333332</v>
      </c>
      <c r="AA145" s="3">
        <f>AVERAGE(K136:K142)</f>
        <v>189.11155199999999</v>
      </c>
    </row>
    <row r="146" spans="1:27" x14ac:dyDescent="0.3">
      <c r="A146" t="s">
        <v>17</v>
      </c>
      <c r="B146" s="17">
        <f>'Summary-Masseter'!J12</f>
        <v>388.85489066666662</v>
      </c>
      <c r="C146" s="17">
        <f>'Summary-Plantaris'!J12</f>
        <v>509.28639999999996</v>
      </c>
      <c r="D146" s="17">
        <f>'Summary-Rectus femoris '!J12</f>
        <v>690.58542933333331</v>
      </c>
      <c r="E146" s="17">
        <f>'Summary pec.major'!J12</f>
        <v>705.00654933333328</v>
      </c>
      <c r="F146" s="17">
        <f>'Summary Intercostals'!J12</f>
        <v>692.85469866666654</v>
      </c>
      <c r="G146" s="17">
        <f>'Summary-Diaphragm'!J12</f>
        <v>417.19910399999992</v>
      </c>
      <c r="H146" s="17">
        <f>'Summary semitendinosus'!J12</f>
        <v>720.38907733333326</v>
      </c>
      <c r="I146" s="17">
        <f>'Summary-Glut.max'!J12</f>
        <v>648.34410666666668</v>
      </c>
      <c r="J146" s="17">
        <f>'Summary- Lower trapezius '!J12</f>
        <v>414.60936533333336</v>
      </c>
      <c r="K146" s="17">
        <f>'Summary-Soleus'!J12</f>
        <v>217.48607999999999</v>
      </c>
      <c r="L146" s="17">
        <f>'Summary-Biceps femoris'!J12</f>
        <v>589.64625066666656</v>
      </c>
      <c r="M146" s="17">
        <f>'Summary-Vastus medialis '!J12</f>
        <v>260.50692266666658</v>
      </c>
      <c r="N146" s="17">
        <f>'Summary- Biceps brachii'!J12</f>
        <v>273.47293866666666</v>
      </c>
      <c r="O146" s="17">
        <f>'Summary-Medial trapezius'!J12</f>
        <v>489.25273600000003</v>
      </c>
      <c r="P146" s="16">
        <f>'Summary-Gastroc'!J12</f>
        <v>570.30549333333329</v>
      </c>
      <c r="Q146" s="17">
        <f>'Summary-Erector spinae'!J12</f>
        <v>120.36005333333333</v>
      </c>
      <c r="R146" s="17">
        <f>'Summary-EDL'!J12</f>
        <v>170.90542933333333</v>
      </c>
      <c r="S146" s="17">
        <f>'Summary-Vastus lateralis'!J12</f>
        <v>362.52443733333337</v>
      </c>
      <c r="T146" s="17">
        <f>'Summary-Tibialis anterior '!J12</f>
        <v>206.93874133333333</v>
      </c>
      <c r="U146" s="17">
        <f>'Summary-Triceps'!J12</f>
        <v>150.88908799999996</v>
      </c>
      <c r="V146" s="4"/>
      <c r="W146" t="s">
        <v>54</v>
      </c>
      <c r="X146" s="3">
        <f>AVERAGE(L155:L159)</f>
        <v>656.28135253333323</v>
      </c>
      <c r="Y146" s="3">
        <f>AVERAGE(L143:L149)</f>
        <v>611.076864</v>
      </c>
      <c r="Z146" s="3">
        <f>AVERAGE(L150:L154)</f>
        <v>724.6643114666665</v>
      </c>
      <c r="AA146" s="3">
        <f>AVERAGE(L136:L142)</f>
        <v>686.35251199999982</v>
      </c>
    </row>
    <row r="147" spans="1:27" x14ac:dyDescent="0.3">
      <c r="A147" t="s">
        <v>18</v>
      </c>
      <c r="B147" s="17">
        <f>'Summary-Masseter'!J13</f>
        <v>365.58621866666664</v>
      </c>
      <c r="C147" s="17">
        <f>'Summary-Plantaris'!J13</f>
        <v>576.38574933333337</v>
      </c>
      <c r="D147" s="17">
        <f>'Summary-Rectus femoris '!J13</f>
        <v>758.29973333333339</v>
      </c>
      <c r="E147" s="17">
        <f>'Summary pec.major'!J13</f>
        <v>588.23445333333325</v>
      </c>
      <c r="F147" s="17">
        <f>'Summary Intercostals'!J13</f>
        <v>711.58916266666654</v>
      </c>
      <c r="G147" s="17">
        <f>'Summary-Diaphragm'!J13</f>
        <v>447.21062399999994</v>
      </c>
      <c r="H147" s="17">
        <f>'Summary semitendinosus'!J13</f>
        <v>699.51526399999989</v>
      </c>
      <c r="I147" s="17">
        <f>'Summary-Glut.max'!J13</f>
        <v>763.57448533333331</v>
      </c>
      <c r="J147" s="17">
        <f>'Summary- Lower trapezius '!J13</f>
        <v>493.80859733333335</v>
      </c>
      <c r="K147" s="17">
        <f>'Summary-Soleus'!J13</f>
        <v>168.14246399999999</v>
      </c>
      <c r="L147" s="17">
        <f>'Summary-Biceps femoris'!J13</f>
        <v>623.40812799999992</v>
      </c>
      <c r="M147" s="17">
        <f>'Summary-Vastus medialis '!J13</f>
        <v>503.01559466666657</v>
      </c>
      <c r="N147" s="17">
        <f>'Summary- Biceps brachii'!J13</f>
        <v>287.14918399999999</v>
      </c>
      <c r="O147" s="17">
        <f>'Summary-Medial trapezius'!J13</f>
        <v>393.12059733333325</v>
      </c>
      <c r="P147" s="16">
        <f>'Summary-Gastroc'!J13</f>
        <v>600.07449599999995</v>
      </c>
      <c r="Q147" s="17">
        <f>'Summary-Erector spinae'!J13</f>
        <v>123.25293866666664</v>
      </c>
      <c r="R147" s="17">
        <f>'Summary-EDL'!J13</f>
        <v>61.419679999999993</v>
      </c>
      <c r="S147" s="17">
        <f>'Summary-Vastus lateralis'!J13</f>
        <v>371.70111999999995</v>
      </c>
      <c r="T147" s="17">
        <f>'Summary-Tibialis anterior '!J13</f>
        <v>176.49848533333335</v>
      </c>
      <c r="U147" s="17">
        <f>'Summary-Triceps'!J13</f>
        <v>49.603455999999994</v>
      </c>
      <c r="V147" s="4"/>
      <c r="W147" t="s">
        <v>55</v>
      </c>
      <c r="X147" s="3">
        <f>AVERAGE(M155:M159)</f>
        <v>376.69004799999993</v>
      </c>
      <c r="Y147" s="3">
        <f>AVERAGE(M143:M149)</f>
        <v>365.56518399999999</v>
      </c>
      <c r="Z147" s="3">
        <f>AVERAGE(M150:M154)</f>
        <v>396.6613504</v>
      </c>
      <c r="AA147" s="3">
        <f>AVERAGE(M136:M142)</f>
        <v>478.26439111111102</v>
      </c>
    </row>
    <row r="148" spans="1:27" x14ac:dyDescent="0.3">
      <c r="A148" t="s">
        <v>19</v>
      </c>
      <c r="B148" s="17">
        <f>'Summary-Masseter'!J14</f>
        <v>330.65506133333332</v>
      </c>
      <c r="C148" s="17">
        <f>'Summary-Plantaris'!J14</f>
        <v>513.12337066666657</v>
      </c>
      <c r="D148" s="17">
        <f>'Summary-Rectus femoris '!J14</f>
        <v>417.59752533333324</v>
      </c>
      <c r="E148" s="17">
        <f>'Summary pec.major'!J14</f>
        <v>586.25100799999996</v>
      </c>
      <c r="F148" s="17">
        <f>'Summary Intercostals'!J14</f>
        <v>545.43014399999993</v>
      </c>
      <c r="G148" s="17">
        <f>'Summary-Diaphragm'!J14</f>
        <v>392.51430399999998</v>
      </c>
      <c r="H148" s="17">
        <f>'Summary semitendinosus'!J14</f>
        <v>643.93548799999985</v>
      </c>
      <c r="I148" s="17">
        <f>'Summary-Glut.max'!J14</f>
        <v>754.41079466666656</v>
      </c>
      <c r="J148" s="17">
        <f>'Summary- Lower trapezius '!J14</f>
        <v>202.24213333333336</v>
      </c>
      <c r="K148" s="17">
        <f>'Summary-Soleus'!J14</f>
        <v>351.31234133333328</v>
      </c>
      <c r="L148" s="17">
        <f>'Summary-Biceps femoris'!J14</f>
        <v>682.91148799999996</v>
      </c>
      <c r="M148" s="17">
        <f>'Summary-Vastus medialis '!J14</f>
        <v>337.80066133333327</v>
      </c>
      <c r="N148" s="17">
        <f>'Summary- Biceps brachii'!J14</f>
        <v>118.18389333333334</v>
      </c>
      <c r="O148" s="17">
        <f>'Summary-Medial trapezius'!J14</f>
        <v>340.85811200000001</v>
      </c>
      <c r="P148" s="16">
        <f>'Summary-Gastroc'!J14</f>
        <v>351.54619733333323</v>
      </c>
      <c r="Q148" s="17">
        <f>'Summary-Erector spinae'!J14</f>
        <v>313.9603413333333</v>
      </c>
      <c r="R148" s="17">
        <f>'Summary-EDL'!J14</f>
        <v>192.03908266666664</v>
      </c>
      <c r="S148" s="17">
        <f>'Summary-Vastus lateralis'!J14</f>
        <v>409.51650133333334</v>
      </c>
      <c r="T148" s="17">
        <f>'Summary-Tibialis anterior '!J14</f>
        <v>241.38702933333329</v>
      </c>
      <c r="U148" s="17">
        <f>'Summary-Triceps'!J14</f>
        <v>169.14717866666666</v>
      </c>
      <c r="V148" s="4"/>
      <c r="W148" t="s">
        <v>56</v>
      </c>
      <c r="X148" s="3">
        <f>AVERAGE(N155:N159)</f>
        <v>366.5788074666666</v>
      </c>
      <c r="Y148" s="3">
        <f>AVERAGE(N143:N149)</f>
        <v>323.67526399999997</v>
      </c>
      <c r="Z148" s="3">
        <f>AVERAGE(N150:N154)</f>
        <v>413.02087679999994</v>
      </c>
      <c r="AA148" s="3">
        <f>AVERAGE(N136:N142)</f>
        <v>444.46003199999996</v>
      </c>
    </row>
    <row r="149" spans="1:27" x14ac:dyDescent="0.3">
      <c r="A149" t="s">
        <v>20</v>
      </c>
      <c r="B149" s="17">
        <f>'Summary-Masseter'!J15</f>
        <v>257.92151466666667</v>
      </c>
      <c r="C149" s="17">
        <f>'Summary-Plantaris'!J15</f>
        <v>478.93708799999996</v>
      </c>
      <c r="D149" s="17">
        <f>'Summary-Rectus femoris '!J15</f>
        <v>590.78954666666664</v>
      </c>
      <c r="E149" s="17">
        <f>'Summary pec.major'!J15</f>
        <v>465.85847466666667</v>
      </c>
      <c r="F149" s="17">
        <f>'Summary Intercostals'!J15</f>
        <v>520.60676266666655</v>
      </c>
      <c r="G149" s="17">
        <f>'Summary-Diaphragm'!J15</f>
        <v>331.97158400000001</v>
      </c>
      <c r="H149" s="17">
        <f>'Summary semitendinosus'!J15</f>
        <v>458.41838933333327</v>
      </c>
      <c r="I149" s="17">
        <f>'Summary-Glut.max'!J15</f>
        <v>451.24680533333333</v>
      </c>
      <c r="J149" s="17">
        <f>'Summary- Lower trapezius '!J15</f>
        <v>257.50144</v>
      </c>
      <c r="K149" s="17">
        <f>'Summary-Soleus'!J15</f>
        <v>289.20191999999997</v>
      </c>
      <c r="L149" s="17">
        <f>'Summary-Biceps femoris'!J15</f>
        <v>474.81429333333335</v>
      </c>
      <c r="M149" s="17">
        <f>'Summary-Vastus medialis '!J15</f>
        <v>388.4261546666666</v>
      </c>
      <c r="N149" s="17">
        <f>'Summary- Biceps brachii'!J15</f>
        <v>359.37604266666665</v>
      </c>
      <c r="O149" s="17">
        <f>'Summary-Medial trapezius'!J15</f>
        <v>257.93450666666666</v>
      </c>
      <c r="P149" s="16">
        <f>'Summary-Gastroc'!J15</f>
        <v>440.47210666666672</v>
      </c>
      <c r="Q149" s="17">
        <f>'Summary-Erector spinae'!J15</f>
        <v>281.68821333333335</v>
      </c>
      <c r="R149" s="17">
        <f>'Summary-EDL'!J15</f>
        <v>65.973375999999988</v>
      </c>
      <c r="S149" s="17">
        <f>'Summary-Vastus lateralis'!J15</f>
        <v>409.1570559999999</v>
      </c>
      <c r="T149" s="17">
        <f>'Summary-Tibialis anterior '!J15</f>
        <v>111.367424</v>
      </c>
      <c r="U149" s="17">
        <f>'Summary-Triceps'!J15</f>
        <v>104.00962133333333</v>
      </c>
      <c r="V149" s="4"/>
      <c r="W149" t="s">
        <v>57</v>
      </c>
      <c r="X149" s="3">
        <f>AVERAGE(O155:O159)</f>
        <v>461.0912768</v>
      </c>
      <c r="Y149" s="3">
        <f>AVERAGE(O143:O149)</f>
        <v>354.358656</v>
      </c>
      <c r="Z149" s="3">
        <f>AVERAGE(O150:O154)</f>
        <v>530.1896618666666</v>
      </c>
      <c r="AA149" s="3">
        <f>AVERAGE(O136:O142)</f>
        <v>457.67351466666656</v>
      </c>
    </row>
    <row r="150" spans="1:27" x14ac:dyDescent="0.3">
      <c r="A150" t="s">
        <v>21</v>
      </c>
      <c r="B150" s="17">
        <f>'Summary-Masseter'!J16</f>
        <v>328.98342399999996</v>
      </c>
      <c r="C150" s="17">
        <f>'Summary-Plantaris'!J16</f>
        <v>427.2375893333334</v>
      </c>
      <c r="D150" s="17">
        <f>'Summary-Rectus femoris '!J16</f>
        <v>729.31025066666655</v>
      </c>
      <c r="E150" s="17">
        <f>'Summary pec.major'!J16</f>
        <v>741.28887466666652</v>
      </c>
      <c r="F150" s="17">
        <f>'Summary Intercostals'!J16</f>
        <v>669.72027733333323</v>
      </c>
      <c r="G150" s="17">
        <f>'Summary-Diaphragm'!J16</f>
        <v>341.96676266666657</v>
      </c>
      <c r="H150" s="17">
        <f>'Summary semitendinosus'!J16</f>
        <v>605.93821866666656</v>
      </c>
      <c r="I150" s="17">
        <f>'Summary-Glut.max'!J16</f>
        <v>718.11980799999981</v>
      </c>
      <c r="J150" s="17">
        <f>'Summary- Lower trapezius '!J16</f>
        <v>757.01785599999994</v>
      </c>
      <c r="K150" s="17">
        <f>'Summary-Soleus'!J16</f>
        <v>130.07590399999998</v>
      </c>
      <c r="L150" s="17">
        <f>'Summary-Biceps femoris'!J16</f>
        <v>732.566912</v>
      </c>
      <c r="M150" s="17">
        <f>'Summary-Vastus medialis '!J16</f>
        <v>395.74498133333333</v>
      </c>
      <c r="N150" s="17">
        <f>'Summary- Biceps brachii'!J16</f>
        <v>362.97049599999991</v>
      </c>
      <c r="O150" s="17">
        <f>'Summary-Medial trapezius'!J16</f>
        <v>582.98568533333332</v>
      </c>
      <c r="P150" s="16">
        <f>'Summary-Gastroc'!J16</f>
        <v>588.91003733333332</v>
      </c>
      <c r="Q150" s="17">
        <f>'Summary-Erector spinae'!J16</f>
        <v>158.20791466666665</v>
      </c>
      <c r="R150" s="17">
        <f>'Summary-EDL'!J16</f>
        <v>20.592320000000001</v>
      </c>
      <c r="S150" s="17">
        <f>'Summary-Vastus lateralis'!J16</f>
        <v>513.61273599999981</v>
      </c>
      <c r="T150" s="17">
        <f>'Summary-Tibialis anterior '!J16</f>
        <v>73.054015999999976</v>
      </c>
      <c r="U150" s="17">
        <f>'Summary-Triceps'!J16</f>
        <v>130.8445973333333</v>
      </c>
      <c r="V150" s="4"/>
      <c r="W150" t="s">
        <v>52</v>
      </c>
      <c r="X150" s="3">
        <f>AVERAGE(P155:P159)</f>
        <v>475.09492053333327</v>
      </c>
      <c r="Y150" s="3">
        <f>AVERAGE(P144:P149)</f>
        <v>474.99906844444439</v>
      </c>
      <c r="Z150" s="3">
        <f>AVERAGE(P150:P154)</f>
        <v>577.99329279999984</v>
      </c>
      <c r="AA150" s="3">
        <f>AVERAGE(P136:P142)</f>
        <v>519.93860266666661</v>
      </c>
    </row>
    <row r="151" spans="1:27" x14ac:dyDescent="0.3">
      <c r="A151" t="s">
        <v>23</v>
      </c>
      <c r="B151" s="17">
        <f>'Summary-Masseter'!J17</f>
        <v>396.54182399999996</v>
      </c>
      <c r="C151" s="17">
        <f>'Summary-Plantaris'!J17</f>
        <v>658.67707733333316</v>
      </c>
      <c r="D151" s="17">
        <f>'Summary-Rectus femoris '!J17</f>
        <v>612.46886399999994</v>
      </c>
      <c r="E151" s="17">
        <f>'Summary pec.major'!J17</f>
        <v>593.64778666666666</v>
      </c>
      <c r="F151" s="17">
        <f>'Summary Intercostals'!J17</f>
        <v>620.0561919999999</v>
      </c>
      <c r="G151" s="17">
        <f>'Summary-Diaphragm'!J17</f>
        <v>374.03101866666668</v>
      </c>
      <c r="H151" s="17">
        <f>'Summary semitendinosus'!J17</f>
        <v>831.47933866666665</v>
      </c>
      <c r="I151" s="17">
        <f>'Summary-Glut.max'!J17</f>
        <v>694.17988266666669</v>
      </c>
      <c r="J151" s="17">
        <f>'Summary- Lower trapezius '!J17</f>
        <v>463.96164266666665</v>
      </c>
      <c r="K151" s="17">
        <f>'Summary-Soleus'!J17</f>
        <v>189.52729600000001</v>
      </c>
      <c r="L151" s="17">
        <f>'Summary-Biceps femoris'!J17</f>
        <v>629.51436799999988</v>
      </c>
      <c r="M151" s="17">
        <f>'Summary-Vastus medialis '!J17</f>
        <v>411.69915733333335</v>
      </c>
      <c r="N151" s="17">
        <f>'Summary- Biceps brachii'!J17</f>
        <v>385.97499733333336</v>
      </c>
      <c r="O151" s="17">
        <f>'Summary-Medial trapezius'!J17</f>
        <v>523.72484266666675</v>
      </c>
      <c r="P151" s="16">
        <f>'Summary-Gastroc'!J17</f>
        <v>550.04663466666659</v>
      </c>
      <c r="Q151" s="17">
        <f>'Summary-Erector spinae'!J17</f>
        <v>314.33277866666663</v>
      </c>
      <c r="R151" s="17">
        <f>'Summary-EDL'!J17</f>
        <v>113.97231999999997</v>
      </c>
      <c r="S151" s="17">
        <f>'Summary-Vastus lateralis'!J17</f>
        <v>575.23379199999988</v>
      </c>
      <c r="T151" s="17">
        <f>'Summary-Tibialis anterior '!J17</f>
        <v>262.27383466666663</v>
      </c>
      <c r="U151" s="17">
        <f>'Summary-Triceps'!J17</f>
        <v>156.40202666666667</v>
      </c>
      <c r="V151" s="4"/>
      <c r="W151" t="s">
        <v>58</v>
      </c>
      <c r="X151" s="3">
        <f>AVERAGE(Q155:Q159)</f>
        <v>174.92472106666665</v>
      </c>
      <c r="Y151" s="3">
        <f>AVERAGE(Q143:Q149)</f>
        <v>281.94990933333332</v>
      </c>
      <c r="Z151" s="3">
        <f>AVERAGE(Q150:Q154)</f>
        <v>300.72149333333334</v>
      </c>
      <c r="AA151" s="3">
        <f>AVERAGE(Q136:Q142)</f>
        <v>282.18840533333332</v>
      </c>
    </row>
    <row r="152" spans="1:27" x14ac:dyDescent="0.3">
      <c r="A152" t="s">
        <v>24</v>
      </c>
      <c r="B152" s="17">
        <f>'Summary-Masseter'!J18</f>
        <v>418.45066666666651</v>
      </c>
      <c r="C152" s="17">
        <f>'Summary-Plantaris'!J18</f>
        <v>667.51163733333328</v>
      </c>
      <c r="D152" s="17">
        <f>'Summary-Rectus femoris '!J18</f>
        <v>711.95293866666657</v>
      </c>
      <c r="E152" s="17">
        <f>'Summary pec.major'!J18</f>
        <v>773.49171199999978</v>
      </c>
      <c r="F152" s="17">
        <f>'Summary Intercostals'!J18</f>
        <v>776.48853333333329</v>
      </c>
      <c r="G152" s="17">
        <f>'Summary-Diaphragm'!J18</f>
        <v>362.40750933333328</v>
      </c>
      <c r="H152" s="17">
        <f>'Summary semitendinosus'!J18</f>
        <v>723.37723733333314</v>
      </c>
      <c r="I152" s="17">
        <f>'Summary-Glut.max'!J18</f>
        <v>811.86141866666662</v>
      </c>
      <c r="J152" s="17">
        <f>'Summary- Lower trapezius '!J18</f>
        <v>719.08987733333311</v>
      </c>
      <c r="K152" s="17">
        <f>'Summary-Soleus'!J18</f>
        <v>234.33237333333327</v>
      </c>
      <c r="L152" s="17">
        <f>'Summary-Biceps femoris'!J18</f>
        <v>649.83385599999997</v>
      </c>
      <c r="M152" s="17">
        <f>'Summary-Vastus medialis '!J18</f>
        <v>363.77599999999995</v>
      </c>
      <c r="N152" s="17">
        <f>'Summary- Biceps brachii'!J18</f>
        <v>578.16132266666659</v>
      </c>
      <c r="O152" s="17">
        <f>'Summary-Medial trapezius'!J18</f>
        <v>523.92405333333329</v>
      </c>
      <c r="P152" s="16">
        <f>'Summary-Gastroc'!J18</f>
        <v>483.94333866666659</v>
      </c>
      <c r="Q152" s="17">
        <f>'Summary-Erector spinae'!J18</f>
        <v>439.93077333333332</v>
      </c>
      <c r="R152" s="17">
        <f>'Summary-EDL'!J18</f>
        <v>189.06174933333332</v>
      </c>
      <c r="S152" s="17">
        <f>'Summary-Vastus lateralis'!J18</f>
        <v>491.27948799999984</v>
      </c>
      <c r="T152" s="17">
        <f>'Summary-Tibialis anterior '!J18</f>
        <v>178.12031999999996</v>
      </c>
      <c r="U152" s="17">
        <f>'Summary-Triceps'!J18</f>
        <v>102.78187733333334</v>
      </c>
      <c r="V152" s="4"/>
      <c r="W152" t="s">
        <v>59</v>
      </c>
      <c r="X152" s="3">
        <f>AVERAGE(R155:R159)</f>
        <v>52.414329333333328</v>
      </c>
      <c r="Y152" s="3">
        <f>AVERAGE(R143:R149)</f>
        <v>85.761738666666673</v>
      </c>
      <c r="Z152" s="3">
        <f>AVERAGE(R150:R154)</f>
        <v>106.77821653333331</v>
      </c>
      <c r="AA152" s="3">
        <f>AVERAGE(R136:R142)</f>
        <v>87.66698453333332</v>
      </c>
    </row>
    <row r="153" spans="1:27" x14ac:dyDescent="0.3">
      <c r="A153" t="s">
        <v>25</v>
      </c>
      <c r="B153" s="17">
        <f>'Summary-Masseter'!J19</f>
        <v>426.52736000000004</v>
      </c>
      <c r="C153" s="17">
        <f>'Summary-Plantaris'!J19</f>
        <v>138.54668799999996</v>
      </c>
      <c r="D153" s="17">
        <f>'Summary-Rectus femoris '!J19</f>
        <v>638.66073600000004</v>
      </c>
      <c r="E153" s="17">
        <f>'Summary pec.major'!J19</f>
        <v>655.44639999999993</v>
      </c>
      <c r="F153" s="17">
        <f>'Summary Intercostals'!J19</f>
        <v>745.13450666666665</v>
      </c>
      <c r="G153" s="17">
        <f>'Summary-Diaphragm'!J19</f>
        <v>378.43097599999993</v>
      </c>
      <c r="H153" s="17">
        <f>'Summary semitendinosus'!J19</f>
        <v>622.05696</v>
      </c>
      <c r="I153" s="17">
        <f>'Summary-Glut.max'!J19</f>
        <v>890.74018133333323</v>
      </c>
      <c r="J153" s="17">
        <f>'Summary- Lower trapezius '!J19</f>
        <v>422.91558400000002</v>
      </c>
      <c r="K153" s="17">
        <f>'Summary-Soleus'!J19</f>
        <v>167.97789866666668</v>
      </c>
      <c r="L153" s="17">
        <f>'Summary-Biceps femoris'!J19</f>
        <v>811.61023999999986</v>
      </c>
      <c r="M153" s="17">
        <f>'Summary-Vastus medialis '!J19</f>
        <v>343.79430399999995</v>
      </c>
      <c r="N153" s="17">
        <f>'Summary- Biceps brachii'!J19</f>
        <v>343.49981866666656</v>
      </c>
      <c r="O153" s="17">
        <f>'Summary-Medial trapezius'!J19</f>
        <v>508.51554133333332</v>
      </c>
      <c r="P153" s="16">
        <v>544.69393066666657</v>
      </c>
      <c r="Q153" s="17">
        <f>'Summary-Erector spinae'!J19</f>
        <v>158.42228266666669</v>
      </c>
      <c r="R153" s="17">
        <f>'Summary-EDL'!J19</f>
        <v>39.733866666666657</v>
      </c>
      <c r="S153" s="17">
        <f>'Summary-Vastus lateralis'!J19</f>
        <v>448.95588266666664</v>
      </c>
      <c r="T153" s="17">
        <f>'Summary-Tibialis anterior '!J19</f>
        <v>137.31028266666669</v>
      </c>
      <c r="U153" s="17"/>
      <c r="V153" s="4"/>
      <c r="W153" t="s">
        <v>60</v>
      </c>
      <c r="X153" s="3">
        <f>AVERAGE(S155:S159)</f>
        <v>395.36215039999996</v>
      </c>
      <c r="Y153" s="3">
        <f>AVERAGE(S143:S149)</f>
        <v>373.51814400000001</v>
      </c>
      <c r="Z153" s="3">
        <f>AVERAGE(S150:S154)</f>
        <v>521.88517546666651</v>
      </c>
      <c r="AA153" s="3">
        <f>AVERAGE(S136:S142)</f>
        <v>533.8167395555555</v>
      </c>
    </row>
    <row r="154" spans="1:27" x14ac:dyDescent="0.3">
      <c r="A154" t="s">
        <v>26</v>
      </c>
      <c r="B154" s="17">
        <f>'Summary-Masseter'!J20</f>
        <v>388.51276799999994</v>
      </c>
      <c r="C154" s="17">
        <f>'Summary-Plantaris'!J20</f>
        <v>681.9544106666666</v>
      </c>
      <c r="D154" s="17">
        <f>'Summary-Rectus femoris '!J20</f>
        <v>950.42542933333334</v>
      </c>
      <c r="E154" s="17">
        <f>'Summary pec.major'!J20</f>
        <v>768.18231466666657</v>
      </c>
      <c r="F154" s="17">
        <f>'Summary Intercostals'!J20</f>
        <v>887.55281066666669</v>
      </c>
      <c r="G154" s="17">
        <f>'Summary-Diaphragm'!J20</f>
        <v>491.74719999999996</v>
      </c>
      <c r="H154" s="17">
        <f>'Summary semitendinosus'!J20</f>
        <v>808.11106133333328</v>
      </c>
      <c r="I154" s="17">
        <f>'Summary-Glut.max'!J20</f>
        <v>776.93892266666649</v>
      </c>
      <c r="J154" s="17">
        <f>'Summary- Lower trapezius '!J20</f>
        <v>528.20275199999992</v>
      </c>
      <c r="K154" s="17">
        <f>'Summary-Soleus'!J20</f>
        <v>252.50385066666664</v>
      </c>
      <c r="L154" s="17">
        <f>'Summary-Biceps femoris'!J20</f>
        <v>799.79618133333327</v>
      </c>
      <c r="M154" s="17">
        <f>'Summary-Vastus medialis '!J20</f>
        <v>468.29230933333338</v>
      </c>
      <c r="N154" s="17">
        <f>'Summary- Biceps brachii'!J20</f>
        <v>394.49774933333327</v>
      </c>
      <c r="O154" s="17">
        <f>'Summary-Medial trapezius'!J20</f>
        <v>511.7981866666666</v>
      </c>
      <c r="P154" s="16">
        <f>'Summary-Gastroc'!J20</f>
        <v>722.37252266666667</v>
      </c>
      <c r="Q154" s="17">
        <f>'Summary-Erector spinae'!J20</f>
        <v>432.71371733333325</v>
      </c>
      <c r="R154" s="17">
        <f>'Summary-EDL'!J20</f>
        <v>170.53082666666666</v>
      </c>
      <c r="S154" s="17">
        <f>'Summary-Vastus lateralis'!J20</f>
        <v>580.34397866666654</v>
      </c>
      <c r="T154" s="17">
        <f>'Summary-Tibialis anterior '!J20</f>
        <v>158.14511999999999</v>
      </c>
      <c r="U154" s="17">
        <f>'Summary-Triceps'!J20</f>
        <v>121.44272000000001</v>
      </c>
      <c r="V154" s="4"/>
      <c r="W154" t="s">
        <v>61</v>
      </c>
      <c r="X154" s="3">
        <f>AVERAGE(T155:T159)</f>
        <v>191.36782933333333</v>
      </c>
      <c r="Y154" s="3">
        <f>AVERAGE(T143:T149)</f>
        <v>193.26806399999995</v>
      </c>
      <c r="Z154" s="3">
        <f>AVERAGE(T150:T154)</f>
        <v>161.78071466666665</v>
      </c>
      <c r="AA154" s="3">
        <f>AVERAGE(T136:T142)</f>
        <v>209.44743466666665</v>
      </c>
    </row>
    <row r="155" spans="1:27" x14ac:dyDescent="0.3">
      <c r="A155" t="s">
        <v>27</v>
      </c>
      <c r="B155" s="17">
        <f>'Summary-Masseter'!J21</f>
        <v>341.55101866666666</v>
      </c>
      <c r="C155" s="17">
        <f>'Summary-Plantaris'!J21</f>
        <v>311.68674133333332</v>
      </c>
      <c r="D155" s="17">
        <f>'Summary-Rectus femoris '!J21</f>
        <v>583.26284799999996</v>
      </c>
      <c r="E155" s="17">
        <f>'Summary pec.major'!J21</f>
        <v>706.05457066666656</v>
      </c>
      <c r="F155" s="17">
        <f>'Summary Intercostals'!J21</f>
        <v>639.93395200000009</v>
      </c>
      <c r="G155" s="17">
        <f>'Summary-Diaphragm'!J21</f>
        <v>254.82508799999999</v>
      </c>
      <c r="H155" s="17">
        <f>'Summary semitendinosus'!J21</f>
        <v>678.10444800000005</v>
      </c>
      <c r="I155" s="17">
        <f>'Summary-Glut.max'!J21</f>
        <v>666.32503466666662</v>
      </c>
      <c r="J155" s="17">
        <f>'Summary- Lower trapezius '!J21</f>
        <v>407.02203733333329</v>
      </c>
      <c r="K155" s="17">
        <f>'Summary-Soleus'!J21</f>
        <v>136.78843733333332</v>
      </c>
      <c r="L155" s="17">
        <f>'Summary-Biceps femoris'!J21</f>
        <v>682.48708266666654</v>
      </c>
      <c r="M155" s="17">
        <f>'Summary-Vastus medialis '!J21</f>
        <v>344.68642133333333</v>
      </c>
      <c r="N155" s="17">
        <f>'Summary- Biceps brachii'!J21</f>
        <v>370.02948266666669</v>
      </c>
      <c r="O155" s="17">
        <f>'Summary-Medial trapezius'!J21</f>
        <v>491.38342399999999</v>
      </c>
      <c r="P155" s="16">
        <f>'Summary-Gastroc'!J21</f>
        <v>496.17314133333332</v>
      </c>
      <c r="Q155" s="17">
        <f>'Summary-Erector spinae'!J21</f>
        <v>245.84761599999996</v>
      </c>
      <c r="R155" s="17">
        <f>'Summary-EDL'!J21</f>
        <v>59.169898666666654</v>
      </c>
      <c r="S155" s="17">
        <f>'Summary-Vastus lateralis'!J21</f>
        <v>361.93113599999998</v>
      </c>
      <c r="T155" s="17">
        <f>'Summary-Tibialis anterior '!J21</f>
        <v>224.39565866666666</v>
      </c>
      <c r="U155" s="17">
        <f>'Summary-Triceps'!J21</f>
        <v>298.74887466666667</v>
      </c>
      <c r="V155" s="4"/>
      <c r="W155" t="s">
        <v>62</v>
      </c>
      <c r="X155" s="3">
        <f>AVERAGE(U155:U159)</f>
        <v>163.93998506666665</v>
      </c>
      <c r="Y155" s="3">
        <f>AVERAGE(U143:U149)</f>
        <v>110.37724800000001</v>
      </c>
      <c r="Z155" s="3">
        <f>AVERAGE(U150:U154)</f>
        <v>127.86780533333334</v>
      </c>
      <c r="AA155" s="3">
        <f>AVERAGE(U136:U142)</f>
        <v>243.76765866666668</v>
      </c>
    </row>
    <row r="156" spans="1:27" x14ac:dyDescent="0.3">
      <c r="A156" t="s">
        <v>28</v>
      </c>
      <c r="B156" s="17">
        <f>'Summary-Masseter'!J22</f>
        <v>217.55537066666665</v>
      </c>
      <c r="C156" s="17">
        <f>'Summary-Plantaris'!J22</f>
        <v>109.40996266666669</v>
      </c>
      <c r="D156" s="17">
        <f>'Summary-Rectus femoris '!J22</f>
        <v>709.73563733333333</v>
      </c>
      <c r="E156" s="17">
        <f>'Summary pec.major'!J22</f>
        <v>675.97375999999986</v>
      </c>
      <c r="F156" s="17">
        <f>'Summary Intercostals'!J22</f>
        <v>698.40661333333321</v>
      </c>
      <c r="G156" s="17">
        <f>'Summary-Diaphragm'!J22</f>
        <v>289.70427733333332</v>
      </c>
      <c r="H156" s="17">
        <f>'Summary semitendinosus'!J22</f>
        <v>624.15300266666668</v>
      </c>
      <c r="I156" s="17">
        <f>'Summary-Glut.max'!J22</f>
        <v>755.42417066666656</v>
      </c>
      <c r="J156" s="17">
        <f>'Summary- Lower trapezius '!J22</f>
        <v>371.53655466666658</v>
      </c>
      <c r="K156" s="17">
        <f>'Summary-Soleus'!J22</f>
        <v>283.59803733333331</v>
      </c>
      <c r="L156" s="17">
        <f>'Summary-Biceps femoris'!J22</f>
        <v>644.79295999999988</v>
      </c>
      <c r="M156" s="17">
        <f>'Summary-Vastus medialis '!J22</f>
        <v>387.7505706666667</v>
      </c>
      <c r="N156" s="17">
        <f>'Summary- Biceps brachii'!J22</f>
        <v>312.95995733333336</v>
      </c>
      <c r="O156" s="17">
        <f>'Summary-Medial trapezius'!J22</f>
        <v>436.14143999999999</v>
      </c>
      <c r="P156" s="16">
        <f>'Summary-Gastroc'!J22</f>
        <v>582.18884266666646</v>
      </c>
      <c r="Q156" s="17">
        <f>'Summary-Erector spinae'!J22</f>
        <v>148.04383999999999</v>
      </c>
      <c r="R156" s="17">
        <f>'Summary-EDL'!J22</f>
        <v>65.08342399999998</v>
      </c>
      <c r="S156" s="17">
        <f>'Summary-Vastus lateralis'!J22</f>
        <v>339.86205866666671</v>
      </c>
      <c r="T156" s="17">
        <f>'Summary-Tibialis anterior '!J22</f>
        <v>307.24997333333329</v>
      </c>
      <c r="U156" s="17">
        <f>'Summary-Triceps'!J22</f>
        <v>109.20642133333334</v>
      </c>
      <c r="V156" s="4"/>
      <c r="W156" s="2" t="s">
        <v>50</v>
      </c>
      <c r="X156" s="6" t="s">
        <v>34</v>
      </c>
      <c r="Y156" s="6" t="s">
        <v>34</v>
      </c>
      <c r="Z156" s="6" t="s">
        <v>34</v>
      </c>
      <c r="AA156" s="6" t="s">
        <v>34</v>
      </c>
    </row>
    <row r="157" spans="1:27" x14ac:dyDescent="0.3">
      <c r="A157" t="s">
        <v>29</v>
      </c>
      <c r="B157" s="17">
        <f>'Summary-Masseter'!J23</f>
        <v>371.64915200000002</v>
      </c>
      <c r="C157" s="17">
        <f>'Summary-Plantaris'!J23</f>
        <v>429.42890666666653</v>
      </c>
      <c r="D157" s="17">
        <f>'Summary-Rectus femoris '!J23</f>
        <v>607.09017599999993</v>
      </c>
      <c r="E157" s="17">
        <f>'Summary pec.major'!J23</f>
        <v>525.14530133333324</v>
      </c>
      <c r="F157" s="17">
        <f>'Summary Intercostals'!J23</f>
        <v>656.50481493333325</v>
      </c>
      <c r="G157" s="17">
        <f>'Summary-Diaphragm'!J23</f>
        <v>322.84253866666666</v>
      </c>
      <c r="H157" s="17">
        <f>'Summary semitendinosus'!J23</f>
        <v>435.56979199999989</v>
      </c>
      <c r="I157" s="17">
        <f>'Summary-Glut.max'!J23</f>
        <v>651.55746133333332</v>
      </c>
      <c r="J157" s="17">
        <f>'Summary- Lower trapezius '!J23</f>
        <v>403.09845333333334</v>
      </c>
      <c r="K157" s="17">
        <f>'Summary-Soleus'!J23</f>
        <v>151.14892799999998</v>
      </c>
      <c r="L157" s="17">
        <f>'Summary-Biceps femoris'!J23</f>
        <v>509.38167466666664</v>
      </c>
      <c r="M157" s="17">
        <f>'Summary-Vastus medialis '!J23</f>
        <v>368.9814613333333</v>
      </c>
      <c r="N157" s="17">
        <f>'Summary- Biceps brachii'!J23</f>
        <v>312.48358399999995</v>
      </c>
      <c r="O157" s="17">
        <f>'Summary-Medial trapezius'!J23</f>
        <v>404.20710399999996</v>
      </c>
      <c r="P157" s="16">
        <f>'Summary-Gastroc'!J23</f>
        <v>443.03586133333329</v>
      </c>
      <c r="Q157" s="17">
        <f>'Summary-Erector spinae'!J23</f>
        <v>173.884928</v>
      </c>
      <c r="R157" s="17">
        <f>'Summary-EDL'!J23</f>
        <v>51.809930666666673</v>
      </c>
      <c r="S157" s="17">
        <f>'Summary-Vastus lateralis'!J23</f>
        <v>296.96247466666659</v>
      </c>
      <c r="T157" s="17">
        <f>'Summary-Tibialis anterior '!J23</f>
        <v>60.250399999999999</v>
      </c>
      <c r="U157" s="17">
        <f>'Summary-Triceps'!J23</f>
        <v>123.98265600000001</v>
      </c>
      <c r="V157" s="4"/>
      <c r="W157" t="s">
        <v>37</v>
      </c>
      <c r="X157" s="3">
        <f>(STDEVA(B155:B159))/(SQRT(COUNT(B155:B159)))</f>
        <v>33.152884690119926</v>
      </c>
      <c r="Y157" s="3">
        <f>(STDEVA(B143:B149))/(SQRT(COUNT(B143:B149)))</f>
        <v>17.868334633027615</v>
      </c>
      <c r="Z157" s="3">
        <f>(STDEVA(B150:B154))/(SQRT(COUNT(B150:B154)))</f>
        <v>17.168955303550831</v>
      </c>
      <c r="AA157" s="3">
        <f>(STDEVA(B136:B142))/(SQRT(COUNT(B136:B142)))</f>
        <v>15.096067179749699</v>
      </c>
    </row>
    <row r="158" spans="1:27" x14ac:dyDescent="0.3">
      <c r="A158" t="s">
        <v>30</v>
      </c>
      <c r="B158" s="17">
        <f>'Summary-Masseter'!J24</f>
        <v>224.41514666666663</v>
      </c>
      <c r="C158" s="17">
        <f>'Summary-Plantaris'!J24</f>
        <v>288.89011200000004</v>
      </c>
      <c r="D158" s="17">
        <f>'Summary-Rectus femoris '!J24</f>
        <v>637.83790933333341</v>
      </c>
      <c r="E158" s="17">
        <f>'Summary pec.major'!J24</f>
        <v>440.12565333333322</v>
      </c>
      <c r="F158" s="17">
        <f>'Summary Intercostals'!J24</f>
        <v>621.46798933333332</v>
      </c>
      <c r="G158" s="17">
        <f>'Summary-Diaphragm'!J24</f>
        <v>431.51628799999997</v>
      </c>
      <c r="H158" s="17">
        <f>'Summary semitendinosus'!J24</f>
        <v>682.59101866666663</v>
      </c>
      <c r="I158" s="17">
        <f>'Summary-Glut.max'!J24</f>
        <v>866.67033599999979</v>
      </c>
      <c r="J158" s="17">
        <f>'Summary- Lower trapezius '!J24</f>
        <v>421.99748266666666</v>
      </c>
      <c r="K158" s="17">
        <f>'Summary-Soleus'!J24</f>
        <v>165.8212266666666</v>
      </c>
      <c r="L158" s="17">
        <f>'Summary-Biceps femoris'!J24</f>
        <v>734.32516266666664</v>
      </c>
      <c r="M158" s="17">
        <f>'Summary-Vastus medialis '!J24</f>
        <v>353.78082133333328</v>
      </c>
      <c r="N158" s="17">
        <f>'Summary- Biceps brachii'!J24</f>
        <v>471.19385599999987</v>
      </c>
      <c r="O158" s="17">
        <f>'Summary-Medial trapezius'!J24</f>
        <v>395.1560106666667</v>
      </c>
      <c r="P158" s="16">
        <f>'Summary-Gastroc'!J24</f>
        <v>423.85966933333322</v>
      </c>
      <c r="Q158" s="17">
        <f>'Summary-Erector spinae'!J24</f>
        <v>90.772938666666633</v>
      </c>
      <c r="R158" s="17"/>
      <c r="S158" s="17">
        <f>'Summary-Vastus lateralis'!J24</f>
        <v>402.21932799999996</v>
      </c>
      <c r="T158" s="17">
        <f>'Summary-Tibialis anterior '!J24</f>
        <v>195.80243199999995</v>
      </c>
      <c r="U158" s="17">
        <f>'Summary-Triceps'!J24</f>
        <v>143.87340799999998</v>
      </c>
      <c r="V158" s="4"/>
      <c r="W158" t="s">
        <v>38</v>
      </c>
      <c r="X158" s="3">
        <f>(STDEVA(C155:C159))/(SQRT(COUNT(C155:C159)))</f>
        <v>65.379187007362262</v>
      </c>
      <c r="Y158" s="3">
        <f>(STDEVA(C143:C149))/(SQRT(COUNT(C143:C149)))</f>
        <v>33.033606938692884</v>
      </c>
      <c r="Z158" s="3">
        <f>(STDEVA(C150:C154))/(SQRT(COUNT(C150:C154)))</f>
        <v>105.16553239131702</v>
      </c>
      <c r="AA158" s="3">
        <f>(STDEVA(C136:C142))/(SQRT(COUNT(C136:C142)))</f>
        <v>48.938231321228166</v>
      </c>
    </row>
    <row r="159" spans="1:27" x14ac:dyDescent="0.3">
      <c r="A159" t="s">
        <v>31</v>
      </c>
      <c r="B159" s="17">
        <f>'Summary-Masseter'!J25</f>
        <v>226.39859199999995</v>
      </c>
      <c r="C159" s="17">
        <f>'Summary-Plantaris'!J25</f>
        <v>488.17006933333334</v>
      </c>
      <c r="D159" s="17">
        <f>'Summary-Rectus femoris '!J25</f>
        <v>823.48492800000008</v>
      </c>
      <c r="E159" s="17">
        <f>'Summary pec.major'!J25</f>
        <v>615.12789333333342</v>
      </c>
      <c r="F159" s="17">
        <f>'Summary Intercostals'!J25</f>
        <v>694.34444799999983</v>
      </c>
      <c r="G159" s="17">
        <f>'Summary-Diaphragm'!J25</f>
        <v>343.67304533333328</v>
      </c>
      <c r="H159" s="17">
        <f>'Summary semitendinosus'!J25</f>
        <v>749.2832853333332</v>
      </c>
      <c r="I159" s="17">
        <f>'Summary-Glut.max'!J25</f>
        <v>845.96974933333354</v>
      </c>
      <c r="J159" s="17">
        <f>'Summary- Lower trapezius '!J25</f>
        <v>609.1688959999999</v>
      </c>
      <c r="K159" s="17">
        <f>'Summary-Soleus'!J25</f>
        <v>272.39893333333328</v>
      </c>
      <c r="L159" s="17">
        <f>'Summary-Biceps femoris'!J25</f>
        <v>710.41988266666658</v>
      </c>
      <c r="M159" s="17">
        <f>'Summary-Vastus medialis '!J25</f>
        <v>428.25096533333328</v>
      </c>
      <c r="N159" s="17">
        <f>'Summary- Biceps brachii'!J25</f>
        <v>366.22715733333325</v>
      </c>
      <c r="O159" s="17">
        <f>'Summary-Medial trapezius'!J25</f>
        <v>578.5684053333332</v>
      </c>
      <c r="P159" s="16">
        <f>'Summary-Gastroc'!J25</f>
        <v>430.21708800000005</v>
      </c>
      <c r="Q159" s="17">
        <f>'Summary-Erector spinae'!J25</f>
        <v>216.07428266666665</v>
      </c>
      <c r="R159" s="17">
        <f>'Summary-EDL'!J25</f>
        <v>33.594063999999996</v>
      </c>
      <c r="S159" s="17">
        <f>'Summary-Vastus lateralis'!J25</f>
        <v>575.83575466666662</v>
      </c>
      <c r="T159" s="17">
        <f>'Summary-Tibialis anterior '!J25</f>
        <v>169.14068266666669</v>
      </c>
      <c r="U159" s="17">
        <f>'Summary-Triceps'!J25</f>
        <v>143.8885653333333</v>
      </c>
      <c r="V159" s="4"/>
      <c r="W159" t="s">
        <v>39</v>
      </c>
      <c r="X159" s="3">
        <f>(STDEVA(D155:D159))/(SQRT(COUNT(D155:D159)))</f>
        <v>43.373885637512863</v>
      </c>
      <c r="Y159" s="3">
        <f>(STDEVA(D143:D149))/(SQRT(COUNT(D143:D149)))</f>
        <v>48.172172058771679</v>
      </c>
      <c r="Z159" s="3">
        <f>(STDEVA(D150:D154))/(SQRT(COUNT(D150:D154)))</f>
        <v>59.606902098072986</v>
      </c>
      <c r="AA159" s="3">
        <f>(STDEVA(D136:D142))/(SQRT(COUNT(D136:D142)))</f>
        <v>41.011961036485857</v>
      </c>
    </row>
    <row r="160" spans="1:27" x14ac:dyDescent="0.3">
      <c r="V160" s="4"/>
      <c r="W160" t="s">
        <v>40</v>
      </c>
      <c r="X160" s="3">
        <f>(STDEVA(E155:E159))/(SQRT(COUNT(E155:E159)))</f>
        <v>49.055645229940112</v>
      </c>
      <c r="Y160" s="3">
        <f>(STDEVA(E143:E149))/(SQRT(COUNT(E143:E149)))</f>
        <v>67.98910160754059</v>
      </c>
      <c r="Z160" s="3">
        <f>(STDEVA(E150:E154))/(SQRT(COUNT(E150:E154)))</f>
        <v>35.245507595214065</v>
      </c>
      <c r="AA160" s="3">
        <f>(STDEVA(E136:E142))/(SQRT(COUNT(E136:E142)))</f>
        <v>38.005809871116298</v>
      </c>
    </row>
    <row r="161" spans="22:27" x14ac:dyDescent="0.3">
      <c r="V161" s="4"/>
      <c r="W161" t="s">
        <v>41</v>
      </c>
      <c r="X161" s="3">
        <f>(STDEVA(F155:F159))/(SQRT(COUNT(F155:F159)))</f>
        <v>15.052358100919857</v>
      </c>
      <c r="Y161" s="3">
        <f>(STDEVA(F143:F149))/(SQRT(COUNT(F143:F149)))</f>
        <v>67.17106030666919</v>
      </c>
      <c r="Z161" s="3">
        <f>(STDEVA(F150:F154))/(SQRT(COUNT(F150:F154)))</f>
        <v>46.073389894888663</v>
      </c>
      <c r="AA161" s="3">
        <f>(STDEVA(F136:F142))/(SQRT(COUNT(F136:F142)))</f>
        <v>66.755426485128851</v>
      </c>
    </row>
    <row r="162" spans="22:27" x14ac:dyDescent="0.3">
      <c r="V162" s="4"/>
      <c r="W162" t="s">
        <v>42</v>
      </c>
      <c r="X162" s="3">
        <f>(STDEVA(G155:G159))/(SQRT(COUNT(G155:G159)))</f>
        <v>29.839306101314527</v>
      </c>
      <c r="Y162" s="3">
        <f>(STDEVA(G143:G149))/(SQRT(COUNT(G143:G149)))</f>
        <v>19.593814285218539</v>
      </c>
      <c r="Z162" s="3">
        <f>(STDEVA(G150:G154))/(SQRT(COUNT(G150:G154)))</f>
        <v>26.276871489534621</v>
      </c>
      <c r="AA162" s="3">
        <f>(STDEVA(G136:G142))/(SQRT(COUNT(G136:G142)))</f>
        <v>29.423340076827685</v>
      </c>
    </row>
    <row r="163" spans="22:27" x14ac:dyDescent="0.3">
      <c r="V163" s="4"/>
      <c r="W163" t="s">
        <v>43</v>
      </c>
      <c r="X163" s="3">
        <f>(STDEVA(H155:H159))/(SQRT(COUNT(H155:H159)))</f>
        <v>53.417234248051251</v>
      </c>
      <c r="Y163" s="3">
        <f>(STDEVA(H143:H149))/(SQRT(COUNT(H143:H149)))</f>
        <v>47.884490361927412</v>
      </c>
      <c r="Z163" s="3">
        <f>(STDEVA(H150:H154))/(SQRT(COUNT(H150:H154)))</f>
        <v>46.254298566346485</v>
      </c>
      <c r="AA163" s="3">
        <f>(STDEVA(H136:H142))/(SQRT(COUNT(H136:H142)))</f>
        <v>32.055433179780778</v>
      </c>
    </row>
    <row r="164" spans="22:27" x14ac:dyDescent="0.3">
      <c r="V164" s="4"/>
      <c r="W164" t="s">
        <v>44</v>
      </c>
      <c r="X164" s="3">
        <f>(STDEVA(I155:I159))/(SQRT(COUNT(I155:I159)))</f>
        <v>44.320187930377834</v>
      </c>
      <c r="Y164" s="3">
        <f>(STDEVA(I143:I149))/(SQRT(COUNT(I143:I149)))</f>
        <v>51.570950710499041</v>
      </c>
      <c r="Z164" s="3">
        <f>(STDEVA(I150:I154))/(SQRT(COUNT(I150:I154)))</f>
        <v>34.9777373717967</v>
      </c>
      <c r="AA164" s="3">
        <f>(STDEVA(I136:I142))/(SQRT(COUNT(I136:I142)))</f>
        <v>29.268300217045375</v>
      </c>
    </row>
    <row r="165" spans="22:27" x14ac:dyDescent="0.3">
      <c r="V165" s="4"/>
      <c r="W165" t="s">
        <v>51</v>
      </c>
      <c r="X165" s="3">
        <f>(STDEVA(J155:J159))/(SQRT(COUNT(J155:J159)))</f>
        <v>42.453404738916859</v>
      </c>
      <c r="Y165" s="3">
        <f>(STDEVA(J143:J149))/(SQRT(COUNT(J143:J149)))</f>
        <v>60.942143616508559</v>
      </c>
      <c r="Z165" s="3">
        <f>(STDEVA(J150:J154))/(SQRT(COUNT(J150:J154)))</f>
        <v>67.634737028590536</v>
      </c>
      <c r="AA165" s="3">
        <f>(STDEVA(J136:J142))/(SQRT(COUNT(J136:J142)))</f>
        <v>34.1531348006421</v>
      </c>
    </row>
    <row r="166" spans="22:27" x14ac:dyDescent="0.3">
      <c r="V166" s="4"/>
      <c r="W166" t="s">
        <v>53</v>
      </c>
      <c r="X166" s="3">
        <f>(STDEVA(K155:K159))/(SQRT(COUNT(K155:K159)))</f>
        <v>31.433676709926612</v>
      </c>
      <c r="Y166" s="3">
        <f>(STDEVA(K143:K149))/(SQRT(COUNT(K143:K149)))</f>
        <v>29.342045691081871</v>
      </c>
      <c r="Z166" s="3">
        <f>(STDEVA(K150:K154))/(SQRT(COUNT(K150:K154)))</f>
        <v>22.168607558786601</v>
      </c>
      <c r="AA166" s="3">
        <f>(STDEVA(K136:K142))/(SQRT(COUNT(K136:K142)))</f>
        <v>47.273144320332555</v>
      </c>
    </row>
    <row r="167" spans="22:27" x14ac:dyDescent="0.3">
      <c r="V167" s="4"/>
      <c r="W167" t="s">
        <v>54</v>
      </c>
      <c r="X167" s="3">
        <f>(STDEVA(L155:L159))/(SQRT(COUNT(L155:L159)))</f>
        <v>39.63587740751872</v>
      </c>
      <c r="Y167" s="3">
        <f>(STDEVA(L143:L149))/(SQRT(COUNT(L143:L149)))</f>
        <v>26.326643964705912</v>
      </c>
      <c r="Z167" s="3">
        <f>(STDEVA(L150:L154))/(SQRT(COUNT(L150:L154)))</f>
        <v>37.363051441520199</v>
      </c>
      <c r="AA167" s="3">
        <f>(STDEVA(L136:L142))/(SQRT(COUNT(L136:L142)))</f>
        <v>20.797554821587948</v>
      </c>
    </row>
    <row r="168" spans="22:27" x14ac:dyDescent="0.3">
      <c r="V168" s="4"/>
      <c r="W168" t="s">
        <v>55</v>
      </c>
      <c r="X168" s="3">
        <f>(STDEVA(M155:M159))/(SQRT(COUNT(M155:M159)))</f>
        <v>14.814436291327929</v>
      </c>
      <c r="Y168" s="3">
        <f>(STDEVA(M143:M149))/(SQRT(COUNT(M143:M149)))</f>
        <v>34.133753077081373</v>
      </c>
      <c r="Z168" s="3">
        <f>(STDEVA(M150:M154))/(SQRT(COUNT(M150:M154)))</f>
        <v>21.487601673209348</v>
      </c>
      <c r="AA168" s="3">
        <f>(STDEVA(M136:M142))/(SQRT(COUNT(M136:M142)))</f>
        <v>74.387117337254352</v>
      </c>
    </row>
    <row r="169" spans="22:27" x14ac:dyDescent="0.3">
      <c r="V169" s="4"/>
      <c r="W169" t="s">
        <v>56</v>
      </c>
      <c r="X169" s="3">
        <f>(STDEVA(N155:N159))/(SQRT(COUNT(N155:N159)))</f>
        <v>28.946168561929984</v>
      </c>
      <c r="Y169" s="3">
        <f>(STDEVA(N143:N149))/(SQRT(COUNT(N143:N149)))</f>
        <v>41.97398432495779</v>
      </c>
      <c r="Z169" s="3">
        <f>(STDEVA(N150:N154))/(SQRT(COUNT(N150:N154)))</f>
        <v>42.239892785444262</v>
      </c>
      <c r="AA169" s="3">
        <f>(STDEVA(N136:N142))/(SQRT(COUNT(N136:N142)))</f>
        <v>36.962195812949076</v>
      </c>
    </row>
    <row r="170" spans="22:27" x14ac:dyDescent="0.3">
      <c r="V170" s="4"/>
      <c r="W170" t="s">
        <v>57</v>
      </c>
      <c r="X170" s="3">
        <f>(STDEVA(O155:O159))/(SQRT(COUNT(O155:O159)))</f>
        <v>33.855762214122265</v>
      </c>
      <c r="Y170" s="3">
        <f>(STDEVA(O143:O149))/(SQRT(COUNT(O143:O149)))</f>
        <v>31.708926363219003</v>
      </c>
      <c r="Z170" s="3">
        <f>(STDEVA(O150:O154))/(SQRT(COUNT(O150:O154)))</f>
        <v>13.558181464341306</v>
      </c>
      <c r="AA170" s="3">
        <f>(STDEVA(O136:O142))/(SQRT(COUNT(O136:O142)))</f>
        <v>48.979419640361471</v>
      </c>
    </row>
    <row r="171" spans="22:27" x14ac:dyDescent="0.3">
      <c r="V171" s="4"/>
      <c r="W171" t="s">
        <v>52</v>
      </c>
      <c r="X171" s="3">
        <f>(STDEVA(P155:P159))/(SQRT(COUNT(P155:P159)))</f>
        <v>29.648148040982491</v>
      </c>
      <c r="Y171" s="3">
        <f>(STDEVA(P143:P149))/(SQRT(COUNT(P143:P149)))</f>
        <v>34.023823403341964</v>
      </c>
      <c r="Z171" s="3">
        <f>(STDEVA(P150:P154))/(SQRT(COUNT(P150:P154)))</f>
        <v>39.811929380456348</v>
      </c>
      <c r="AA171" s="3">
        <f>(STDEVA(P136:P142))/(SQRT(COUNT(P136:P142)))</f>
        <v>23.78114016292669</v>
      </c>
    </row>
    <row r="172" spans="22:27" x14ac:dyDescent="0.3">
      <c r="V172" s="4"/>
      <c r="W172" t="s">
        <v>58</v>
      </c>
      <c r="X172" s="3">
        <f>(STDEVA(Q155:Q159))/(SQRT(COUNT(Q155:Q159)))</f>
        <v>26.952299403979943</v>
      </c>
      <c r="Y172" s="3">
        <f>(STDEVA(Q143:Q149))/(SQRT(COUNT(Q143:Q149)))</f>
        <v>48.28305885286359</v>
      </c>
      <c r="Z172" s="3">
        <f>(STDEVA(Q150:Q154))/(SQRT(COUNT(Q150:Q154)))</f>
        <v>62.267818085968983</v>
      </c>
      <c r="AA172" s="3">
        <f>(STDEVA(Q136:Q142))/(SQRT(COUNT(Q136:Q142)))</f>
        <v>34.669968607069826</v>
      </c>
    </row>
    <row r="173" spans="22:27" x14ac:dyDescent="0.3">
      <c r="V173" s="4"/>
      <c r="W173" t="s">
        <v>59</v>
      </c>
      <c r="X173" s="3">
        <f>(STDEVA(R155:R159))/(SQRT(COUNT(R155:R159)))</f>
        <v>6.8356379954359472</v>
      </c>
      <c r="Y173" s="3">
        <f>(STDEVA(R143:R149))/(SQRT(COUNT(R143:R149)))</f>
        <v>26.206868479822781</v>
      </c>
      <c r="Z173" s="3">
        <f>(STDEVA(R150:R154))/(SQRT(COUNT(R150:R154)))</f>
        <v>33.77105550900729</v>
      </c>
      <c r="AA173" s="3">
        <f>(STDEVA(R136:R142))/(SQRT(COUNT(R136:R142)))</f>
        <v>29.649724114762169</v>
      </c>
    </row>
    <row r="174" spans="22:27" x14ac:dyDescent="0.3">
      <c r="V174" s="4"/>
      <c r="W174" t="s">
        <v>60</v>
      </c>
      <c r="X174" s="3">
        <f>(STDEVA(S155:S159))/(SQRT(COUNT(S155:S159)))</f>
        <v>48.217285185027713</v>
      </c>
      <c r="Y174" s="3">
        <f>(STDEVA(S143:S149))/(SQRT(COUNT(S143:S149)))</f>
        <v>20.127618562837252</v>
      </c>
      <c r="Z174" s="3">
        <f>(STDEVA(S150:S154))/(SQRT(COUNT(S150:S154)))</f>
        <v>25.087177667029465</v>
      </c>
      <c r="AA174" s="3">
        <f>(STDEVA(S136:S142))/(SQRT(COUNT(S136:S142)))</f>
        <v>89.775417622959935</v>
      </c>
    </row>
    <row r="175" spans="22:27" x14ac:dyDescent="0.3">
      <c r="V175" s="4"/>
      <c r="W175" t="s">
        <v>61</v>
      </c>
      <c r="X175" s="3">
        <f>(STDEVA(T155:T159))/(SQRT(COUNT(T155:T159)))</f>
        <v>40.140379191808137</v>
      </c>
      <c r="Y175" s="3">
        <f>(STDEVA(T143:T149))/(SQRT(COUNT(T143:T149)))</f>
        <v>21.370130172082273</v>
      </c>
      <c r="Z175" s="3">
        <f>(STDEVA(T150:T154))/(SQRT(COUNT(T150:T154)))</f>
        <v>30.700404327073503</v>
      </c>
      <c r="AA175" s="3">
        <f>(STDEVA(T136:T142))/(SQRT(COUNT(T136:T142)))</f>
        <v>26.688202624295879</v>
      </c>
    </row>
    <row r="176" spans="22:27" x14ac:dyDescent="0.3">
      <c r="V176" s="4"/>
      <c r="W176" t="s">
        <v>62</v>
      </c>
      <c r="X176" s="3">
        <f>(STDEVA(U155:U159))/(SQRT(COUNT(U155:U159)))</f>
        <v>34.329662690428911</v>
      </c>
      <c r="Y176" s="3">
        <f>(STDEVA(U143:U149))/(SQRT(COUNT(U143:U149)))</f>
        <v>17.978181492813675</v>
      </c>
      <c r="Z176" s="3">
        <f>(STDEVA(U150:U154))/(SQRT(COUNT(U150:U154)))</f>
        <v>11.156644443531954</v>
      </c>
      <c r="AA176" s="3">
        <f>(STDEVA(U136:U142))/(SQRT(COUNT(U136:U142)))</f>
        <v>27.3346412733165</v>
      </c>
    </row>
    <row r="177" spans="1:27" x14ac:dyDescent="0.3">
      <c r="A177" s="2" t="s">
        <v>2</v>
      </c>
      <c r="V177" s="4"/>
      <c r="X177" s="3"/>
      <c r="Y177" s="3"/>
      <c r="Z177" s="3"/>
      <c r="AA177" s="3"/>
    </row>
    <row r="178" spans="1:27" x14ac:dyDescent="0.3">
      <c r="A178" t="s">
        <v>0</v>
      </c>
      <c r="B178" t="s">
        <v>37</v>
      </c>
      <c r="C178" t="s">
        <v>38</v>
      </c>
      <c r="D178" t="s">
        <v>39</v>
      </c>
      <c r="E178" t="s">
        <v>40</v>
      </c>
      <c r="F178" t="s">
        <v>41</v>
      </c>
      <c r="G178" t="s">
        <v>42</v>
      </c>
      <c r="H178" t="s">
        <v>43</v>
      </c>
      <c r="I178" t="s">
        <v>44</v>
      </c>
      <c r="J178" t="s">
        <v>51</v>
      </c>
      <c r="K178" t="s">
        <v>53</v>
      </c>
      <c r="L178" t="s">
        <v>54</v>
      </c>
      <c r="M178" t="s">
        <v>55</v>
      </c>
      <c r="N178" t="s">
        <v>56</v>
      </c>
      <c r="O178" t="s">
        <v>57</v>
      </c>
      <c r="P178" t="s">
        <v>52</v>
      </c>
      <c r="Q178" s="7" t="s">
        <v>58</v>
      </c>
      <c r="R178" s="7" t="s">
        <v>59</v>
      </c>
      <c r="S178" s="7" t="s">
        <v>60</v>
      </c>
      <c r="T178" s="7" t="s">
        <v>61</v>
      </c>
      <c r="U178" s="7" t="s">
        <v>62</v>
      </c>
      <c r="V178" s="4"/>
      <c r="W178" s="2" t="s">
        <v>49</v>
      </c>
      <c r="X178" s="3" t="s">
        <v>45</v>
      </c>
      <c r="Y178" s="3" t="s">
        <v>46</v>
      </c>
      <c r="Z178" s="3" t="s">
        <v>47</v>
      </c>
      <c r="AA178" s="3" t="s">
        <v>48</v>
      </c>
    </row>
    <row r="179" spans="1:27" x14ac:dyDescent="0.3">
      <c r="A179" t="s">
        <v>6</v>
      </c>
      <c r="B179" s="3">
        <f>'Summary-Masseter'!I2</f>
        <v>20.108223166666669</v>
      </c>
      <c r="C179" s="3">
        <f>'Summary-Plantaris'!I2</f>
        <v>40.229320666666666</v>
      </c>
      <c r="D179" s="3">
        <f>'Summary-Rectus femoris '!I2</f>
        <v>37.066196000000005</v>
      </c>
      <c r="E179" s="3">
        <f>'Summary pec.major'!I2</f>
        <v>7.3086104833333323</v>
      </c>
      <c r="F179" s="3">
        <f>'Summary Intercostals'!I2</f>
        <v>11.723566</v>
      </c>
      <c r="G179" s="3">
        <f>'Summary-Diaphragm'!I2</f>
        <v>34.830518499999997</v>
      </c>
      <c r="H179" s="3">
        <f>'Summary semitendinosus'!I2</f>
        <v>11.373582199999998</v>
      </c>
      <c r="I179" s="3">
        <f>'Summary-Glut.max'!I2</f>
        <v>33.571309666666664</v>
      </c>
      <c r="J179" s="3">
        <f>'Summary- Lower trapezius '!I2</f>
        <v>31.809506666666671</v>
      </c>
      <c r="K179" s="3">
        <f>'Summary-Soleus'!I2</f>
        <v>34.905288666666671</v>
      </c>
      <c r="L179" s="3">
        <f>'Summary-Biceps femoris'!I2</f>
        <v>44.645217000000002</v>
      </c>
      <c r="M179" s="3">
        <f>'Summary-Vastus medialis '!I2</f>
        <v>51.64885433333334</v>
      </c>
      <c r="N179" s="3">
        <f>'Summary- Biceps brachii'!I2</f>
        <v>49.364155333333329</v>
      </c>
      <c r="O179" s="3">
        <f>'Summary-Medial trapezius'!I2</f>
        <v>28.421576333333331</v>
      </c>
      <c r="P179">
        <f>'Summary-Gastroc'!I2</f>
        <v>18.925270000000005</v>
      </c>
      <c r="Q179" s="15">
        <f>'Summary-Erector spinae'!I2</f>
        <v>20.449393000000001</v>
      </c>
      <c r="R179" s="15"/>
      <c r="S179" s="15">
        <f>'Summary-Vastus lateralis'!I2</f>
        <v>6.8590486666666681</v>
      </c>
      <c r="T179" s="15">
        <f>'Summary-Tibialis anterior '!I2</f>
        <v>23.400586333333333</v>
      </c>
      <c r="U179" s="15">
        <f>'Summary-Triceps'!I2</f>
        <v>9.2487230000000018</v>
      </c>
      <c r="V179" s="4"/>
      <c r="W179" t="s">
        <v>37</v>
      </c>
      <c r="X179" s="3">
        <f>AVERAGE(B198:B202)</f>
        <v>41.728883400000008</v>
      </c>
      <c r="Y179" s="3">
        <f>AVERAGE(B186:B192)</f>
        <v>47.055476119047626</v>
      </c>
      <c r="Z179" s="3">
        <f>AVERAGE(B193:B197)</f>
        <v>51.482379300000005</v>
      </c>
      <c r="AA179" s="3">
        <f>AVERAGE(B179:B185)</f>
        <v>36.702107023809525</v>
      </c>
    </row>
    <row r="180" spans="1:27" x14ac:dyDescent="0.3">
      <c r="A180" t="s">
        <v>8</v>
      </c>
      <c r="B180" s="17">
        <f>'Summary-Masseter'!I3</f>
        <v>48.954652499999995</v>
      </c>
      <c r="C180" s="17">
        <f>'Summary-Plantaris'!I3</f>
        <v>27.454020666666668</v>
      </c>
      <c r="D180" s="17">
        <f>'Summary-Rectus femoris '!I3</f>
        <v>33.553483666666672</v>
      </c>
      <c r="E180" s="17">
        <f>'Summary pec.major'!I3</f>
        <v>7.8172952000000002</v>
      </c>
      <c r="F180" s="17">
        <f>'Summary Intercostals'!I3</f>
        <v>24.042817500000005</v>
      </c>
      <c r="G180" s="17">
        <f>'Summary-Diaphragm'!I3</f>
        <v>30.491868166666659</v>
      </c>
      <c r="H180" s="17">
        <f>'Summary semitendinosus'!I3</f>
        <v>13.369103866666666</v>
      </c>
      <c r="I180" s="17">
        <f>'Summary-Glut.max'!I3</f>
        <v>45.502845666666666</v>
      </c>
      <c r="J180" s="17">
        <f>'Summary- Lower trapezius '!I3</f>
        <v>38.960703666666674</v>
      </c>
      <c r="K180" s="17">
        <f>'Summary-Soleus'!I3</f>
        <v>48.518410666666668</v>
      </c>
      <c r="L180" s="17">
        <f>'Summary-Biceps femoris'!I3</f>
        <v>71.591691833333343</v>
      </c>
      <c r="M180" s="17">
        <f>'Summary-Vastus medialis '!I3</f>
        <v>30.456711333333335</v>
      </c>
      <c r="N180" s="17">
        <f>'Summary- Biceps brachii'!I3</f>
        <v>69.18270600000001</v>
      </c>
      <c r="O180" s="17">
        <f>'Summary-Medial trapezius'!I3</f>
        <v>53.784012999999995</v>
      </c>
      <c r="P180" s="16">
        <f>'Summary-Gastroc'!I3</f>
        <v>21.347625333333333</v>
      </c>
      <c r="Q180" s="17">
        <f>'Summary-Erector spinae'!I3</f>
        <v>18.071602666666671</v>
      </c>
      <c r="R180" s="17">
        <f>'Summary-EDL'!I3</f>
        <v>13.537856666666665</v>
      </c>
      <c r="S180" s="17">
        <f>'Summary-Vastus lateralis'!I3</f>
        <v>3.0026906666666666</v>
      </c>
      <c r="T180" s="17">
        <f>'Summary-Tibialis anterior '!I3</f>
        <v>25.754113499999999</v>
      </c>
      <c r="U180" s="17">
        <f>'Summary-Triceps'!I3</f>
        <v>3.602832666666667</v>
      </c>
      <c r="V180" s="4"/>
      <c r="W180" t="s">
        <v>38</v>
      </c>
      <c r="X180" s="3">
        <f>AVERAGE(C198:C202)</f>
        <v>37.024998133333341</v>
      </c>
      <c r="Y180" s="3">
        <f>AVERAGE(C186:C192)</f>
        <v>59.589347000000011</v>
      </c>
      <c r="Z180" s="3">
        <f>AVERAGE(C193:C197)</f>
        <v>39.974210800000002</v>
      </c>
      <c r="AA180" s="3">
        <f>AVERAGE(C179:C184)</f>
        <v>34.516252722222227</v>
      </c>
    </row>
    <row r="181" spans="1:27" x14ac:dyDescent="0.3">
      <c r="A181" t="s">
        <v>9</v>
      </c>
      <c r="B181" s="17">
        <f>'Summary-Masseter'!I4</f>
        <v>29.811014</v>
      </c>
      <c r="C181" s="17">
        <f>'Summary-Plantaris'!I4</f>
        <v>25.498112333333331</v>
      </c>
      <c r="D181" s="17">
        <f>'Summary-Rectus femoris '!I4</f>
        <v>33.166263333333333</v>
      </c>
      <c r="E181" s="17">
        <f>'Summary pec.major'!I4</f>
        <v>5.6588141833333339</v>
      </c>
      <c r="F181" s="17">
        <f>'Summary Intercostals'!I4</f>
        <v>19.950760166666669</v>
      </c>
      <c r="G181" s="17">
        <f>'Summary-Diaphragm'!I4</f>
        <v>25.285190666666665</v>
      </c>
      <c r="H181" s="17">
        <f>'Summary semitendinosus'!I4</f>
        <v>10.286394266666667</v>
      </c>
      <c r="I181" s="17">
        <f>'Summary-Glut.max'!I4</f>
        <v>31.241550500000006</v>
      </c>
      <c r="J181" s="17">
        <f>'Summary- Lower trapezius '!I4</f>
        <v>17.966627333333335</v>
      </c>
      <c r="K181" s="17">
        <f>'Summary-Soleus'!I4</f>
        <v>21.521924000000002</v>
      </c>
      <c r="L181" s="17">
        <f>'Summary-Biceps femoris'!I4</f>
        <v>32.753294333333329</v>
      </c>
      <c r="M181" s="17"/>
      <c r="N181" s="17">
        <f>'Summary- Biceps brachii'!I4</f>
        <v>65.478859333333332</v>
      </c>
      <c r="O181" s="17">
        <f>'Summary-Medial trapezius'!I4</f>
        <v>48.090586666666674</v>
      </c>
      <c r="P181" s="16">
        <f>'Summary-Gastroc'!I4</f>
        <v>11.333374666666668</v>
      </c>
      <c r="Q181" s="17">
        <f>'Summary-Erector spinae'!I4</f>
        <v>18.964883333333336</v>
      </c>
      <c r="R181" s="17"/>
      <c r="S181" s="17">
        <f>'Summary-Vastus lateralis'!I4</f>
        <v>4.7902423333333344</v>
      </c>
      <c r="T181" s="17">
        <f>'Summary-Tibialis anterior '!I4</f>
        <v>10.594586000000001</v>
      </c>
      <c r="U181" s="17">
        <f>'Summary-Triceps'!I4</f>
        <v>3.1007336666666672</v>
      </c>
      <c r="V181" s="4"/>
      <c r="W181" t="s">
        <v>39</v>
      </c>
      <c r="X181" s="3">
        <f>AVERAGE(D198:D202)</f>
        <v>42.672373966666669</v>
      </c>
      <c r="Y181" s="3">
        <f>AVERAGE(D186:D192)</f>
        <v>38.00920554761904</v>
      </c>
      <c r="Z181" s="3">
        <f>AVERAGE(D193:D197)</f>
        <v>33.470790833333339</v>
      </c>
      <c r="AA181" s="3">
        <f>AVERAGE(D179:D185)</f>
        <v>31.06258311904762</v>
      </c>
    </row>
    <row r="182" spans="1:27" x14ac:dyDescent="0.3">
      <c r="A182" t="s">
        <v>10</v>
      </c>
      <c r="B182" s="17">
        <f>'Summary-Masseter'!I5</f>
        <v>34.162043500000003</v>
      </c>
      <c r="C182" s="17">
        <f>'Summary-Plantaris'!I5</f>
        <v>27.84025066666667</v>
      </c>
      <c r="D182" s="17">
        <f>'Summary-Rectus femoris '!I5</f>
        <v>29.756545666666664</v>
      </c>
      <c r="E182" s="17">
        <f>'Summary pec.major'!I5</f>
        <v>8.0901320333333349</v>
      </c>
      <c r="F182" s="17">
        <f>'Summary Intercostals'!I5</f>
        <v>22.015605166666667</v>
      </c>
      <c r="G182" s="17">
        <f>'Summary-Diaphragm'!I5</f>
        <v>28.251239000000005</v>
      </c>
      <c r="H182" s="17">
        <f>'Summary semitendinosus'!I5</f>
        <v>9.2924957333333325</v>
      </c>
      <c r="I182" s="17">
        <f>'Summary-Glut.max'!I5</f>
        <v>28.543387333333328</v>
      </c>
      <c r="J182" s="17">
        <f>'Summary- Lower trapezius '!I5</f>
        <v>28.592161249999997</v>
      </c>
      <c r="K182" s="17">
        <f>'Summary-Soleus'!I5</f>
        <v>29.621860333333338</v>
      </c>
      <c r="L182" s="17">
        <f>'Summary-Biceps femoris'!I5</f>
        <v>22.036897333333336</v>
      </c>
      <c r="M182" s="17">
        <f>'Summary-Vastus medialis '!I5</f>
        <v>34.358624666666671</v>
      </c>
      <c r="N182" s="17">
        <f>'Summary- Biceps brachii'!I5</f>
        <v>46.177262666666671</v>
      </c>
      <c r="O182" s="17">
        <f>'Summary-Medial trapezius'!I5</f>
        <v>52.190566666666676</v>
      </c>
      <c r="P182" s="16">
        <f>'Summary-Gastroc'!I5</f>
        <v>25.147732400000002</v>
      </c>
      <c r="Q182" s="17">
        <f>'Summary-Erector spinae'!I5</f>
        <v>10.525262666666666</v>
      </c>
      <c r="R182" s="17">
        <f>'Summary-EDL'!I5</f>
        <v>2.896725</v>
      </c>
      <c r="S182" s="17"/>
      <c r="T182" s="17">
        <f>'Summary-Tibialis anterior '!I5</f>
        <v>23.380779666666669</v>
      </c>
      <c r="U182" s="17">
        <f>'Summary-Triceps'!I5</f>
        <v>22.492450666666663</v>
      </c>
      <c r="V182" s="4"/>
      <c r="W182" t="s">
        <v>40</v>
      </c>
      <c r="X182" s="3">
        <f>AVERAGE(E198:E202)</f>
        <v>6.6277761233333337</v>
      </c>
      <c r="Y182" s="3">
        <f>AVERAGE(E186:E192)</f>
        <v>6.7190084595238107</v>
      </c>
      <c r="Z182" s="3">
        <f>AVERAGE(E193:E197)</f>
        <v>5.5834993333333331</v>
      </c>
      <c r="AA182" s="3">
        <f>AVERAGE(E179:E185)</f>
        <v>7.0193270428571441</v>
      </c>
    </row>
    <row r="183" spans="1:27" x14ac:dyDescent="0.3">
      <c r="A183" t="s">
        <v>11</v>
      </c>
      <c r="B183" s="17">
        <f>'Summary-Masseter'!I6</f>
        <v>50.827372833333342</v>
      </c>
      <c r="C183" s="17">
        <f>'Summary-Plantaris'!I6</f>
        <v>62.786143000000003</v>
      </c>
      <c r="D183" s="17">
        <f>'Summary-Rectus femoris '!I6</f>
        <v>39.910928499999997</v>
      </c>
      <c r="E183" s="17">
        <f>'Summary pec.major'!I6</f>
        <v>9.2648159166666666</v>
      </c>
      <c r="F183" s="17">
        <f>'Summary Intercostals'!I6</f>
        <v>21.798227000000001</v>
      </c>
      <c r="G183" s="17">
        <f>'Summary-Diaphragm'!I6</f>
        <v>37.199395833333334</v>
      </c>
      <c r="H183" s="17">
        <f>'Summary semitendinosus'!I6</f>
        <v>15.171906666666668</v>
      </c>
      <c r="I183" s="17">
        <f>'Summary-Glut.max'!I6</f>
        <v>40.843327333333335</v>
      </c>
      <c r="J183" s="17">
        <f>'Summary- Lower trapezius '!I6</f>
        <v>43.699943833333336</v>
      </c>
      <c r="K183" s="17">
        <f>'Summary-Soleus'!I6</f>
        <v>44.468937666666662</v>
      </c>
      <c r="L183" s="17">
        <f>'Summary-Biceps femoris'!I6</f>
        <v>56.108325333333333</v>
      </c>
      <c r="M183" s="17">
        <f>'Summary-Vastus medialis '!I6</f>
        <v>32.832521</v>
      </c>
      <c r="N183" s="17">
        <f>'Summary- Biceps brachii'!I6</f>
        <v>59.023866666666677</v>
      </c>
      <c r="O183" s="17">
        <f>'Summary-Medial trapezius'!I6</f>
        <v>44.89676166666667</v>
      </c>
      <c r="P183" s="16">
        <f>'Summary-Gastroc'!I6</f>
        <v>36.90675233333333</v>
      </c>
      <c r="Q183" s="17">
        <f>'Summary-Erector spinae'!I6</f>
        <v>19.717536666666668</v>
      </c>
      <c r="R183" s="17">
        <f>'Summary-EDL'!I6</f>
        <v>20.813835666666666</v>
      </c>
      <c r="S183" s="17">
        <f>'Summary-Vastus lateralis'!I6</f>
        <v>10.348983333333333</v>
      </c>
      <c r="T183" s="17">
        <f>'Summary-Tibialis anterior '!I6</f>
        <v>18.757903666666671</v>
      </c>
      <c r="U183" s="17">
        <f>'Summary-Triceps'!I6</f>
        <v>7.5512916666666685</v>
      </c>
      <c r="V183" s="4"/>
      <c r="W183" t="s">
        <v>41</v>
      </c>
      <c r="X183" s="3">
        <f>AVERAGE(E198:E202)</f>
        <v>6.6277761233333337</v>
      </c>
      <c r="Y183" s="3">
        <f>AVERAGE(F186:F192)</f>
        <v>24.748005571428575</v>
      </c>
      <c r="Z183" s="3">
        <f>AVERAGE(F193:F197)</f>
        <v>20.373731533333334</v>
      </c>
      <c r="AA183" s="3">
        <f>AVERAGE(F179:F185)</f>
        <v>19.806737404761908</v>
      </c>
    </row>
    <row r="184" spans="1:27" x14ac:dyDescent="0.3">
      <c r="A184" t="s">
        <v>12</v>
      </c>
      <c r="B184" s="17">
        <f>'Summary-Masseter'!I7</f>
        <v>30.6919155</v>
      </c>
      <c r="C184" s="17">
        <f>'Summary-Plantaris'!I7</f>
        <v>23.289669</v>
      </c>
      <c r="D184" s="17">
        <f>'Summary-Rectus femoris '!I7</f>
        <v>23.358001999999999</v>
      </c>
      <c r="E184" s="17">
        <f>'Summary pec.major'!I7</f>
        <v>5.7482907999999995</v>
      </c>
      <c r="F184" s="17">
        <f>'Summary Intercostals'!I7</f>
        <v>21.509049666666662</v>
      </c>
      <c r="G184" s="17">
        <f>'Summary-Diaphragm'!I7</f>
        <v>23.689268500000001</v>
      </c>
      <c r="H184" s="17">
        <f>'Summary semitendinosus'!I7</f>
        <v>6.9493670666666674</v>
      </c>
      <c r="I184" s="17">
        <f>'Summary-Glut.max'!I7</f>
        <v>23.565476833333335</v>
      </c>
      <c r="J184" s="17">
        <f>'Summary- Lower trapezius '!I7</f>
        <v>30.944945666666666</v>
      </c>
      <c r="K184" s="17">
        <f>'Summary-Soleus'!I7</f>
        <v>18.005250333333333</v>
      </c>
      <c r="L184" s="17">
        <f>'Summary-Biceps femoris'!I7</f>
        <v>28.687480833333332</v>
      </c>
      <c r="M184" s="17">
        <f>'Summary-Vastus medialis '!I7</f>
        <v>42.966602000000002</v>
      </c>
      <c r="N184" s="17">
        <f>'Summary- Biceps brachii'!I7</f>
        <v>39.387537333333334</v>
      </c>
      <c r="O184" s="17">
        <f>'Summary-Medial trapezius'!I7</f>
        <v>37.211775000000003</v>
      </c>
      <c r="P184" s="16">
        <f>'Summary-Gastroc'!I7</f>
        <v>12.630711333333334</v>
      </c>
      <c r="Q184" s="17">
        <f>'Summary-Erector spinae'!I7</f>
        <v>6.1549216666666675</v>
      </c>
      <c r="R184" s="17">
        <f>'Summary-EDL'!I7</f>
        <v>4.6743733333333335</v>
      </c>
      <c r="S184" s="17">
        <f>'Summary-Vastus lateralis'!I7</f>
        <v>5.9291256666666667</v>
      </c>
      <c r="T184" s="17">
        <f>'Summary-Tibialis anterior '!I7</f>
        <v>15.540310666666667</v>
      </c>
      <c r="U184" s="17">
        <f>'Summary-Triceps'!I7</f>
        <v>12.138515666666667</v>
      </c>
      <c r="V184" s="4"/>
      <c r="W184" t="s">
        <v>42</v>
      </c>
      <c r="X184" s="3">
        <f>AVERAGE(G198:G202)</f>
        <v>33.178345399999998</v>
      </c>
      <c r="Y184" s="3">
        <f>AVERAGE(G186:G192)</f>
        <v>33.466688023809532</v>
      </c>
      <c r="Z184" s="3">
        <f>AVERAGE(G193:G197)</f>
        <v>30.112768566666666</v>
      </c>
      <c r="AA184" s="3">
        <f>AVERAGE(G179:G185)</f>
        <v>29.956168571428574</v>
      </c>
    </row>
    <row r="185" spans="1:27" x14ac:dyDescent="0.3">
      <c r="A185" t="s">
        <v>13</v>
      </c>
      <c r="B185" s="17">
        <f>'Summary-Masseter'!I8</f>
        <v>42.359527666666665</v>
      </c>
      <c r="C185" s="17"/>
      <c r="D185" s="17">
        <f>'Summary-Rectus femoris '!I8</f>
        <v>20.626662666666668</v>
      </c>
      <c r="E185" s="17">
        <f>'Summary pec.major'!I8</f>
        <v>5.2473306833333346</v>
      </c>
      <c r="F185" s="17">
        <f>'Summary Intercostals'!I8</f>
        <v>17.607136333333337</v>
      </c>
      <c r="G185" s="17">
        <f>'Summary-Diaphragm'!I8</f>
        <v>29.945699333333341</v>
      </c>
      <c r="H185" s="17">
        <f>'Summary semitendinosus'!I8</f>
        <v>10.433755866666667</v>
      </c>
      <c r="I185" s="17">
        <f>'Summary-Glut.max'!I8</f>
        <v>28.710258499999998</v>
      </c>
      <c r="J185" s="17">
        <f>'Summary- Lower trapezius '!I8</f>
        <v>22.626640833333333</v>
      </c>
      <c r="K185" s="17">
        <f>'Summary-Soleus'!I8</f>
        <v>20.858400666666665</v>
      </c>
      <c r="L185" s="17">
        <f>'Summary-Biceps femoris'!I8</f>
        <v>27.644164666666672</v>
      </c>
      <c r="M185" s="17">
        <f>'Summary-Vastus medialis '!I8</f>
        <v>31.475764333333338</v>
      </c>
      <c r="N185" s="17">
        <f>'Summary- Biceps brachii'!I8</f>
        <v>57.790901666666663</v>
      </c>
      <c r="O185" s="17">
        <f>'Summary-Medial trapezius'!I8</f>
        <v>53.555245999999997</v>
      </c>
      <c r="P185" s="16">
        <f>'Summary-Gastroc'!I8</f>
        <v>12.770348333333335</v>
      </c>
      <c r="Q185" s="17">
        <f>'Summary-Erector spinae'!I8</f>
        <v>11.450234000000002</v>
      </c>
      <c r="R185" s="17">
        <f>'Summary-EDL'!I8</f>
        <v>6.5114416666666672</v>
      </c>
      <c r="S185" s="17">
        <f>'Summary-Vastus lateralis'!I8</f>
        <v>3.5929293333333341</v>
      </c>
      <c r="T185" s="17">
        <f>'Summary-Tibialis anterior '!I8</f>
        <v>10.476736333333331</v>
      </c>
      <c r="U185" s="17">
        <f>'Summary-Triceps'!I8</f>
        <v>18.825246333333336</v>
      </c>
      <c r="V185" s="4"/>
      <c r="W185" t="s">
        <v>43</v>
      </c>
      <c r="X185" s="3">
        <f>AVERAGE(H198:H202)</f>
        <v>12.898893599999999</v>
      </c>
      <c r="Y185" s="3">
        <f>AVERAGE(H186:H192)</f>
        <v>12.331545780952382</v>
      </c>
      <c r="Z185" s="3">
        <f>AVERAGE(H193:H197)</f>
        <v>12.135029693333333</v>
      </c>
      <c r="AA185" s="3">
        <f>AVERAGE(H179:H185)</f>
        <v>10.982372238095239</v>
      </c>
    </row>
    <row r="186" spans="1:27" x14ac:dyDescent="0.3">
      <c r="A186" t="s">
        <v>14</v>
      </c>
      <c r="B186" s="17">
        <f>'Summary-Masseter'!I9</f>
        <v>51.072480333333338</v>
      </c>
      <c r="C186" s="17">
        <f>'Summary-Plantaris'!I9</f>
        <v>54.323744666666663</v>
      </c>
      <c r="D186" s="17">
        <f>'Summary-Rectus femoris '!I9</f>
        <v>41.139932166666668</v>
      </c>
      <c r="E186" s="17">
        <f>'Summary pec.major'!I9</f>
        <v>5.4353949833333335</v>
      </c>
      <c r="F186" s="17">
        <f>'Summary Intercostals'!I9</f>
        <v>22.712799833333332</v>
      </c>
      <c r="G186" s="17">
        <f>'Summary-Diaphragm'!I9</f>
        <v>34.071923166666679</v>
      </c>
      <c r="H186" s="17">
        <f>'Summary semitendinosus'!I9</f>
        <v>12.075134333333335</v>
      </c>
      <c r="I186" s="17">
        <f>'Summary-Glut.max'!I9</f>
        <v>39.045872333333328</v>
      </c>
      <c r="J186" s="17">
        <f>'Summary- Lower trapezius '!I9</f>
        <v>25.996250000000003</v>
      </c>
      <c r="K186" s="17">
        <f>'Summary-Soleus'!I9</f>
        <v>34.771593666666668</v>
      </c>
      <c r="L186" s="17">
        <f>'Summary-Biceps femoris'!I9</f>
        <v>38.075345666666671</v>
      </c>
      <c r="M186" s="17">
        <f>'Summary-Vastus medialis '!I9</f>
        <v>55.763689333333332</v>
      </c>
      <c r="N186" s="17">
        <f>'Summary- Biceps brachii'!I9</f>
        <v>58.74063133333334</v>
      </c>
      <c r="O186" s="17">
        <f>'Summary-Medial trapezius'!I9</f>
        <v>37.078080000000007</v>
      </c>
      <c r="P186" s="16">
        <f>'Summary-Gastroc'!I9</f>
        <v>33.89911</v>
      </c>
      <c r="Q186" s="17">
        <f>'Summary-Erector spinae'!I9</f>
        <v>10.109322666666667</v>
      </c>
      <c r="R186" s="17">
        <f>'Summary-EDL'!I9</f>
        <v>8.5673736666666667</v>
      </c>
      <c r="S186" s="17">
        <f>'Summary-Vastus lateralis'!I9</f>
        <v>5.382461666666666</v>
      </c>
      <c r="T186" s="17">
        <f>'Summary-Tibialis anterior '!I9</f>
        <v>13.576479666666666</v>
      </c>
      <c r="U186" s="17">
        <f>'Summary-Triceps'!I9</f>
        <v>6.0479656666666681</v>
      </c>
      <c r="V186" s="4"/>
      <c r="W186" t="s">
        <v>44</v>
      </c>
      <c r="X186" s="3">
        <f>AVERAGE(I198:I202)</f>
        <v>42.862022799999998</v>
      </c>
      <c r="Y186" s="3">
        <f>AVERAGE(I186:I192)</f>
        <v>46.954037690476198</v>
      </c>
      <c r="Z186" s="3">
        <f>AVERAGE(I193:I197)</f>
        <v>41.441389633333337</v>
      </c>
      <c r="AA186" s="3">
        <f>AVERAGE(I179:I185)</f>
        <v>33.139736547619044</v>
      </c>
    </row>
    <row r="187" spans="1:27" x14ac:dyDescent="0.3">
      <c r="A187" t="s">
        <v>15</v>
      </c>
      <c r="B187" s="17">
        <f>'Summary-Masseter'!I10</f>
        <v>53.666658499999997</v>
      </c>
      <c r="C187" s="17">
        <f>'Summary-Plantaris'!I10</f>
        <v>58.258338999999999</v>
      </c>
      <c r="D187" s="17">
        <f>'Summary-Rectus femoris '!I10</f>
        <v>28.662227333333327</v>
      </c>
      <c r="E187" s="17">
        <f>'Summary pec.major'!I10</f>
        <v>7.2479030500000015</v>
      </c>
      <c r="F187" s="17">
        <f>'Summary Intercostals'!I10</f>
        <v>33.462868166666667</v>
      </c>
      <c r="G187" s="17">
        <f>'Summary-Diaphragm'!I10</f>
        <v>27.880854333333339</v>
      </c>
      <c r="H187" s="17">
        <f>'Summary semitendinosus'!I10</f>
        <v>9.8001406000000024</v>
      </c>
      <c r="I187" s="17">
        <f>'Summary-Glut.max'!I10</f>
        <v>44.377331833333336</v>
      </c>
      <c r="J187" s="17">
        <f>'Summary- Lower trapezius '!I10</f>
        <v>12.528707000000001</v>
      </c>
      <c r="K187" s="17">
        <f>'Summary-Soleus'!I10</f>
        <v>55.797360666666677</v>
      </c>
      <c r="L187" s="17">
        <f>'Summary-Biceps femoris'!I10</f>
        <v>35.699536000000002</v>
      </c>
      <c r="M187" s="17">
        <f>'Summary-Vastus medialis '!I10</f>
        <v>54.848621333333334</v>
      </c>
      <c r="N187" s="17">
        <f>'Summary- Biceps brachii'!I10</f>
        <v>24.645435333333335</v>
      </c>
      <c r="O187" s="17">
        <f>'Summary-Medial trapezius'!I10</f>
        <v>44.832390000000004</v>
      </c>
      <c r="P187" s="16">
        <f>'Summary-Gastroc'!I10</f>
        <v>31.733250999999996</v>
      </c>
      <c r="Q187" s="17">
        <f>'Summary-Erector spinae'!I10</f>
        <v>13.539837333333335</v>
      </c>
      <c r="R187" s="17">
        <f>'Summary-EDL'!I10</f>
        <v>1.15869</v>
      </c>
      <c r="S187" s="17">
        <f>'Summary-Vastus lateralis'!I10</f>
        <v>3.0571589999999995</v>
      </c>
      <c r="T187" s="17">
        <f>'Summary-Tibialis anterior '!I10</f>
        <v>36.674023999999996</v>
      </c>
      <c r="U187" s="17">
        <f>'Summary-Triceps'!I10</f>
        <v>4.2000036666666674</v>
      </c>
      <c r="V187" s="4"/>
      <c r="W187" t="s">
        <v>51</v>
      </c>
      <c r="X187" s="3">
        <f>AVERAGE(J198:J202)</f>
        <v>33.229347566666668</v>
      </c>
      <c r="Y187" s="3">
        <f>AVERAGE(J186:J192)</f>
        <v>26.588469333333332</v>
      </c>
      <c r="Z187" s="3">
        <f>AVERAGE(J193:J197)</f>
        <v>30.780352266666664</v>
      </c>
      <c r="AA187" s="3">
        <f>AVERAGE(J179:J185)</f>
        <v>30.657218464285712</v>
      </c>
    </row>
    <row r="188" spans="1:27" x14ac:dyDescent="0.3">
      <c r="A188" t="s">
        <v>16</v>
      </c>
      <c r="B188" s="17">
        <f>'Summary-Masseter'!I11</f>
        <v>54.134095833333348</v>
      </c>
      <c r="C188" s="17">
        <f>'Summary-Plantaris'!I11</f>
        <v>41.751463000000001</v>
      </c>
      <c r="D188" s="17">
        <f>'Summary-Rectus femoris '!I11</f>
        <v>33.163787499999998</v>
      </c>
      <c r="E188" s="17">
        <f>'Summary pec.major'!I11</f>
        <v>3.9664830666666671</v>
      </c>
      <c r="F188" s="17">
        <f>'Summary Intercostals'!I11</f>
        <v>24.675145333333333</v>
      </c>
      <c r="G188" s="17">
        <f>'Summary-Diaphragm'!I11</f>
        <v>31.850110333333333</v>
      </c>
      <c r="H188" s="17">
        <f>'Summary semitendinosus'!I11</f>
        <v>9.2738774666666668</v>
      </c>
      <c r="I188" s="17">
        <f>'Summary-Glut.max'!I11</f>
        <v>35.167231833333339</v>
      </c>
      <c r="J188" s="17">
        <f>'Summary- Lower trapezius '!I11</f>
        <v>41.604398499999995</v>
      </c>
      <c r="K188" s="17"/>
      <c r="L188" s="17">
        <f>'Summary-Biceps femoris'!I11</f>
        <v>38.114958999999999</v>
      </c>
      <c r="M188" s="17">
        <f>'Summary-Vastus medialis '!I11</f>
        <v>38.090200666666668</v>
      </c>
      <c r="N188" s="17">
        <f>'Summary- Biceps brachii'!I11</f>
        <v>38.456623999999998</v>
      </c>
      <c r="O188" s="17">
        <f>'Summary-Medial trapezius'!I11</f>
        <v>26.766729333333338</v>
      </c>
      <c r="P188" s="16">
        <f>'Summary-Gastroc'!I11</f>
        <v>23.021288666666671</v>
      </c>
      <c r="Q188" s="17">
        <f>'Summary-Erector spinae'!I11</f>
        <v>12.243490999999999</v>
      </c>
      <c r="R188" s="17">
        <f>'Summary-EDL'!I11</f>
        <v>1.8256795000000001</v>
      </c>
      <c r="S188" s="17">
        <f>'Summary-Vastus lateralis'!I11</f>
        <v>8.263341333333333</v>
      </c>
      <c r="T188" s="17">
        <f>'Summary-Tibialis anterior '!I11</f>
        <v>5.5696346666666656</v>
      </c>
      <c r="U188" s="17">
        <f>'Summary-Triceps'!I11</f>
        <v>9.1516703333333336</v>
      </c>
      <c r="V188" s="4"/>
      <c r="W188" t="s">
        <v>53</v>
      </c>
      <c r="X188" s="3">
        <f>AVERAGE(K198:K202)</f>
        <v>33.351257600000004</v>
      </c>
      <c r="Y188" s="3">
        <f>AVERAGE(K186:K192)</f>
        <v>37.605432500000013</v>
      </c>
      <c r="Z188" s="3">
        <f>AVERAGE(K193:K197)</f>
        <v>32.181475866666673</v>
      </c>
      <c r="AA188" s="3">
        <f>AVERAGE(K179:K185)</f>
        <v>31.128581761904762</v>
      </c>
    </row>
    <row r="189" spans="1:27" x14ac:dyDescent="0.3">
      <c r="A189" t="s">
        <v>17</v>
      </c>
      <c r="B189" s="17">
        <f>'Summary-Masseter'!I12</f>
        <v>49.039326000000003</v>
      </c>
      <c r="C189" s="17">
        <f>'Summary-Plantaris'!I12</f>
        <v>74.899900333333335</v>
      </c>
      <c r="D189" s="17">
        <f>'Summary-Rectus femoris '!I12</f>
        <v>44.168371499999999</v>
      </c>
      <c r="E189" s="17">
        <f>'Summary pec.major'!I12</f>
        <v>8.3153833499999994</v>
      </c>
      <c r="F189" s="17">
        <f>'Summary Intercostals'!I12</f>
        <v>24.656824166666674</v>
      </c>
      <c r="G189" s="17">
        <f>'Summary-Diaphragm'!I12</f>
        <v>38.697275000000005</v>
      </c>
      <c r="H189" s="17">
        <f>'Summary semitendinosus'!I12</f>
        <v>10.546653866666666</v>
      </c>
      <c r="I189" s="17">
        <f>'Summary-Glut.max'!I12</f>
        <v>61.135257333333342</v>
      </c>
      <c r="J189" s="17">
        <f>'Summary- Lower trapezius '!I12</f>
        <v>33.167748833333334</v>
      </c>
      <c r="K189" s="17">
        <f>'Summary-Soleus'!I12</f>
        <v>38.660632666666672</v>
      </c>
      <c r="L189" s="17">
        <f>'Summary-Biceps femoris'!I12</f>
        <v>62.229080500000009</v>
      </c>
      <c r="M189" s="17">
        <f>'Summary-Vastus medialis '!I12</f>
        <v>67.037644</v>
      </c>
      <c r="N189" s="17">
        <f>'Summary- Biceps brachii'!I12</f>
        <v>56.558926999999997</v>
      </c>
      <c r="O189" s="17">
        <f>'Summary-Medial trapezius'!I12</f>
        <v>76.581486333333345</v>
      </c>
      <c r="P189" s="16">
        <f>'Summary-Gastroc'!I12</f>
        <v>56.915447000000007</v>
      </c>
      <c r="Q189" s="17">
        <f>'Summary-Erector spinae'!I12</f>
        <v>8.8912126666666662</v>
      </c>
      <c r="R189" s="17">
        <f>'Summary-EDL'!I12</f>
        <v>25.732821333333341</v>
      </c>
      <c r="S189" s="17">
        <f>'Summary-Vastus lateralis'!I12</f>
        <v>8.0187290000000022</v>
      </c>
      <c r="T189" s="17">
        <f>'Summary-Tibialis anterior '!I12</f>
        <v>42.292185000000003</v>
      </c>
      <c r="U189" s="17">
        <f>'Summary-Triceps'!I12</f>
        <v>19.445195000000002</v>
      </c>
      <c r="V189" s="4"/>
      <c r="W189" t="s">
        <v>54</v>
      </c>
      <c r="X189" s="3">
        <f>AVERAGE(L198:L202)</f>
        <v>45.828368233333329</v>
      </c>
      <c r="Y189" s="3">
        <f>AVERAGE(L186:L192)</f>
        <v>45.380751714285715</v>
      </c>
      <c r="Z189" s="3">
        <f>AVERAGE(L193:L197)</f>
        <v>40.839465033333333</v>
      </c>
      <c r="AA189" s="3">
        <f>AVERAGE(L179:L185)</f>
        <v>40.49529590476191</v>
      </c>
    </row>
    <row r="190" spans="1:27" x14ac:dyDescent="0.3">
      <c r="A190" t="s">
        <v>18</v>
      </c>
      <c r="B190" s="17">
        <f>'Summary-Masseter'!I13</f>
        <v>37.66732833333333</v>
      </c>
      <c r="C190" s="17">
        <f>'Summary-Plantaris'!I13</f>
        <v>61.93841766666668</v>
      </c>
      <c r="D190" s="17">
        <f>'Summary-Rectus femoris '!I13</f>
        <v>38.297675499999997</v>
      </c>
      <c r="E190" s="17">
        <f>'Summary pec.major'!I13</f>
        <v>6.7503595833333341</v>
      </c>
      <c r="F190" s="17">
        <f>'Summary Intercostals'!I13</f>
        <v>22.673186500000003</v>
      </c>
      <c r="G190" s="17">
        <f>'Summary-Diaphragm'!I13</f>
        <v>35.085034166666667</v>
      </c>
      <c r="H190" s="17">
        <f>'Summary semitendinosus'!I13</f>
        <v>14.3552778</v>
      </c>
      <c r="I190" s="17">
        <f>'Summary-Glut.max'!I13</f>
        <v>60.263764000000002</v>
      </c>
      <c r="J190" s="17">
        <f>'Summary- Lower trapezius '!I13</f>
        <v>29.882317999999998</v>
      </c>
      <c r="K190" s="17">
        <f>'Summary-Soleus'!I13</f>
        <v>23.45208366666667</v>
      </c>
      <c r="L190" s="17">
        <f>'Summary-Biceps femoris'!I13</f>
        <v>55.821623833333334</v>
      </c>
      <c r="M190" s="17">
        <f>'Summary-Vastus medialis '!I13</f>
        <v>59.73294533333334</v>
      </c>
      <c r="N190" s="17">
        <f>'Summary- Biceps brachii'!I13</f>
        <v>50.084127666666667</v>
      </c>
      <c r="O190" s="17">
        <f>'Summary-Medial trapezius'!I13</f>
        <v>39.050823999999992</v>
      </c>
      <c r="P190" s="16">
        <f>'Summary-Gastroc'!I13</f>
        <v>32.505711000000005</v>
      </c>
      <c r="Q190" s="17">
        <f>'Summary-Erector spinae'!I13</f>
        <v>6.2499936666666667</v>
      </c>
      <c r="R190" s="17">
        <f>'Summary-EDL'!I13</f>
        <v>2.0797000000000003</v>
      </c>
      <c r="S190" s="17">
        <f>'Summary-Vastus lateralis'!I13</f>
        <v>8.9555843333333343</v>
      </c>
      <c r="T190" s="17">
        <f>'Summary-Tibialis anterior '!I13</f>
        <v>15.756203333333335</v>
      </c>
      <c r="U190" s="17">
        <f>'Summary-Triceps'!I13</f>
        <v>6.6530593333333332</v>
      </c>
      <c r="V190" s="4"/>
      <c r="W190" t="s">
        <v>55</v>
      </c>
      <c r="X190" s="3">
        <f>AVERAGE(M198:M202)</f>
        <v>51.826124000000007</v>
      </c>
      <c r="Y190" s="3">
        <f>AVERAGE(M186:M192)</f>
        <v>59.081871904761911</v>
      </c>
      <c r="Z190" s="3">
        <f>AVERAGE(M193:M197)</f>
        <v>35.131876933333324</v>
      </c>
      <c r="AA190" s="3">
        <f>AVERAGE(M179:M185)</f>
        <v>37.289846277777777</v>
      </c>
    </row>
    <row r="191" spans="1:27" x14ac:dyDescent="0.3">
      <c r="A191" t="s">
        <v>19</v>
      </c>
      <c r="B191" s="17">
        <f>'Summary-Masseter'!I14</f>
        <v>38.727975333333333</v>
      </c>
      <c r="C191" s="17">
        <f>'Summary-Plantaris'!I14</f>
        <v>49.896954666666673</v>
      </c>
      <c r="D191" s="17">
        <f>'Summary-Rectus femoris '!I14</f>
        <v>31.657490500000002</v>
      </c>
      <c r="E191" s="17">
        <f>'Summary pec.major'!I14</f>
        <v>7.2914281999999995</v>
      </c>
      <c r="F191" s="17">
        <f>'Summary Intercostals'!I14</f>
        <v>20.40680866666667</v>
      </c>
      <c r="G191" s="17">
        <f>'Summary-Diaphragm'!I14</f>
        <v>31.007831833333324</v>
      </c>
      <c r="H191" s="17">
        <f>'Summary semitendinosus'!I14</f>
        <v>11.861420400000002</v>
      </c>
      <c r="I191" s="17">
        <f>'Summary-Glut.max'!I14</f>
        <v>51.363638333333334</v>
      </c>
      <c r="J191" s="17">
        <f>'Summary- Lower trapezius '!I14</f>
        <v>25.4778105</v>
      </c>
      <c r="K191" s="17">
        <f>'Summary-Soleus'!I14</f>
        <v>37.938679666666673</v>
      </c>
      <c r="L191" s="17">
        <f>'Summary-Biceps femoris'!I14</f>
        <v>51.762247500000001</v>
      </c>
      <c r="M191" s="17">
        <f>'Summary-Vastus medialis '!I14</f>
        <v>71.214870000000005</v>
      </c>
      <c r="N191" s="17">
        <f>'Summary- Biceps brachii'!I14</f>
        <v>44.479831333333337</v>
      </c>
      <c r="O191" s="17">
        <f>'Summary-Medial trapezius'!I14</f>
        <v>59.920118333333335</v>
      </c>
      <c r="P191" s="16">
        <f>'Summary-Gastroc'!I14</f>
        <v>25.818980333333332</v>
      </c>
      <c r="Q191" s="17">
        <f>'Summary-Erector spinae'!I14</f>
        <v>20.624682</v>
      </c>
      <c r="R191" s="17">
        <f>'Summary-EDL'!I14</f>
        <v>13.933990000000003</v>
      </c>
      <c r="S191" s="17">
        <f>'Summary-Vastus lateralis'!I14</f>
        <v>8.4455626666666674</v>
      </c>
      <c r="T191" s="17">
        <f>'Summary-Tibialis anterior '!I14</f>
        <v>43.745003999999994</v>
      </c>
      <c r="U191" s="17">
        <f>'Summary-Triceps'!I14</f>
        <v>18.040902333333335</v>
      </c>
      <c r="V191" s="4"/>
      <c r="W191" t="s">
        <v>56</v>
      </c>
      <c r="X191" s="3">
        <f>AVERAGE(N198:N202)</f>
        <v>62.631056799999996</v>
      </c>
      <c r="Y191" s="3">
        <f>AVERAGE(N186:N192)</f>
        <v>46.189995523809522</v>
      </c>
      <c r="Z191" s="3">
        <f>AVERAGE(N193:N197)</f>
        <v>50.911848266666667</v>
      </c>
      <c r="AA191" s="3">
        <f>AVERAGE(N179:N185)</f>
        <v>55.20075557142858</v>
      </c>
    </row>
    <row r="192" spans="1:27" x14ac:dyDescent="0.3">
      <c r="A192" t="s">
        <v>20</v>
      </c>
      <c r="B192" s="17">
        <f>'Summary-Masseter'!I15</f>
        <v>45.080468500000002</v>
      </c>
      <c r="C192" s="17">
        <f>'Summary-Plantaris'!I15</f>
        <v>76.056609666666674</v>
      </c>
      <c r="D192" s="17">
        <f>'Summary-Rectus femoris '!I15</f>
        <v>48.974954333333329</v>
      </c>
      <c r="E192" s="17">
        <f>'Summary pec.major'!I15</f>
        <v>8.0261069833333334</v>
      </c>
      <c r="F192" s="17">
        <f>'Summary Intercostals'!I15</f>
        <v>24.648406333333334</v>
      </c>
      <c r="G192" s="17">
        <f>'Summary-Diaphragm'!I15</f>
        <v>35.673787333333344</v>
      </c>
      <c r="H192" s="17">
        <f>'Summary semitendinosus'!I15</f>
        <v>18.408315999999999</v>
      </c>
      <c r="I192" s="17">
        <f>'Summary-Glut.max'!I15</f>
        <v>37.325168166666664</v>
      </c>
      <c r="J192" s="17">
        <f>'Summary- Lower trapezius '!I15</f>
        <v>17.462052499999999</v>
      </c>
      <c r="K192" s="17">
        <f>'Summary-Soleus'!I15</f>
        <v>35.012244666666668</v>
      </c>
      <c r="L192" s="17">
        <f>'Summary-Biceps femoris'!I15</f>
        <v>35.962469500000005</v>
      </c>
      <c r="M192" s="17">
        <f>'Summary-Vastus medialis '!I15</f>
        <v>66.885132666666678</v>
      </c>
      <c r="N192" s="17">
        <f>'Summary- Biceps brachii'!I15</f>
        <v>50.364391999999995</v>
      </c>
      <c r="O192" s="17">
        <f>'Summary-Medial trapezius'!I15</f>
        <v>65.210478999999992</v>
      </c>
      <c r="P192" s="16">
        <f>'Summary-Gastroc'!I15</f>
        <v>39.942124</v>
      </c>
      <c r="Q192" s="17">
        <f>'Summary-Erector spinae'!I15</f>
        <v>16.600957666666666</v>
      </c>
      <c r="R192" s="17">
        <f>'Summary-EDL'!I15</f>
        <v>10.125167999999999</v>
      </c>
      <c r="S192" s="17">
        <f>'Summary-Vastus lateralis'!I15</f>
        <v>5.4567366666666661</v>
      </c>
      <c r="T192" s="17">
        <f>'Summary-Tibialis anterior '!I15</f>
        <v>12.443538333333333</v>
      </c>
      <c r="U192" s="17">
        <f>'Summary-Triceps'!I15</f>
        <v>12.101873333333334</v>
      </c>
      <c r="V192" s="4"/>
      <c r="W192" t="s">
        <v>57</v>
      </c>
      <c r="X192" s="3">
        <f>AVERAGE(O198:O202)</f>
        <v>42.282974900000006</v>
      </c>
      <c r="Y192" s="3">
        <f>AVERAGE(O186:O192)</f>
        <v>49.920015285714285</v>
      </c>
      <c r="Z192" s="3">
        <f>AVERAGE(O193:O197)</f>
        <v>41.524775700000006</v>
      </c>
      <c r="AA192" s="3">
        <f>AVERAGE(O179:O185)</f>
        <v>45.450075047619052</v>
      </c>
    </row>
    <row r="193" spans="1:27" x14ac:dyDescent="0.3">
      <c r="A193" t="s">
        <v>21</v>
      </c>
      <c r="B193" s="17">
        <f>'Summary-Masseter'!I16</f>
        <v>48.361442833333335</v>
      </c>
      <c r="C193" s="17">
        <f>'Summary-Plantaris'!I16</f>
        <v>26.268591666666669</v>
      </c>
      <c r="D193" s="17">
        <f>'Summary-Rectus femoris '!I16</f>
        <v>40.137714833333334</v>
      </c>
      <c r="E193" s="17">
        <f>'Summary pec.major'!I16</f>
        <v>5.5927589499999986</v>
      </c>
      <c r="F193" s="17">
        <f>'Summary Intercostals'!I16</f>
        <v>21.841306499999998</v>
      </c>
      <c r="G193" s="17">
        <f>'Summary-Diaphragm'!I16</f>
        <v>25.854137166666668</v>
      </c>
      <c r="H193" s="17">
        <f>'Summary semitendinosus'!I16</f>
        <v>13.064873466666665</v>
      </c>
      <c r="I193" s="17">
        <f>'Summary-Glut.max'!I16</f>
        <v>46.566958833333338</v>
      </c>
      <c r="J193" s="17">
        <f>'Summary- Lower trapezius '!I16</f>
        <v>48.211407333333327</v>
      </c>
      <c r="K193" s="17">
        <f>'Summary-Soleus'!I16</f>
        <v>36.603710333333339</v>
      </c>
      <c r="L193" s="17">
        <f>'Summary-Biceps femoris'!I16</f>
        <v>51.109617833333331</v>
      </c>
      <c r="M193" s="17">
        <f>'Summary-Vastus medialis '!I16</f>
        <v>51.655786666666657</v>
      </c>
      <c r="N193" s="17">
        <f>'Summary- Biceps brachii'!I16</f>
        <v>45.580091666666668</v>
      </c>
      <c r="O193" s="17">
        <f>'Summary-Medial trapezius'!I16</f>
        <v>45.671697500000001</v>
      </c>
      <c r="P193" s="16">
        <f>'Summary-Gastroc'!I16</f>
        <v>26.031902000000002</v>
      </c>
      <c r="Q193" s="17">
        <f>'Summary-Erector spinae'!I16</f>
        <v>11.130356333333332</v>
      </c>
      <c r="R193" s="17">
        <f>'Summary-EDL'!I16</f>
        <v>1.7647739999999998</v>
      </c>
      <c r="S193" s="17">
        <f>'Summary-Vastus lateralis'!I16</f>
        <v>5.6231126666666649</v>
      </c>
      <c r="T193" s="17">
        <f>'Summary-Tibialis anterior '!I16</f>
        <v>10.002366666666665</v>
      </c>
      <c r="U193" s="17">
        <f>'Summary-Triceps'!I16</f>
        <v>6.8303290000000008</v>
      </c>
      <c r="V193" s="4"/>
      <c r="W193" t="s">
        <v>52</v>
      </c>
      <c r="X193" s="3">
        <f>AVERAGE(P198:P202)</f>
        <v>32.689120733333333</v>
      </c>
      <c r="Y193" s="3">
        <f>AVERAGE(P187:P192)</f>
        <v>34.989467000000005</v>
      </c>
      <c r="Z193" s="3">
        <f>AVERAGE(P193:P197)</f>
        <v>20.619136133333335</v>
      </c>
      <c r="AA193" s="3">
        <f>AVERAGE(P179:P185)</f>
        <v>19.865973485714289</v>
      </c>
    </row>
    <row r="194" spans="1:27" x14ac:dyDescent="0.3">
      <c r="A194" t="s">
        <v>23</v>
      </c>
      <c r="B194" s="17">
        <f>'Summary-Masseter'!I17</f>
        <v>45.206240833333332</v>
      </c>
      <c r="C194" s="17">
        <f>'Summary-Plantaris'!I17</f>
        <v>58.232590333333334</v>
      </c>
      <c r="D194" s="17">
        <f>'Summary-Rectus femoris '!I17</f>
        <v>37.060254</v>
      </c>
      <c r="E194" s="17">
        <f>'Summary pec.major'!I17</f>
        <v>6.9000979833333336</v>
      </c>
      <c r="F194" s="17">
        <f>'Summary Intercostals'!I17</f>
        <v>18.763845666666665</v>
      </c>
      <c r="G194" s="17">
        <f>'Summary-Diaphragm'!I17</f>
        <v>27.279226833333336</v>
      </c>
      <c r="H194" s="17">
        <f>'Summary semitendinosus'!I17</f>
        <v>14.602266933333334</v>
      </c>
      <c r="I194" s="17">
        <f>'Summary-Glut.max'!I17</f>
        <v>64.837123333333338</v>
      </c>
      <c r="J194" s="17">
        <f>'Summary- Lower trapezius '!I17</f>
        <v>34.005075666666663</v>
      </c>
      <c r="K194" s="17">
        <f>'Summary-Soleus'!I17</f>
        <v>25.975453000000005</v>
      </c>
      <c r="L194" s="17">
        <f>'Summary-Biceps femoris'!I17</f>
        <v>56.459893666666673</v>
      </c>
      <c r="M194" s="17">
        <f>'Summary-Vastus medialis '!I17</f>
        <v>38.19121466666666</v>
      </c>
      <c r="N194" s="17">
        <f>'Summary- Biceps brachii'!I17</f>
        <v>72.936069333333336</v>
      </c>
      <c r="O194" s="17">
        <f>'Summary-Medial trapezius'!I17</f>
        <v>44.073794666666664</v>
      </c>
      <c r="P194" s="16">
        <f>'Summary-Gastroc'!I17</f>
        <v>20.860381333333336</v>
      </c>
      <c r="Q194" s="17">
        <f>'Summary-Erector spinae'!I17</f>
        <v>7.2799403333333332</v>
      </c>
      <c r="R194" s="17">
        <f>'Summary-EDL'!I17</f>
        <v>28.592210766666664</v>
      </c>
      <c r="S194" s="17">
        <f>'Summary-Vastus lateralis'!I17</f>
        <v>6.7976480000000006</v>
      </c>
      <c r="T194" s="17">
        <f>'Summary-Tibialis anterior '!I17</f>
        <v>32.790927000000003</v>
      </c>
      <c r="U194" s="17">
        <f>'Summary-Triceps'!I17</f>
        <v>8.4307076666666667</v>
      </c>
      <c r="V194" s="4"/>
      <c r="W194" t="s">
        <v>58</v>
      </c>
      <c r="X194" s="3">
        <f>AVERAGE(Q198:Q202)</f>
        <v>9.1620688333333327</v>
      </c>
      <c r="Y194" s="3">
        <f>AVERAGE(Q186:Q192)</f>
        <v>12.608499571428572</v>
      </c>
      <c r="Z194" s="3">
        <f>AVERAGE(Q193:Q197)</f>
        <v>8.6647234333333323</v>
      </c>
      <c r="AA194" s="3">
        <f>AVERAGE(Q179:Q185)</f>
        <v>15.047690571428571</v>
      </c>
    </row>
    <row r="195" spans="1:27" x14ac:dyDescent="0.3">
      <c r="A195" t="s">
        <v>24</v>
      </c>
      <c r="B195" s="17">
        <f>'Summary-Masseter'!I18</f>
        <v>64.162706333333333</v>
      </c>
      <c r="C195" s="17">
        <f>'Summary-Plantaris'!I18</f>
        <v>41.324629333333334</v>
      </c>
      <c r="D195" s="17">
        <f>'Summary-Rectus femoris '!I18</f>
        <v>33.298472833333342</v>
      </c>
      <c r="E195" s="17">
        <f>'Summary pec.major'!I18</f>
        <v>4.7088369333333331</v>
      </c>
      <c r="F195" s="17">
        <f>'Summary Intercostals'!I18</f>
        <v>25.107920999999997</v>
      </c>
      <c r="G195" s="17">
        <f>'Summary-Diaphragm'!I18</f>
        <v>30.016012999999994</v>
      </c>
      <c r="H195" s="17">
        <f>'Summary semitendinosus'!I18</f>
        <v>12.0693904</v>
      </c>
      <c r="I195" s="17">
        <f>'Summary-Glut.max'!I18</f>
        <v>38.779472666666663</v>
      </c>
      <c r="J195" s="17">
        <f>'Summary- Lower trapezius '!I18</f>
        <v>20.247364999999999</v>
      </c>
      <c r="K195" s="17">
        <f>'Summary-Soleus'!I18</f>
        <v>32.53145966666667</v>
      </c>
      <c r="L195" s="17">
        <f>'Summary-Biceps femoris'!I18</f>
        <v>34.729504500000004</v>
      </c>
      <c r="M195" s="17">
        <f>'Summary-Vastus medialis '!I18</f>
        <v>31.874868666666664</v>
      </c>
      <c r="N195" s="17">
        <f>'Summary- Biceps brachii'!I18</f>
        <v>57.041219333333345</v>
      </c>
      <c r="O195" s="17">
        <f>'Summary-Medial trapezius'!I18</f>
        <v>42.084215000000007</v>
      </c>
      <c r="P195" s="16">
        <f>'Summary-Gastroc'!I18</f>
        <v>19.082733000000001</v>
      </c>
      <c r="Q195" s="17">
        <f>'Summary-Erector spinae'!I18</f>
        <v>8.1692596666666653</v>
      </c>
      <c r="R195" s="17">
        <f>'Summary-EDL'!I18</f>
        <v>15.508620000000002</v>
      </c>
      <c r="S195" s="17">
        <f>'Summary-Vastus lateralis'!I18</f>
        <v>6.251974333333334</v>
      </c>
      <c r="T195" s="17">
        <f>'Summary-Tibialis anterior '!I18</f>
        <v>20.80492266666667</v>
      </c>
      <c r="U195" s="17">
        <f>'Summary-Triceps'!I18</f>
        <v>10.498523666666667</v>
      </c>
      <c r="V195" s="4"/>
      <c r="W195" t="s">
        <v>59</v>
      </c>
      <c r="X195" s="3">
        <f>AVERAGE(R198:R202)</f>
        <v>4.9771677500000004</v>
      </c>
      <c r="Y195" s="3">
        <f>AVERAGE(R186:R192)</f>
        <v>9.0604889285714307</v>
      </c>
      <c r="Z195" s="3">
        <f>AVERAGE(R193:R197)</f>
        <v>10.588307286666666</v>
      </c>
      <c r="AA195" s="3">
        <f>AVERAGE(R179:R185)</f>
        <v>9.6868464666666689</v>
      </c>
    </row>
    <row r="196" spans="1:27" x14ac:dyDescent="0.3">
      <c r="A196" t="s">
        <v>25</v>
      </c>
      <c r="B196" s="17">
        <f>'Summary-Masseter'!I19</f>
        <v>42.263465333333329</v>
      </c>
      <c r="C196" s="17">
        <f>'Summary-Plantaris'!I19</f>
        <v>21.819023999999999</v>
      </c>
      <c r="D196" s="17">
        <f>'Summary-Rectus femoris '!I19</f>
        <v>25.143573000000004</v>
      </c>
      <c r="E196" s="17">
        <f>'Summary pec.major'!I19</f>
        <v>3.4947872999999992</v>
      </c>
      <c r="F196" s="17">
        <f>'Summary Intercostals'!I19</f>
        <v>18.407820833333332</v>
      </c>
      <c r="G196" s="17">
        <f>'Summary-Diaphragm'!I19</f>
        <v>30.916226000000005</v>
      </c>
      <c r="H196" s="17">
        <f>'Summary semitendinosus'!I19</f>
        <v>9.8195511333333307</v>
      </c>
      <c r="I196" s="17">
        <f>'Summary-Glut.max'!I19</f>
        <v>31.613915833333333</v>
      </c>
      <c r="J196" s="17">
        <f>'Summary- Lower trapezius '!I19</f>
        <v>15.727483666666668</v>
      </c>
      <c r="K196" s="17">
        <f>'Summary-Soleus'!I19</f>
        <v>36.818612666666667</v>
      </c>
      <c r="L196" s="17">
        <f>'Summary-Biceps femoris'!I19</f>
        <v>30.179913166666672</v>
      </c>
      <c r="M196" s="17">
        <f>'Summary-Vastus medialis '!I19</f>
        <v>25.367388333333331</v>
      </c>
      <c r="N196" s="17">
        <f>'Summary- Biceps brachii'!I19</f>
        <v>33.541599666666663</v>
      </c>
      <c r="O196" s="17">
        <f>'Summary-Medial trapezius'!I19</f>
        <v>37.187016666666672</v>
      </c>
      <c r="P196" s="16">
        <v>20.428595999999999</v>
      </c>
      <c r="Q196" s="17">
        <f>'Summary-Erector spinae'!I19</f>
        <v>4.7639984999999996</v>
      </c>
      <c r="R196" s="17">
        <f>'Summary-EDL'!I19</f>
        <v>3.5582676666666671</v>
      </c>
      <c r="S196" s="17">
        <f>'Summary-Vastus lateralis'!I19</f>
        <v>3.3701043333333338</v>
      </c>
      <c r="T196" s="17">
        <f>'Summary-Tibialis anterior '!I19</f>
        <v>10.167752333333333</v>
      </c>
      <c r="U196" s="17"/>
      <c r="V196" s="4"/>
      <c r="W196" t="s">
        <v>60</v>
      </c>
      <c r="X196" s="3">
        <f>AVERAGE(S198:S202)</f>
        <v>5.2705539999999997</v>
      </c>
      <c r="Y196" s="3">
        <f>AVERAGE(S186:S192)</f>
        <v>6.7970820952380953</v>
      </c>
      <c r="Z196" s="3">
        <f>AVERAGE(S193:S197)</f>
        <v>5.4630747999999993</v>
      </c>
      <c r="AA196" s="3">
        <f>AVERAGE(S179:S185)</f>
        <v>5.7538366666666674</v>
      </c>
    </row>
    <row r="197" spans="1:27" x14ac:dyDescent="0.3">
      <c r="A197" t="s">
        <v>26</v>
      </c>
      <c r="B197" s="17">
        <f>'Summary-Masseter'!I20</f>
        <v>57.418041166666661</v>
      </c>
      <c r="C197" s="17">
        <f>'Summary-Plantaris'!I20</f>
        <v>52.226218666666682</v>
      </c>
      <c r="D197" s="17">
        <f>'Summary-Rectus femoris '!I20</f>
        <v>31.713939500000002</v>
      </c>
      <c r="E197" s="17">
        <f>'Summary pec.major'!I20</f>
        <v>7.2210155</v>
      </c>
      <c r="F197" s="17">
        <f>'Summary Intercostals'!I20</f>
        <v>17.747763666666668</v>
      </c>
      <c r="G197" s="17">
        <f>'Summary-Diaphragm'!I20</f>
        <v>36.498239833333336</v>
      </c>
      <c r="H197" s="17">
        <f>'Summary semitendinosus'!I20</f>
        <v>11.119066533333335</v>
      </c>
      <c r="I197" s="17">
        <f>'Summary-Glut.max'!I20</f>
        <v>25.409477500000001</v>
      </c>
      <c r="J197" s="17">
        <f>'Summary- Lower trapezius '!I20</f>
        <v>35.71042966666667</v>
      </c>
      <c r="K197" s="17">
        <f>'Summary-Soleus'!I20</f>
        <v>28.978143666666671</v>
      </c>
      <c r="L197" s="17">
        <f>'Summary-Biceps femoris'!I20</f>
        <v>31.718396000000002</v>
      </c>
      <c r="M197" s="17">
        <f>'Summary-Vastus medialis '!I20</f>
        <v>28.570126333333331</v>
      </c>
      <c r="N197" s="17">
        <f>'Summary- Biceps brachii'!I20</f>
        <v>45.460261333333335</v>
      </c>
      <c r="O197" s="17">
        <f>'Summary-Medial trapezius'!I20</f>
        <v>38.607154666666666</v>
      </c>
      <c r="P197" s="16">
        <f>'Summary-Gastroc'!I20</f>
        <v>16.692068333333332</v>
      </c>
      <c r="Q197" s="17">
        <f>'Summary-Erector spinae'!I20</f>
        <v>11.980062333333333</v>
      </c>
      <c r="R197" s="17">
        <f>'Summary-EDL'!I20</f>
        <v>3.5176639999999999</v>
      </c>
      <c r="S197" s="17">
        <f>'Summary-Vastus lateralis'!I20</f>
        <v>5.272534666666667</v>
      </c>
      <c r="T197" s="17">
        <f>'Summary-Tibialis anterior '!I20</f>
        <v>17.01887833333333</v>
      </c>
      <c r="U197" s="17">
        <f>'Summary-Triceps'!I20</f>
        <v>6.2499936666666667</v>
      </c>
      <c r="V197" s="4"/>
      <c r="W197" t="s">
        <v>61</v>
      </c>
      <c r="X197" s="3">
        <f>AVERAGE(T198:T202)</f>
        <v>25.574268966666668</v>
      </c>
      <c r="Y197" s="3">
        <f>AVERAGE(T186:T192)</f>
        <v>24.293866999999999</v>
      </c>
      <c r="Z197" s="3">
        <f>AVERAGE(T193:T197)</f>
        <v>18.156969400000001</v>
      </c>
      <c r="AA197" s="3">
        <f>AVERAGE(T179:T185)</f>
        <v>18.272145166666668</v>
      </c>
    </row>
    <row r="198" spans="1:27" x14ac:dyDescent="0.3">
      <c r="A198" t="s">
        <v>27</v>
      </c>
      <c r="B198" s="17">
        <f>'Summary-Masseter'!I21</f>
        <v>26.394859166666663</v>
      </c>
      <c r="C198" s="17">
        <f>'Summary-Plantaris'!I21</f>
        <v>40.858182333333332</v>
      </c>
      <c r="D198" s="17">
        <f>'Summary-Rectus femoris '!I21</f>
        <v>36.987959666666669</v>
      </c>
      <c r="E198" s="17">
        <f>'Summary pec.major'!I21</f>
        <v>5.9128346833333332</v>
      </c>
      <c r="F198" s="17">
        <f>'Summary Intercostals'!I21</f>
        <v>24.362199999999998</v>
      </c>
      <c r="G198" s="17">
        <f>'Summary-Diaphragm'!I21</f>
        <v>27.609503000000007</v>
      </c>
      <c r="H198" s="17">
        <f>'Summary semitendinosus'!I21</f>
        <v>13.798512400000002</v>
      </c>
      <c r="I198" s="17">
        <f>'Summary-Glut.max'!I21</f>
        <v>38.248158833333335</v>
      </c>
      <c r="J198" s="17">
        <f>'Summary- Lower trapezius '!I21</f>
        <v>37.419249833333332</v>
      </c>
      <c r="K198" s="17">
        <f>'Summary-Soleus'!I21</f>
        <v>29.169278000000002</v>
      </c>
      <c r="L198" s="17">
        <f>'Summary-Biceps femoris'!I21</f>
        <v>53.790450166666666</v>
      </c>
      <c r="M198" s="17">
        <f>'Summary-Vastus medialis '!I21</f>
        <v>70.788036333333338</v>
      </c>
      <c r="N198" s="17">
        <f>'Summary- Biceps brachii'!I21</f>
        <v>64.236981333333333</v>
      </c>
      <c r="O198" s="17">
        <f>'Summary-Medial trapezius'!I21</f>
        <v>32.504225500000004</v>
      </c>
      <c r="P198" s="16">
        <f>'Summary-Gastroc'!I21</f>
        <v>26.606295333333332</v>
      </c>
      <c r="Q198" s="17">
        <f>'Summary-Erector spinae'!I21</f>
        <v>8.0642843333333332</v>
      </c>
      <c r="R198" s="17">
        <f>'Summary-EDL'!I21</f>
        <v>6.157892666666668</v>
      </c>
      <c r="S198" s="17">
        <f>'Summary-Vastus lateralis'!I21</f>
        <v>5.2279696666666666</v>
      </c>
      <c r="T198" s="17">
        <f>'Summary-Tibialis anterior '!I21</f>
        <v>33.643603999999996</v>
      </c>
      <c r="U198" s="17">
        <f>'Summary-Triceps'!I21</f>
        <v>18.3860335</v>
      </c>
      <c r="V198" s="4"/>
      <c r="W198" t="s">
        <v>62</v>
      </c>
      <c r="X198" s="3">
        <f>AVERAGE(U198:U202)</f>
        <v>16.899543166666668</v>
      </c>
      <c r="Y198" s="3">
        <f>AVERAGE(U186:U192)</f>
        <v>10.805809952380953</v>
      </c>
      <c r="Z198" s="3">
        <f>AVERAGE(U193:U197)</f>
        <v>8.0023885000000003</v>
      </c>
      <c r="AA198" s="3">
        <f>AVERAGE(U179:U185)</f>
        <v>10.994256238095238</v>
      </c>
    </row>
    <row r="199" spans="1:27" x14ac:dyDescent="0.3">
      <c r="A199" t="s">
        <v>28</v>
      </c>
      <c r="B199" s="17">
        <f>'Summary-Masseter'!I22</f>
        <v>58.691609833333338</v>
      </c>
      <c r="C199" s="17">
        <f>'Summary-Plantaris'!I22</f>
        <v>14.804493000000003</v>
      </c>
      <c r="D199" s="17">
        <f>'Summary-Rectus femoris '!I22</f>
        <v>38.207059999999998</v>
      </c>
      <c r="E199" s="17">
        <f>'Summary pec.major'!I22</f>
        <v>7.2074479333333326</v>
      </c>
      <c r="F199" s="17">
        <f>'Summary Intercostals'!I22</f>
        <v>20.475636833333336</v>
      </c>
      <c r="G199" s="17">
        <f>'Summary-Diaphragm'!I22</f>
        <v>31.216792166666671</v>
      </c>
      <c r="H199" s="17">
        <f>'Summary semitendinosus'!I22</f>
        <v>13.428523866666668</v>
      </c>
      <c r="I199" s="17">
        <f>'Summary-Glut.max'!I22</f>
        <v>41.610835666666659</v>
      </c>
      <c r="J199" s="17">
        <f>'Summary- Lower trapezius '!I22</f>
        <v>17.35757233333333</v>
      </c>
      <c r="K199" s="17">
        <f>'Summary-Soleus'!I22</f>
        <v>47.645927000000015</v>
      </c>
      <c r="L199" s="17">
        <f>'Summary-Biceps femoris'!I22</f>
        <v>51.155668333333324</v>
      </c>
      <c r="M199" s="17">
        <f>'Summary-Vastus medialis '!I22</f>
        <v>51.57953100000001</v>
      </c>
      <c r="N199" s="17">
        <f>'Summary- Biceps brachii'!I22</f>
        <v>52.544115666666663</v>
      </c>
      <c r="O199" s="17">
        <f>'Summary-Medial trapezius'!I22</f>
        <v>38.670536000000006</v>
      </c>
      <c r="P199" s="16">
        <f>'Summary-Gastroc'!I22</f>
        <v>35.365793666666669</v>
      </c>
      <c r="Q199" s="17">
        <f>'Summary-Erector spinae'!I22</f>
        <v>11.086286499999998</v>
      </c>
      <c r="R199" s="17">
        <f>'Summary-EDL'!I22</f>
        <v>4.7476579999999995</v>
      </c>
      <c r="S199" s="17">
        <f>'Summary-Vastus lateralis'!I22</f>
        <v>5.6151900000000001</v>
      </c>
      <c r="T199" s="17">
        <f>'Summary-Tibialis anterior '!I22</f>
        <v>41.395933333333332</v>
      </c>
      <c r="U199" s="17">
        <f>'Summary-Triceps'!I22</f>
        <v>27.676845666666662</v>
      </c>
      <c r="V199" s="4"/>
      <c r="W199" t="s">
        <v>50</v>
      </c>
      <c r="X199" s="3" t="s">
        <v>34</v>
      </c>
      <c r="Y199" s="3" t="s">
        <v>34</v>
      </c>
      <c r="Z199" s="3" t="s">
        <v>34</v>
      </c>
      <c r="AA199" s="3" t="s">
        <v>34</v>
      </c>
    </row>
    <row r="200" spans="1:27" x14ac:dyDescent="0.3">
      <c r="A200" t="s">
        <v>29</v>
      </c>
      <c r="B200" s="17">
        <f>'Summary-Masseter'!I23</f>
        <v>53.384908666666675</v>
      </c>
      <c r="C200" s="17">
        <f>'Summary-Plantaris'!I23</f>
        <v>47.286436000000002</v>
      </c>
      <c r="D200" s="17">
        <f>'Summary-Rectus femoris '!I23</f>
        <v>52.476772999999994</v>
      </c>
      <c r="E200" s="17">
        <f>'Summary pec.major'!I23</f>
        <v>6.2314744333333332</v>
      </c>
      <c r="F200" s="17">
        <f>'Summary Intercostals'!I23</f>
        <v>22.108696500000001</v>
      </c>
      <c r="G200" s="17">
        <f>'Summary-Diaphragm'!I23</f>
        <v>37.441532333333335</v>
      </c>
      <c r="H200" s="17">
        <f>'Summary semitendinosus'!I23</f>
        <v>14.203360666666667</v>
      </c>
      <c r="I200" s="17">
        <f>'Summary-Glut.max'!I23</f>
        <v>44.049531500000001</v>
      </c>
      <c r="J200" s="17">
        <f>'Summary- Lower trapezius '!I23</f>
        <v>38.86365099999999</v>
      </c>
      <c r="K200" s="17">
        <f>'Summary-Soleus'!I23</f>
        <v>25.924945999999995</v>
      </c>
      <c r="L200" s="17">
        <f>'Summary-Biceps femoris'!I23</f>
        <v>54.170243000000006</v>
      </c>
      <c r="M200" s="17">
        <f>'Summary-Vastus medialis '!I23</f>
        <v>60.96194899999999</v>
      </c>
      <c r="N200" s="17">
        <f>'Summary- Biceps brachii'!I23</f>
        <v>72.096266666666665</v>
      </c>
      <c r="O200" s="17">
        <f>'Summary-Medial trapezius'!I23</f>
        <v>47.507280333333341</v>
      </c>
      <c r="P200" s="16">
        <f>'Summary-Gastroc'!I23</f>
        <v>35.73023633333333</v>
      </c>
      <c r="Q200" s="17">
        <f>'Summary-Erector spinae'!I23</f>
        <v>14.818357666666667</v>
      </c>
      <c r="R200" s="17">
        <f>'Summary-EDL'!I23</f>
        <v>5.8271213333333343</v>
      </c>
      <c r="S200" s="17">
        <f>'Summary-Vastus lateralis'!I23</f>
        <v>3.6899819999999997</v>
      </c>
      <c r="T200" s="17">
        <f>'Summary-Tibialis anterior '!I23</f>
        <v>13.111022999999998</v>
      </c>
      <c r="U200" s="17">
        <f>'Summary-Triceps'!I23</f>
        <v>15.440286999999998</v>
      </c>
      <c r="V200" s="4"/>
      <c r="W200" t="s">
        <v>37</v>
      </c>
      <c r="X200" s="3">
        <f>(STDEVA(B198:B202))/(SQRT(COUNT(B198:B202)))</f>
        <v>6.4323052664583527</v>
      </c>
      <c r="Y200" s="3">
        <f>(STDEVA(B186:B192))/(SQRT(COUNT(B186:B192)))</f>
        <v>2.5600958688299738</v>
      </c>
      <c r="Z200" s="3">
        <f>(STDEVA(B193:B197))/(SQRT(COUNT(B193:B197)))</f>
        <v>4.0628888040052775</v>
      </c>
      <c r="AA200" s="3">
        <f>(STDEVA(B179:B185))/(SQRT(COUNT(B179:B185)))</f>
        <v>4.2175169927990437</v>
      </c>
    </row>
    <row r="201" spans="1:27" x14ac:dyDescent="0.3">
      <c r="A201" t="s">
        <v>30</v>
      </c>
      <c r="B201" s="17">
        <f>'Summary-Masseter'!I24</f>
        <v>28.741454000000004</v>
      </c>
      <c r="C201" s="17">
        <f>'Summary-Plantaris'!I24</f>
        <v>44.635313666666669</v>
      </c>
      <c r="D201" s="17">
        <f>'Summary-Rectus femoris '!I24</f>
        <v>47.038852666666671</v>
      </c>
      <c r="E201" s="17">
        <f>'Summary pec.major'!I24</f>
        <v>6.1372937333333333</v>
      </c>
      <c r="F201" s="17">
        <f>'Summary Intercostals'!I24</f>
        <v>21.56153733333333</v>
      </c>
      <c r="G201" s="17">
        <f>'Summary-Diaphragm'!I24</f>
        <v>38.336298499999998</v>
      </c>
      <c r="H201" s="17">
        <f>'Summary semitendinosus'!I24</f>
        <v>13.235012733333333</v>
      </c>
      <c r="I201" s="17">
        <f>'Summary-Glut.max'!I24</f>
        <v>49.760783833333335</v>
      </c>
      <c r="J201" s="17">
        <f>'Summary- Lower trapezius '!I24</f>
        <v>30.877603000000004</v>
      </c>
      <c r="K201" s="17">
        <f>'Summary-Soleus'!I24</f>
        <v>35.092461666666665</v>
      </c>
      <c r="L201" s="17">
        <f>'Summary-Biceps femoris'!I24</f>
        <v>35.065722666666666</v>
      </c>
      <c r="M201" s="17">
        <f>'Summary-Vastus medialis '!I24</f>
        <v>46.650641999999998</v>
      </c>
      <c r="N201" s="17">
        <f>'Summary- Biceps brachii'!I24</f>
        <v>68.672684333333336</v>
      </c>
      <c r="O201" s="17">
        <f>'Summary-Medial trapezius'!I24</f>
        <v>29.288118000000004</v>
      </c>
      <c r="P201" s="16">
        <f>'Summary-Gastroc'!I24</f>
        <v>28.919713999999999</v>
      </c>
      <c r="Q201" s="17">
        <f>'Summary-Erector spinae'!I24</f>
        <v>2.2965829999999996</v>
      </c>
      <c r="R201" s="17"/>
      <c r="S201" s="17">
        <f>'Summary-Vastus lateralis'!I24</f>
        <v>5.445843</v>
      </c>
      <c r="T201" s="17">
        <f>'Summary-Tibialis anterior '!I24</f>
        <v>23.057931000000004</v>
      </c>
      <c r="U201" s="17">
        <f>'Summary-Triceps'!I24</f>
        <v>14.300413333333333</v>
      </c>
      <c r="V201" s="4"/>
      <c r="W201" t="s">
        <v>38</v>
      </c>
      <c r="X201" s="3">
        <f>(STDEVA(C198:C202))/(SQRT(COUNT(C198:C202)))</f>
        <v>5.7962227742789656</v>
      </c>
      <c r="Y201" s="3">
        <f>(STDEVA(C186:C192))/(SQRT(COUNT(C186:C192)))</f>
        <v>4.7627839024801562</v>
      </c>
      <c r="Z201" s="3">
        <f>(STDEVA(C193:C197))/(SQRT(COUNT(C193:C197)))</f>
        <v>7.0808140553687915</v>
      </c>
      <c r="AA201" s="3">
        <f>(STDEVA(C179:C185))/(SQRT(COUNT(C179:C185)))</f>
        <v>6.1471755163204964</v>
      </c>
    </row>
    <row r="202" spans="1:27" x14ac:dyDescent="0.3">
      <c r="A202" t="s">
        <v>31</v>
      </c>
      <c r="B202" s="17">
        <f>'Summary-Masseter'!I25</f>
        <v>41.431585333333338</v>
      </c>
      <c r="C202" s="17">
        <f>'Summary-Plantaris'!I25</f>
        <v>37.540565666666666</v>
      </c>
      <c r="D202" s="17">
        <f>'Summary-Rectus femoris '!I25</f>
        <v>38.651224499999998</v>
      </c>
      <c r="E202" s="17">
        <f>'Summary pec.major'!I25</f>
        <v>7.6498298333333334</v>
      </c>
      <c r="F202" s="17">
        <f>'Summary Intercostals'!I25</f>
        <v>22.038382833333337</v>
      </c>
      <c r="G202" s="17">
        <f>'Summary-Diaphragm'!I25</f>
        <v>31.287601000000002</v>
      </c>
      <c r="H202" s="17">
        <f>'Summary semitendinosus'!I25</f>
        <v>9.8290583333333341</v>
      </c>
      <c r="I202" s="17">
        <f>'Summary-Glut.max'!I25</f>
        <v>40.640804166666669</v>
      </c>
      <c r="J202" s="17">
        <f>'Summary- Lower trapezius '!I25</f>
        <v>41.628661666666666</v>
      </c>
      <c r="K202" s="17">
        <f>'Summary-Soleus'!I25</f>
        <v>28.923675333333335</v>
      </c>
      <c r="L202" s="17">
        <f>'Summary-Biceps femoris'!I25</f>
        <v>34.959757000000003</v>
      </c>
      <c r="M202" s="17">
        <f>'Summary-Vastus medialis '!I25</f>
        <v>29.150461666666672</v>
      </c>
      <c r="N202" s="17">
        <f>'Summary- Biceps brachii'!I25</f>
        <v>55.605235999999991</v>
      </c>
      <c r="O202" s="17">
        <f>'Summary-Medial trapezius'!I25</f>
        <v>63.444714666666677</v>
      </c>
      <c r="P202" s="16">
        <f>'Summary-Gastroc'!I25</f>
        <v>36.823564333333337</v>
      </c>
      <c r="Q202" s="17">
        <f>'Summary-Erector spinae'!I25</f>
        <v>9.5448326666666681</v>
      </c>
      <c r="R202" s="17">
        <f>'Summary-EDL'!I25</f>
        <v>3.1759990000000005</v>
      </c>
      <c r="S202" s="17">
        <f>'Summary-Vastus lateralis'!I25</f>
        <v>6.373785333333335</v>
      </c>
      <c r="T202" s="17">
        <f>'Summary-Tibialis anterior '!I25</f>
        <v>16.662853500000001</v>
      </c>
      <c r="U202" s="17">
        <f>'Summary-Triceps'!I25</f>
        <v>8.6941363333333328</v>
      </c>
      <c r="V202" s="4"/>
      <c r="W202" t="s">
        <v>39</v>
      </c>
      <c r="X202" s="3">
        <f>(STDEVA(D198:D202))/(SQRT(COUNT(D198:D202)))</f>
        <v>3.0299638152179771</v>
      </c>
      <c r="Y202" s="3">
        <f>(STDEVA(D186:D192))/(SQRT(COUNT(D186:D192)))</f>
        <v>2.7570515547698955</v>
      </c>
      <c r="Z202" s="3">
        <f>(STDEVA(D193:D197))/(SQRT(COUNT(D193:D197)))</f>
        <v>2.5474585216542436</v>
      </c>
      <c r="AA202" s="3">
        <f>(STDEVA(D179:D185))/(SQRT(COUNT(D179:D185)))</f>
        <v>2.6499837345524808</v>
      </c>
    </row>
    <row r="203" spans="1:27" x14ac:dyDescent="0.3">
      <c r="V203" s="4"/>
      <c r="W203" t="s">
        <v>40</v>
      </c>
      <c r="X203" s="3">
        <f>(STDEVA(E198:E202))/(SQRT(COUNT(E198:E202)))</f>
        <v>0.3383328583259132</v>
      </c>
      <c r="Y203" s="3">
        <f>(STDEVA(E186:E192))/(SQRT(COUNT(E186:E192)))</f>
        <v>0.57918982159719057</v>
      </c>
      <c r="Z203" s="3">
        <f>(STDEVA(E193:E197))/(SQRT(COUNT(E193:E197)))</f>
        <v>0.69075065016048109</v>
      </c>
      <c r="AA203" s="3">
        <f>(STDEVA(E179:E185))/(SQRT(COUNT(E179:E185)))</f>
        <v>0.56727798612006386</v>
      </c>
    </row>
    <row r="204" spans="1:27" x14ac:dyDescent="0.3">
      <c r="V204" s="4"/>
      <c r="W204" t="s">
        <v>41</v>
      </c>
      <c r="X204" s="3">
        <f>(STDEVA(F198:F202))/(SQRT(COUNT(F198:F202)))</f>
        <v>0.63440867346785812</v>
      </c>
      <c r="Y204" s="3">
        <f>(STDEVA(F186:F192))/(SQRT(COUNT(F186:F192)))</f>
        <v>1.5680234742718044</v>
      </c>
      <c r="Z204" s="3">
        <f>(STDEVA(F193:F197))/(SQRT(COUNT(F193:F197)))</f>
        <v>1.376927209585125</v>
      </c>
      <c r="AA204" s="3">
        <f>(STDEVA(F179:F185))/(SQRT(COUNT(F179:F185)))</f>
        <v>1.5421384086172285</v>
      </c>
    </row>
    <row r="205" spans="1:27" x14ac:dyDescent="0.3">
      <c r="V205" s="4"/>
      <c r="W205" t="s">
        <v>42</v>
      </c>
      <c r="X205" s="3">
        <f>(STDEVA(G198:G202))/(SQRT(COUNT(G198:G202)))</f>
        <v>2.0397776123846709</v>
      </c>
      <c r="Y205" s="3">
        <f>(STDEVA(G186:G192))/(SQRT(COUNT(G186:G192)))</f>
        <v>1.3369876990057339</v>
      </c>
      <c r="Z205" s="3">
        <f>(STDEVA(G193:G197))/(SQRT(COUNT(G193:G197)))</f>
        <v>1.8383967055547827</v>
      </c>
      <c r="AA205" s="3">
        <f>(STDEVA(G179:G185))/(SQRT(COUNT(G179:G185)))</f>
        <v>1.8290614818913877</v>
      </c>
    </row>
    <row r="206" spans="1:27" x14ac:dyDescent="0.3">
      <c r="V206" s="4"/>
      <c r="W206" t="s">
        <v>43</v>
      </c>
      <c r="X206" s="3">
        <f>(STDEVA(H198:H202))/(SQRT(COUNT(H198:H202)))</f>
        <v>0.78512168384792635</v>
      </c>
      <c r="Y206" s="3">
        <f>(STDEVA(H186:H192))/(SQRT(COUNT(H186:H192)))</f>
        <v>1.1977417157412964</v>
      </c>
      <c r="Z206" s="3">
        <f>(STDEVA(H193:H197))/(SQRT(COUNT(H193:H197)))</f>
        <v>0.8170006016636594</v>
      </c>
      <c r="AA206" s="3">
        <f>(STDEVA(H179:H185))/(SQRT(COUNT(H179:H185)))</f>
        <v>1.0154509953139401</v>
      </c>
    </row>
    <row r="207" spans="1:27" x14ac:dyDescent="0.3">
      <c r="V207" s="4"/>
      <c r="W207" t="s">
        <v>44</v>
      </c>
      <c r="X207" s="3">
        <f>(STDEVA(I198:I202))/(SQRT(COUNT(I198:I202)))</f>
        <v>1.9594655249608919</v>
      </c>
      <c r="Y207" s="3">
        <f>(STDEVA(I186:I192))/(SQRT(COUNT(I186:I192)))</f>
        <v>4.0781730148307593</v>
      </c>
      <c r="Z207" s="3">
        <f>(STDEVA(I193:I197))/(SQRT(COUNT(I193:I197)))</f>
        <v>6.8349069666797178</v>
      </c>
      <c r="AA207" s="3">
        <f>(STDEVA(I179:I185))/(SQRT(COUNT(I179:I185)))</f>
        <v>2.8801219164930867</v>
      </c>
    </row>
    <row r="208" spans="1:27" x14ac:dyDescent="0.3">
      <c r="V208" s="4"/>
      <c r="W208" t="s">
        <v>51</v>
      </c>
      <c r="X208" s="3">
        <f>(STDEVA(J198:J202))/(SQRT(COUNT(J198:J202)))</f>
        <v>4.3433459745790932</v>
      </c>
      <c r="Y208" s="3">
        <f>(STDEVA(J186:J192))/(SQRT(COUNT(J186:J192)))</f>
        <v>3.6585424315493533</v>
      </c>
      <c r="Z208" s="3">
        <f>(STDEVA(J193:J197))/(SQRT(COUNT(J193:J197)))</f>
        <v>5.8141158345972599</v>
      </c>
      <c r="AA208" s="3">
        <f>(STDEVA(J179:J185))/(SQRT(COUNT(J179:J185)))</f>
        <v>3.3462019985739384</v>
      </c>
    </row>
    <row r="209" spans="1:27" x14ac:dyDescent="0.3">
      <c r="V209" s="4"/>
      <c r="W209" t="s">
        <v>53</v>
      </c>
      <c r="X209" s="3">
        <f>(STDEVA(K198:K202))/(SQRT(COUNT(K198:K202)))</f>
        <v>3.8704774055682378</v>
      </c>
      <c r="Y209" s="3">
        <f>(STDEVA(K186:K192))/(SQRT(COUNT(K186:K192)))</f>
        <v>4.2710002745541749</v>
      </c>
      <c r="Z209" s="3">
        <f>(STDEVA(K193:K197))/(SQRT(COUNT(K193:K197)))</f>
        <v>2.1208222585296785</v>
      </c>
      <c r="AA209" s="3">
        <f>(STDEVA(K179:K185))/(SQRT(COUNT(K179:K185)))</f>
        <v>4.5431562617327019</v>
      </c>
    </row>
    <row r="210" spans="1:27" x14ac:dyDescent="0.3">
      <c r="V210" s="4"/>
      <c r="W210" t="s">
        <v>54</v>
      </c>
      <c r="X210" s="3">
        <f>(STDEVA(L198:L202))/(SQRT(COUNT(L198:L202)))</f>
        <v>4.4459138510904301</v>
      </c>
      <c r="Y210" s="3">
        <f>(STDEVA(L186:L192))/(SQRT(COUNT(L186:L192)))</f>
        <v>4.1466916267898615</v>
      </c>
      <c r="Z210" s="3">
        <f>(STDEVA(L193:L197))/(SQRT(COUNT(L193:L197)))</f>
        <v>5.4019690542074033</v>
      </c>
      <c r="AA210" s="3">
        <f>(STDEVA(L179:L185))/(SQRT(COUNT(L179:L185)))</f>
        <v>6.7844386190790189</v>
      </c>
    </row>
    <row r="211" spans="1:27" x14ac:dyDescent="0.3">
      <c r="V211" s="4"/>
      <c r="W211" t="s">
        <v>55</v>
      </c>
      <c r="X211" s="3">
        <f>(STDEVA(M198:M202))/(SQRT(COUNT(M198:M202)))</f>
        <v>7.0144475978617367</v>
      </c>
      <c r="Y211" s="3">
        <f>(STDEVA(M186:M192))/(SQRT(COUNT(M186:M192)))</f>
        <v>4.2014729131698525</v>
      </c>
      <c r="Z211" s="3">
        <f>(STDEVA(M193:M197))/(SQRT(COUNT(M193:M197)))</f>
        <v>4.6444001315951038</v>
      </c>
      <c r="AA211" s="3">
        <f>(STDEVA(M179:M185))/(SQRT(COUNT(M179:M185)))</f>
        <v>3.4027526046832346</v>
      </c>
    </row>
    <row r="212" spans="1:27" x14ac:dyDescent="0.3">
      <c r="V212" s="4"/>
      <c r="W212" t="s">
        <v>56</v>
      </c>
      <c r="X212" s="3">
        <f>(STDEVA(N198:N202))/(SQRT(COUNT(N198:N202)))</f>
        <v>3.7401804369534077</v>
      </c>
      <c r="Y212" s="3">
        <f>(STDEVA(N186:N192))/(SQRT(COUNT(N186:N192)))</f>
        <v>4.4307390030504497</v>
      </c>
      <c r="Z212" s="3">
        <f>(STDEVA(N193:N197))/(SQRT(COUNT(N193:N197)))</f>
        <v>6.6426969983035775</v>
      </c>
      <c r="AA212" s="3">
        <f>(STDEVA(N179:N185))/(SQRT(COUNT(N179:N185)))</f>
        <v>4.0473583023402968</v>
      </c>
    </row>
    <row r="213" spans="1:27" x14ac:dyDescent="0.3">
      <c r="V213" s="4"/>
      <c r="W213" t="s">
        <v>57</v>
      </c>
      <c r="X213" s="3">
        <f>(STDEVA(O198:O202))/(SQRT(COUNT(O198:O202)))</f>
        <v>6.1345438204425244</v>
      </c>
      <c r="Y213" s="3">
        <f>(STDEVA(O186:O192))/(SQRT(COUNT(O186:O192)))</f>
        <v>6.7075784831366736</v>
      </c>
      <c r="Z213" s="3">
        <f>(STDEVA(O193:O197))/(SQRT(COUNT(O193:O197)))</f>
        <v>1.6021250944220942</v>
      </c>
      <c r="AA213" s="3">
        <f>(STDEVA(O179:O185))/(SQRT(COUNT(O179:O185)))</f>
        <v>3.6045617878857081</v>
      </c>
    </row>
    <row r="214" spans="1:27" x14ac:dyDescent="0.3">
      <c r="V214" s="4"/>
      <c r="W214" t="s">
        <v>52</v>
      </c>
      <c r="X214" s="3">
        <f>(STDEVA(P198:P202))/(SQRT(COUNT(P198:P202)))</f>
        <v>2.0581032279063041</v>
      </c>
      <c r="Y214" s="3">
        <f>(STDEVA(P186:P192))/(SQRT(COUNT(P186:P192)))</f>
        <v>4.2269080046937004</v>
      </c>
      <c r="Z214" s="3">
        <f>(STDEVA(P193:P197))/(SQRT(COUNT(P193:P197)))</f>
        <v>1.5358212006968508</v>
      </c>
      <c r="AA214" s="3">
        <f>(STDEVA(P179:P185))/(SQRT(COUNT(P179:P185)))</f>
        <v>3.4395026409949576</v>
      </c>
    </row>
    <row r="215" spans="1:27" x14ac:dyDescent="0.3">
      <c r="V215" s="4"/>
      <c r="W215" t="s">
        <v>58</v>
      </c>
      <c r="X215" s="3">
        <f>(STDEVA(Q198:Q202))/(SQRT(COUNT(Q198:Q202)))</f>
        <v>2.0516182842216586</v>
      </c>
      <c r="Y215" s="3">
        <f>(STDEVA(Q186:Q192))/(SQRT(COUNT(Q186:Q192)))</f>
        <v>1.8367558624666598</v>
      </c>
      <c r="Z215" s="3">
        <f>(STDEVA(Q193:Q197))/(SQRT(COUNT(Q193:Q197)))</f>
        <v>1.3124324973702286</v>
      </c>
      <c r="AA215" s="3">
        <f>(STDEVA(Q179:Q185))/(SQRT(COUNT(Q179:Q185)))</f>
        <v>2.1154177900103521</v>
      </c>
    </row>
    <row r="216" spans="1:27" x14ac:dyDescent="0.3">
      <c r="V216" s="4"/>
      <c r="W216" t="s">
        <v>59</v>
      </c>
      <c r="X216" s="3">
        <f>(STDEVA(R198:R202))/(SQRT(COUNT(R198:R202)))</f>
        <v>0.67165318518192541</v>
      </c>
      <c r="Y216" s="3">
        <f>(STDEVA(R186:R192))/(SQRT(COUNT(R186:R192)))</f>
        <v>3.3331191331248888</v>
      </c>
      <c r="Z216" s="3">
        <f>(STDEVA(R193:R197))/(SQRT(COUNT(R193:R197)))</f>
        <v>5.1265008091344066</v>
      </c>
      <c r="AA216" s="3">
        <f>(STDEVA(R179:R185))/(SQRT(COUNT(R179:R185)))</f>
        <v>3.3162780364872866</v>
      </c>
    </row>
    <row r="217" spans="1:27" x14ac:dyDescent="0.3">
      <c r="V217" s="4"/>
      <c r="W217" t="s">
        <v>60</v>
      </c>
      <c r="X217" s="3">
        <f>(STDEVA(S198:S202))/(SQRT(COUNT(S198:S202)))</f>
        <v>0.43969539760468918</v>
      </c>
      <c r="Y217" s="3">
        <f>(STDEVA(S186:S192))/(SQRT(COUNT(S186:S192)))</f>
        <v>0.82813127269966325</v>
      </c>
      <c r="Z217" s="3">
        <f>(STDEVA(S193:S197))/(SQRT(COUNT(S193:S197)))</f>
        <v>0.5850594472089391</v>
      </c>
      <c r="AA217" s="3">
        <f>(STDEVA(S179:S185))/(SQRT(COUNT(S179:S185)))</f>
        <v>1.0883386657722038</v>
      </c>
    </row>
    <row r="218" spans="1:27" x14ac:dyDescent="0.3">
      <c r="V218" s="4"/>
      <c r="W218" t="s">
        <v>61</v>
      </c>
      <c r="X218" s="3">
        <f>(STDEVA(T198:T202))/(SQRT(COUNT(T198:T202)))</f>
        <v>5.2750213915172717</v>
      </c>
      <c r="Y218" s="3">
        <f>(STDEVA(T186:T192))/(SQRT(COUNT(T186:T192)))</f>
        <v>6.0441544504646805</v>
      </c>
      <c r="Z218" s="3">
        <f>(STDEVA(T193:T197))/(SQRT(COUNT(T193:T197)))</f>
        <v>4.1999092721979121</v>
      </c>
      <c r="AA218" s="3">
        <f>(STDEVA(T179:T185))/(SQRT(COUNT(T179:T185)))</f>
        <v>2.3694036827043643</v>
      </c>
    </row>
    <row r="219" spans="1:27" x14ac:dyDescent="0.3">
      <c r="V219" s="4"/>
      <c r="W219" t="s">
        <v>62</v>
      </c>
      <c r="X219" s="3">
        <f>(STDEVA(U198:U202))/(SQRT(COUNT(U198:U202)))</f>
        <v>3.1190824647529807</v>
      </c>
      <c r="Y219" s="3">
        <f>(STDEVA(U186:U192))/(SQRT(COUNT(U186:U192)))</f>
        <v>2.2621133743017015</v>
      </c>
      <c r="Z219" s="3">
        <f>(STDEVA(U193:U197))/(SQRT(COUNT(U193:U197)))</f>
        <v>0.95126053223418805</v>
      </c>
      <c r="AA219" s="3">
        <f>(STDEVA(U179:U185))/(SQRT(COUNT(U179:U185)))</f>
        <v>2.788940500962398</v>
      </c>
    </row>
    <row r="220" spans="1:27" x14ac:dyDescent="0.3">
      <c r="V220" s="4"/>
    </row>
    <row r="221" spans="1:27" x14ac:dyDescent="0.3">
      <c r="V221" s="4"/>
      <c r="X221" s="3"/>
      <c r="Y221" s="3"/>
      <c r="Z221" s="3"/>
      <c r="AA221" s="3"/>
    </row>
    <row r="222" spans="1:27" x14ac:dyDescent="0.3">
      <c r="A222" s="13" t="s">
        <v>5</v>
      </c>
      <c r="V222" s="4"/>
      <c r="X222" s="3"/>
      <c r="Y222" s="3"/>
      <c r="Z222" s="3"/>
      <c r="AA222" s="3"/>
    </row>
    <row r="223" spans="1:27" x14ac:dyDescent="0.3">
      <c r="A223" s="12" t="s">
        <v>0</v>
      </c>
      <c r="B223" s="12" t="s">
        <v>37</v>
      </c>
      <c r="C223" s="12" t="s">
        <v>38</v>
      </c>
      <c r="D223" s="12" t="s">
        <v>39</v>
      </c>
      <c r="E223" s="12" t="s">
        <v>40</v>
      </c>
      <c r="F223" s="12" t="s">
        <v>41</v>
      </c>
      <c r="G223" s="12" t="s">
        <v>42</v>
      </c>
      <c r="H223" s="12" t="s">
        <v>43</v>
      </c>
      <c r="I223" s="12" t="s">
        <v>44</v>
      </c>
      <c r="J223" s="12" t="s">
        <v>51</v>
      </c>
      <c r="K223" s="12" t="s">
        <v>53</v>
      </c>
      <c r="L223" s="12" t="s">
        <v>54</v>
      </c>
      <c r="M223" s="12" t="s">
        <v>55</v>
      </c>
      <c r="N223" s="12" t="s">
        <v>56</v>
      </c>
      <c r="O223" s="12" t="s">
        <v>57</v>
      </c>
      <c r="P223" s="12" t="s">
        <v>52</v>
      </c>
      <c r="Q223" s="7" t="s">
        <v>58</v>
      </c>
      <c r="R223" s="7" t="s">
        <v>59</v>
      </c>
      <c r="S223" s="7" t="s">
        <v>60</v>
      </c>
      <c r="T223" s="7" t="s">
        <v>61</v>
      </c>
      <c r="U223" s="7" t="s">
        <v>62</v>
      </c>
      <c r="V223" s="14"/>
      <c r="W223" s="13" t="s">
        <v>49</v>
      </c>
      <c r="X223" s="15" t="s">
        <v>45</v>
      </c>
      <c r="Y223" s="15" t="s">
        <v>46</v>
      </c>
      <c r="Z223" s="15" t="s">
        <v>47</v>
      </c>
      <c r="AA223" s="15" t="s">
        <v>48</v>
      </c>
    </row>
    <row r="224" spans="1:27" x14ac:dyDescent="0.3">
      <c r="A224" s="12" t="s">
        <v>6</v>
      </c>
      <c r="B224" s="15">
        <f>'Summary-Masseter'!L2</f>
        <v>57.797077333333334</v>
      </c>
      <c r="C224" s="15">
        <f>'Summary-Plantaris'!L2</f>
        <v>82.118101333333314</v>
      </c>
      <c r="D224" s="15">
        <f>'Summary-Rectus femoris '!L2</f>
        <v>119.80789333333333</v>
      </c>
      <c r="E224" s="15">
        <f>'Summary pec.major'!L2</f>
        <v>121.3214613333333</v>
      </c>
      <c r="F224" s="15">
        <f>'Summary Intercostals'!L2</f>
        <v>103.76710399999997</v>
      </c>
      <c r="G224" s="15">
        <f>'Summary-Diaphragm'!L2</f>
        <v>84.575754666666654</v>
      </c>
      <c r="H224" s="15">
        <f>'Summary semitendinosus'!L2</f>
        <v>212.32609066666663</v>
      </c>
      <c r="I224" s="15">
        <f>'Summary-Glut.max'!L2</f>
        <v>171.15444266666665</v>
      </c>
      <c r="J224" s="15">
        <f>'Summary- Lower trapezius '!L2</f>
        <v>100.08820266666666</v>
      </c>
      <c r="K224" s="15">
        <f>'Summary-Soleus'!K2</f>
        <v>70.86269866666666</v>
      </c>
      <c r="L224" s="15">
        <f>'Summary-Biceps femoris'!L2</f>
        <v>172.65285333333333</v>
      </c>
      <c r="M224" s="15">
        <f>'Summary-Vastus medialis '!L2</f>
        <v>117.12071466666666</v>
      </c>
      <c r="N224" s="15">
        <f>'Summary- Biceps brachii'!L2</f>
        <v>98.940575999999993</v>
      </c>
      <c r="O224" s="15">
        <f>'Summary-Medial trapezius'!L2</f>
        <v>122.74841599999999</v>
      </c>
      <c r="P224" s="12">
        <f>'Summary-Gastroc'!L2</f>
        <v>176.78647466666663</v>
      </c>
      <c r="Q224" s="15">
        <f>'Summary-Erector spinae'!L2</f>
        <v>95.621119999999991</v>
      </c>
      <c r="R224" s="15"/>
      <c r="S224" s="15">
        <f>'Summary-Vastus lateralis'!L2</f>
        <v>79.44174933333332</v>
      </c>
      <c r="T224" s="15">
        <f>'Summary-Tibialis anterior '!L2</f>
        <v>100.03406933333331</v>
      </c>
      <c r="U224" s="15">
        <f>'Summary-Triceps'!L2</f>
        <v>86.743253333333314</v>
      </c>
      <c r="V224" s="14"/>
      <c r="W224" s="12" t="s">
        <v>37</v>
      </c>
      <c r="X224" s="15">
        <f>AVERAGE(B243:B247)</f>
        <v>70.626244266666646</v>
      </c>
      <c r="Y224" s="15">
        <f>AVERAGE(B231:B237)</f>
        <v>89.444661333333329</v>
      </c>
      <c r="Z224" s="15">
        <f>AVERAGE(B238:B242)</f>
        <v>88.179735466666642</v>
      </c>
      <c r="AA224" s="15">
        <f>AVERAGE(B224:B230)</f>
        <v>83.300063999999992</v>
      </c>
    </row>
    <row r="225" spans="1:27" x14ac:dyDescent="0.3">
      <c r="A225" s="12" t="s">
        <v>8</v>
      </c>
      <c r="B225" s="17">
        <f>'Summary-Masseter'!L3</f>
        <v>86.615498666666653</v>
      </c>
      <c r="C225" s="17">
        <f>'Summary-Plantaris'!L3</f>
        <v>104.02910933333332</v>
      </c>
      <c r="D225" s="17">
        <f>'Summary-Rectus femoris '!L3</f>
        <v>148.19974399999998</v>
      </c>
      <c r="E225" s="17">
        <f>'Summary pec.major'!L3</f>
        <v>158.72542933333332</v>
      </c>
      <c r="F225" s="17">
        <f>'Summary Intercostals'!L3</f>
        <v>126.18046933333331</v>
      </c>
      <c r="G225" s="17">
        <f>'Summary-Diaphragm'!L3</f>
        <v>62.326954666666666</v>
      </c>
      <c r="H225" s="17">
        <f>'Summary semitendinosus'!L3</f>
        <v>140.75532799999999</v>
      </c>
      <c r="I225" s="17">
        <f>'Summary-Glut.max'!L3</f>
        <v>177.79551999999995</v>
      </c>
      <c r="J225" s="17">
        <f>'Summary- Lower trapezius '!L3</f>
        <v>97.154175999999993</v>
      </c>
      <c r="K225" s="17">
        <f>'Summary-Soleus'!K3</f>
        <v>103.974976</v>
      </c>
      <c r="L225" s="17">
        <f>'Summary-Biceps femoris'!L3</f>
        <v>192.71683200000001</v>
      </c>
      <c r="M225" s="17">
        <f>'Summary-Vastus medialis '!L3</f>
        <v>110.91486933333331</v>
      </c>
      <c r="N225" s="17">
        <f>'Summary- Biceps brachii'!L3</f>
        <v>117.22031999999999</v>
      </c>
      <c r="O225" s="17">
        <f>'Summary-Medial trapezius'!L3</f>
        <v>128.71607466666666</v>
      </c>
      <c r="P225" s="16">
        <f>'Summary-Gastroc'!L3</f>
        <v>153.16485333333333</v>
      </c>
      <c r="Q225" s="17">
        <f>'Summary-Erector spinae'!L3</f>
        <v>89.285354666666649</v>
      </c>
      <c r="R225" s="17">
        <f>'Summary-EDL'!L3</f>
        <v>80.035050666666663</v>
      </c>
      <c r="S225" s="17">
        <f>'Summary-Vastus lateralis'!L3</f>
        <v>103.94682666666665</v>
      </c>
      <c r="T225" s="17">
        <f>'Summary-Tibialis anterior '!L3</f>
        <v>112.15127466666665</v>
      </c>
      <c r="U225" s="17">
        <f>'Summary-Triceps'!L3</f>
        <v>94.91089066666666</v>
      </c>
      <c r="V225" s="14"/>
      <c r="W225" s="12" t="s">
        <v>38</v>
      </c>
      <c r="X225" s="15">
        <f>AVERAGE(C243:C247)</f>
        <v>112.83552</v>
      </c>
      <c r="Y225" s="15">
        <f>AVERAGE(C231:C237)</f>
        <v>127.50750933333329</v>
      </c>
      <c r="Z225" s="15">
        <f>AVERAGE(C238:C242)</f>
        <v>132.9506005333333</v>
      </c>
      <c r="AA225" s="15">
        <f>AVERAGE(C224:C229)</f>
        <v>120.80358577777777</v>
      </c>
    </row>
    <row r="226" spans="1:27" x14ac:dyDescent="0.3">
      <c r="A226" s="12" t="s">
        <v>9</v>
      </c>
      <c r="B226" s="17">
        <f>'Summary-Masseter'!L4</f>
        <v>98.111253333333337</v>
      </c>
      <c r="C226" s="17">
        <f>'Summary-Plantaris'!L4</f>
        <v>117.33075200000003</v>
      </c>
      <c r="D226" s="17">
        <f>'Summary-Rectus femoris '!L4</f>
        <v>197.7100906666667</v>
      </c>
      <c r="E226" s="17">
        <f>'Summary pec.major'!L4</f>
        <v>139.82856533333333</v>
      </c>
      <c r="F226" s="17">
        <f>'Summary Intercostals'!L4</f>
        <v>171.7953813333333</v>
      </c>
      <c r="G226" s="17">
        <f>'Summary-Diaphragm'!L4</f>
        <v>78.532309333333316</v>
      </c>
      <c r="H226" s="17">
        <f>'Summary semitendinosus'!L4</f>
        <v>156.81127466666666</v>
      </c>
      <c r="I226" s="17">
        <f>'Summary-Glut.max'!L4</f>
        <v>138.34098133333333</v>
      </c>
      <c r="J226" s="17">
        <f>'Summary- Lower trapezius '!L4</f>
        <v>109.36665599999999</v>
      </c>
      <c r="K226" s="17">
        <f>'Summary-Soleus'!K4</f>
        <v>39.13839999999999</v>
      </c>
      <c r="L226" s="17">
        <f>'Summary-Biceps femoris'!L4</f>
        <v>199.83861333333329</v>
      </c>
      <c r="M226" s="17"/>
      <c r="N226" s="17">
        <f>'Summary- Biceps brachii'!L4</f>
        <v>144.06828799999997</v>
      </c>
      <c r="O226" s="17">
        <f>'Summary-Medial trapezius'!L4</f>
        <v>117.55594666666666</v>
      </c>
      <c r="P226" s="16">
        <f>'Summary-Gastroc'!L4</f>
        <v>165.71079466666663</v>
      </c>
      <c r="Q226" s="17">
        <f>'Summary-Erector spinae'!L4</f>
        <v>131.22353066666665</v>
      </c>
      <c r="R226" s="17"/>
      <c r="S226" s="17">
        <f>'Summary-Vastus lateralis'!L4</f>
        <v>162.41515733333333</v>
      </c>
      <c r="T226" s="17">
        <f>'Summary-Tibialis anterior '!L4</f>
        <v>72.837482666666659</v>
      </c>
      <c r="U226" s="17">
        <f>'Summary-Triceps'!L4</f>
        <v>134.02547200000001</v>
      </c>
      <c r="V226" s="14"/>
      <c r="W226" s="12" t="s">
        <v>39</v>
      </c>
      <c r="X226" s="15">
        <f>AVERAGE(D243:D247)</f>
        <v>119.73773653333333</v>
      </c>
      <c r="Y226" s="15">
        <f>AVERAGE(D231:D237)</f>
        <v>106.39674666666666</v>
      </c>
      <c r="Z226" s="15">
        <f>AVERAGE(D238:D242)</f>
        <v>155.0447957333333</v>
      </c>
      <c r="AA226" s="15">
        <f>AVERAGE(D224:D230)</f>
        <v>127.63557333333334</v>
      </c>
    </row>
    <row r="227" spans="1:27" x14ac:dyDescent="0.3">
      <c r="A227" s="12" t="s">
        <v>10</v>
      </c>
      <c r="B227" s="17">
        <f>'Summary-Masseter'!L5</f>
        <v>93.609525333333323</v>
      </c>
      <c r="C227" s="17">
        <f>'Summary-Plantaris'!L5</f>
        <v>101.38740266666667</v>
      </c>
      <c r="D227" s="17">
        <f>'Summary-Rectus femoris '!L5</f>
        <v>124.145056</v>
      </c>
      <c r="E227" s="17">
        <f>'Summary pec.major'!L5</f>
        <v>111.78966400000002</v>
      </c>
      <c r="F227" s="17">
        <f>'Summary Intercostals'!L5</f>
        <v>121.58130133333331</v>
      </c>
      <c r="G227" s="17">
        <f>'Summary-Diaphragm'!L5</f>
        <v>79.000021333333322</v>
      </c>
      <c r="H227" s="17">
        <f>'Summary semitendinosus'!L5</f>
        <v>153.52862933333333</v>
      </c>
      <c r="I227" s="17">
        <f>'Summary-Glut.max'!L5</f>
        <v>165.09584000000001</v>
      </c>
      <c r="J227" s="17">
        <f>'Summary- Lower trapezius '!L5</f>
        <v>123.90253866666664</v>
      </c>
      <c r="K227" s="17">
        <f>'Summary-Soleus'!K5</f>
        <v>62.15372799999998</v>
      </c>
      <c r="L227" s="17">
        <f>'Summary-Biceps femoris'!L5</f>
        <v>117.95653333333333</v>
      </c>
      <c r="M227" s="17">
        <f>'Summary-Vastus medialis '!L5</f>
        <v>96.766581333333306</v>
      </c>
      <c r="N227" s="17">
        <f>'Summary- Biceps brachii'!L5</f>
        <v>116.68764799999997</v>
      </c>
      <c r="O227" s="17">
        <f>'Summary-Medial trapezius'!L5</f>
        <v>136.80142933333335</v>
      </c>
      <c r="P227" s="16">
        <f>'Summary-Gastroc'!L5</f>
        <v>131.07628799999998</v>
      </c>
      <c r="Q227" s="17">
        <f>'Summary-Erector spinae'!L5</f>
        <v>219.83763199999999</v>
      </c>
      <c r="R227" s="17">
        <f>'Summary-EDL'!L5</f>
        <v>30.505215999999997</v>
      </c>
      <c r="S227" s="17"/>
      <c r="T227" s="17">
        <f>'Summary-Tibialis anterior '!L5</f>
        <v>145.82220799999999</v>
      </c>
      <c r="U227" s="17">
        <f>'Summary-Triceps'!L5</f>
        <v>189.63556266666666</v>
      </c>
      <c r="V227" s="14"/>
      <c r="W227" s="12" t="s">
        <v>40</v>
      </c>
      <c r="X227" s="15">
        <f>AVERAGE(E243:E247)</f>
        <v>114.68601386666664</v>
      </c>
      <c r="Y227" s="15">
        <f>AVERAGE(E231:E237)</f>
        <v>119.11498666666664</v>
      </c>
      <c r="Z227" s="15">
        <f>AVERAGE(E238:E242)</f>
        <v>130.29979946666666</v>
      </c>
      <c r="AA227" s="15">
        <f>AVERAGE(E224:E230)</f>
        <v>129.57694933333332</v>
      </c>
    </row>
    <row r="228" spans="1:27" x14ac:dyDescent="0.3">
      <c r="A228" s="12" t="s">
        <v>11</v>
      </c>
      <c r="B228" s="17">
        <f>'Summary-Masseter'!L6</f>
        <v>95.777023999999983</v>
      </c>
      <c r="C228" s="17">
        <f>'Summary-Plantaris'!L6</f>
        <v>145.1422933333333</v>
      </c>
      <c r="D228" s="17">
        <f>'Summary-Rectus femoris '!L6</f>
        <v>99.559861333333316</v>
      </c>
      <c r="E228" s="17">
        <f>'Summary pec.major'!L6</f>
        <v>138.55101866666666</v>
      </c>
      <c r="F228" s="17">
        <f>'Summary Intercostals'!L6</f>
        <v>133.19181866666662</v>
      </c>
      <c r="G228" s="17">
        <f>'Summary-Diaphragm'!L6</f>
        <v>88.824138666666656</v>
      </c>
      <c r="H228" s="17">
        <f>'Summary semitendinosus'!L6</f>
        <v>188.10034133333332</v>
      </c>
      <c r="I228" s="17">
        <f>'Summary-Glut.max'!L6</f>
        <v>136.89886933333332</v>
      </c>
      <c r="J228" s="17">
        <f>'Summary- Lower trapezius '!L6</f>
        <v>109.27571199999997</v>
      </c>
      <c r="K228" s="17">
        <f>'Summary-Soleus'!K6</f>
        <v>106.30270933333331</v>
      </c>
      <c r="L228" s="17">
        <f>'Summary-Biceps femoris'!L6</f>
        <v>145.33284266666664</v>
      </c>
      <c r="M228" s="17">
        <f>'Summary-Vastus medialis '!L6</f>
        <v>92.769375999999994</v>
      </c>
      <c r="N228" s="17">
        <f>'Summary- Biceps brachii'!L6</f>
        <v>125.34898133333331</v>
      </c>
      <c r="O228" s="17">
        <f>'Summary-Medial trapezius'!L6</f>
        <v>117.26795733333331</v>
      </c>
      <c r="P228" s="16">
        <f>'Summary-Gastroc'!L6</f>
        <v>169.03891199999998</v>
      </c>
      <c r="Q228" s="17">
        <f>'Summary-Erector spinae'!L6</f>
        <v>161.98858666666666</v>
      </c>
      <c r="R228" s="17">
        <f>'Summary-EDL'!L6</f>
        <v>132.12430933333331</v>
      </c>
      <c r="S228" s="17">
        <f>'Summary-Vastus lateralis'!L6</f>
        <v>138.12444799999997</v>
      </c>
      <c r="T228" s="17">
        <f>'Summary-Tibialis anterior '!L6</f>
        <v>185.30056533333334</v>
      </c>
      <c r="U228" s="17">
        <f>'Summary-Triceps'!L6</f>
        <v>173.29162666666664</v>
      </c>
      <c r="V228" s="14"/>
      <c r="W228" s="12" t="s">
        <v>41</v>
      </c>
      <c r="X228" s="15">
        <f>AVERAGE(F243:F247)</f>
        <v>126.90282453333332</v>
      </c>
      <c r="Y228" s="15">
        <f>AVERAGE(F231:F237)</f>
        <v>127.25478399999997</v>
      </c>
      <c r="Z228" s="15">
        <f>AVERAGE(F238:F242)</f>
        <v>151.12684159999998</v>
      </c>
      <c r="AA228" s="15">
        <f>AVERAGE(F224:F230)</f>
        <v>146.13494399999999</v>
      </c>
    </row>
    <row r="229" spans="1:27" x14ac:dyDescent="0.3">
      <c r="A229" s="12" t="s">
        <v>12</v>
      </c>
      <c r="B229" s="17">
        <f>'Summary-Masseter'!L7</f>
        <v>68.955039999999997</v>
      </c>
      <c r="C229" s="17">
        <f>'Summary-Plantaris'!L7</f>
        <v>174.81385599999999</v>
      </c>
      <c r="D229" s="17">
        <f>'Summary-Rectus femoris '!L7</f>
        <v>119.33585066666667</v>
      </c>
      <c r="E229" s="17">
        <f>'Summary pec.major'!L7</f>
        <v>105.209216</v>
      </c>
      <c r="F229" s="17">
        <f>'Summary Intercostals'!L7</f>
        <v>180.75769600000001</v>
      </c>
      <c r="G229" s="17">
        <f>'Summary-Diaphragm'!L7</f>
        <v>80.686815999999993</v>
      </c>
      <c r="H229" s="17">
        <f>'Summary semitendinosus'!L7</f>
        <v>151.59931733333332</v>
      </c>
      <c r="I229" s="17">
        <f>'Summary-Glut.max'!L7</f>
        <v>151.09262933333335</v>
      </c>
      <c r="J229" s="17">
        <f>'Summary- Lower trapezius '!L7</f>
        <v>106.10133333333332</v>
      </c>
      <c r="K229" s="17">
        <f>'Summary-Soleus'!K7</f>
        <v>40.277365333333329</v>
      </c>
      <c r="L229" s="17">
        <f>'Summary-Biceps femoris'!L7</f>
        <v>192.22746666666669</v>
      </c>
      <c r="M229" s="17">
        <f>'Summary-Vastus medialis '!L7</f>
        <v>164.42025600000002</v>
      </c>
      <c r="N229" s="17">
        <f>'Summary- Biceps brachii'!L7</f>
        <v>103.046048</v>
      </c>
      <c r="O229" s="17">
        <f>'Summary-Medial trapezius'!L7</f>
        <v>154.84948266666666</v>
      </c>
      <c r="P229" s="16">
        <f>'Summary-Gastroc'!L7</f>
        <v>123.95450666666666</v>
      </c>
      <c r="Q229" s="17">
        <f>'Summary-Erector spinae'!L7</f>
        <v>131.15424000000002</v>
      </c>
      <c r="R229" s="17">
        <f>'Summary-EDL'!L7</f>
        <v>106.13597866666665</v>
      </c>
      <c r="S229" s="17">
        <f>'Summary-Vastus lateralis'!L7</f>
        <v>123.36986666666667</v>
      </c>
      <c r="T229" s="17">
        <f>'Summary-Tibialis anterior '!L7</f>
        <v>130.95069866666668</v>
      </c>
      <c r="U229" s="17">
        <f>'Summary-Triceps'!L7</f>
        <v>99.696277333333313</v>
      </c>
      <c r="V229" s="14"/>
      <c r="W229" s="12" t="s">
        <v>42</v>
      </c>
      <c r="X229" s="15">
        <f>AVERAGE(G243:G247)</f>
        <v>75.754186666666669</v>
      </c>
      <c r="Y229" s="15">
        <f>AVERAGE(G231:G237)</f>
        <v>74.634709333333333</v>
      </c>
      <c r="Z229" s="15">
        <f>AVERAGE(G238:G242)</f>
        <v>80.196151466666649</v>
      </c>
      <c r="AA229" s="15">
        <f>AVERAGE(G224:G230)</f>
        <v>82.538175999999993</v>
      </c>
    </row>
    <row r="230" spans="1:27" x14ac:dyDescent="0.3">
      <c r="A230" s="12" t="s">
        <v>13</v>
      </c>
      <c r="B230" s="17">
        <f>'Summary-Masseter'!L8</f>
        <v>82.235029333333316</v>
      </c>
      <c r="C230" s="17"/>
      <c r="D230" s="17">
        <f>'Summary-Rectus femoris '!L8</f>
        <v>84.690517333333318</v>
      </c>
      <c r="E230" s="17">
        <f>'Summary pec.major'!L8</f>
        <v>131.61329066666667</v>
      </c>
      <c r="F230" s="17">
        <f>'Summary Intercostals'!L8</f>
        <v>185.67083733333331</v>
      </c>
      <c r="G230" s="17">
        <f>'Summary-Diaphragm'!L8</f>
        <v>103.82123733333333</v>
      </c>
      <c r="H230" s="17">
        <f>'Summary semitendinosus'!L8</f>
        <v>187.19306666666662</v>
      </c>
      <c r="I230" s="17">
        <f>'Summary-Glut.max'!L8</f>
        <v>197.59099733333329</v>
      </c>
      <c r="J230" s="17">
        <f>'Summary- Lower trapezius '!L8</f>
        <v>123.66868266666665</v>
      </c>
      <c r="K230" s="17">
        <f>'Summary-Soleus'!K8</f>
        <v>124.28796799999998</v>
      </c>
      <c r="L230" s="17">
        <f>'Summary-Biceps femoris'!L8</f>
        <v>91.063093333333313</v>
      </c>
      <c r="M230" s="17">
        <f>'Summary-Vastus medialis '!L8</f>
        <v>102.39428266666667</v>
      </c>
      <c r="N230" s="17">
        <f>'Summary- Biceps brachii'!L8</f>
        <v>116.11166933333334</v>
      </c>
      <c r="O230" s="17">
        <f>'Summary-Medial trapezius'!L8</f>
        <v>132.56820266666668</v>
      </c>
      <c r="P230" s="16">
        <f>'Summary-Gastroc'!L8</f>
        <v>157.248672</v>
      </c>
      <c r="Q230" s="17">
        <f>'Summary-Erector spinae'!L8</f>
        <v>131.70423466666665</v>
      </c>
      <c r="R230" s="17">
        <f>'Summary-EDL'!L8</f>
        <v>79.168917333333326</v>
      </c>
      <c r="S230" s="17">
        <f>'Summary-Vastus lateralis'!L8</f>
        <v>144.49702399999995</v>
      </c>
      <c r="T230" s="17">
        <f>'Summary-Tibialis anterior '!L8</f>
        <v>141.0628053333333</v>
      </c>
      <c r="U230" s="17">
        <f>'Summary-Triceps'!L8</f>
        <v>201.21576533333331</v>
      </c>
      <c r="V230" s="14"/>
      <c r="W230" s="12" t="s">
        <v>43</v>
      </c>
      <c r="X230" s="15">
        <f>AVERAGE(H243:H247)</f>
        <v>161.48276479999998</v>
      </c>
      <c r="Y230" s="15">
        <f>AVERAGE(H231:H237)</f>
        <v>164.219808</v>
      </c>
      <c r="Z230" s="15">
        <f>AVERAGE(H238:H242)</f>
        <v>182.06079360000001</v>
      </c>
      <c r="AA230" s="15">
        <f>AVERAGE(H224:H230)</f>
        <v>170.04486399999999</v>
      </c>
    </row>
    <row r="231" spans="1:27" x14ac:dyDescent="0.3">
      <c r="A231" s="12" t="s">
        <v>14</v>
      </c>
      <c r="B231" s="17">
        <f>'Summary-Masseter'!L9</f>
        <v>94.274282666666664</v>
      </c>
      <c r="C231" s="17">
        <f>'Summary-Plantaris'!L9</f>
        <v>106.62967466666665</v>
      </c>
      <c r="D231" s="17">
        <f>'Summary-Rectus femoris '!L9</f>
        <v>104.42103466666666</v>
      </c>
      <c r="E231" s="17">
        <f>'Summary pec.major'!L9</f>
        <v>107.09955199999997</v>
      </c>
      <c r="F231" s="17">
        <f>'Summary Intercostals'!L9</f>
        <v>114.06109866666665</v>
      </c>
      <c r="G231" s="17">
        <f>'Summary-Diaphragm'!L9</f>
        <v>82.811007999999987</v>
      </c>
      <c r="H231" s="17">
        <f>'Summary semitendinosus'!L9</f>
        <v>125.90763733333333</v>
      </c>
      <c r="I231" s="17">
        <f>'Summary-Glut.max'!L9</f>
        <v>128.39560533333335</v>
      </c>
      <c r="J231" s="17">
        <f>'Summary- Lower trapezius '!L9</f>
        <v>93.349685333333298</v>
      </c>
      <c r="K231" s="17">
        <f>'Summary-Soleus'!K9</f>
        <v>86.054677333333331</v>
      </c>
      <c r="L231" s="17">
        <f>'Summary-Biceps femoris'!L9</f>
        <v>115.62663466666666</v>
      </c>
      <c r="M231" s="17">
        <f>'Summary-Vastus medialis '!L9</f>
        <v>87.14167466666666</v>
      </c>
      <c r="N231" s="17">
        <f>'Summary- Biceps brachii'!L9</f>
        <v>91.957376000000011</v>
      </c>
      <c r="O231" s="17">
        <f>'Summary-Medial trapezius'!L9</f>
        <v>109.94913066666666</v>
      </c>
      <c r="P231" s="16">
        <f>'Summary-Gastroc'!L9</f>
        <v>144.159232</v>
      </c>
      <c r="Q231" s="17">
        <f>'Summary-Erector spinae'!L9</f>
        <v>168.08183466666668</v>
      </c>
      <c r="R231" s="17">
        <f>'Summary-EDL'!L9</f>
        <v>58.412031999999989</v>
      </c>
      <c r="S231" s="17">
        <f>'Summary-Vastus lateralis'!L9</f>
        <v>56.528192000000004</v>
      </c>
      <c r="T231" s="17">
        <f>'Summary-Tibialis anterior '!L9</f>
        <v>76.652799999999985</v>
      </c>
      <c r="U231" s="17">
        <f>'Summary-Triceps'!L9</f>
        <v>95.859306666666669</v>
      </c>
      <c r="V231" s="14"/>
      <c r="W231" s="12" t="s">
        <v>44</v>
      </c>
      <c r="X231" s="15">
        <f>AVERAGE(I243:I247)</f>
        <v>184.87182933333332</v>
      </c>
      <c r="Y231" s="15">
        <f>AVERAGE(I231:I237)</f>
        <v>141.84325333333331</v>
      </c>
      <c r="Z231" s="15">
        <f>AVERAGE(I238:I242)</f>
        <v>153.56847146666664</v>
      </c>
      <c r="AA231" s="15">
        <f>AVERAGE(I224:I230)</f>
        <v>162.56703999999996</v>
      </c>
    </row>
    <row r="232" spans="1:27" x14ac:dyDescent="0.3">
      <c r="A232" s="12" t="s">
        <v>15</v>
      </c>
      <c r="B232" s="17">
        <f>'Summary-Masseter'!L10</f>
        <v>98.342943999999989</v>
      </c>
      <c r="C232" s="17">
        <f>'Summary-Plantaris'!L10</f>
        <v>135.06699733333329</v>
      </c>
      <c r="D232" s="17">
        <f>'Summary-Rectus femoris '!L10</f>
        <v>116.68764800000001</v>
      </c>
      <c r="E232" s="17">
        <f>'Summary pec.major'!L10</f>
        <v>177.70890666666668</v>
      </c>
      <c r="F232" s="17">
        <f>'Summary Intercostals'!L10</f>
        <v>134.95006933333329</v>
      </c>
      <c r="G232" s="17">
        <f>'Summary-Diaphragm'!L10</f>
        <v>60.770079999999993</v>
      </c>
      <c r="H232" s="17">
        <f>'Summary semitendinosus'!L10</f>
        <v>173.417216</v>
      </c>
      <c r="I232" s="17">
        <f>'Summary-Glut.max'!L10</f>
        <v>153.40303999999998</v>
      </c>
      <c r="J232" s="17">
        <f>'Summary- Lower trapezius '!L10</f>
        <v>94.793962666666658</v>
      </c>
      <c r="K232" s="17">
        <f>'Summary-Soleus'!K10</f>
        <v>103.34919466666668</v>
      </c>
      <c r="L232" s="17">
        <f>'Summary-Biceps femoris'!L10</f>
        <v>156.22230399999998</v>
      </c>
      <c r="M232" s="17">
        <f>'Summary-Vastus medialis '!L10</f>
        <v>102.53935999999999</v>
      </c>
      <c r="N232" s="17">
        <f>'Summary- Biceps brachii'!L10</f>
        <v>67.800917333333331</v>
      </c>
      <c r="O232" s="17">
        <f>'Summary-Medial trapezius'!L10</f>
        <v>115.76305066666666</v>
      </c>
      <c r="P232" s="16">
        <f>'Summary-Gastroc'!L10</f>
        <v>150.32393599999997</v>
      </c>
      <c r="Q232" s="17">
        <f>'Summary-Erector spinae'!L10</f>
        <v>117.36972799999998</v>
      </c>
      <c r="R232" s="17">
        <f>'Summary-EDL'!L10</f>
        <v>60.663978666666651</v>
      </c>
      <c r="S232" s="17">
        <f>'Summary-Vastus lateralis'!L10</f>
        <v>150.14204799999999</v>
      </c>
      <c r="T232" s="17">
        <f>'Summary-Tibialis anterior '!L10</f>
        <v>172.33887999999999</v>
      </c>
      <c r="U232" s="17">
        <f>'Summary-Triceps'!L10</f>
        <v>130.28810666666666</v>
      </c>
      <c r="V232" s="14"/>
      <c r="W232" s="12" t="s">
        <v>51</v>
      </c>
      <c r="X232" s="15">
        <f>AVERAGE(J243:J247)</f>
        <v>97.088349866666661</v>
      </c>
      <c r="Y232" s="15">
        <f>AVERAGE(J231:J237)</f>
        <v>94.056821333333332</v>
      </c>
      <c r="Z232" s="15">
        <f>AVERAGE(J238:J242)</f>
        <v>108.4520192</v>
      </c>
      <c r="AA232" s="15">
        <f>AVERAGE(J224:J230)</f>
        <v>109.9367573333333</v>
      </c>
    </row>
    <row r="233" spans="1:27" x14ac:dyDescent="0.3">
      <c r="A233" s="12" t="s">
        <v>16</v>
      </c>
      <c r="B233" s="17">
        <f>'Summary-Masseter'!L11</f>
        <v>92.111114666666666</v>
      </c>
      <c r="C233" s="17">
        <f>'Summary-Plantaris'!L11</f>
        <v>122.36515199999997</v>
      </c>
      <c r="D233" s="17">
        <f>'Summary-Rectus femoris '!L11</f>
        <v>96.547882666666652</v>
      </c>
      <c r="E233" s="17">
        <f>'Summary pec.major'!L11</f>
        <v>72.177055999999979</v>
      </c>
      <c r="F233" s="17">
        <f>'Summary Intercostals'!L11</f>
        <v>106.59719466666668</v>
      </c>
      <c r="G233" s="17">
        <f>'Summary-Diaphragm'!L11</f>
        <v>73.225077333333317</v>
      </c>
      <c r="H233" s="17">
        <f>'Summary semitendinosus'!L11</f>
        <v>183.36042666666665</v>
      </c>
      <c r="I233" s="17">
        <f>'Summary-Glut.max'!L11</f>
        <v>127.16353066666667</v>
      </c>
      <c r="J233" s="17">
        <f>'Summary- Lower trapezius '!L11</f>
        <v>99.343328</v>
      </c>
      <c r="K233" s="17"/>
      <c r="L233" s="17">
        <f>'Summary-Biceps femoris'!L11</f>
        <v>142.68680533333333</v>
      </c>
      <c r="M233" s="17">
        <f>'Summary-Vastus medialis '!L11</f>
        <v>100.51910399999998</v>
      </c>
      <c r="N233" s="17">
        <f>'Summary- Biceps brachii'!L11</f>
        <v>107.98084266666667</v>
      </c>
      <c r="O233" s="17">
        <f>'Summary-Medial trapezius'!L11</f>
        <v>96.095327999999981</v>
      </c>
      <c r="P233" s="16">
        <f>'Summary-Gastroc'!L11</f>
        <v>132.22824533333329</v>
      </c>
      <c r="Q233" s="17">
        <f>'Summary-Erector spinae'!L11</f>
        <v>187.58282666666665</v>
      </c>
      <c r="R233" s="17">
        <f>'Summary-EDL'!L11</f>
        <v>76.877994666666666</v>
      </c>
      <c r="S233" s="17">
        <f>'Summary-Vastus lateralis'!L11</f>
        <v>152.01289599999996</v>
      </c>
      <c r="T233" s="17">
        <f>'Summary-Tibialis anterior '!L11</f>
        <v>129.01489066666664</v>
      </c>
      <c r="U233" s="17">
        <f>'Summary-Triceps'!L11</f>
        <v>66.423765333333336</v>
      </c>
      <c r="V233" s="14"/>
      <c r="W233" s="12" t="s">
        <v>53</v>
      </c>
      <c r="X233" s="15">
        <f>AVERAGE(K243:K247)</f>
        <v>83.217224533333336</v>
      </c>
      <c r="Y233" s="15">
        <f>AVERAGE(K231:K237)</f>
        <v>92.013313777777782</v>
      </c>
      <c r="Z233" s="15">
        <f>AVERAGE(K238:K242)</f>
        <v>87.96363519999997</v>
      </c>
      <c r="AA233" s="15">
        <f>AVERAGE(K224:K230)</f>
        <v>78.142549333333335</v>
      </c>
    </row>
    <row r="234" spans="1:27" x14ac:dyDescent="0.3">
      <c r="A234" s="12" t="s">
        <v>17</v>
      </c>
      <c r="B234" s="17">
        <f>'Summary-Masseter'!L12</f>
        <v>78.45435733333332</v>
      </c>
      <c r="C234" s="17">
        <f>'Summary-Plantaris'!L12</f>
        <v>139.40199466666667</v>
      </c>
      <c r="D234" s="17">
        <f>'Summary-Rectus femoris '!L12</f>
        <v>115.29317333333331</v>
      </c>
      <c r="E234" s="17">
        <f>'Summary pec.major'!L12</f>
        <v>123.61887999999999</v>
      </c>
      <c r="F234" s="17">
        <f>'Summary Intercostals'!L12</f>
        <v>153.47449599999999</v>
      </c>
      <c r="G234" s="17">
        <f>'Summary-Diaphragm'!L12</f>
        <v>83.781077333333329</v>
      </c>
      <c r="H234" s="17">
        <f>'Summary semitendinosus'!L12</f>
        <v>153.2882773333333</v>
      </c>
      <c r="I234" s="17">
        <f>'Summary-Glut.max'!L12</f>
        <v>134.93924266666667</v>
      </c>
      <c r="J234" s="17">
        <f>'Summary- Lower trapezius '!L12</f>
        <v>107.158016</v>
      </c>
      <c r="K234" s="17">
        <f>'Summary-Soleus'!K12</f>
        <v>86.461759999999998</v>
      </c>
      <c r="L234" s="17">
        <f>'Summary-Biceps femoris'!L12</f>
        <v>138.89097599999997</v>
      </c>
      <c r="M234" s="17">
        <f>'Summary-Vastus medialis '!L12</f>
        <v>77.09669333333332</v>
      </c>
      <c r="N234" s="17">
        <f>'Summary- Biceps brachii'!L12</f>
        <v>94.15518933333334</v>
      </c>
      <c r="O234" s="17">
        <f>'Summary-Medial trapezius'!L12</f>
        <v>127.41470933333332</v>
      </c>
      <c r="P234" s="16">
        <f>'Summary-Gastroc'!L12</f>
        <v>164.75804799999997</v>
      </c>
      <c r="Q234" s="17">
        <f>'Summary-Erector spinae'!L12</f>
        <v>89.276693333333327</v>
      </c>
      <c r="R234" s="17">
        <f>'Summary-EDL'!L12</f>
        <v>78.644906666666657</v>
      </c>
      <c r="S234" s="17">
        <f>'Summary-Vastus lateralis'!L12</f>
        <v>118.655936</v>
      </c>
      <c r="T234" s="17">
        <f>'Summary-Tibialis anterior '!L12</f>
        <v>160.85828266666664</v>
      </c>
      <c r="U234" s="17">
        <f>'Summary-Triceps'!L12</f>
        <v>94.616405333333319</v>
      </c>
      <c r="V234" s="14"/>
      <c r="W234" s="12" t="s">
        <v>54</v>
      </c>
      <c r="X234" s="15">
        <f>AVERAGE(L243:L247)</f>
        <v>144.79843839999998</v>
      </c>
      <c r="Y234" s="15">
        <f>AVERAGE(L231:L237)</f>
        <v>142.80713599999999</v>
      </c>
      <c r="Z234" s="15">
        <f>AVERAGE(L238:L242)</f>
        <v>155.18337706666665</v>
      </c>
      <c r="AA234" s="15">
        <f>AVERAGE(L224:L230)</f>
        <v>158.82689066666666</v>
      </c>
    </row>
    <row r="235" spans="1:27" x14ac:dyDescent="0.3">
      <c r="A235" s="12" t="s">
        <v>18</v>
      </c>
      <c r="B235" s="17">
        <f>'Summary-Masseter'!L13</f>
        <v>112.34398933333333</v>
      </c>
      <c r="C235" s="17">
        <f>'Summary-Plantaris'!L13</f>
        <v>132.03986133333331</v>
      </c>
      <c r="D235" s="17">
        <f>'Summary-Rectus femoris '!L13</f>
        <v>116.69197866666664</v>
      </c>
      <c r="E235" s="17">
        <f>'Summary pec.major'!L13</f>
        <v>106.92849066666665</v>
      </c>
      <c r="F235" s="17">
        <f>'Summary Intercostals'!L13</f>
        <v>130.25779199999999</v>
      </c>
      <c r="G235" s="17">
        <f>'Summary-Diaphragm'!L13</f>
        <v>72.584138666666661</v>
      </c>
      <c r="H235" s="17">
        <f>'Summary semitendinosus'!L13</f>
        <v>215.10421333333329</v>
      </c>
      <c r="I235" s="17">
        <f>'Summary-Glut.max'!L13</f>
        <v>173.43886933333329</v>
      </c>
      <c r="J235" s="17">
        <f>'Summary- Lower trapezius '!L13</f>
        <v>94.566602666666668</v>
      </c>
      <c r="K235" s="17">
        <f>'Summary-Soleus'!K13</f>
        <v>81.36239999999998</v>
      </c>
      <c r="L235" s="17">
        <f>'Summary-Biceps femoris'!L13</f>
        <v>175.11050666666662</v>
      </c>
      <c r="M235" s="17">
        <f>'Summary-Vastus medialis '!L13</f>
        <v>126.6286933333333</v>
      </c>
      <c r="N235" s="17">
        <f>'Summary- Biceps brachii'!L13</f>
        <v>88.828469333333331</v>
      </c>
      <c r="O235" s="17">
        <f>'Summary-Medial trapezius'!L13</f>
        <v>133.62921599999999</v>
      </c>
      <c r="P235" s="16">
        <f>'Summary-Gastroc'!L13</f>
        <v>158.06500266666666</v>
      </c>
      <c r="Q235" s="17">
        <f>'Summary-Erector spinae'!L13</f>
        <v>105.39110400000001</v>
      </c>
      <c r="R235" s="17">
        <f>'Summary-EDL'!L13</f>
        <v>50.079829333333336</v>
      </c>
      <c r="S235" s="17">
        <f>'Summary-Vastus lateralis'!L13</f>
        <v>111.65757866666668</v>
      </c>
      <c r="T235" s="17">
        <f>'Summary-Tibialis anterior '!L13</f>
        <v>86.730261333333317</v>
      </c>
      <c r="U235" s="17">
        <f>'Summary-Triceps'!L13</f>
        <v>45.857429333333329</v>
      </c>
      <c r="V235" s="14"/>
      <c r="W235" s="12" t="s">
        <v>55</v>
      </c>
      <c r="X235" s="15">
        <f>AVERAGE(M243:M247)</f>
        <v>118.62388906666665</v>
      </c>
      <c r="Y235" s="15">
        <f>AVERAGE(M231:M237)</f>
        <v>97.429482666666658</v>
      </c>
      <c r="Z235" s="15">
        <f>AVERAGE(M238:M242)</f>
        <v>134.24503679999998</v>
      </c>
      <c r="AA235" s="15">
        <f>AVERAGE(M224:M230)</f>
        <v>114.06434666666665</v>
      </c>
    </row>
    <row r="236" spans="1:27" x14ac:dyDescent="0.3">
      <c r="A236" s="12" t="s">
        <v>19</v>
      </c>
      <c r="B236" s="17">
        <f>'Summary-Masseter'!L14</f>
        <v>77.867552000000003</v>
      </c>
      <c r="C236" s="17">
        <f>'Summary-Plantaris'!L14</f>
        <v>138.38861866666667</v>
      </c>
      <c r="D236" s="17">
        <f>'Summary-Rectus femoris '!L14</f>
        <v>101.76850133333333</v>
      </c>
      <c r="E236" s="17">
        <f>'Summary pec.major'!L14</f>
        <v>130.14735999999999</v>
      </c>
      <c r="F236" s="17">
        <f>'Summary Intercostals'!L14</f>
        <v>121.741536</v>
      </c>
      <c r="G236" s="17">
        <f>'Summary-Diaphragm'!L14</f>
        <v>96.303199999999975</v>
      </c>
      <c r="H236" s="17">
        <f>'Summary semitendinosus'!L14</f>
        <v>136.2557653333333</v>
      </c>
      <c r="I236" s="17">
        <f>'Summary-Glut.max'!L14</f>
        <v>151.29833599999998</v>
      </c>
      <c r="J236" s="17">
        <f>'Summary- Lower trapezius '!L14</f>
        <v>54.13333333333334</v>
      </c>
      <c r="K236" s="17">
        <f>'Summary-Soleus'!K14</f>
        <v>107.81411199999999</v>
      </c>
      <c r="L236" s="17">
        <f>'Summary-Biceps femoris'!L14</f>
        <v>165.52674133333329</v>
      </c>
      <c r="M236" s="17">
        <f>'Summary-Vastus medialis '!L14</f>
        <v>87.433994666666649</v>
      </c>
      <c r="N236" s="17">
        <f>'Summary- Biceps brachii'!L14</f>
        <v>28.534762666666673</v>
      </c>
      <c r="O236" s="17">
        <f>'Summary-Medial trapezius'!L14</f>
        <v>107.30309333333329</v>
      </c>
      <c r="P236" s="16">
        <f>'Summary-Gastroc'!L14</f>
        <v>189.80012799999994</v>
      </c>
      <c r="Q236" s="17">
        <f>'Summary-Erector spinae'!L14</f>
        <v>121.38858666666665</v>
      </c>
      <c r="R236" s="17">
        <f>'Summary-EDL'!L14</f>
        <v>74.444159999999997</v>
      </c>
      <c r="S236" s="17">
        <f>'Summary-Vastus lateralis'!L14</f>
        <v>88.33693866666664</v>
      </c>
      <c r="T236" s="17">
        <f>'Summary-Tibialis anterior '!L14</f>
        <v>146.41550933333332</v>
      </c>
      <c r="U236" s="17">
        <f>'Summary-Triceps'!L14</f>
        <v>84.331071999999978</v>
      </c>
      <c r="V236" s="14"/>
      <c r="W236" s="12" t="s">
        <v>56</v>
      </c>
      <c r="X236" s="15">
        <f>AVERAGE(N243:N247)</f>
        <v>108.15753386666668</v>
      </c>
      <c r="Y236" s="15">
        <f>AVERAGE(N231:N237)</f>
        <v>83.038986666666673</v>
      </c>
      <c r="Z236" s="15">
        <f>AVERAGE(N238:N242)</f>
        <v>108.45028693333333</v>
      </c>
      <c r="AA236" s="15">
        <f>AVERAGE(N224:N230)</f>
        <v>117.34621866666666</v>
      </c>
    </row>
    <row r="237" spans="1:27" x14ac:dyDescent="0.3">
      <c r="A237" s="12" t="s">
        <v>20</v>
      </c>
      <c r="B237" s="17">
        <f>'Summary-Masseter'!L15</f>
        <v>72.718389333333334</v>
      </c>
      <c r="C237" s="17">
        <f>'Summary-Plantaris'!L15</f>
        <v>118.66026666666667</v>
      </c>
      <c r="D237" s="17">
        <f>'Summary-Rectus femoris '!L15</f>
        <v>93.367007999999998</v>
      </c>
      <c r="E237" s="17">
        <f>'Summary pec.major'!L15</f>
        <v>116.12466133333331</v>
      </c>
      <c r="F237" s="17">
        <f>'Summary Intercostals'!L15</f>
        <v>129.7013013333333</v>
      </c>
      <c r="G237" s="17">
        <f>'Summary-Diaphragm'!L15</f>
        <v>52.968383999999993</v>
      </c>
      <c r="H237" s="17">
        <f>'Summary semitendinosus'!L15</f>
        <v>162.20511999999999</v>
      </c>
      <c r="I237" s="17">
        <f>'Summary-Glut.max'!L15</f>
        <v>124.26414933333331</v>
      </c>
      <c r="J237" s="17">
        <f>'Summary- Lower trapezius '!L15</f>
        <v>115.0528213333333</v>
      </c>
      <c r="K237" s="17">
        <f>'Summary-Soleus'!K15</f>
        <v>87.037738666666669</v>
      </c>
      <c r="L237" s="17">
        <f>'Summary-Biceps femoris'!L15</f>
        <v>105.58598400000002</v>
      </c>
      <c r="M237" s="17">
        <f>'Summary-Vastus medialis '!L15</f>
        <v>100.64685866666666</v>
      </c>
      <c r="N237" s="17">
        <f>'Summary- Biceps brachii'!L15</f>
        <v>102.01534933333333</v>
      </c>
      <c r="O237" s="17">
        <f>'Summary-Medial trapezius'!L15</f>
        <v>75.548479999999984</v>
      </c>
      <c r="P237" s="16">
        <f>'Summary-Gastroc'!L15</f>
        <v>111.25482666666664</v>
      </c>
      <c r="Q237" s="17">
        <f>'Summary-Erector spinae'!L15</f>
        <v>103.59387733333332</v>
      </c>
      <c r="R237" s="17">
        <f>'Summary-EDL'!L15</f>
        <v>93.776255999999989</v>
      </c>
      <c r="S237" s="17">
        <f>'Summary-Vastus lateralis'!L15</f>
        <v>61.610229333333322</v>
      </c>
      <c r="T237" s="17">
        <f>'Summary-Tibialis anterior '!L15</f>
        <v>49.291648000000002</v>
      </c>
      <c r="U237" s="17">
        <f>'Summary-Triceps'!L15</f>
        <v>118.23153066666666</v>
      </c>
      <c r="V237" s="14"/>
      <c r="W237" s="12" t="s">
        <v>57</v>
      </c>
      <c r="X237" s="15">
        <f>AVERAGE(O243:O247)</f>
        <v>137.61862613333332</v>
      </c>
      <c r="Y237" s="15">
        <f>AVERAGE(O231:O237)</f>
        <v>109.38614399999999</v>
      </c>
      <c r="Z237" s="15">
        <f>AVERAGE(O238:O242)</f>
        <v>119.81525546666667</v>
      </c>
      <c r="AA237" s="15">
        <f>AVERAGE(O224:O230)</f>
        <v>130.07250133333335</v>
      </c>
    </row>
    <row r="238" spans="1:27" x14ac:dyDescent="0.3">
      <c r="A238" s="12" t="s">
        <v>21</v>
      </c>
      <c r="B238" s="17">
        <f>'Summary-Masseter'!L16</f>
        <v>80.032885333333326</v>
      </c>
      <c r="C238" s="17">
        <f>'Summary-Plantaris'!L16</f>
        <v>114.11090133333332</v>
      </c>
      <c r="D238" s="17">
        <f>'Summary-Rectus femoris '!L16</f>
        <v>100.80925866666664</v>
      </c>
      <c r="E238" s="17">
        <f>'Summary pec.major'!L16</f>
        <v>136.19080533333334</v>
      </c>
      <c r="F238" s="17">
        <f>'Summary Intercostals'!L16</f>
        <v>170.36626133333334</v>
      </c>
      <c r="G238" s="17">
        <f>'Summary-Diaphragm'!L16</f>
        <v>61.287594666666664</v>
      </c>
      <c r="H238" s="17">
        <f>'Summary semitendinosus'!L16</f>
        <v>177.9535893333333</v>
      </c>
      <c r="I238" s="17">
        <f>'Summary-Glut.max'!L16</f>
        <v>127.94521599999999</v>
      </c>
      <c r="J238" s="17">
        <f>'Summary- Lower trapezius '!L16</f>
        <v>137.18685866666667</v>
      </c>
      <c r="K238" s="17">
        <f>'Summary-Soleus'!K16</f>
        <v>68.760159999999999</v>
      </c>
      <c r="L238" s="17">
        <f>'Summary-Biceps femoris'!L16</f>
        <v>124.26848</v>
      </c>
      <c r="M238" s="17">
        <f>'Summary-Vastus medialis '!L16</f>
        <v>129.82255999999995</v>
      </c>
      <c r="N238" s="17">
        <f>'Summary- Biceps brachii'!L16</f>
        <v>105.52318933333333</v>
      </c>
      <c r="O238" s="17">
        <f>'Summary-Medial trapezius'!L16</f>
        <v>147.19502933333331</v>
      </c>
      <c r="P238" s="16">
        <f>'Summary-Gastroc'!L16</f>
        <v>134.39357866666663</v>
      </c>
      <c r="Q238" s="17">
        <f>'Summary-Erector spinae'!L16</f>
        <v>94.226645333333323</v>
      </c>
      <c r="R238" s="17">
        <f>'Summary-EDL'!L16</f>
        <v>83.772415999999993</v>
      </c>
      <c r="S238" s="17">
        <f>'Summary-Vastus lateralis'!L16</f>
        <v>149.36036266666667</v>
      </c>
      <c r="T238" s="17">
        <f>'Summary-Tibialis anterior '!L16</f>
        <v>59.754538666666654</v>
      </c>
      <c r="U238" s="17">
        <f>'Summary-Triceps'!L16</f>
        <v>104.63756799999999</v>
      </c>
      <c r="V238" s="14"/>
      <c r="W238" s="12" t="s">
        <v>52</v>
      </c>
      <c r="X238" s="15">
        <f>AVERAGE(P243:P247)</f>
        <v>148.37773439999998</v>
      </c>
      <c r="Y238" s="15">
        <f>AVERAGE(P232:P237)</f>
        <v>151.07169777777776</v>
      </c>
      <c r="Z238" s="15">
        <f>AVERAGE(P238:P242)</f>
        <v>156.6700949333333</v>
      </c>
      <c r="AA238" s="15">
        <f>AVERAGE(P224:P230)</f>
        <v>153.85435733333333</v>
      </c>
    </row>
    <row r="239" spans="1:27" x14ac:dyDescent="0.3">
      <c r="A239" s="12" t="s">
        <v>23</v>
      </c>
      <c r="B239" s="17">
        <f>'Summary-Masseter'!L17</f>
        <v>98.628768000000008</v>
      </c>
      <c r="C239" s="17">
        <f>'Summary-Plantaris'!L17</f>
        <v>146.18598399999996</v>
      </c>
      <c r="D239" s="17">
        <f>'Summary-Rectus femoris '!L17</f>
        <v>183.08975999999998</v>
      </c>
      <c r="E239" s="17">
        <f>'Summary pec.major'!L17</f>
        <v>126.0765333333333</v>
      </c>
      <c r="F239" s="17">
        <f>'Summary Intercostals'!L17</f>
        <v>129.90267733333332</v>
      </c>
      <c r="G239" s="17">
        <f>'Summary-Diaphragm'!L17</f>
        <v>94.668373333333335</v>
      </c>
      <c r="H239" s="17">
        <f>'Summary semitendinosus'!L17</f>
        <v>165.73028266666662</v>
      </c>
      <c r="I239" s="17">
        <f>'Summary-Glut.max'!L17</f>
        <v>159.56341333333333</v>
      </c>
      <c r="J239" s="17">
        <f>'Summary- Lower trapezius '!L17</f>
        <v>98.371093333333306</v>
      </c>
      <c r="K239" s="17">
        <f>'Summary-Soleus'!K17</f>
        <v>72.586303999999984</v>
      </c>
      <c r="L239" s="17">
        <f>'Summary-Biceps femoris'!L17</f>
        <v>151.74222933333334</v>
      </c>
      <c r="M239" s="17">
        <f>'Summary-Vastus medialis '!L17</f>
        <v>123.08620799999998</v>
      </c>
      <c r="N239" s="17">
        <f>'Summary- Biceps brachii'!L17</f>
        <v>93.349685333333326</v>
      </c>
      <c r="O239" s="17">
        <f>'Summary-Medial trapezius'!L17</f>
        <v>129.393824</v>
      </c>
      <c r="P239" s="16">
        <f>'Summary-Gastroc'!L17</f>
        <v>147.48301866666665</v>
      </c>
      <c r="Q239" s="17">
        <f>'Summary-Erector spinae'!L17</f>
        <v>191.85719466666666</v>
      </c>
      <c r="R239" s="17">
        <f>'Summary-EDL'!L17</f>
        <v>119.51773866666665</v>
      </c>
      <c r="S239" s="17">
        <f>'Summary-Vastus lateralis'!L17</f>
        <v>148.05683199999999</v>
      </c>
      <c r="T239" s="17">
        <f>'Summary-Tibialis anterior '!L17</f>
        <v>140.88091733333334</v>
      </c>
      <c r="U239" s="17">
        <f>'Summary-Triceps'!L17</f>
        <v>131.93376000000001</v>
      </c>
      <c r="V239" s="14"/>
      <c r="W239" s="12" t="s">
        <v>58</v>
      </c>
      <c r="X239" s="15">
        <f>AVERAGE(Q243:Q247)</f>
        <v>88.239498666666663</v>
      </c>
      <c r="Y239" s="15">
        <f>AVERAGE(Q231:Q237)</f>
        <v>127.52637866666667</v>
      </c>
      <c r="Z239" s="15">
        <f>AVERAGE(Q238:Q242)</f>
        <v>135.17829546666667</v>
      </c>
      <c r="AA239" s="15">
        <f>AVERAGE(Q224:Q230)</f>
        <v>137.25924266666669</v>
      </c>
    </row>
    <row r="240" spans="1:27" x14ac:dyDescent="0.3">
      <c r="A240" s="12" t="s">
        <v>24</v>
      </c>
      <c r="B240" s="17">
        <f>'Summary-Masseter'!L18</f>
        <v>85.916095999999996</v>
      </c>
      <c r="C240" s="17">
        <f>'Summary-Plantaris'!L18</f>
        <v>166.7285013333333</v>
      </c>
      <c r="D240" s="17">
        <f>'Summary-Rectus femoris '!L18</f>
        <v>131.60679466666664</v>
      </c>
      <c r="E240" s="17">
        <f>'Summary pec.major'!L18</f>
        <v>120.00710399999998</v>
      </c>
      <c r="F240" s="17">
        <f>'Summary Intercostals'!L18</f>
        <v>144.97123200000001</v>
      </c>
      <c r="G240" s="17">
        <f>'Summary-Diaphragm'!L18</f>
        <v>89.651296000000002</v>
      </c>
      <c r="H240" s="17">
        <f>'Summary semitendinosus'!L18</f>
        <v>194.76307200000002</v>
      </c>
      <c r="I240" s="17">
        <f>'Summary-Glut.max'!L18</f>
        <v>184.16376533333332</v>
      </c>
      <c r="J240" s="17">
        <f>'Summary- Lower trapezius '!L18</f>
        <v>110.86290133333333</v>
      </c>
      <c r="K240" s="17">
        <f>'Summary-Soleus'!K18</f>
        <v>122.43877333333333</v>
      </c>
      <c r="L240" s="17">
        <f>'Summary-Biceps femoris'!L18</f>
        <v>107.54994133333329</v>
      </c>
      <c r="M240" s="17">
        <f>'Summary-Vastus medialis '!L18</f>
        <v>129.53023999999999</v>
      </c>
      <c r="N240" s="17">
        <f>'Summary- Biceps brachii'!L18</f>
        <v>131.89045333333334</v>
      </c>
      <c r="O240" s="17">
        <f>'Summary-Medial trapezius'!L18</f>
        <v>86.418453333333318</v>
      </c>
      <c r="P240" s="16">
        <f>'Summary-Gastroc'!L18</f>
        <v>179.19215999999997</v>
      </c>
      <c r="Q240" s="17">
        <f>'Summary-Erector spinae'!L18</f>
        <v>94.91089066666666</v>
      </c>
      <c r="R240" s="17">
        <f>'Summary-EDL'!L18</f>
        <v>120.422848</v>
      </c>
      <c r="S240" s="17">
        <f>'Summary-Vastus lateralis'!L18</f>
        <v>116.12466133333332</v>
      </c>
      <c r="T240" s="17">
        <f>'Summary-Tibialis anterior '!L18</f>
        <v>149.88004266666664</v>
      </c>
      <c r="U240" s="17">
        <f>'Summary-Triceps'!L18</f>
        <v>98.384085333333331</v>
      </c>
      <c r="V240" s="14"/>
      <c r="W240" s="12" t="s">
        <v>59</v>
      </c>
      <c r="X240" s="15">
        <f>AVERAGE(R243:R247)</f>
        <v>72.616618666666668</v>
      </c>
      <c r="Y240" s="15">
        <f>AVERAGE(R231:R237)</f>
        <v>70.414165333333329</v>
      </c>
      <c r="Z240" s="15">
        <f>AVERAGE(R238:R242)</f>
        <v>113.42015999999998</v>
      </c>
      <c r="AA240" s="15">
        <f>AVERAGE(R224:R230)</f>
        <v>85.593894399999996</v>
      </c>
    </row>
    <row r="241" spans="1:27" x14ac:dyDescent="0.3">
      <c r="A241" s="12" t="s">
        <v>25</v>
      </c>
      <c r="B241" s="17">
        <f>'Summary-Masseter'!L19</f>
        <v>95.372106666666653</v>
      </c>
      <c r="C241" s="17">
        <f>'Summary-Plantaris'!L19</f>
        <v>56.521695999999984</v>
      </c>
      <c r="D241" s="17">
        <f>'Summary-Rectus femoris '!L19</f>
        <v>194.42961066666663</v>
      </c>
      <c r="E241" s="17">
        <f>'Summary pec.major'!L19</f>
        <v>144.54682666666665</v>
      </c>
      <c r="F241" s="17">
        <f>'Summary Intercostals'!L19</f>
        <v>184.20274133333331</v>
      </c>
      <c r="G241" s="17">
        <f>'Summary-Diaphragm'!L19</f>
        <v>72.27882666666666</v>
      </c>
      <c r="H241" s="17">
        <f>'Summary semitendinosus'!L19</f>
        <v>179.53428266666668</v>
      </c>
      <c r="I241" s="17">
        <f>'Summary-Glut.max'!L19</f>
        <v>131.36644266666664</v>
      </c>
      <c r="J241" s="17">
        <f>'Summary- Lower trapezius '!L19</f>
        <v>81.799797333333316</v>
      </c>
      <c r="K241" s="17">
        <f>'Summary-Soleus'!K19</f>
        <v>109.21941333333332</v>
      </c>
      <c r="L241" s="17">
        <f>'Summary-Biceps femoris'!L19</f>
        <v>186.16886399999996</v>
      </c>
      <c r="M241" s="17">
        <f>'Summary-Vastus medialis '!L19</f>
        <v>114.30794666666664</v>
      </c>
      <c r="N241" s="17">
        <f>'Summary- Biceps brachii'!L19</f>
        <v>111.36309333333334</v>
      </c>
      <c r="O241" s="17">
        <f>'Summary-Medial trapezius'!L19</f>
        <v>112.30717866666666</v>
      </c>
      <c r="P241" s="16">
        <v>176.24514133333335</v>
      </c>
      <c r="Q241" s="17">
        <f>'Summary-Erector spinae'!L19</f>
        <v>128.52119466666664</v>
      </c>
      <c r="R241" s="17">
        <f>'Summary-EDL'!L19</f>
        <v>85.058623999999995</v>
      </c>
      <c r="S241" s="17">
        <f>'Summary-Vastus lateralis'!L19</f>
        <v>140.04076800000001</v>
      </c>
      <c r="T241" s="17">
        <f>'Summary-Tibialis anterior '!L19</f>
        <v>85.088938666666678</v>
      </c>
      <c r="U241" s="17"/>
      <c r="V241" s="14"/>
      <c r="W241" s="12" t="s">
        <v>60</v>
      </c>
      <c r="X241" s="15">
        <f>AVERAGE(S243:S247)</f>
        <v>123.23431679999999</v>
      </c>
      <c r="Y241" s="15">
        <f>AVERAGE(S231:S237)</f>
        <v>105.56340266666666</v>
      </c>
      <c r="Z241" s="15">
        <f>AVERAGE(S238:S242)</f>
        <v>141.31961386666666</v>
      </c>
      <c r="AA241" s="15">
        <f>AVERAGE(S224:S230)</f>
        <v>125.29917866666665</v>
      </c>
    </row>
    <row r="242" spans="1:27" x14ac:dyDescent="0.3">
      <c r="A242" s="12" t="s">
        <v>26</v>
      </c>
      <c r="B242" s="17">
        <f>'Summary-Masseter'!L20</f>
        <v>80.948821333333314</v>
      </c>
      <c r="C242" s="17">
        <f>'Summary-Plantaris'!L20</f>
        <v>181.20591999999996</v>
      </c>
      <c r="D242" s="17">
        <f>'Summary-Rectus femoris '!L20</f>
        <v>165.28855466666661</v>
      </c>
      <c r="E242" s="17">
        <f>'Summary pec.major'!L20</f>
        <v>124.677728</v>
      </c>
      <c r="F242" s="17">
        <f>'Summary Intercostals'!L20</f>
        <v>126.19129599999994</v>
      </c>
      <c r="G242" s="17">
        <f>'Summary-Diaphragm'!L20</f>
        <v>83.094666666666654</v>
      </c>
      <c r="H242" s="17">
        <f>'Summary semitendinosus'!L20</f>
        <v>192.32274133333331</v>
      </c>
      <c r="I242" s="17">
        <f>'Summary-Glut.max'!L20</f>
        <v>164.80351999999996</v>
      </c>
      <c r="J242" s="17">
        <f>'Summary- Lower trapezius '!L20</f>
        <v>114.03944533333333</v>
      </c>
      <c r="K242" s="17">
        <f>'Summary-Soleus'!K20</f>
        <v>66.813525333333317</v>
      </c>
      <c r="L242" s="17">
        <f>'Summary-Biceps femoris'!L20</f>
        <v>206.18737066666662</v>
      </c>
      <c r="M242" s="17">
        <f>'Summary-Vastus medialis '!L20</f>
        <v>174.4782293333333</v>
      </c>
      <c r="N242" s="17">
        <f>'Summary- Biceps brachii'!L20</f>
        <v>100.12501333333333</v>
      </c>
      <c r="O242" s="17">
        <f>'Summary-Medial trapezius'!L20</f>
        <v>123.76179199999999</v>
      </c>
      <c r="P242" s="16">
        <f>'Summary-Gastroc'!L20</f>
        <v>146.03657599999997</v>
      </c>
      <c r="Q242" s="17">
        <f>'Summary-Erector spinae'!L20</f>
        <v>166.37555199999997</v>
      </c>
      <c r="R242" s="17">
        <f>'Summary-EDL'!L20</f>
        <v>158.3291733333333</v>
      </c>
      <c r="S242" s="17">
        <f>'Summary-Vastus lateralis'!L20</f>
        <v>153.01544533333328</v>
      </c>
      <c r="T242" s="17">
        <f>'Summary-Tibialis anterior '!L20</f>
        <v>103.60686933333334</v>
      </c>
      <c r="U242" s="17">
        <f>'Summary-Triceps'!L20</f>
        <v>95.170730666666685</v>
      </c>
      <c r="V242" s="14"/>
      <c r="W242" s="12" t="s">
        <v>61</v>
      </c>
      <c r="X242" s="15">
        <f>AVERAGE(T243:T247)</f>
        <v>121.3504768</v>
      </c>
      <c r="Y242" s="15">
        <f>AVERAGE(T231:T237)</f>
        <v>117.328896</v>
      </c>
      <c r="Z242" s="15">
        <f>AVERAGE(T238:T242)</f>
        <v>107.84226133333331</v>
      </c>
      <c r="AA242" s="15">
        <f>AVERAGE(T224:T230)</f>
        <v>126.87987199999998</v>
      </c>
    </row>
    <row r="243" spans="1:27" x14ac:dyDescent="0.3">
      <c r="A243" s="12" t="s">
        <v>27</v>
      </c>
      <c r="B243" s="17">
        <f>'Summary-Masseter'!L21</f>
        <v>78.649237333333332</v>
      </c>
      <c r="C243" s="17">
        <f>'Summary-Plantaris'!L21</f>
        <v>124.274976</v>
      </c>
      <c r="D243" s="17">
        <f>'Summary-Rectus femoris '!L21</f>
        <v>142.91199999999998</v>
      </c>
      <c r="E243" s="17">
        <f>'Summary pec.major'!L21</f>
        <v>151.51270399999996</v>
      </c>
      <c r="F243" s="17">
        <f>'Summary Intercostals'!L21</f>
        <v>102.81435733333331</v>
      </c>
      <c r="G243" s="17">
        <f>'Summary-Diaphragm'!L21</f>
        <v>64.591893333333331</v>
      </c>
      <c r="H243" s="17">
        <f>'Summary semitendinosus'!L21</f>
        <v>168.83970133333332</v>
      </c>
      <c r="I243" s="17">
        <f>'Summary-Glut.max'!L21</f>
        <v>213.88513066666664</v>
      </c>
      <c r="J243" s="17">
        <f>'Summary- Lower trapezius '!L21</f>
        <v>119.77108266666667</v>
      </c>
      <c r="K243" s="17">
        <f>'Summary-Soleus'!K21</f>
        <v>79.786037333333326</v>
      </c>
      <c r="L243" s="17">
        <f>'Summary-Biceps femoris'!L21</f>
        <v>216.72821333333326</v>
      </c>
      <c r="M243" s="17">
        <f>'Summary-Vastus medialis '!L21</f>
        <v>132.32785066666665</v>
      </c>
      <c r="N243" s="17">
        <f>'Summary- Biceps brachii'!L21</f>
        <v>101.43503999999999</v>
      </c>
      <c r="O243" s="17">
        <f>'Summary-Medial trapezius'!L21</f>
        <v>130.16035200000002</v>
      </c>
      <c r="P243" s="16">
        <f>'Summary-Gastroc'!L21</f>
        <v>175.05420799999999</v>
      </c>
      <c r="Q243" s="17">
        <f>'Summary-Erector spinae'!L21</f>
        <v>105.11394133333333</v>
      </c>
      <c r="R243" s="17">
        <f>'Summary-EDL'!L21</f>
        <v>106.65132799999999</v>
      </c>
      <c r="S243" s="17">
        <f>'Summary-Vastus lateralis'!L21</f>
        <v>142.05885866666665</v>
      </c>
      <c r="T243" s="17">
        <f>'Summary-Tibialis anterior '!L21</f>
        <v>144.49269333333334</v>
      </c>
      <c r="U243" s="17">
        <f>'Summary-Triceps'!L21</f>
        <v>105.11394133333333</v>
      </c>
      <c r="V243" s="14"/>
      <c r="W243" s="12" t="s">
        <v>62</v>
      </c>
      <c r="X243" s="15">
        <f>AVERAGE(U243:U247)</f>
        <v>103.3435648</v>
      </c>
      <c r="Y243" s="15">
        <f>AVERAGE(U231:U237)</f>
        <v>90.801088000000007</v>
      </c>
      <c r="Z243" s="15">
        <f>AVERAGE(U238:U242)</f>
        <v>107.53153600000002</v>
      </c>
      <c r="AA243" s="15">
        <f>AVERAGE(U224:U230)</f>
        <v>139.931264</v>
      </c>
    </row>
    <row r="244" spans="1:27" x14ac:dyDescent="0.3">
      <c r="A244" s="12" t="s">
        <v>28</v>
      </c>
      <c r="B244" s="17">
        <f>'Summary-Masseter'!L22</f>
        <v>71.609738666666644</v>
      </c>
      <c r="C244" s="17">
        <f>'Summary-Plantaris'!L22</f>
        <v>39.699221333333334</v>
      </c>
      <c r="D244" s="17">
        <f>'Summary-Rectus femoris '!L22</f>
        <v>59.42540799999999</v>
      </c>
      <c r="E244" s="17">
        <f>'Summary pec.major'!L22</f>
        <v>113.93334399999999</v>
      </c>
      <c r="F244" s="17">
        <f>'Summary Intercostals'!L22</f>
        <v>128.28300799999997</v>
      </c>
      <c r="G244" s="17">
        <f>'Summary-Diaphragm'!L22</f>
        <v>66.016682666666668</v>
      </c>
      <c r="H244" s="17">
        <f>'Summary semitendinosus'!L22</f>
        <v>210.68476799999999</v>
      </c>
      <c r="I244" s="17">
        <f>'Summary-Glut.max'!L22</f>
        <v>155.61384533333333</v>
      </c>
      <c r="J244" s="17">
        <f>'Summary- Lower trapezius '!L22</f>
        <v>79.647456000000005</v>
      </c>
      <c r="K244" s="17">
        <f>'Summary-Soleus'!K22</f>
        <v>102.43325866666666</v>
      </c>
      <c r="L244" s="17">
        <f>'Summary-Biceps femoris'!L22</f>
        <v>128.53202133333332</v>
      </c>
      <c r="M244" s="17">
        <f>'Summary-Vastus medialis '!L22</f>
        <v>107.63438933333332</v>
      </c>
      <c r="N244" s="17">
        <f>'Summary- Biceps brachii'!L22</f>
        <v>93.304213333333337</v>
      </c>
      <c r="O244" s="17">
        <f>'Summary-Medial trapezius'!L22</f>
        <v>137.42504533333334</v>
      </c>
      <c r="P244" s="16">
        <f>'Summary-Gastroc'!L22</f>
        <v>158.79038933333331</v>
      </c>
      <c r="Q244" s="17">
        <f>'Summary-Erector spinae'!L22</f>
        <v>80.801578666666671</v>
      </c>
      <c r="R244" s="17">
        <f>'Summary-EDL'!L22</f>
        <v>104.832448</v>
      </c>
      <c r="S244" s="17">
        <f>'Summary-Vastus lateralis'!L22</f>
        <v>105.15075199999997</v>
      </c>
      <c r="T244" s="17">
        <f>'Summary-Tibialis anterior '!L22</f>
        <v>150.14421333333334</v>
      </c>
      <c r="U244" s="17">
        <f>'Summary-Triceps'!L22</f>
        <v>109.87334399999997</v>
      </c>
      <c r="V244" s="14"/>
      <c r="W244" s="12" t="s">
        <v>50</v>
      </c>
      <c r="X244" s="15" t="s">
        <v>34</v>
      </c>
      <c r="Y244" s="15" t="s">
        <v>34</v>
      </c>
      <c r="Z244" s="15" t="s">
        <v>34</v>
      </c>
      <c r="AA244" s="15" t="s">
        <v>34</v>
      </c>
    </row>
    <row r="245" spans="1:27" x14ac:dyDescent="0.3">
      <c r="A245" s="12" t="s">
        <v>29</v>
      </c>
      <c r="B245" s="17">
        <f>'Summary-Masseter'!L23</f>
        <v>85.279487999999986</v>
      </c>
      <c r="C245" s="17">
        <f>'Summary-Plantaris'!L23</f>
        <v>144.25883733333333</v>
      </c>
      <c r="D245" s="17">
        <f>'Summary-Rectus femoris '!L23</f>
        <v>169.56292266666668</v>
      </c>
      <c r="E245" s="17">
        <f>'Summary pec.major'!L23</f>
        <v>112.52804266666662</v>
      </c>
      <c r="F245" s="17">
        <f>'Summary Intercostals'!L23</f>
        <v>117.08606933333331</v>
      </c>
      <c r="G245" s="17">
        <f>'Summary-Diaphragm'!L23</f>
        <v>84.079893333333331</v>
      </c>
      <c r="H245" s="17">
        <f>'Summary semitendinosus'!L23</f>
        <v>147.65841066666664</v>
      </c>
      <c r="I245" s="17">
        <f>'Summary-Glut.max'!L23</f>
        <v>164.56533333333334</v>
      </c>
      <c r="J245" s="17">
        <f>'Summary- Lower trapezius '!L23</f>
        <v>95.512853333333311</v>
      </c>
      <c r="K245" s="17">
        <f>'Summary-Soleus'!K23</f>
        <v>81.773813333333322</v>
      </c>
      <c r="L245" s="17">
        <f>'Summary-Biceps femoris'!L23</f>
        <v>138.53369599999999</v>
      </c>
      <c r="M245" s="17">
        <f>'Summary-Vastus medialis '!L23</f>
        <v>101.62558933333329</v>
      </c>
      <c r="N245" s="17">
        <f>'Summary- Biceps brachii'!L23</f>
        <v>108.87512533333333</v>
      </c>
      <c r="O245" s="17">
        <f>'Summary-Medial trapezius'!L23</f>
        <v>168.02986666666663</v>
      </c>
      <c r="P245" s="16">
        <f>'Summary-Gastroc'!L23</f>
        <v>138.53369599999999</v>
      </c>
      <c r="Q245" s="17">
        <f>'Summary-Erector spinae'!L23</f>
        <v>81.830111999999986</v>
      </c>
      <c r="R245" s="17">
        <f>'Summary-EDL'!L23</f>
        <v>47.637333333333324</v>
      </c>
      <c r="S245" s="17">
        <f>'Summary-Vastus lateralis'!L23</f>
        <v>92.708746666666656</v>
      </c>
      <c r="T245" s="17">
        <f>'Summary-Tibialis anterior '!L23</f>
        <v>72.802837333333315</v>
      </c>
      <c r="U245" s="17">
        <f>'Summary-Triceps'!L23</f>
        <v>116.86304</v>
      </c>
      <c r="V245" s="14"/>
      <c r="W245" s="12" t="s">
        <v>37</v>
      </c>
      <c r="X245" s="15">
        <f>(STDEVA(B243:B247))/(SQRT(COUNT(B243:B247)))</f>
        <v>6.3309029157824197</v>
      </c>
      <c r="Y245" s="15">
        <f>(STDEVA(B231:B237))/(SQRT(COUNT(B231:B237)))</f>
        <v>5.2747789175428288</v>
      </c>
      <c r="Z245" s="15">
        <f>(STDEVA(B238:B242))/(SQRT(COUNT(B238:B242)))</f>
        <v>3.772889040873932</v>
      </c>
      <c r="AA245" s="15">
        <f>(STDEVA(B224:B230))/(SQRT(COUNT(B224:B230)))</f>
        <v>5.6687096491845361</v>
      </c>
    </row>
    <row r="246" spans="1:27" x14ac:dyDescent="0.3">
      <c r="A246" s="12" t="s">
        <v>30</v>
      </c>
      <c r="B246" s="17">
        <f>'Summary-Masseter'!L24</f>
        <v>69.788693333333327</v>
      </c>
      <c r="C246" s="17">
        <f>'Summary-Plantaris'!L24</f>
        <v>112.98059733333332</v>
      </c>
      <c r="D246" s="17">
        <f>'Summary-Rectus femoris '!L24</f>
        <v>88.094421333333315</v>
      </c>
      <c r="E246" s="17">
        <f>'Summary pec.major'!L24</f>
        <v>75.533322666666649</v>
      </c>
      <c r="F246" s="17">
        <f>'Summary Intercostals'!L24</f>
        <v>142.74093866666666</v>
      </c>
      <c r="G246" s="17">
        <f>'Summary-Diaphragm'!L24</f>
        <v>89.913301333333337</v>
      </c>
      <c r="H246" s="17">
        <f>'Summary semitendinosus'!L24</f>
        <v>144.21336533333331</v>
      </c>
      <c r="I246" s="17">
        <f>'Summary-Glut.max'!L24</f>
        <v>179.62306133333331</v>
      </c>
      <c r="J246" s="17">
        <f>'Summary- Lower trapezius '!L24</f>
        <v>95.43057066666664</v>
      </c>
      <c r="K246" s="17">
        <f>'Summary-Soleus'!K24</f>
        <v>70.364671999999999</v>
      </c>
      <c r="L246" s="17">
        <f>'Summary-Biceps femoris'!L24</f>
        <v>98.007317333333333</v>
      </c>
      <c r="M246" s="17">
        <f>'Summary-Vastus medialis '!L24</f>
        <v>107.01510399999999</v>
      </c>
      <c r="N246" s="17">
        <f>'Summary- Biceps brachii'!L24</f>
        <v>124.72103466666667</v>
      </c>
      <c r="O246" s="17">
        <f>'Summary-Medial trapezius'!L24</f>
        <v>127.17868799999999</v>
      </c>
      <c r="P246" s="16">
        <f>'Summary-Gastroc'!L24</f>
        <v>134.82664533333332</v>
      </c>
      <c r="Q246" s="17">
        <f>'Summary-Erector spinae'!L24</f>
        <v>71.122538666666657</v>
      </c>
      <c r="R246" s="17"/>
      <c r="S246" s="17">
        <f>'Summary-Vastus lateralis'!L24</f>
        <v>129.06036266666666</v>
      </c>
      <c r="T246" s="17">
        <f>'Summary-Tibialis anterior '!L24</f>
        <v>119.39214933333332</v>
      </c>
      <c r="U246" s="17">
        <f>'Summary-Triceps'!L24</f>
        <v>92.54201599999999</v>
      </c>
      <c r="V246" s="14"/>
      <c r="W246" s="12" t="s">
        <v>38</v>
      </c>
      <c r="X246" s="15">
        <f>(STDEVA(C243:C247))/(SQRT(COUNT(C243:C247)))</f>
        <v>19.202797497745621</v>
      </c>
      <c r="Y246" s="15">
        <f>(STDEVA(C231:C237))/(SQRT(COUNT(C231:C237)))</f>
        <v>4.572607147480908</v>
      </c>
      <c r="Z246" s="15">
        <f>(STDEVA(C238:C242))/(SQRT(COUNT(C238:C242)))</f>
        <v>22.182210810586792</v>
      </c>
      <c r="AA246" s="15">
        <f>(STDEVA(C224:C230))/(SQRT(COUNT(C224:C230)))</f>
        <v>13.755581270513645</v>
      </c>
    </row>
    <row r="247" spans="1:27" x14ac:dyDescent="0.3">
      <c r="A247" s="12" t="s">
        <v>31</v>
      </c>
      <c r="B247" s="17">
        <f>'Summary-Masseter'!L25</f>
        <v>47.804063999999997</v>
      </c>
      <c r="C247" s="17">
        <f>'Summary-Plantaris'!L25</f>
        <v>142.96396799999997</v>
      </c>
      <c r="D247" s="17">
        <f>'Summary-Rectus femoris '!L25</f>
        <v>138.69393066666666</v>
      </c>
      <c r="E247" s="17">
        <f>'Summary pec.major'!L25</f>
        <v>119.92265599999999</v>
      </c>
      <c r="F247" s="17">
        <f>'Summary Intercostals'!L25</f>
        <v>143.58974933333332</v>
      </c>
      <c r="G247" s="17">
        <f>'Summary-Diaphragm'!L25</f>
        <v>74.169162666666665</v>
      </c>
      <c r="H247" s="17">
        <f>'Summary semitendinosus'!L25</f>
        <v>136.01757866666665</v>
      </c>
      <c r="I247" s="17">
        <f>'Summary-Glut.max'!L25</f>
        <v>210.67177599999997</v>
      </c>
      <c r="J247" s="17">
        <f>'Summary- Lower trapezius '!L25</f>
        <v>95.079786666666649</v>
      </c>
      <c r="K247" s="17">
        <f>'Summary-Soleus'!K25</f>
        <v>81.728341333333319</v>
      </c>
      <c r="L247" s="17">
        <f>'Summary-Biceps femoris'!L25</f>
        <v>142.190944</v>
      </c>
      <c r="M247" s="17">
        <f>'Summary-Vastus medialis '!L25</f>
        <v>144.51651199999998</v>
      </c>
      <c r="N247" s="17">
        <f>'Summary- Biceps brachii'!L25</f>
        <v>112.45225599999999</v>
      </c>
      <c r="O247" s="17">
        <f>'Summary-Medial trapezius'!L25</f>
        <v>125.29917866666665</v>
      </c>
      <c r="P247" s="16">
        <f>'Summary-Gastroc'!L25</f>
        <v>134.68373333333332</v>
      </c>
      <c r="Q247" s="17">
        <f>'Summary-Erector spinae'!L25</f>
        <v>102.32932266666666</v>
      </c>
      <c r="R247" s="17">
        <f>'Summary-EDL'!L25</f>
        <v>31.345365333333326</v>
      </c>
      <c r="S247" s="17">
        <f>'Summary-Vastus lateralis'!L25</f>
        <v>147.19286399999999</v>
      </c>
      <c r="T247" s="17">
        <f>'Summary-Tibialis anterior '!L25</f>
        <v>119.92049066666667</v>
      </c>
      <c r="U247" s="17">
        <f>'Summary-Triceps'!L25</f>
        <v>92.325482666666659</v>
      </c>
      <c r="V247" s="14"/>
      <c r="W247" s="12" t="s">
        <v>39</v>
      </c>
      <c r="X247" s="15">
        <f>(STDEVA(D243:D247))/(SQRT(COUNT(D243:D247)))</f>
        <v>20.022249282265587</v>
      </c>
      <c r="Y247" s="15">
        <f>(STDEVA(D231:D237))/(SQRT(COUNT(D231:D237)))</f>
        <v>3.7261596603518181</v>
      </c>
      <c r="Z247" s="15">
        <f>(STDEVA(D238:D242))/(SQRT(COUNT(D238:D242)))</f>
        <v>17.224185960512902</v>
      </c>
      <c r="AA247" s="15">
        <f>(STDEVA(D224:D230))/(SQRT(COUNT(D224:D230)))</f>
        <v>13.894318996349844</v>
      </c>
    </row>
    <row r="248" spans="1:27" x14ac:dyDescent="0.3">
      <c r="A248" s="12"/>
      <c r="B248" s="12"/>
      <c r="C248" s="15"/>
      <c r="D248" s="15"/>
      <c r="E248" s="15"/>
      <c r="F248" s="15"/>
      <c r="G248" s="15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4"/>
      <c r="W248" s="12" t="s">
        <v>40</v>
      </c>
      <c r="X248" s="15">
        <f>(STDEVA(E243:E247))/(SQRT(COUNT(E243:E247)))</f>
        <v>12.086736753234778</v>
      </c>
      <c r="Y248" s="15">
        <f>(STDEVA(E231:E237))/(SQRT(COUNT(E231:E237)))</f>
        <v>12.031940144925997</v>
      </c>
      <c r="Z248" s="15">
        <f>(STDEVA(E238:E242))/(SQRT(COUNT(E238:E242)))</f>
        <v>4.433198498474038</v>
      </c>
      <c r="AA248" s="15">
        <f>(STDEVA(E224:E230))/(SQRT(COUNT(E224:E230)))</f>
        <v>6.9311875447814</v>
      </c>
    </row>
    <row r="249" spans="1:27" x14ac:dyDescent="0.3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4"/>
      <c r="W249" s="12" t="s">
        <v>41</v>
      </c>
      <c r="X249" s="15">
        <f>(STDEVA(F243:F247))/(SQRT(COUNT(F243:F247)))</f>
        <v>7.7711876817034824</v>
      </c>
      <c r="Y249" s="15">
        <f>(STDEVA(F231:F237))/(SQRT(COUNT(F231:F237)))</f>
        <v>5.7588429953294158</v>
      </c>
      <c r="Z249" s="15">
        <f>(STDEVA(F238:F242))/(SQRT(COUNT(F238:F242)))</f>
        <v>11.345282119851927</v>
      </c>
      <c r="AA249" s="15">
        <f>(STDEVA(F224:F230))/(SQRT(COUNT(F224:F230)))</f>
        <v>12.328732071814921</v>
      </c>
    </row>
    <row r="250" spans="1:27" x14ac:dyDescent="0.3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4"/>
      <c r="W250" s="12" t="s">
        <v>42</v>
      </c>
      <c r="X250" s="15">
        <f>(STDEVA(G243:G247))/(SQRT(COUNT(G243:G247)))</f>
        <v>4.9584574079705304</v>
      </c>
      <c r="Y250" s="15">
        <f>(STDEVA(G231:G237))/(SQRT(COUNT(G231:G237)))</f>
        <v>5.5374931961354683</v>
      </c>
      <c r="Z250" s="15">
        <f>(STDEVA(G238:G242))/(SQRT(COUNT(G238:G242)))</f>
        <v>6.0310194267487311</v>
      </c>
      <c r="AA250" s="15">
        <f>(STDEVA(G224:G230))/(SQRT(COUNT(G224:G230)))</f>
        <v>4.7235989634089792</v>
      </c>
    </row>
    <row r="251" spans="1:27" x14ac:dyDescent="0.3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4"/>
      <c r="W251" s="12" t="s">
        <v>43</v>
      </c>
      <c r="X251" s="15">
        <f>(STDEVA(H243:H247))/(SQRT(COUNT(H243:H247)))</f>
        <v>13.440205102595623</v>
      </c>
      <c r="Y251" s="15">
        <f>(STDEVA(H231:H237))/(SQRT(COUNT(H231:H237)))</f>
        <v>11.35314696974317</v>
      </c>
      <c r="Z251" s="15">
        <f>(STDEVA(H238:H242))/(SQRT(COUNT(H238:H242)))</f>
        <v>5.2753834910879736</v>
      </c>
      <c r="AA251" s="15">
        <f>(STDEVA(H224:H230))/(SQRT(COUNT(H224:H230)))</f>
        <v>9.8244014115543816</v>
      </c>
    </row>
    <row r="252" spans="1:27" x14ac:dyDescent="0.3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4"/>
      <c r="W252" s="12" t="s">
        <v>44</v>
      </c>
      <c r="X252" s="15">
        <f>(STDEVA(I243:I247))/(SQRT(COUNT(I243:I247)))</f>
        <v>11.839218460949391</v>
      </c>
      <c r="Y252" s="15">
        <f>(STDEVA(I231:I237))/(SQRT(COUNT(I231:I237)))</f>
        <v>6.8562344959449559</v>
      </c>
      <c r="Z252" s="15">
        <f>(STDEVA(I238:I242))/(SQRT(COUNT(I238:I242)))</f>
        <v>10.601223877140074</v>
      </c>
      <c r="AA252" s="15">
        <f>(STDEVA(I224:I230))/(SQRT(COUNT(I224:I230)))</f>
        <v>8.3325830735193449</v>
      </c>
    </row>
    <row r="253" spans="1:27" x14ac:dyDescent="0.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4"/>
      <c r="W253" s="12" t="s">
        <v>51</v>
      </c>
      <c r="X253" s="15">
        <f>(STDEVA(J243:J247))/(SQRT(COUNT(J243:J247)))</f>
        <v>6.4341118014665275</v>
      </c>
      <c r="Y253" s="15">
        <f>(STDEVA(J231:J237))/(SQRT(COUNT(J231:J237)))</f>
        <v>7.2958054814823532</v>
      </c>
      <c r="Z253" s="15">
        <f>(STDEVA(J238:J242))/(SQRT(COUNT(J238:J242)))</f>
        <v>9.1506521062452997</v>
      </c>
      <c r="AA253" s="15">
        <f>(STDEVA(J224:J230))/(SQRT(COUNT(J224:J230)))</f>
        <v>3.9625319884516026</v>
      </c>
    </row>
    <row r="254" spans="1:27" x14ac:dyDescent="0.3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4"/>
      <c r="W254" s="12" t="s">
        <v>53</v>
      </c>
      <c r="X254" s="15">
        <f>(STDEVA(K243:K247))/(SQRT(COUNT(K243:K247)))</f>
        <v>5.2465099309564618</v>
      </c>
      <c r="Y254" s="15">
        <f>(STDEVA(K231:K237))/(SQRT(COUNT(K231:K237)))</f>
        <v>4.4071564135280248</v>
      </c>
      <c r="Z254" s="15">
        <f>(STDEVA(K238:K242))/(SQRT(COUNT(K238:K242)))</f>
        <v>11.603676519382759</v>
      </c>
      <c r="AA254" s="15">
        <f>(STDEVA(K224:K230))/(SQRT(COUNT(K224:K230)))</f>
        <v>12.774083697047455</v>
      </c>
    </row>
    <row r="255" spans="1:27" x14ac:dyDescent="0.3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4"/>
      <c r="W255" s="12" t="s">
        <v>54</v>
      </c>
      <c r="X255" s="15">
        <f>(STDEVA(L243:L247))/(SQRT(COUNT(L243:L247)))</f>
        <v>19.588190168066273</v>
      </c>
      <c r="Y255" s="15">
        <f>(STDEVA(L231:L237))/(SQRT(COUNT(L231:L237)))</f>
        <v>9.6105095659858719</v>
      </c>
      <c r="Z255" s="15">
        <f>(STDEVA(L238:L242))/(SQRT(COUNT(L238:L242)))</f>
        <v>18.436410065101342</v>
      </c>
      <c r="AA255" s="15">
        <f>(STDEVA(L224:L230))/(SQRT(COUNT(L224:L230)))</f>
        <v>15.872747616343595</v>
      </c>
    </row>
    <row r="256" spans="1:27" x14ac:dyDescent="0.3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4"/>
      <c r="W256" s="12" t="s">
        <v>55</v>
      </c>
      <c r="X256" s="15">
        <f>(STDEVA(M243:M247))/(SQRT(COUNT(M243:M247)))</f>
        <v>8.3746691720905542</v>
      </c>
      <c r="Y256" s="15">
        <f>(STDEVA(M231:M237))/(SQRT(COUNT(M231:M237)))</f>
        <v>6.0114436783275735</v>
      </c>
      <c r="Z256" s="15">
        <f>(STDEVA(M238:M242))/(SQRT(COUNT(M238:M242)))</f>
        <v>10.446301772657282</v>
      </c>
      <c r="AA256" s="15">
        <f>(STDEVA(M224:M230))/(SQRT(COUNT(M224:M230)))</f>
        <v>10.714253827801626</v>
      </c>
    </row>
    <row r="257" spans="1:27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4"/>
      <c r="W257" s="12" t="s">
        <v>56</v>
      </c>
      <c r="X257" s="15">
        <f>(STDEVA(N243:N247))/(SQRT(COUNT(N243:N247)))</f>
        <v>5.2873537290429571</v>
      </c>
      <c r="Y257" s="15">
        <f>(STDEVA(N231:N237))/(SQRT(COUNT(N231:N237)))</f>
        <v>10.260573467689898</v>
      </c>
      <c r="Z257" s="15">
        <f>(STDEVA(N238:N242))/(SQRT(COUNT(N238:N242)))</f>
        <v>6.5720319975646531</v>
      </c>
      <c r="AA257" s="15">
        <f>(STDEVA(N224:N230))/(SQRT(COUNT(N224:N230)))</f>
        <v>5.6132272371710377</v>
      </c>
    </row>
    <row r="258" spans="1:27" x14ac:dyDescent="0.3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4"/>
      <c r="W258" s="12" t="s">
        <v>57</v>
      </c>
      <c r="X258" s="15">
        <f>(STDEVA(O243:O247))/(SQRT(COUNT(O243:O247)))</f>
        <v>7.878032658799099</v>
      </c>
      <c r="Y258" s="15">
        <f>(STDEVA(O231:O237))/(SQRT(COUNT(O231:O237)))</f>
        <v>7.3674153825513971</v>
      </c>
      <c r="Z258" s="15">
        <f>(STDEVA(O238:O242))/(SQRT(COUNT(O238:O242)))</f>
        <v>10.071478919985386</v>
      </c>
      <c r="AA258" s="15">
        <f>(STDEVA(O224:O230))/(SQRT(COUNT(O224:O230)))</f>
        <v>4.9797408811205059</v>
      </c>
    </row>
    <row r="259" spans="1:27" x14ac:dyDescent="0.3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4"/>
      <c r="W259" s="12" t="s">
        <v>52</v>
      </c>
      <c r="X259" s="15">
        <f>(STDEVA(P243:P247))/(SQRT(COUNT(P243:P247)))</f>
        <v>8.0253361257315721</v>
      </c>
      <c r="Y259" s="15">
        <f>(STDEVA(P231:P237))/(SQRT(COUNT(P231:P237)))</f>
        <v>9.4088206245658057</v>
      </c>
      <c r="Z259" s="15">
        <f>(STDEVA(P238:P242))/(SQRT(COUNT(P238:P242)))</f>
        <v>8.8998402475649101</v>
      </c>
      <c r="AA259" s="15">
        <f>(STDEVA(P224:P230))/(SQRT(COUNT(P224:P230)))</f>
        <v>7.4352220198052397</v>
      </c>
    </row>
    <row r="260" spans="1:27" x14ac:dyDescent="0.3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4"/>
      <c r="W260" s="12" t="s">
        <v>58</v>
      </c>
      <c r="X260" s="15">
        <f>(STDEVA(Q243:Q247))/(SQRT(COUNT(Q243:Q247)))</f>
        <v>6.6055399729032356</v>
      </c>
      <c r="Y260" s="15">
        <f>(STDEVA(Q231:Q237))/(SQRT(COUNT(Q231:Q237)))</f>
        <v>13.730506037463387</v>
      </c>
      <c r="Z260" s="15">
        <f>(STDEVA(Q238:Q242))/(SQRT(COUNT(Q238:Q242)))</f>
        <v>19.401784658584518</v>
      </c>
      <c r="AA260" s="15">
        <f>(STDEVA(Q224:Q230))/(SQRT(COUNT(Q224:Q230)))</f>
        <v>16.597846259728012</v>
      </c>
    </row>
    <row r="261" spans="1:27" x14ac:dyDescent="0.3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4"/>
      <c r="W261" s="12" t="s">
        <v>59</v>
      </c>
      <c r="X261" s="15">
        <f>(STDEVA(R243:R247))/(SQRT(COUNT(R243:R247)))</f>
        <v>19.415419444578937</v>
      </c>
      <c r="Y261" s="15">
        <f>(STDEVA(R231:R237))/(SQRT(COUNT(R231:R237)))</f>
        <v>5.6149394582337404</v>
      </c>
      <c r="Z261" s="15">
        <f>(STDEVA(R238:R242))/(SQRT(COUNT(R238:R242)))</f>
        <v>13.759365959163723</v>
      </c>
      <c r="AA261" s="15">
        <f>(STDEVA(R224:R230))/(SQRT(COUNT(R224:R230)))</f>
        <v>16.87305589053808</v>
      </c>
    </row>
    <row r="262" spans="1:27" x14ac:dyDescent="0.3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4"/>
      <c r="W262" s="12" t="s">
        <v>60</v>
      </c>
      <c r="X262" s="15">
        <f>(STDEVA(S243:S247))/(SQRT(COUNT(S243:S247)))</f>
        <v>10.538367802240229</v>
      </c>
      <c r="Y262" s="15">
        <f>(STDEVA(S231:S237))/(SQRT(COUNT(S231:S237)))</f>
        <v>14.627476472476323</v>
      </c>
      <c r="Z262" s="15">
        <f>(STDEVA(S238:S242))/(SQRT(COUNT(S238:S242)))</f>
        <v>6.6455146642118557</v>
      </c>
      <c r="AA262" s="15">
        <f>(STDEVA(S224:S230))/(SQRT(COUNT(S224:S230)))</f>
        <v>12.210909981223759</v>
      </c>
    </row>
    <row r="263" spans="1:27" x14ac:dyDescent="0.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4"/>
      <c r="W263" s="12" t="s">
        <v>61</v>
      </c>
      <c r="X263" s="15">
        <f>(STDEVA(T243:T247))/(SQRT(COUNT(T243:T247)))</f>
        <v>13.651730026301387</v>
      </c>
      <c r="Y263" s="15">
        <f>(STDEVA(T231:T237))/(SQRT(COUNT(T231:T237)))</f>
        <v>17.676583740244947</v>
      </c>
      <c r="Z263" s="15">
        <f>(STDEVA(T238:T242))/(SQRT(COUNT(T238:T242)))</f>
        <v>16.892023500381541</v>
      </c>
      <c r="AA263" s="15">
        <f>(STDEVA(T224:T230))/(SQRT(COUNT(T224:T230)))</f>
        <v>13.669330700385258</v>
      </c>
    </row>
    <row r="264" spans="1:27" x14ac:dyDescent="0.3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4"/>
      <c r="W264" s="12" t="s">
        <v>62</v>
      </c>
      <c r="X264" s="15">
        <f>(STDEVA(U243:U247))/(SQRT(COUNT(U243:U247)))</f>
        <v>4.8302176427652075</v>
      </c>
      <c r="Y264" s="15">
        <f>(STDEVA(U231:U237))/(SQRT(COUNT(U231:U237)))</f>
        <v>10.919449088106722</v>
      </c>
      <c r="Z264" s="15">
        <f>(STDEVA(U238:U242))/(SQRT(COUNT(U238:U242)))</f>
        <v>8.3681387273338306</v>
      </c>
      <c r="AA264" s="15">
        <f>(STDEVA(U224:U230))/(SQRT(COUNT(U224:U230)))</f>
        <v>18.158529565912069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4E728-CB7A-459F-B66A-46A4C72968D1}">
  <dimension ref="A1:L66"/>
  <sheetViews>
    <sheetView topLeftCell="A19" zoomScale="70" zoomScaleNormal="70" workbookViewId="0">
      <selection activeCell="Z44" sqref="Z44"/>
    </sheetView>
  </sheetViews>
  <sheetFormatPr defaultRowHeight="14.4" x14ac:dyDescent="0.3"/>
  <cols>
    <col min="1" max="1" width="16.44140625" customWidth="1"/>
    <col min="15" max="15" width="17.88671875" customWidth="1"/>
  </cols>
  <sheetData>
    <row r="1" spans="1:12" x14ac:dyDescent="0.3">
      <c r="A1" s="12" t="s">
        <v>91</v>
      </c>
      <c r="B1" s="12" t="s">
        <v>92</v>
      </c>
      <c r="C1" s="12" t="s">
        <v>93</v>
      </c>
      <c r="D1" s="12" t="s">
        <v>94</v>
      </c>
      <c r="E1" s="12" t="s">
        <v>95</v>
      </c>
      <c r="F1" s="12" t="s">
        <v>96</v>
      </c>
      <c r="G1" s="12" t="s">
        <v>133</v>
      </c>
      <c r="H1" s="12" t="s">
        <v>134</v>
      </c>
      <c r="I1" s="12" t="s">
        <v>135</v>
      </c>
      <c r="J1" s="12" t="s">
        <v>136</v>
      </c>
      <c r="K1" s="12" t="s">
        <v>137</v>
      </c>
      <c r="L1" s="12" t="s">
        <v>138</v>
      </c>
    </row>
    <row r="2" spans="1:12" x14ac:dyDescent="0.3">
      <c r="A2" t="s">
        <v>97</v>
      </c>
      <c r="B2" t="s">
        <v>98</v>
      </c>
      <c r="C2" t="s">
        <v>99</v>
      </c>
      <c r="D2" t="s">
        <v>100</v>
      </c>
      <c r="E2" t="s">
        <v>100</v>
      </c>
      <c r="F2">
        <v>19.98</v>
      </c>
      <c r="G2" s="3"/>
      <c r="H2" s="3">
        <v>19.928999999999998</v>
      </c>
      <c r="I2" s="3">
        <v>20.449393000000001</v>
      </c>
      <c r="J2" s="3">
        <v>210.15859199999994</v>
      </c>
      <c r="K2" s="3"/>
      <c r="L2" s="3">
        <v>95.621119999999991</v>
      </c>
    </row>
    <row r="3" spans="1:12" x14ac:dyDescent="0.3">
      <c r="A3" t="s">
        <v>101</v>
      </c>
      <c r="B3" t="s">
        <v>98</v>
      </c>
      <c r="C3" t="s">
        <v>99</v>
      </c>
      <c r="D3" t="s">
        <v>100</v>
      </c>
      <c r="E3" t="s">
        <v>100</v>
      </c>
      <c r="F3">
        <v>20.47</v>
      </c>
      <c r="G3" s="3">
        <v>24.886845333333333</v>
      </c>
      <c r="H3" s="3">
        <v>20.951765333333334</v>
      </c>
      <c r="I3" s="3">
        <v>18.071602666666671</v>
      </c>
      <c r="J3" s="3">
        <v>224.25491199999996</v>
      </c>
      <c r="K3" s="3">
        <v>10.486709333333334</v>
      </c>
      <c r="L3" s="3">
        <v>89.285354666666649</v>
      </c>
    </row>
    <row r="4" spans="1:12" x14ac:dyDescent="0.3">
      <c r="A4" t="s">
        <v>102</v>
      </c>
      <c r="B4" t="s">
        <v>98</v>
      </c>
      <c r="C4" t="s">
        <v>99</v>
      </c>
      <c r="D4" t="s">
        <v>103</v>
      </c>
      <c r="E4" t="s">
        <v>104</v>
      </c>
      <c r="F4">
        <v>17.940000000000001</v>
      </c>
      <c r="G4" s="3">
        <v>29.017951999999998</v>
      </c>
      <c r="H4" s="3">
        <v>31.068202666666661</v>
      </c>
      <c r="I4" s="3">
        <v>18.964883333333336</v>
      </c>
      <c r="J4" s="3">
        <v>225.41336533333333</v>
      </c>
      <c r="K4" s="3">
        <v>15.793941333333333</v>
      </c>
      <c r="L4" s="3">
        <v>131.22353066666665</v>
      </c>
    </row>
    <row r="5" spans="1:12" x14ac:dyDescent="0.3">
      <c r="A5" t="s">
        <v>105</v>
      </c>
      <c r="B5" t="s">
        <v>98</v>
      </c>
      <c r="C5" t="s">
        <v>99</v>
      </c>
      <c r="D5" t="s">
        <v>103</v>
      </c>
      <c r="E5" t="s">
        <v>104</v>
      </c>
      <c r="F5">
        <v>19.23</v>
      </c>
      <c r="G5" s="3">
        <v>25.070239999999998</v>
      </c>
      <c r="H5" s="3">
        <v>29.483178666666657</v>
      </c>
      <c r="I5" s="3">
        <v>10.525262666666666</v>
      </c>
      <c r="J5" s="3">
        <v>403.45573333333334</v>
      </c>
      <c r="K5" s="3">
        <v>7.4671519999999987</v>
      </c>
      <c r="L5" s="3">
        <v>219.83763199999999</v>
      </c>
    </row>
    <row r="6" spans="1:12" x14ac:dyDescent="0.3">
      <c r="A6" t="s">
        <v>106</v>
      </c>
      <c r="B6" t="s">
        <v>98</v>
      </c>
      <c r="C6" t="s">
        <v>99</v>
      </c>
      <c r="D6" t="s">
        <v>107</v>
      </c>
      <c r="E6" t="s">
        <v>104</v>
      </c>
      <c r="F6">
        <v>19.3</v>
      </c>
      <c r="G6" s="3">
        <v>32.928795999999991</v>
      </c>
      <c r="H6" s="3">
        <v>40.392128</v>
      </c>
      <c r="I6" s="3">
        <v>19.717536666666668</v>
      </c>
      <c r="J6" s="3">
        <v>382.28093866666666</v>
      </c>
      <c r="K6" s="3">
        <v>10.796351999999999</v>
      </c>
      <c r="L6" s="3">
        <v>161.98858666666666</v>
      </c>
    </row>
    <row r="7" spans="1:12" x14ac:dyDescent="0.3">
      <c r="A7" t="s">
        <v>108</v>
      </c>
      <c r="B7" t="s">
        <v>98</v>
      </c>
      <c r="C7" t="s">
        <v>99</v>
      </c>
      <c r="D7" t="s">
        <v>107</v>
      </c>
      <c r="E7" t="s">
        <v>100</v>
      </c>
      <c r="F7">
        <v>14.04</v>
      </c>
      <c r="G7" s="3">
        <v>26.009901333333335</v>
      </c>
      <c r="H7" s="3">
        <v>17.487231999999999</v>
      </c>
      <c r="I7" s="3">
        <v>6.1549216666666675</v>
      </c>
      <c r="J7" s="3">
        <v>183.04645333333332</v>
      </c>
      <c r="K7" s="3">
        <v>18.890368000000002</v>
      </c>
      <c r="L7" s="3">
        <v>131.15424000000002</v>
      </c>
    </row>
    <row r="8" spans="1:12" x14ac:dyDescent="0.3">
      <c r="A8" t="s">
        <v>109</v>
      </c>
      <c r="B8" t="s">
        <v>98</v>
      </c>
      <c r="C8" t="s">
        <v>99</v>
      </c>
      <c r="D8" t="s">
        <v>107</v>
      </c>
      <c r="E8" t="s">
        <v>100</v>
      </c>
      <c r="F8">
        <v>14.05</v>
      </c>
      <c r="G8" s="3">
        <v>40.356279999999998</v>
      </c>
      <c r="H8" s="3">
        <v>18.006912</v>
      </c>
      <c r="I8" s="3">
        <v>11.450234000000002</v>
      </c>
      <c r="J8" s="3">
        <v>346.70884266666656</v>
      </c>
      <c r="K8" s="3">
        <v>6.9788693333333311</v>
      </c>
      <c r="L8" s="3">
        <v>131.70423466666665</v>
      </c>
    </row>
    <row r="9" spans="1:12" x14ac:dyDescent="0.3">
      <c r="A9" t="s">
        <v>110</v>
      </c>
      <c r="B9" t="s">
        <v>111</v>
      </c>
      <c r="C9" t="s">
        <v>99</v>
      </c>
      <c r="D9" t="s">
        <v>112</v>
      </c>
      <c r="E9" t="s">
        <v>100</v>
      </c>
      <c r="F9">
        <v>20.18</v>
      </c>
      <c r="G9" s="3">
        <v>40.800586666666661</v>
      </c>
      <c r="H9" s="3">
        <v>37.226410666666666</v>
      </c>
      <c r="I9" s="3">
        <v>10.109322666666667</v>
      </c>
      <c r="J9" s="3">
        <v>482.32799999999997</v>
      </c>
      <c r="K9" s="3">
        <v>28.636533333333329</v>
      </c>
      <c r="L9" s="3">
        <v>168.08183466666668</v>
      </c>
    </row>
    <row r="10" spans="1:12" x14ac:dyDescent="0.3">
      <c r="A10" t="s">
        <v>113</v>
      </c>
      <c r="B10" t="s">
        <v>111</v>
      </c>
      <c r="C10" t="s">
        <v>99</v>
      </c>
      <c r="D10" t="s">
        <v>114</v>
      </c>
      <c r="E10" t="s">
        <v>100</v>
      </c>
      <c r="F10">
        <v>17.170000000000002</v>
      </c>
      <c r="G10" s="3">
        <v>18.676005333333332</v>
      </c>
      <c r="H10" s="3">
        <v>15.971498666666665</v>
      </c>
      <c r="I10" s="3">
        <v>13.539837333333335</v>
      </c>
      <c r="J10" s="3">
        <v>298.15124266666663</v>
      </c>
      <c r="K10" s="3">
        <v>18.130335999999996</v>
      </c>
      <c r="L10" s="3">
        <v>117.36972799999998</v>
      </c>
    </row>
    <row r="11" spans="1:12" x14ac:dyDescent="0.3">
      <c r="A11" t="s">
        <v>115</v>
      </c>
      <c r="B11" t="s">
        <v>111</v>
      </c>
      <c r="C11" t="s">
        <v>99</v>
      </c>
      <c r="D11" t="s">
        <v>114</v>
      </c>
      <c r="E11" t="s">
        <v>100</v>
      </c>
      <c r="F11">
        <v>19.14</v>
      </c>
      <c r="G11" s="3">
        <v>32.770925333333331</v>
      </c>
      <c r="H11" s="3">
        <v>24.009215999999995</v>
      </c>
      <c r="I11" s="3">
        <v>12.243490999999999</v>
      </c>
      <c r="J11" s="3">
        <v>353.90857599999998</v>
      </c>
      <c r="K11" s="3">
        <v>8.262912</v>
      </c>
      <c r="L11" s="3">
        <v>187.58282666666665</v>
      </c>
    </row>
    <row r="12" spans="1:12" x14ac:dyDescent="0.3">
      <c r="A12" t="s">
        <v>116</v>
      </c>
      <c r="B12" t="s">
        <v>111</v>
      </c>
      <c r="C12" t="s">
        <v>99</v>
      </c>
      <c r="D12" t="s">
        <v>117</v>
      </c>
      <c r="E12" t="s">
        <v>104</v>
      </c>
      <c r="F12">
        <v>23.46</v>
      </c>
      <c r="G12" s="3"/>
      <c r="H12" s="3">
        <v>50.227072000000014</v>
      </c>
      <c r="I12" s="3">
        <v>8.8912126666666662</v>
      </c>
      <c r="J12" s="3">
        <v>120.36005333333333</v>
      </c>
      <c r="K12" s="3"/>
      <c r="L12" s="3">
        <v>89.276693333333327</v>
      </c>
    </row>
    <row r="13" spans="1:12" x14ac:dyDescent="0.3">
      <c r="A13" t="s">
        <v>118</v>
      </c>
      <c r="B13" t="s">
        <v>111</v>
      </c>
      <c r="C13" t="s">
        <v>99</v>
      </c>
      <c r="D13" t="s">
        <v>117</v>
      </c>
      <c r="E13" t="s">
        <v>104</v>
      </c>
      <c r="F13">
        <v>21.19</v>
      </c>
      <c r="G13" s="3">
        <v>47.090834666666666</v>
      </c>
      <c r="H13" s="3">
        <v>19.202176000000001</v>
      </c>
      <c r="I13" s="3">
        <v>6.2499936666666667</v>
      </c>
      <c r="J13" s="3">
        <v>123.25293866666664</v>
      </c>
      <c r="K13" s="3">
        <v>3.6009493333333333</v>
      </c>
      <c r="L13" s="3">
        <v>105.39110400000001</v>
      </c>
    </row>
    <row r="14" spans="1:12" x14ac:dyDescent="0.3">
      <c r="A14" t="s">
        <v>119</v>
      </c>
      <c r="B14" t="s">
        <v>111</v>
      </c>
      <c r="C14" t="s">
        <v>99</v>
      </c>
      <c r="D14" t="s">
        <v>120</v>
      </c>
      <c r="E14" t="s">
        <v>104</v>
      </c>
      <c r="F14">
        <v>24.55</v>
      </c>
      <c r="G14" s="3"/>
      <c r="H14" s="3">
        <v>53.223893333333343</v>
      </c>
      <c r="I14" s="3">
        <v>20.624682</v>
      </c>
      <c r="J14" s="3">
        <v>313.9603413333333</v>
      </c>
      <c r="K14" s="3"/>
      <c r="L14" s="3">
        <v>121.38858666666665</v>
      </c>
    </row>
    <row r="15" spans="1:12" x14ac:dyDescent="0.3">
      <c r="A15" t="s">
        <v>121</v>
      </c>
      <c r="B15" t="s">
        <v>111</v>
      </c>
      <c r="C15" t="s">
        <v>99</v>
      </c>
      <c r="D15" t="s">
        <v>120</v>
      </c>
      <c r="E15" t="s">
        <v>104</v>
      </c>
      <c r="F15">
        <v>23.62</v>
      </c>
      <c r="G15" s="3">
        <v>48.107067999999991</v>
      </c>
      <c r="H15" s="3">
        <v>31.596543999999994</v>
      </c>
      <c r="I15" s="3">
        <v>16.600957666666666</v>
      </c>
      <c r="J15" s="3">
        <v>281.68821333333335</v>
      </c>
      <c r="K15" s="3">
        <v>16.242165333333332</v>
      </c>
      <c r="L15" s="3">
        <v>103.59387733333332</v>
      </c>
    </row>
    <row r="16" spans="1:12" x14ac:dyDescent="0.3">
      <c r="A16" t="s">
        <v>122</v>
      </c>
      <c r="B16" t="s">
        <v>98</v>
      </c>
      <c r="C16" t="s">
        <v>123</v>
      </c>
      <c r="D16" t="s">
        <v>107</v>
      </c>
      <c r="E16" t="s">
        <v>104</v>
      </c>
      <c r="F16">
        <v>26.99</v>
      </c>
      <c r="G16" s="3">
        <v>18.433999999999997</v>
      </c>
      <c r="H16" s="3">
        <v>24.282047999999996</v>
      </c>
      <c r="I16" s="3">
        <v>11.130356333333332</v>
      </c>
      <c r="J16" s="3">
        <v>158.20791466666665</v>
      </c>
      <c r="K16" s="3">
        <v>17.134282666666664</v>
      </c>
      <c r="L16" s="3">
        <v>94.226645333333323</v>
      </c>
    </row>
    <row r="17" spans="1:12" x14ac:dyDescent="0.3">
      <c r="A17" t="s">
        <v>124</v>
      </c>
      <c r="B17" t="s">
        <v>98</v>
      </c>
      <c r="C17" t="s">
        <v>123</v>
      </c>
      <c r="D17" t="s">
        <v>107</v>
      </c>
      <c r="E17" t="s">
        <v>104</v>
      </c>
      <c r="F17">
        <v>18.8</v>
      </c>
      <c r="G17" s="3">
        <v>23.304357333333336</v>
      </c>
      <c r="H17" s="3">
        <v>34.065024000000001</v>
      </c>
      <c r="I17" s="3">
        <v>7.2799403333333332</v>
      </c>
      <c r="J17" s="3">
        <v>314.33277866666663</v>
      </c>
      <c r="K17" s="3">
        <v>11.23374933333333</v>
      </c>
      <c r="L17" s="3">
        <v>191.85719466666666</v>
      </c>
    </row>
    <row r="18" spans="1:12" x14ac:dyDescent="0.3">
      <c r="A18" t="s">
        <v>125</v>
      </c>
      <c r="B18" t="s">
        <v>98</v>
      </c>
      <c r="C18" t="s">
        <v>123</v>
      </c>
      <c r="D18" t="s">
        <v>107</v>
      </c>
      <c r="E18" t="s">
        <v>104</v>
      </c>
      <c r="F18">
        <v>18.55</v>
      </c>
      <c r="G18" s="3">
        <v>12.674083999999997</v>
      </c>
      <c r="H18" s="3">
        <v>11.861695999999998</v>
      </c>
      <c r="I18" s="3">
        <v>8.1692596666666653</v>
      </c>
      <c r="J18" s="3">
        <v>439.93077333333332</v>
      </c>
      <c r="K18" s="3">
        <v>9.8251999999999988</v>
      </c>
      <c r="L18" s="3">
        <v>94.91089066666666</v>
      </c>
    </row>
    <row r="19" spans="1:12" ht="15.6" x14ac:dyDescent="0.3">
      <c r="A19" s="1" t="s">
        <v>126</v>
      </c>
      <c r="B19" t="s">
        <v>98</v>
      </c>
      <c r="C19" t="s">
        <v>123</v>
      </c>
      <c r="D19" t="s">
        <v>107</v>
      </c>
      <c r="E19" t="s">
        <v>100</v>
      </c>
      <c r="F19">
        <v>19.78</v>
      </c>
      <c r="G19" s="3">
        <v>16.882707999999997</v>
      </c>
      <c r="H19" s="3">
        <v>9.4668373333333342</v>
      </c>
      <c r="I19" s="3">
        <v>4.7639984999999996</v>
      </c>
      <c r="J19" s="3">
        <v>158.42228266666669</v>
      </c>
      <c r="K19" s="3">
        <v>12.167007999999997</v>
      </c>
      <c r="L19" s="3">
        <v>128.52119466666664</v>
      </c>
    </row>
    <row r="20" spans="1:12" x14ac:dyDescent="0.3">
      <c r="A20" t="s">
        <v>127</v>
      </c>
      <c r="B20" t="s">
        <v>98</v>
      </c>
      <c r="C20" t="s">
        <v>123</v>
      </c>
      <c r="D20" t="s">
        <v>107</v>
      </c>
      <c r="E20" t="s">
        <v>100</v>
      </c>
      <c r="F20">
        <v>14.8</v>
      </c>
      <c r="G20" s="3">
        <v>12.410336000000001</v>
      </c>
      <c r="H20" s="3">
        <v>13.121920000000003</v>
      </c>
      <c r="I20" s="3">
        <v>11.980062333333333</v>
      </c>
      <c r="J20" s="3">
        <v>432.71371733333325</v>
      </c>
      <c r="K20" s="3">
        <v>15.269930666666664</v>
      </c>
      <c r="L20" s="3">
        <v>166.37555199999997</v>
      </c>
    </row>
    <row r="21" spans="1:12" x14ac:dyDescent="0.3">
      <c r="A21" t="s">
        <v>128</v>
      </c>
      <c r="B21" t="s">
        <v>111</v>
      </c>
      <c r="C21" t="s">
        <v>123</v>
      </c>
      <c r="D21" t="s">
        <v>114</v>
      </c>
      <c r="E21" t="s">
        <v>104</v>
      </c>
      <c r="F21">
        <v>22.05</v>
      </c>
      <c r="G21" s="3">
        <v>13.635488</v>
      </c>
      <c r="H21" s="3">
        <v>18.539583999999994</v>
      </c>
      <c r="I21" s="3">
        <v>8.0642843333333332</v>
      </c>
      <c r="J21" s="3">
        <v>245.84761599999996</v>
      </c>
      <c r="K21" s="3">
        <v>10.007088</v>
      </c>
      <c r="L21" s="3">
        <v>105.11394133333333</v>
      </c>
    </row>
    <row r="22" spans="1:12" x14ac:dyDescent="0.3">
      <c r="A22" t="s">
        <v>129</v>
      </c>
      <c r="B22" t="s">
        <v>111</v>
      </c>
      <c r="C22" t="s">
        <v>123</v>
      </c>
      <c r="D22" t="s">
        <v>114</v>
      </c>
      <c r="E22" t="s">
        <v>104</v>
      </c>
      <c r="F22">
        <v>19.8</v>
      </c>
      <c r="G22" s="3">
        <v>28.116099999999999</v>
      </c>
      <c r="H22" s="3">
        <v>37.040191999999998</v>
      </c>
      <c r="I22" s="3">
        <v>11.086286499999998</v>
      </c>
      <c r="J22" s="3">
        <v>148.04383999999999</v>
      </c>
      <c r="K22" s="3"/>
      <c r="L22" s="3">
        <v>80.801578666666671</v>
      </c>
    </row>
    <row r="23" spans="1:12" x14ac:dyDescent="0.3">
      <c r="A23" t="s">
        <v>130</v>
      </c>
      <c r="B23" t="s">
        <v>111</v>
      </c>
      <c r="C23" t="s">
        <v>123</v>
      </c>
      <c r="D23" t="s">
        <v>120</v>
      </c>
      <c r="E23" t="s">
        <v>100</v>
      </c>
      <c r="F23">
        <v>26.52</v>
      </c>
      <c r="G23" s="3">
        <v>42.905843999999995</v>
      </c>
      <c r="H23" s="3">
        <v>29.872938666666663</v>
      </c>
      <c r="I23" s="3">
        <v>14.818357666666667</v>
      </c>
      <c r="J23" s="3">
        <v>173.884928</v>
      </c>
      <c r="K23" s="3">
        <v>10.296159999999999</v>
      </c>
      <c r="L23" s="3">
        <v>81.830111999999986</v>
      </c>
    </row>
    <row r="24" spans="1:12" x14ac:dyDescent="0.3">
      <c r="A24" t="s">
        <v>131</v>
      </c>
      <c r="B24" t="s">
        <v>111</v>
      </c>
      <c r="C24" t="s">
        <v>123</v>
      </c>
      <c r="D24" t="s">
        <v>117</v>
      </c>
      <c r="E24" t="s">
        <v>100</v>
      </c>
      <c r="F24">
        <v>17.89</v>
      </c>
      <c r="G24" s="3">
        <v>37.072969999999998</v>
      </c>
      <c r="H24" s="3">
        <v>17.314</v>
      </c>
      <c r="I24" s="3">
        <v>2.2965829999999996</v>
      </c>
      <c r="J24" s="3">
        <v>90.772938666666633</v>
      </c>
      <c r="K24" s="3"/>
      <c r="L24" s="3">
        <v>71.122538666666657</v>
      </c>
    </row>
    <row r="25" spans="1:12" x14ac:dyDescent="0.3">
      <c r="A25" t="s">
        <v>132</v>
      </c>
      <c r="B25" t="s">
        <v>111</v>
      </c>
      <c r="C25" t="s">
        <v>123</v>
      </c>
      <c r="D25" t="s">
        <v>117</v>
      </c>
      <c r="E25" t="s">
        <v>100</v>
      </c>
      <c r="F25">
        <v>18.37</v>
      </c>
      <c r="G25" s="3">
        <v>67.854135999999997</v>
      </c>
      <c r="H25" s="3">
        <v>32.441023999999999</v>
      </c>
      <c r="I25" s="3">
        <v>9.5448326666666681</v>
      </c>
      <c r="J25" s="3">
        <v>216.07428266666665</v>
      </c>
      <c r="K25" s="3">
        <v>10.125098666666666</v>
      </c>
      <c r="L25" s="3">
        <v>102.32932266666666</v>
      </c>
    </row>
    <row r="28" spans="1:12" x14ac:dyDescent="0.3">
      <c r="C28" t="s">
        <v>32</v>
      </c>
    </row>
    <row r="29" spans="1:12" x14ac:dyDescent="0.3">
      <c r="C29" t="s">
        <v>33</v>
      </c>
      <c r="G29" t="s">
        <v>34</v>
      </c>
    </row>
    <row r="30" spans="1:12" x14ac:dyDescent="0.3">
      <c r="D30" s="2" t="s">
        <v>22</v>
      </c>
      <c r="E30" t="s">
        <v>7</v>
      </c>
      <c r="G30" t="s">
        <v>22</v>
      </c>
      <c r="H30" t="s">
        <v>7</v>
      </c>
    </row>
    <row r="31" spans="1:12" x14ac:dyDescent="0.3">
      <c r="C31" t="s">
        <v>35</v>
      </c>
      <c r="D31" s="3">
        <f>AVERAGE(G21:G25)</f>
        <v>37.916907600000002</v>
      </c>
      <c r="E31">
        <f>AVERAGE(G9:G15)</f>
        <v>37.489083999999998</v>
      </c>
      <c r="F31" t="s">
        <v>35</v>
      </c>
      <c r="G31">
        <f>(STDEVA(G21:G25))/(SQRT(COUNT(G21:G25)))</f>
        <v>8.9651618188217466</v>
      </c>
      <c r="H31">
        <f>(STDEVA(G9:G15))/(SQRT(COUNT(G9:G15)))</f>
        <v>5.4410210444477203</v>
      </c>
    </row>
    <row r="32" spans="1:12" x14ac:dyDescent="0.3">
      <c r="C32" t="s">
        <v>36</v>
      </c>
      <c r="D32" s="3">
        <f>AVERAGE(G16:G20)</f>
        <v>16.741097066666665</v>
      </c>
      <c r="E32">
        <f>AVERAGE(G2:G8)</f>
        <v>29.71166911111111</v>
      </c>
      <c r="F32" t="s">
        <v>36</v>
      </c>
      <c r="G32">
        <f>(STDEVA(G16:G20))/(SQRT(COUNT(G16:G20)))</f>
        <v>2.015669194425596</v>
      </c>
      <c r="H32">
        <f>(STDEVA(G2:G8))/(SQRT(COUNT(G2:G8)))</f>
        <v>2.4675477920801181</v>
      </c>
    </row>
    <row r="35" spans="3:8" x14ac:dyDescent="0.3">
      <c r="C35" t="s">
        <v>1</v>
      </c>
    </row>
    <row r="36" spans="3:8" x14ac:dyDescent="0.3">
      <c r="C36" t="s">
        <v>33</v>
      </c>
      <c r="G36" t="s">
        <v>34</v>
      </c>
    </row>
    <row r="37" spans="3:8" x14ac:dyDescent="0.3">
      <c r="D37" s="2" t="s">
        <v>22</v>
      </c>
      <c r="E37" t="s">
        <v>7</v>
      </c>
      <c r="G37" t="s">
        <v>22</v>
      </c>
      <c r="H37" t="s">
        <v>7</v>
      </c>
    </row>
    <row r="38" spans="3:8" x14ac:dyDescent="0.3">
      <c r="C38" t="s">
        <v>35</v>
      </c>
      <c r="D38">
        <f>AVERAGE(H21:H25)</f>
        <v>27.041547733333328</v>
      </c>
      <c r="E38">
        <f>AVERAGE(H9:H15)</f>
        <v>33.065258666666672</v>
      </c>
      <c r="F38" t="s">
        <v>35</v>
      </c>
      <c r="G38">
        <f>(STDEVA(H21:H25))/(SQRT(COUNT(H21:H25)))</f>
        <v>3.899054872467171</v>
      </c>
      <c r="H38">
        <f>(STDEVA(H9:H15))/(SQRT(COUNT(H9:H15)))</f>
        <v>5.5350921573444234</v>
      </c>
    </row>
    <row r="39" spans="3:8" x14ac:dyDescent="0.3">
      <c r="C39" t="s">
        <v>36</v>
      </c>
      <c r="D39">
        <f>AVERAGE(H16:H20)</f>
        <v>18.559505066666667</v>
      </c>
      <c r="E39">
        <f>AVERAGE(H2:H8)</f>
        <v>25.331202666666666</v>
      </c>
      <c r="F39" t="s">
        <v>36</v>
      </c>
      <c r="G39">
        <f>(STDEVA(H16:H20))/(SQRT(COUNT(H16:H20)))</f>
        <v>4.6382820050928428</v>
      </c>
      <c r="H39">
        <f>(STDEVA(H2:H8))/(SQRT(COUNT(H3:H9)))</f>
        <v>3.2386061088893912</v>
      </c>
    </row>
    <row r="42" spans="3:8" x14ac:dyDescent="0.3">
      <c r="C42" t="s">
        <v>2</v>
      </c>
    </row>
    <row r="43" spans="3:8" x14ac:dyDescent="0.3">
      <c r="C43" t="s">
        <v>33</v>
      </c>
      <c r="G43" t="s">
        <v>34</v>
      </c>
    </row>
    <row r="44" spans="3:8" x14ac:dyDescent="0.3">
      <c r="D44" s="2" t="s">
        <v>22</v>
      </c>
      <c r="E44" t="s">
        <v>7</v>
      </c>
      <c r="G44" t="s">
        <v>22</v>
      </c>
      <c r="H44" t="s">
        <v>7</v>
      </c>
    </row>
    <row r="45" spans="3:8" x14ac:dyDescent="0.3">
      <c r="C45" t="s">
        <v>35</v>
      </c>
      <c r="D45">
        <f>AVERAGE(I21:I25)</f>
        <v>9.1620688333333327</v>
      </c>
      <c r="E45">
        <f>AVERAGE(I9:I15)</f>
        <v>12.608499571428572</v>
      </c>
      <c r="F45" t="s">
        <v>35</v>
      </c>
      <c r="G45">
        <f>(STDEVA(I21:I25))/(SQRT(COUNT(I21:I25)))</f>
        <v>2.0516182842216586</v>
      </c>
      <c r="H45">
        <f>(STDEVA(I9:I15))/(SQRT(COUNT(I9:I15)))</f>
        <v>1.8367558624666598</v>
      </c>
    </row>
    <row r="46" spans="3:8" x14ac:dyDescent="0.3">
      <c r="C46" t="s">
        <v>36</v>
      </c>
      <c r="D46">
        <f>AVERAGE(I16:I20)</f>
        <v>8.6647234333333323</v>
      </c>
      <c r="E46">
        <f>AVERAGE(I2:I8)</f>
        <v>15.047690571428571</v>
      </c>
      <c r="F46" t="s">
        <v>36</v>
      </c>
      <c r="G46">
        <f>(STDEVA(I16:I20))/(SQRT(COUNT(I16:I20)))</f>
        <v>1.3124324973702286</v>
      </c>
      <c r="H46">
        <f>(STDEVA(I2:I8))/(SQRT(COUNT(I2:I8)))</f>
        <v>2.1154177900103521</v>
      </c>
    </row>
    <row r="49" spans="3:8" x14ac:dyDescent="0.3">
      <c r="C49" t="s">
        <v>3</v>
      </c>
    </row>
    <row r="50" spans="3:8" x14ac:dyDescent="0.3">
      <c r="C50" t="s">
        <v>33</v>
      </c>
      <c r="G50" t="s">
        <v>34</v>
      </c>
    </row>
    <row r="51" spans="3:8" x14ac:dyDescent="0.3">
      <c r="D51" s="2" t="s">
        <v>22</v>
      </c>
      <c r="E51" t="s">
        <v>7</v>
      </c>
      <c r="G51" t="s">
        <v>22</v>
      </c>
      <c r="H51" t="s">
        <v>7</v>
      </c>
    </row>
    <row r="52" spans="3:8" x14ac:dyDescent="0.3">
      <c r="C52" t="s">
        <v>35</v>
      </c>
      <c r="D52" s="3">
        <f>AVERAGE(J21:J25)</f>
        <v>174.92472106666665</v>
      </c>
      <c r="E52">
        <f>AVERAGE(J9:J15)</f>
        <v>281.94990933333332</v>
      </c>
      <c r="F52" t="s">
        <v>35</v>
      </c>
      <c r="G52">
        <f>(STDEVA(J21:J25))/(SQRT(COUNT(J21:J25)))</f>
        <v>26.952299403979943</v>
      </c>
      <c r="H52">
        <f>(STDEVA(J9:J15))/(SQRT(COUNT(J9:J15)))</f>
        <v>48.28305885286359</v>
      </c>
    </row>
    <row r="53" spans="3:8" x14ac:dyDescent="0.3">
      <c r="C53" t="s">
        <v>36</v>
      </c>
      <c r="D53">
        <f>AVERAGE(J16:J20)</f>
        <v>300.72149333333334</v>
      </c>
      <c r="E53">
        <f>AVERAGE(J2:J8)</f>
        <v>282.18840533333332</v>
      </c>
      <c r="F53" t="s">
        <v>36</v>
      </c>
      <c r="G53">
        <f>(STDEVA(J16:J20))/(SQRT(COUNT(J16:J20)))</f>
        <v>62.267818085968983</v>
      </c>
      <c r="H53">
        <f>(STDEVA(J2:J8))/(SQRT(COUNT(J2:J8)))</f>
        <v>34.669968607069826</v>
      </c>
    </row>
    <row r="56" spans="3:8" x14ac:dyDescent="0.3">
      <c r="C56" t="s">
        <v>5</v>
      </c>
    </row>
    <row r="57" spans="3:8" x14ac:dyDescent="0.3">
      <c r="C57" t="s">
        <v>33</v>
      </c>
      <c r="G57" t="s">
        <v>34</v>
      </c>
    </row>
    <row r="58" spans="3:8" x14ac:dyDescent="0.3">
      <c r="D58" s="2" t="s">
        <v>22</v>
      </c>
      <c r="E58" t="s">
        <v>7</v>
      </c>
      <c r="G58" t="s">
        <v>22</v>
      </c>
      <c r="H58" t="s">
        <v>7</v>
      </c>
    </row>
    <row r="59" spans="3:8" x14ac:dyDescent="0.3">
      <c r="C59" t="s">
        <v>35</v>
      </c>
      <c r="D59" s="3">
        <f>AVERAGE(L21:L25)</f>
        <v>88.239498666666663</v>
      </c>
      <c r="E59">
        <f>AVERAGE(L9:L15)</f>
        <v>127.52637866666667</v>
      </c>
      <c r="F59" t="s">
        <v>35</v>
      </c>
      <c r="G59">
        <f>(STDEVA(L21:L25))/(SQRT(COUNT(L21:L25)))</f>
        <v>6.6055399729032356</v>
      </c>
      <c r="H59">
        <f>(STDEVA(L9:L15))/(SQRT(COUNT(L9:L15)))</f>
        <v>13.730506037463387</v>
      </c>
    </row>
    <row r="60" spans="3:8" x14ac:dyDescent="0.3">
      <c r="C60" t="s">
        <v>36</v>
      </c>
      <c r="D60">
        <f>AVERAGE(L16:L20)</f>
        <v>135.17829546666667</v>
      </c>
      <c r="E60">
        <f>AVERAGE(L2:L8)</f>
        <v>137.25924266666669</v>
      </c>
      <c r="F60" t="s">
        <v>36</v>
      </c>
      <c r="G60">
        <f>(STDEVA(L16:L20))/(SQRT(COUNT(L16:L20)))</f>
        <v>19.401784658584518</v>
      </c>
      <c r="H60">
        <f>(STDEVA(L2:L8))/(SQRT(COUNT(L2:L8)))</f>
        <v>16.597846259728012</v>
      </c>
    </row>
    <row r="62" spans="3:8" x14ac:dyDescent="0.3">
      <c r="C62" t="s">
        <v>4</v>
      </c>
    </row>
    <row r="63" spans="3:8" x14ac:dyDescent="0.3">
      <c r="C63" t="s">
        <v>33</v>
      </c>
      <c r="G63" t="s">
        <v>34</v>
      </c>
    </row>
    <row r="64" spans="3:8" x14ac:dyDescent="0.3">
      <c r="D64" s="2" t="s">
        <v>22</v>
      </c>
      <c r="E64" t="s">
        <v>7</v>
      </c>
      <c r="G64" t="s">
        <v>22</v>
      </c>
      <c r="H64" t="s">
        <v>7</v>
      </c>
    </row>
    <row r="65" spans="3:8" x14ac:dyDescent="0.3">
      <c r="C65" t="s">
        <v>35</v>
      </c>
      <c r="D65" s="3">
        <f>AVERAGE(K21:K25)</f>
        <v>10.142782222222221</v>
      </c>
      <c r="E65" s="3">
        <f>AVERAGE(K9:K15)</f>
        <v>14.974579199999999</v>
      </c>
      <c r="F65" t="s">
        <v>35</v>
      </c>
      <c r="G65">
        <f>(STDEVA(K21:K25))/(SQRT(COUNT(K21:K25)))</f>
        <v>8.3915009382141484E-2</v>
      </c>
      <c r="H65">
        <f>(STDEVA(K9:K15))/(SQRT(COUNT(K9:K15)))</f>
        <v>4.3163671025235821</v>
      </c>
    </row>
    <row r="66" spans="3:8" x14ac:dyDescent="0.3">
      <c r="C66" t="s">
        <v>36</v>
      </c>
      <c r="D66" s="3">
        <f>AVERAGE(K16:K20)</f>
        <v>13.126034133333331</v>
      </c>
      <c r="E66" s="3">
        <f>AVERAGE(K2:K8)</f>
        <v>11.735565333333334</v>
      </c>
      <c r="F66" t="s">
        <v>36</v>
      </c>
      <c r="G66">
        <f>(STDEVA(K16:K20))/(SQRT(COUNT(K16:K20)))</f>
        <v>1.3427272156903853</v>
      </c>
      <c r="H66">
        <f>(STDEVA(K2:K8))/(SQRT(COUNT(K2:K8)))</f>
        <v>1.9230955009320898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50419-8B5A-4D68-99A3-8F576FC90F2D}">
  <dimension ref="A1:L66"/>
  <sheetViews>
    <sheetView zoomScale="55" zoomScaleNormal="55" workbookViewId="0">
      <selection activeCell="L25" sqref="A1:L25"/>
    </sheetView>
  </sheetViews>
  <sheetFormatPr defaultRowHeight="14.4" x14ac:dyDescent="0.3"/>
  <cols>
    <col min="1" max="1" width="17.109375" customWidth="1"/>
    <col min="14" max="14" width="16.5546875" customWidth="1"/>
  </cols>
  <sheetData>
    <row r="1" spans="1:12" x14ac:dyDescent="0.3">
      <c r="A1" s="12" t="s">
        <v>91</v>
      </c>
      <c r="B1" s="12" t="s">
        <v>92</v>
      </c>
      <c r="C1" s="12" t="s">
        <v>93</v>
      </c>
      <c r="D1" s="12" t="s">
        <v>94</v>
      </c>
      <c r="E1" s="12" t="s">
        <v>95</v>
      </c>
      <c r="F1" s="12" t="s">
        <v>96</v>
      </c>
      <c r="G1" s="12" t="s">
        <v>133</v>
      </c>
      <c r="H1" s="12" t="s">
        <v>134</v>
      </c>
      <c r="I1" s="12" t="s">
        <v>135</v>
      </c>
      <c r="J1" s="12" t="s">
        <v>136</v>
      </c>
      <c r="K1" s="12" t="s">
        <v>137</v>
      </c>
      <c r="L1" s="12" t="s">
        <v>138</v>
      </c>
    </row>
    <row r="2" spans="1:12" x14ac:dyDescent="0.3">
      <c r="A2" t="s">
        <v>97</v>
      </c>
      <c r="B2" t="s">
        <v>98</v>
      </c>
      <c r="C2" t="s">
        <v>99</v>
      </c>
      <c r="D2" t="s">
        <v>100</v>
      </c>
      <c r="E2" t="s">
        <v>100</v>
      </c>
      <c r="F2">
        <v>19.98</v>
      </c>
      <c r="G2">
        <v>26.128067999999995</v>
      </c>
      <c r="H2">
        <v>23.216703999999996</v>
      </c>
      <c r="K2">
        <v>17.660458666666663</v>
      </c>
    </row>
    <row r="3" spans="1:12" x14ac:dyDescent="0.3">
      <c r="A3" t="s">
        <v>101</v>
      </c>
      <c r="B3" t="s">
        <v>98</v>
      </c>
      <c r="C3" t="s">
        <v>99</v>
      </c>
      <c r="D3" t="s">
        <v>100</v>
      </c>
      <c r="E3" t="s">
        <v>100</v>
      </c>
      <c r="F3">
        <v>20.47</v>
      </c>
      <c r="G3">
        <v>19.307487999999999</v>
      </c>
      <c r="H3">
        <v>12.654208000000001</v>
      </c>
      <c r="I3">
        <v>13.537856666666665</v>
      </c>
      <c r="J3">
        <v>105.65094400000001</v>
      </c>
      <c r="K3">
        <v>36.65476266666667</v>
      </c>
      <c r="L3">
        <v>80.035050666666663</v>
      </c>
    </row>
    <row r="4" spans="1:12" x14ac:dyDescent="0.3">
      <c r="A4" t="s">
        <v>102</v>
      </c>
      <c r="B4" t="s">
        <v>98</v>
      </c>
      <c r="C4" t="s">
        <v>99</v>
      </c>
      <c r="D4" t="s">
        <v>103</v>
      </c>
      <c r="E4" t="s">
        <v>104</v>
      </c>
      <c r="F4">
        <v>17.940000000000001</v>
      </c>
      <c r="G4">
        <v>99.314829333333336</v>
      </c>
      <c r="H4">
        <v>14.577024</v>
      </c>
      <c r="K4">
        <v>23.861973333333331</v>
      </c>
    </row>
    <row r="5" spans="1:12" x14ac:dyDescent="0.3">
      <c r="A5" t="s">
        <v>105</v>
      </c>
      <c r="B5" t="s">
        <v>98</v>
      </c>
      <c r="C5" t="s">
        <v>99</v>
      </c>
      <c r="D5" t="s">
        <v>103</v>
      </c>
      <c r="E5" t="s">
        <v>104</v>
      </c>
      <c r="F5">
        <v>19.23</v>
      </c>
      <c r="G5">
        <v>53.382973333333339</v>
      </c>
      <c r="H5">
        <v>10.090453333333334</v>
      </c>
      <c r="I5">
        <v>2.896725</v>
      </c>
      <c r="J5">
        <v>26.692063999999998</v>
      </c>
      <c r="K5">
        <v>24.884010666666665</v>
      </c>
      <c r="L5">
        <v>30.505215999999997</v>
      </c>
    </row>
    <row r="6" spans="1:12" x14ac:dyDescent="0.3">
      <c r="A6" t="s">
        <v>106</v>
      </c>
      <c r="B6" t="s">
        <v>98</v>
      </c>
      <c r="C6" t="s">
        <v>99</v>
      </c>
      <c r="D6" t="s">
        <v>107</v>
      </c>
      <c r="E6" t="s">
        <v>104</v>
      </c>
      <c r="F6">
        <v>19.3</v>
      </c>
      <c r="G6">
        <v>16.043251999999999</v>
      </c>
      <c r="H6">
        <v>5.8463999999999992</v>
      </c>
      <c r="I6">
        <v>20.813835666666666</v>
      </c>
      <c r="J6">
        <v>194.50539733333332</v>
      </c>
      <c r="K6">
        <v>14.706943999999998</v>
      </c>
      <c r="L6">
        <v>132.12430933333331</v>
      </c>
    </row>
    <row r="7" spans="1:12" x14ac:dyDescent="0.3">
      <c r="A7" t="s">
        <v>108</v>
      </c>
      <c r="B7" t="s">
        <v>98</v>
      </c>
      <c r="C7" t="s">
        <v>99</v>
      </c>
      <c r="D7" t="s">
        <v>107</v>
      </c>
      <c r="E7" t="s">
        <v>100</v>
      </c>
      <c r="F7">
        <v>14.04</v>
      </c>
      <c r="G7">
        <v>33.028056000000007</v>
      </c>
      <c r="H7">
        <v>13.732543999999999</v>
      </c>
      <c r="I7">
        <v>4.6743733333333335</v>
      </c>
      <c r="J7">
        <v>49.107594666666664</v>
      </c>
      <c r="K7">
        <v>29.881599999999999</v>
      </c>
      <c r="L7">
        <v>106.13597866666665</v>
      </c>
    </row>
    <row r="8" spans="1:12" x14ac:dyDescent="0.3">
      <c r="A8" t="s">
        <v>109</v>
      </c>
      <c r="B8" t="s">
        <v>98</v>
      </c>
      <c r="C8" t="s">
        <v>99</v>
      </c>
      <c r="D8" t="s">
        <v>107</v>
      </c>
      <c r="E8" t="s">
        <v>100</v>
      </c>
      <c r="F8">
        <v>14.05</v>
      </c>
      <c r="G8">
        <v>8.4380453333333332</v>
      </c>
      <c r="H8">
        <v>8.1676373333333316</v>
      </c>
      <c r="I8">
        <v>6.5114416666666672</v>
      </c>
      <c r="J8">
        <v>62.378922666666654</v>
      </c>
      <c r="K8">
        <v>38.309077333333342</v>
      </c>
      <c r="L8">
        <v>79.168917333333326</v>
      </c>
    </row>
    <row r="9" spans="1:12" x14ac:dyDescent="0.3">
      <c r="A9" t="s">
        <v>110</v>
      </c>
      <c r="B9" t="s">
        <v>111</v>
      </c>
      <c r="C9" t="s">
        <v>99</v>
      </c>
      <c r="D9" t="s">
        <v>112</v>
      </c>
      <c r="E9" t="s">
        <v>100</v>
      </c>
      <c r="F9">
        <v>20.18</v>
      </c>
      <c r="G9">
        <v>28.946106666666669</v>
      </c>
      <c r="H9">
        <v>12.056575999999998</v>
      </c>
      <c r="I9">
        <v>8.5673736666666667</v>
      </c>
      <c r="J9">
        <v>72.986890666666653</v>
      </c>
      <c r="K9">
        <v>26.079274666666663</v>
      </c>
      <c r="L9">
        <v>58.412031999999989</v>
      </c>
    </row>
    <row r="10" spans="1:12" x14ac:dyDescent="0.3">
      <c r="A10" t="s">
        <v>113</v>
      </c>
      <c r="B10" t="s">
        <v>111</v>
      </c>
      <c r="C10" t="s">
        <v>99</v>
      </c>
      <c r="D10" t="s">
        <v>114</v>
      </c>
      <c r="E10" t="s">
        <v>100</v>
      </c>
      <c r="F10">
        <v>17.170000000000002</v>
      </c>
      <c r="G10">
        <v>12.608856000000001</v>
      </c>
      <c r="H10">
        <v>6.2881279999999995</v>
      </c>
      <c r="I10">
        <v>1.15869</v>
      </c>
      <c r="J10">
        <v>25.808608</v>
      </c>
      <c r="K10">
        <v>23.602133333333327</v>
      </c>
      <c r="L10">
        <v>60.663978666666651</v>
      </c>
    </row>
    <row r="11" spans="1:12" x14ac:dyDescent="0.3">
      <c r="A11" t="s">
        <v>115</v>
      </c>
      <c r="B11" t="s">
        <v>111</v>
      </c>
      <c r="C11" t="s">
        <v>99</v>
      </c>
      <c r="D11" t="s">
        <v>114</v>
      </c>
      <c r="E11" t="s">
        <v>100</v>
      </c>
      <c r="F11">
        <v>19.14</v>
      </c>
      <c r="G11">
        <v>21.430706666666666</v>
      </c>
      <c r="H11">
        <v>30.228053333333332</v>
      </c>
      <c r="I11">
        <v>1.8256795000000001</v>
      </c>
      <c r="J11">
        <v>11.199104</v>
      </c>
      <c r="K11">
        <v>25.992661333333331</v>
      </c>
      <c r="L11">
        <v>76.877994666666666</v>
      </c>
    </row>
    <row r="12" spans="1:12" x14ac:dyDescent="0.3">
      <c r="A12" t="s">
        <v>116</v>
      </c>
      <c r="B12" t="s">
        <v>111</v>
      </c>
      <c r="C12" t="s">
        <v>99</v>
      </c>
      <c r="D12" t="s">
        <v>117</v>
      </c>
      <c r="E12" t="s">
        <v>104</v>
      </c>
      <c r="F12">
        <v>23.46</v>
      </c>
      <c r="G12">
        <v>35.251480000000001</v>
      </c>
      <c r="H12">
        <v>27.620991999999994</v>
      </c>
      <c r="I12">
        <v>25.732821333333341</v>
      </c>
      <c r="J12">
        <v>170.90542933333333</v>
      </c>
      <c r="K12">
        <v>6.5609599999999997</v>
      </c>
      <c r="L12">
        <v>78.644906666666657</v>
      </c>
    </row>
    <row r="13" spans="1:12" x14ac:dyDescent="0.3">
      <c r="A13" t="s">
        <v>118</v>
      </c>
      <c r="B13" t="s">
        <v>111</v>
      </c>
      <c r="C13" t="s">
        <v>99</v>
      </c>
      <c r="D13" t="s">
        <v>117</v>
      </c>
      <c r="E13" t="s">
        <v>104</v>
      </c>
      <c r="F13">
        <v>21.19</v>
      </c>
      <c r="G13">
        <v>40.228660000000005</v>
      </c>
      <c r="H13">
        <v>8.8778666666666659</v>
      </c>
      <c r="I13">
        <v>2.0797000000000003</v>
      </c>
      <c r="J13">
        <v>61.419679999999993</v>
      </c>
      <c r="K13">
        <v>35.693354666666657</v>
      </c>
      <c r="L13">
        <v>50.079829333333336</v>
      </c>
    </row>
    <row r="14" spans="1:12" x14ac:dyDescent="0.3">
      <c r="A14" t="s">
        <v>119</v>
      </c>
      <c r="B14" t="s">
        <v>111</v>
      </c>
      <c r="C14" t="s">
        <v>99</v>
      </c>
      <c r="D14" t="s">
        <v>120</v>
      </c>
      <c r="E14" t="s">
        <v>104</v>
      </c>
      <c r="F14">
        <v>24.55</v>
      </c>
      <c r="G14">
        <v>32.899490666666665</v>
      </c>
      <c r="H14">
        <v>12.550272000000001</v>
      </c>
      <c r="I14">
        <v>13.933990000000003</v>
      </c>
      <c r="J14">
        <v>192.03908266666664</v>
      </c>
      <c r="K14">
        <v>20.358463999999998</v>
      </c>
      <c r="L14">
        <v>74.444159999999997</v>
      </c>
    </row>
    <row r="15" spans="1:12" x14ac:dyDescent="0.3">
      <c r="A15" t="s">
        <v>121</v>
      </c>
      <c r="B15" t="s">
        <v>111</v>
      </c>
      <c r="C15" t="s">
        <v>99</v>
      </c>
      <c r="D15" t="s">
        <v>120</v>
      </c>
      <c r="E15" t="s">
        <v>104</v>
      </c>
      <c r="F15">
        <v>23.62</v>
      </c>
      <c r="G15">
        <v>19.772591999999996</v>
      </c>
      <c r="H15">
        <v>6.3660799999999993</v>
      </c>
      <c r="I15">
        <v>10.125167999999999</v>
      </c>
      <c r="J15">
        <v>65.973375999999988</v>
      </c>
      <c r="K15">
        <v>15.59906133333333</v>
      </c>
      <c r="L15">
        <v>93.776255999999989</v>
      </c>
    </row>
    <row r="16" spans="1:12" x14ac:dyDescent="0.3">
      <c r="A16" t="s">
        <v>122</v>
      </c>
      <c r="B16" t="s">
        <v>98</v>
      </c>
      <c r="C16" t="s">
        <v>123</v>
      </c>
      <c r="D16" t="s">
        <v>107</v>
      </c>
      <c r="E16" t="s">
        <v>104</v>
      </c>
      <c r="F16">
        <v>26.99</v>
      </c>
      <c r="G16">
        <v>29.823376000000003</v>
      </c>
      <c r="H16">
        <v>30.124117333333334</v>
      </c>
      <c r="I16">
        <v>1.7647739999999998</v>
      </c>
      <c r="J16">
        <v>20.592320000000001</v>
      </c>
      <c r="K16">
        <v>7.8991359999999986</v>
      </c>
      <c r="L16">
        <v>83.772415999999993</v>
      </c>
    </row>
    <row r="17" spans="1:12" x14ac:dyDescent="0.3">
      <c r="A17" t="s">
        <v>124</v>
      </c>
      <c r="B17" t="s">
        <v>98</v>
      </c>
      <c r="C17" t="s">
        <v>123</v>
      </c>
      <c r="D17" t="s">
        <v>107</v>
      </c>
      <c r="E17" t="s">
        <v>104</v>
      </c>
      <c r="F17">
        <v>18.8</v>
      </c>
      <c r="G17">
        <v>8.9485253333333326</v>
      </c>
      <c r="H17">
        <v>18.877375999999998</v>
      </c>
      <c r="I17">
        <v>28.592210766666664</v>
      </c>
      <c r="J17">
        <v>113.97231999999997</v>
      </c>
      <c r="K17">
        <v>6.0369493333333315</v>
      </c>
      <c r="L17">
        <v>119.51773866666665</v>
      </c>
    </row>
    <row r="18" spans="1:12" x14ac:dyDescent="0.3">
      <c r="A18" t="s">
        <v>125</v>
      </c>
      <c r="B18" t="s">
        <v>98</v>
      </c>
      <c r="C18" t="s">
        <v>123</v>
      </c>
      <c r="D18" t="s">
        <v>107</v>
      </c>
      <c r="E18" t="s">
        <v>104</v>
      </c>
      <c r="F18">
        <v>18.55</v>
      </c>
      <c r="G18">
        <v>36.697839999999999</v>
      </c>
      <c r="H18">
        <v>8.0550400000000035</v>
      </c>
      <c r="I18">
        <v>15.508620000000002</v>
      </c>
      <c r="J18">
        <v>189.06174933333332</v>
      </c>
      <c r="K18">
        <v>23.922602666666663</v>
      </c>
      <c r="L18">
        <v>120.422848</v>
      </c>
    </row>
    <row r="19" spans="1:12" x14ac:dyDescent="0.3">
      <c r="A19" t="s">
        <v>126</v>
      </c>
      <c r="B19" t="s">
        <v>98</v>
      </c>
      <c r="C19" t="s">
        <v>123</v>
      </c>
      <c r="D19" t="s">
        <v>107</v>
      </c>
      <c r="E19" t="s">
        <v>100</v>
      </c>
      <c r="F19">
        <v>19.78</v>
      </c>
      <c r="G19">
        <v>29.73546</v>
      </c>
      <c r="H19">
        <v>15.356543999999996</v>
      </c>
      <c r="I19">
        <v>3.5582676666666671</v>
      </c>
      <c r="J19">
        <v>39.733866666666657</v>
      </c>
      <c r="K19">
        <v>35.580757333333331</v>
      </c>
      <c r="L19">
        <v>85.058623999999995</v>
      </c>
    </row>
    <row r="20" spans="1:12" x14ac:dyDescent="0.3">
      <c r="A20" t="s">
        <v>127</v>
      </c>
      <c r="B20" t="s">
        <v>98</v>
      </c>
      <c r="C20" t="s">
        <v>123</v>
      </c>
      <c r="D20" t="s">
        <v>107</v>
      </c>
      <c r="E20" t="s">
        <v>100</v>
      </c>
      <c r="F20">
        <v>14.8</v>
      </c>
      <c r="G20">
        <v>16.855293333333329</v>
      </c>
      <c r="H20">
        <v>5.7034879999999992</v>
      </c>
      <c r="I20">
        <v>3.5176639999999999</v>
      </c>
      <c r="J20">
        <v>170.53082666666666</v>
      </c>
      <c r="K20">
        <v>11.562879999999998</v>
      </c>
      <c r="L20">
        <v>158.3291733333333</v>
      </c>
    </row>
    <row r="21" spans="1:12" x14ac:dyDescent="0.3">
      <c r="A21" t="s">
        <v>128</v>
      </c>
      <c r="B21" t="s">
        <v>111</v>
      </c>
      <c r="C21" t="s">
        <v>123</v>
      </c>
      <c r="D21" t="s">
        <v>114</v>
      </c>
      <c r="E21" t="s">
        <v>104</v>
      </c>
      <c r="F21">
        <v>22.05</v>
      </c>
      <c r="G21">
        <v>91.597127999999998</v>
      </c>
      <c r="H21">
        <v>11.692799999999995</v>
      </c>
      <c r="I21">
        <v>6.157892666666668</v>
      </c>
      <c r="J21">
        <v>59.169898666666654</v>
      </c>
      <c r="K21">
        <v>19.262805333333333</v>
      </c>
      <c r="L21">
        <v>106.65132799999999</v>
      </c>
    </row>
    <row r="22" spans="1:12" x14ac:dyDescent="0.3">
      <c r="A22" t="s">
        <v>129</v>
      </c>
      <c r="B22" t="s">
        <v>111</v>
      </c>
      <c r="C22" t="s">
        <v>123</v>
      </c>
      <c r="D22" t="s">
        <v>114</v>
      </c>
      <c r="E22" t="s">
        <v>104</v>
      </c>
      <c r="F22">
        <v>19.8</v>
      </c>
      <c r="G22">
        <v>11.54630133333333</v>
      </c>
      <c r="H22">
        <v>17.643135999999998</v>
      </c>
      <c r="I22">
        <v>4.7476579999999995</v>
      </c>
      <c r="J22">
        <v>65.08342399999998</v>
      </c>
      <c r="K22">
        <v>20.527359999999994</v>
      </c>
      <c r="L22">
        <v>104.832448</v>
      </c>
    </row>
    <row r="23" spans="1:12" x14ac:dyDescent="0.3">
      <c r="A23" t="s">
        <v>130</v>
      </c>
      <c r="B23" t="s">
        <v>111</v>
      </c>
      <c r="C23" t="s">
        <v>123</v>
      </c>
      <c r="D23" t="s">
        <v>120</v>
      </c>
      <c r="E23" t="s">
        <v>100</v>
      </c>
      <c r="F23">
        <v>26.52</v>
      </c>
      <c r="G23">
        <v>30.757365333333336</v>
      </c>
      <c r="H23">
        <v>21.402154666666668</v>
      </c>
      <c r="I23">
        <v>5.8271213333333343</v>
      </c>
      <c r="J23">
        <v>51.809930666666673</v>
      </c>
      <c r="K23">
        <v>12.480981333333331</v>
      </c>
      <c r="L23">
        <v>47.637333333333324</v>
      </c>
    </row>
    <row r="24" spans="1:12" x14ac:dyDescent="0.3">
      <c r="A24" t="s">
        <v>131</v>
      </c>
      <c r="B24" t="s">
        <v>111</v>
      </c>
      <c r="C24" t="s">
        <v>123</v>
      </c>
      <c r="D24" t="s">
        <v>117</v>
      </c>
      <c r="E24" t="s">
        <v>100</v>
      </c>
      <c r="F24">
        <v>17.89</v>
      </c>
    </row>
    <row r="25" spans="1:12" x14ac:dyDescent="0.3">
      <c r="A25" t="s">
        <v>132</v>
      </c>
      <c r="B25" t="s">
        <v>111</v>
      </c>
      <c r="C25" t="s">
        <v>123</v>
      </c>
      <c r="D25" t="s">
        <v>117</v>
      </c>
      <c r="E25" t="s">
        <v>100</v>
      </c>
      <c r="F25">
        <v>18.37</v>
      </c>
      <c r="G25">
        <v>26.626258666666661</v>
      </c>
      <c r="H25">
        <v>10.714069333333335</v>
      </c>
      <c r="I25">
        <v>3.1759990000000005</v>
      </c>
      <c r="J25">
        <v>33.594063999999996</v>
      </c>
      <c r="K25">
        <v>13.05696</v>
      </c>
      <c r="L25">
        <v>31.345365333333326</v>
      </c>
    </row>
    <row r="28" spans="1:12" x14ac:dyDescent="0.3">
      <c r="C28" t="s">
        <v>32</v>
      </c>
    </row>
    <row r="29" spans="1:12" x14ac:dyDescent="0.3">
      <c r="C29" t="s">
        <v>33</v>
      </c>
      <c r="G29" t="s">
        <v>34</v>
      </c>
    </row>
    <row r="30" spans="1:12" x14ac:dyDescent="0.3">
      <c r="D30" s="2" t="s">
        <v>22</v>
      </c>
      <c r="E30" t="s">
        <v>7</v>
      </c>
      <c r="G30" t="s">
        <v>22</v>
      </c>
      <c r="H30" t="s">
        <v>7</v>
      </c>
    </row>
    <row r="31" spans="1:12" x14ac:dyDescent="0.3">
      <c r="C31" t="s">
        <v>35</v>
      </c>
      <c r="D31" s="3">
        <f>AVERAGE(G21:G25)</f>
        <v>40.131763333333332</v>
      </c>
      <c r="E31">
        <f>AVERAGE(G9:G15)</f>
        <v>27.305413142857141</v>
      </c>
      <c r="F31" t="s">
        <v>35</v>
      </c>
      <c r="G31">
        <f>(STDEVA(G21:G25))/(SQRT(COUNT(G21:G25)))</f>
        <v>17.644853811121497</v>
      </c>
      <c r="H31">
        <f>(STDEVA(G9:G15))/(SQRT(COUNT(G9:G15)))</f>
        <v>3.6883995394028921</v>
      </c>
    </row>
    <row r="32" spans="1:12" x14ac:dyDescent="0.3">
      <c r="C32" t="s">
        <v>36</v>
      </c>
      <c r="D32" s="3">
        <f>AVERAGE(G16:G20)</f>
        <v>24.412098933333333</v>
      </c>
      <c r="E32">
        <f>AVERAGE(G2:G8)</f>
        <v>36.520387428571425</v>
      </c>
      <c r="F32" t="s">
        <v>36</v>
      </c>
      <c r="G32">
        <f>(STDEVA(G16:G20))/(SQRT(COUNT(G16:G20)))</f>
        <v>5.0238777127549739</v>
      </c>
      <c r="H32">
        <f>(STDEVA(G2:G8))/(SQRT(COUNT(G2:G8)))</f>
        <v>11.803853627292151</v>
      </c>
    </row>
    <row r="35" spans="3:8" x14ac:dyDescent="0.3">
      <c r="C35" t="s">
        <v>1</v>
      </c>
    </row>
    <row r="36" spans="3:8" x14ac:dyDescent="0.3">
      <c r="C36" t="s">
        <v>33</v>
      </c>
      <c r="G36" t="s">
        <v>34</v>
      </c>
    </row>
    <row r="37" spans="3:8" x14ac:dyDescent="0.3">
      <c r="D37" s="2" t="s">
        <v>22</v>
      </c>
      <c r="E37" t="s">
        <v>7</v>
      </c>
      <c r="G37" t="s">
        <v>22</v>
      </c>
      <c r="H37" t="s">
        <v>7</v>
      </c>
    </row>
    <row r="38" spans="3:8" x14ac:dyDescent="0.3">
      <c r="C38" t="s">
        <v>35</v>
      </c>
      <c r="D38">
        <f>AVERAGE(H21:H25)</f>
        <v>15.36304</v>
      </c>
      <c r="E38">
        <f>AVERAGE(H9:H15)</f>
        <v>14.855423999999999</v>
      </c>
      <c r="F38" t="s">
        <v>35</v>
      </c>
      <c r="G38">
        <f>(STDEVA(H21:H25))/(SQRT(COUNT(H21:H25)))</f>
        <v>2.5290534072964168</v>
      </c>
      <c r="H38">
        <f>(STDEVA(H9:H15))/(SQRT(COUNT(H9:H15)))</f>
        <v>3.7595068345150042</v>
      </c>
    </row>
    <row r="39" spans="3:8" x14ac:dyDescent="0.3">
      <c r="C39" t="s">
        <v>36</v>
      </c>
      <c r="D39">
        <f>AVERAGE(H16:H20)</f>
        <v>15.623313066666665</v>
      </c>
      <c r="E39">
        <f>AVERAGE(H2:H8)</f>
        <v>12.612138666666667</v>
      </c>
      <c r="F39" t="s">
        <v>36</v>
      </c>
      <c r="G39">
        <f>(STDEVA(H16:H20))/(SQRT(COUNT(H16:H20)))</f>
        <v>4.3394417973634747</v>
      </c>
      <c r="H39">
        <f>(STDEVA(H2:H8))/(SQRT(COUNT(H3:H9)))</f>
        <v>2.1239135427085394</v>
      </c>
    </row>
    <row r="42" spans="3:8" x14ac:dyDescent="0.3">
      <c r="C42" t="s">
        <v>2</v>
      </c>
    </row>
    <row r="43" spans="3:8" x14ac:dyDescent="0.3">
      <c r="C43" t="s">
        <v>33</v>
      </c>
      <c r="G43" t="s">
        <v>34</v>
      </c>
    </row>
    <row r="44" spans="3:8" x14ac:dyDescent="0.3">
      <c r="D44" s="2" t="s">
        <v>22</v>
      </c>
      <c r="E44" t="s">
        <v>7</v>
      </c>
      <c r="G44" t="s">
        <v>22</v>
      </c>
      <c r="H44" t="s">
        <v>7</v>
      </c>
    </row>
    <row r="45" spans="3:8" x14ac:dyDescent="0.3">
      <c r="C45" t="s">
        <v>35</v>
      </c>
      <c r="D45">
        <f>AVERAGE(I21:I25)</f>
        <v>4.9771677500000004</v>
      </c>
      <c r="E45">
        <f>AVERAGE(I9:I15)</f>
        <v>9.0604889285714307</v>
      </c>
      <c r="F45" t="s">
        <v>35</v>
      </c>
      <c r="G45">
        <f>(STDEVA(I21:I25))/(SQRT(COUNT(I21:I25)))</f>
        <v>0.67165318518192541</v>
      </c>
      <c r="H45">
        <f>(STDEVA(I9:I15))/(SQRT(COUNT(I9:I15)))</f>
        <v>3.3331191331248888</v>
      </c>
    </row>
    <row r="46" spans="3:8" x14ac:dyDescent="0.3">
      <c r="C46" t="s">
        <v>36</v>
      </c>
      <c r="D46">
        <f>AVERAGE(I16:I20)</f>
        <v>10.588307286666666</v>
      </c>
      <c r="E46">
        <f>AVERAGE(I2:I8)</f>
        <v>9.6868464666666689</v>
      </c>
      <c r="F46" t="s">
        <v>36</v>
      </c>
      <c r="G46">
        <f>(STDEVA(I16:I20))/(SQRT(COUNT(I16:I20)))</f>
        <v>5.1265008091344066</v>
      </c>
      <c r="H46">
        <f>(STDEVA(I2:I8))/(SQRT(COUNT(I2:I8)))</f>
        <v>3.3162780364872866</v>
      </c>
    </row>
    <row r="49" spans="3:8" x14ac:dyDescent="0.3">
      <c r="C49" t="s">
        <v>3</v>
      </c>
    </row>
    <row r="50" spans="3:8" x14ac:dyDescent="0.3">
      <c r="C50" t="s">
        <v>33</v>
      </c>
      <c r="G50" t="s">
        <v>34</v>
      </c>
    </row>
    <row r="51" spans="3:8" x14ac:dyDescent="0.3">
      <c r="D51" s="2" t="s">
        <v>22</v>
      </c>
      <c r="E51" t="s">
        <v>7</v>
      </c>
      <c r="G51" t="s">
        <v>22</v>
      </c>
      <c r="H51" t="s">
        <v>7</v>
      </c>
    </row>
    <row r="52" spans="3:8" x14ac:dyDescent="0.3">
      <c r="C52" t="s">
        <v>35</v>
      </c>
      <c r="D52">
        <f>AVERAGE(J21:J25)</f>
        <v>52.414329333333328</v>
      </c>
      <c r="E52">
        <f>AVERAGE(J9:J15)</f>
        <v>85.761738666666673</v>
      </c>
      <c r="F52" t="s">
        <v>35</v>
      </c>
      <c r="G52">
        <f>(STDEVA(J21:J25))/(SQRT(COUNT(J21:J25)))</f>
        <v>6.8356379954359472</v>
      </c>
      <c r="H52">
        <f>(STDEVA(J9:J15))/(SQRT(COUNT(J9:J15)))</f>
        <v>26.206868479822781</v>
      </c>
    </row>
    <row r="53" spans="3:8" x14ac:dyDescent="0.3">
      <c r="C53" t="s">
        <v>36</v>
      </c>
      <c r="D53">
        <f>AVERAGE(J16:J20)</f>
        <v>106.77821653333331</v>
      </c>
      <c r="E53">
        <f>AVERAGE(J2:J8)</f>
        <v>87.66698453333332</v>
      </c>
      <c r="F53" t="s">
        <v>36</v>
      </c>
      <c r="G53">
        <f>(STDEVA(J16:J20))/(SQRT(COUNT(J16:J20)))</f>
        <v>33.77105550900729</v>
      </c>
      <c r="H53">
        <f>(STDEVA(J2:J8))/(SQRT(COUNT(J2:J8)))</f>
        <v>29.649724114762169</v>
      </c>
    </row>
    <row r="56" spans="3:8" x14ac:dyDescent="0.3">
      <c r="C56" t="s">
        <v>5</v>
      </c>
    </row>
    <row r="57" spans="3:8" x14ac:dyDescent="0.3">
      <c r="C57" t="s">
        <v>33</v>
      </c>
      <c r="G57" t="s">
        <v>34</v>
      </c>
    </row>
    <row r="58" spans="3:8" x14ac:dyDescent="0.3">
      <c r="D58" s="2" t="s">
        <v>22</v>
      </c>
      <c r="E58" t="s">
        <v>7</v>
      </c>
      <c r="G58" t="s">
        <v>22</v>
      </c>
      <c r="H58" t="s">
        <v>7</v>
      </c>
    </row>
    <row r="59" spans="3:8" x14ac:dyDescent="0.3">
      <c r="C59" t="s">
        <v>35</v>
      </c>
      <c r="D59" s="3">
        <f>AVERAGE(L21:L25)</f>
        <v>72.616618666666668</v>
      </c>
      <c r="E59">
        <f>AVERAGE(L9:L15)</f>
        <v>70.414165333333329</v>
      </c>
      <c r="F59" t="s">
        <v>35</v>
      </c>
      <c r="G59">
        <f>(STDEVA(L21:L25))/(SQRT(COUNT(L21:L25)))</f>
        <v>19.415419444578937</v>
      </c>
      <c r="H59">
        <f>(STDEVA(L9:L15))/(SQRT(COUNT(L9:L15)))</f>
        <v>5.6149394582337404</v>
      </c>
    </row>
    <row r="60" spans="3:8" x14ac:dyDescent="0.3">
      <c r="C60" t="s">
        <v>36</v>
      </c>
      <c r="D60">
        <f>AVERAGE(L16:L20)</f>
        <v>113.42015999999998</v>
      </c>
      <c r="E60">
        <f>AVERAGE(L2:L8)</f>
        <v>85.593894399999996</v>
      </c>
      <c r="F60" t="s">
        <v>36</v>
      </c>
      <c r="G60">
        <f>(STDEVA(L16:L20))/(SQRT(COUNT(L16:L20)))</f>
        <v>13.759365959163723</v>
      </c>
      <c r="H60">
        <f>(STDEVA(L2:L8))/(SQRT(COUNT(L2:L8)))</f>
        <v>16.87305589053808</v>
      </c>
    </row>
    <row r="62" spans="3:8" x14ac:dyDescent="0.3">
      <c r="C62" t="s">
        <v>4</v>
      </c>
    </row>
    <row r="63" spans="3:8" x14ac:dyDescent="0.3">
      <c r="C63" t="s">
        <v>33</v>
      </c>
      <c r="G63" t="s">
        <v>34</v>
      </c>
    </row>
    <row r="64" spans="3:8" x14ac:dyDescent="0.3">
      <c r="D64" s="2" t="s">
        <v>22</v>
      </c>
      <c r="E64" t="s">
        <v>7</v>
      </c>
      <c r="G64" t="s">
        <v>22</v>
      </c>
      <c r="H64" t="s">
        <v>7</v>
      </c>
    </row>
    <row r="65" spans="3:8" x14ac:dyDescent="0.3">
      <c r="C65" t="s">
        <v>35</v>
      </c>
      <c r="D65" s="3">
        <f>AVERAGE(K21:K25)</f>
        <v>16.332026666666664</v>
      </c>
      <c r="E65" s="3">
        <f>AVERAGE(K9:K15)</f>
        <v>21.983701333333329</v>
      </c>
      <c r="F65" t="s">
        <v>35</v>
      </c>
      <c r="G65">
        <f>(STDEVA(K21:K25))/(SQRT(COUNT(K21:K25)))</f>
        <v>2.0765937092842233</v>
      </c>
      <c r="H65">
        <f>(STDEVA(K9:K15))/(SQRT(COUNT(K9:K15)))</f>
        <v>3.4664561718029123</v>
      </c>
    </row>
    <row r="66" spans="3:8" x14ac:dyDescent="0.3">
      <c r="C66" t="s">
        <v>36</v>
      </c>
      <c r="D66" s="3">
        <f>AVERAGE(K16:K20)</f>
        <v>17.000465066666663</v>
      </c>
      <c r="E66" s="3">
        <f>AVERAGE(K2:K8)</f>
        <v>26.565546666666666</v>
      </c>
      <c r="F66" t="s">
        <v>36</v>
      </c>
      <c r="G66">
        <f>(STDEVA(K16:K20))/(SQRT(COUNT(K16:K20)))</f>
        <v>5.593493760790845</v>
      </c>
      <c r="H66">
        <f>(STDEVA(K2:K8))/(SQRT(COUNT(K2:K8)))</f>
        <v>3.3833025683731459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7341D-3DCC-4690-BA4B-D5269817FDB3}">
  <dimension ref="A1:L66"/>
  <sheetViews>
    <sheetView zoomScale="70" zoomScaleNormal="70" workbookViewId="0">
      <selection activeCell="L25" sqref="A1:L25"/>
    </sheetView>
  </sheetViews>
  <sheetFormatPr defaultRowHeight="14.4" x14ac:dyDescent="0.3"/>
  <cols>
    <col min="1" max="1" width="18" customWidth="1"/>
    <col min="18" max="18" width="16.44140625" customWidth="1"/>
  </cols>
  <sheetData>
    <row r="1" spans="1:12" x14ac:dyDescent="0.3">
      <c r="A1" s="12" t="s">
        <v>91</v>
      </c>
      <c r="B1" s="12" t="s">
        <v>92</v>
      </c>
      <c r="C1" s="12" t="s">
        <v>93</v>
      </c>
      <c r="D1" s="12" t="s">
        <v>94</v>
      </c>
      <c r="E1" s="12" t="s">
        <v>95</v>
      </c>
      <c r="F1" s="12" t="s">
        <v>96</v>
      </c>
      <c r="G1" s="12" t="s">
        <v>133</v>
      </c>
      <c r="H1" s="12" t="s">
        <v>134</v>
      </c>
      <c r="I1" s="12" t="s">
        <v>135</v>
      </c>
      <c r="J1" s="12" t="s">
        <v>136</v>
      </c>
      <c r="K1" s="12" t="s">
        <v>137</v>
      </c>
      <c r="L1" s="12" t="s">
        <v>138</v>
      </c>
    </row>
    <row r="2" spans="1:12" x14ac:dyDescent="0.3">
      <c r="A2" t="s">
        <v>97</v>
      </c>
      <c r="B2" t="s">
        <v>98</v>
      </c>
      <c r="C2" t="s">
        <v>99</v>
      </c>
      <c r="D2" t="s">
        <v>100</v>
      </c>
      <c r="E2" t="s">
        <v>100</v>
      </c>
      <c r="F2">
        <v>19.98</v>
      </c>
      <c r="G2">
        <v>15.195288</v>
      </c>
      <c r="H2">
        <v>14.564031999999997</v>
      </c>
      <c r="I2">
        <v>9.2487230000000018</v>
      </c>
      <c r="J2">
        <v>166.94286933333333</v>
      </c>
      <c r="K2">
        <v>11.896341333333332</v>
      </c>
      <c r="L2">
        <v>86.743253333333314</v>
      </c>
    </row>
    <row r="3" spans="1:12" x14ac:dyDescent="0.3">
      <c r="A3" t="s">
        <v>101</v>
      </c>
      <c r="B3" t="s">
        <v>98</v>
      </c>
      <c r="C3" t="s">
        <v>99</v>
      </c>
      <c r="D3" t="s">
        <v>100</v>
      </c>
      <c r="E3" t="s">
        <v>100</v>
      </c>
      <c r="F3">
        <v>20.47</v>
      </c>
      <c r="G3">
        <v>14.472108000000002</v>
      </c>
      <c r="H3">
        <v>14.962453333333332</v>
      </c>
      <c r="I3">
        <v>3.602832666666667</v>
      </c>
      <c r="J3">
        <v>177.91244799999998</v>
      </c>
      <c r="K3">
        <v>9.5815999999999999</v>
      </c>
      <c r="L3">
        <v>94.91089066666666</v>
      </c>
    </row>
    <row r="4" spans="1:12" x14ac:dyDescent="0.3">
      <c r="A4" t="s">
        <v>102</v>
      </c>
      <c r="B4" t="s">
        <v>98</v>
      </c>
      <c r="C4" t="s">
        <v>99</v>
      </c>
      <c r="D4" t="s">
        <v>103</v>
      </c>
      <c r="E4" t="s">
        <v>104</v>
      </c>
      <c r="F4">
        <v>17.940000000000001</v>
      </c>
      <c r="G4">
        <v>25.798146666666661</v>
      </c>
      <c r="H4">
        <v>4.5342079999999996</v>
      </c>
      <c r="I4">
        <v>3.1007336666666672</v>
      </c>
      <c r="J4">
        <v>203.16023466666664</v>
      </c>
      <c r="K4">
        <v>7.6999253333333328</v>
      </c>
      <c r="L4">
        <v>134.02547200000001</v>
      </c>
    </row>
    <row r="5" spans="1:12" x14ac:dyDescent="0.3">
      <c r="A5" t="s">
        <v>105</v>
      </c>
      <c r="B5" t="s">
        <v>98</v>
      </c>
      <c r="C5" t="s">
        <v>99</v>
      </c>
      <c r="D5" t="s">
        <v>103</v>
      </c>
      <c r="E5" t="s">
        <v>104</v>
      </c>
      <c r="F5">
        <v>19.23</v>
      </c>
      <c r="G5">
        <v>14.472108000000002</v>
      </c>
      <c r="H5">
        <v>33.33314133333333</v>
      </c>
      <c r="I5">
        <v>22.492450666666663</v>
      </c>
      <c r="J5">
        <v>324.10276266666665</v>
      </c>
      <c r="K5">
        <v>6.1062399999999988</v>
      </c>
      <c r="L5">
        <v>189.63556266666666</v>
      </c>
    </row>
    <row r="6" spans="1:12" x14ac:dyDescent="0.3">
      <c r="A6" t="s">
        <v>106</v>
      </c>
      <c r="B6" t="s">
        <v>98</v>
      </c>
      <c r="C6" t="s">
        <v>99</v>
      </c>
      <c r="D6" t="s">
        <v>107</v>
      </c>
      <c r="E6" t="s">
        <v>104</v>
      </c>
      <c r="F6">
        <v>19.3</v>
      </c>
      <c r="G6">
        <v>89.135480000000001</v>
      </c>
      <c r="H6">
        <v>15.919530666666663</v>
      </c>
      <c r="I6">
        <v>7.5512916666666685</v>
      </c>
      <c r="J6">
        <v>276.52822399999997</v>
      </c>
      <c r="K6">
        <v>21.34152533333333</v>
      </c>
      <c r="L6">
        <v>173.29162666666664</v>
      </c>
    </row>
    <row r="7" spans="1:12" x14ac:dyDescent="0.3">
      <c r="A7" t="s">
        <v>108</v>
      </c>
      <c r="B7" t="s">
        <v>98</v>
      </c>
      <c r="C7" t="s">
        <v>99</v>
      </c>
      <c r="D7" t="s">
        <v>107</v>
      </c>
      <c r="E7" t="s">
        <v>100</v>
      </c>
      <c r="F7">
        <v>14.04</v>
      </c>
      <c r="G7">
        <v>32.500559999999993</v>
      </c>
      <c r="H7">
        <v>18.474623999999999</v>
      </c>
      <c r="I7">
        <v>12.138515666666667</v>
      </c>
      <c r="J7">
        <v>209.93123200000005</v>
      </c>
      <c r="K7">
        <v>6.9896959999999995</v>
      </c>
      <c r="L7">
        <v>99.696277333333313</v>
      </c>
    </row>
    <row r="8" spans="1:12" x14ac:dyDescent="0.3">
      <c r="A8" t="s">
        <v>109</v>
      </c>
      <c r="B8" t="s">
        <v>98</v>
      </c>
      <c r="C8" t="s">
        <v>99</v>
      </c>
      <c r="D8" t="s">
        <v>107</v>
      </c>
      <c r="E8" t="s">
        <v>100</v>
      </c>
      <c r="F8">
        <v>14.05</v>
      </c>
      <c r="G8">
        <v>25.841629999999999</v>
      </c>
      <c r="H8">
        <v>15.161</v>
      </c>
      <c r="I8">
        <v>18.825246333333336</v>
      </c>
      <c r="J8">
        <v>347.79583999999994</v>
      </c>
      <c r="K8">
        <v>7.4249280000000004</v>
      </c>
      <c r="L8">
        <v>201.21576533333331</v>
      </c>
    </row>
    <row r="9" spans="1:12" x14ac:dyDescent="0.3">
      <c r="A9" t="s">
        <v>110</v>
      </c>
      <c r="B9" t="s">
        <v>111</v>
      </c>
      <c r="C9" t="s">
        <v>99</v>
      </c>
      <c r="D9" t="s">
        <v>112</v>
      </c>
      <c r="E9" t="s">
        <v>100</v>
      </c>
      <c r="F9">
        <v>20.18</v>
      </c>
      <c r="G9">
        <v>37.622375999999996</v>
      </c>
      <c r="H9">
        <v>27.523552000000002</v>
      </c>
      <c r="I9">
        <v>6.0479656666666681</v>
      </c>
      <c r="J9">
        <v>153.59358933333334</v>
      </c>
      <c r="K9">
        <v>26.46253866666666</v>
      </c>
      <c r="L9">
        <v>95.859306666666669</v>
      </c>
    </row>
    <row r="10" spans="1:12" x14ac:dyDescent="0.3">
      <c r="A10" t="s">
        <v>113</v>
      </c>
      <c r="B10" t="s">
        <v>111</v>
      </c>
      <c r="C10" t="s">
        <v>99</v>
      </c>
      <c r="D10" t="s">
        <v>114</v>
      </c>
      <c r="E10" t="s">
        <v>100</v>
      </c>
      <c r="F10">
        <v>17.170000000000002</v>
      </c>
      <c r="G10">
        <v>61.200879999999998</v>
      </c>
      <c r="H10">
        <v>7.4141013333333321</v>
      </c>
      <c r="I10">
        <v>4.2000036666666674</v>
      </c>
      <c r="J10">
        <v>68.285951999999995</v>
      </c>
      <c r="K10">
        <v>5.3981759999999994</v>
      </c>
      <c r="L10">
        <v>130.28810666666666</v>
      </c>
    </row>
    <row r="11" spans="1:12" x14ac:dyDescent="0.3">
      <c r="A11" t="s">
        <v>115</v>
      </c>
      <c r="B11" t="s">
        <v>111</v>
      </c>
      <c r="C11" t="s">
        <v>99</v>
      </c>
      <c r="D11" t="s">
        <v>114</v>
      </c>
      <c r="E11" t="s">
        <v>100</v>
      </c>
      <c r="F11">
        <v>19.14</v>
      </c>
      <c r="G11">
        <v>24.168391999999994</v>
      </c>
      <c r="H11">
        <v>10.631786666666667</v>
      </c>
      <c r="I11">
        <v>9.1516703333333336</v>
      </c>
      <c r="J11">
        <v>77.111850666666669</v>
      </c>
      <c r="K11">
        <v>4.3501546666666657</v>
      </c>
      <c r="L11">
        <v>66.423765333333336</v>
      </c>
    </row>
    <row r="12" spans="1:12" x14ac:dyDescent="0.3">
      <c r="A12" t="s">
        <v>116</v>
      </c>
      <c r="B12" t="s">
        <v>111</v>
      </c>
      <c r="C12" t="s">
        <v>99</v>
      </c>
      <c r="D12" t="s">
        <v>117</v>
      </c>
      <c r="E12" t="s">
        <v>104</v>
      </c>
      <c r="F12">
        <v>23.46</v>
      </c>
      <c r="G12">
        <v>43.203623999999998</v>
      </c>
      <c r="H12">
        <v>28.482794666666667</v>
      </c>
      <c r="I12">
        <v>19.445195000000002</v>
      </c>
      <c r="J12">
        <v>150.88908799999996</v>
      </c>
      <c r="K12">
        <v>13.266997333333331</v>
      </c>
      <c r="L12">
        <v>94.616405333333319</v>
      </c>
    </row>
    <row r="13" spans="1:12" x14ac:dyDescent="0.3">
      <c r="A13" t="s">
        <v>118</v>
      </c>
      <c r="B13" t="s">
        <v>111</v>
      </c>
      <c r="C13" t="s">
        <v>99</v>
      </c>
      <c r="D13" t="s">
        <v>117</v>
      </c>
      <c r="E13" t="s">
        <v>104</v>
      </c>
      <c r="F13">
        <v>21.19</v>
      </c>
      <c r="G13">
        <v>40.699436000000006</v>
      </c>
      <c r="H13">
        <v>15.389023999999997</v>
      </c>
      <c r="I13">
        <v>6.6530593333333332</v>
      </c>
      <c r="J13">
        <v>49.603455999999994</v>
      </c>
      <c r="K13">
        <v>8.5812159999999995</v>
      </c>
      <c r="L13">
        <v>45.857429333333329</v>
      </c>
    </row>
    <row r="14" spans="1:12" x14ac:dyDescent="0.3">
      <c r="A14" t="s">
        <v>119</v>
      </c>
      <c r="B14" t="s">
        <v>111</v>
      </c>
      <c r="C14" t="s">
        <v>99</v>
      </c>
      <c r="D14" t="s">
        <v>120</v>
      </c>
      <c r="E14" t="s">
        <v>104</v>
      </c>
      <c r="F14">
        <v>24.55</v>
      </c>
      <c r="G14">
        <v>46.388452000000008</v>
      </c>
      <c r="H14">
        <v>15.014421333333331</v>
      </c>
      <c r="I14">
        <v>18.040902333333335</v>
      </c>
      <c r="J14">
        <v>169.14717866666666</v>
      </c>
      <c r="K14">
        <v>9.6703786666666662</v>
      </c>
      <c r="L14">
        <v>84.331071999999978</v>
      </c>
    </row>
    <row r="15" spans="1:12" x14ac:dyDescent="0.3">
      <c r="A15" t="s">
        <v>121</v>
      </c>
      <c r="B15" t="s">
        <v>111</v>
      </c>
      <c r="C15" t="s">
        <v>99</v>
      </c>
      <c r="D15" t="s">
        <v>120</v>
      </c>
      <c r="E15" t="s">
        <v>104</v>
      </c>
      <c r="F15">
        <v>23.62</v>
      </c>
      <c r="G15">
        <v>47.800779999999996</v>
      </c>
      <c r="H15">
        <v>15.590399999999997</v>
      </c>
      <c r="I15">
        <v>12.101873333333334</v>
      </c>
      <c r="J15">
        <v>104.00962133333333</v>
      </c>
      <c r="K15">
        <v>24.762751999999999</v>
      </c>
      <c r="L15">
        <v>118.23153066666666</v>
      </c>
    </row>
    <row r="16" spans="1:12" x14ac:dyDescent="0.3">
      <c r="A16" t="s">
        <v>122</v>
      </c>
      <c r="B16" t="s">
        <v>98</v>
      </c>
      <c r="C16" t="s">
        <v>123</v>
      </c>
      <c r="D16" t="s">
        <v>107</v>
      </c>
      <c r="E16" t="s">
        <v>104</v>
      </c>
      <c r="F16">
        <v>26.99</v>
      </c>
      <c r="G16">
        <v>50.352234666666668</v>
      </c>
      <c r="H16">
        <v>6.6583999999999985</v>
      </c>
      <c r="I16">
        <v>6.8303290000000008</v>
      </c>
      <c r="J16">
        <v>130.8445973333333</v>
      </c>
      <c r="K16">
        <v>5.9979733333333325</v>
      </c>
      <c r="L16">
        <v>104.63756799999999</v>
      </c>
    </row>
    <row r="17" spans="1:12" x14ac:dyDescent="0.3">
      <c r="A17" t="s">
        <v>124</v>
      </c>
      <c r="B17" t="s">
        <v>98</v>
      </c>
      <c r="C17" t="s">
        <v>123</v>
      </c>
      <c r="D17" t="s">
        <v>107</v>
      </c>
      <c r="E17" t="s">
        <v>104</v>
      </c>
      <c r="F17">
        <v>18.8</v>
      </c>
      <c r="G17">
        <v>43.107199999999992</v>
      </c>
      <c r="H17">
        <v>7.808192</v>
      </c>
      <c r="I17">
        <v>8.4307076666666667</v>
      </c>
      <c r="J17">
        <v>156.40202666666667</v>
      </c>
      <c r="K17">
        <v>17.071487999999999</v>
      </c>
      <c r="L17">
        <v>131.93376000000001</v>
      </c>
    </row>
    <row r="18" spans="1:12" x14ac:dyDescent="0.3">
      <c r="A18" t="s">
        <v>125</v>
      </c>
      <c r="B18" t="s">
        <v>98</v>
      </c>
      <c r="C18" t="s">
        <v>123</v>
      </c>
      <c r="D18" t="s">
        <v>107</v>
      </c>
      <c r="E18" t="s">
        <v>104</v>
      </c>
      <c r="F18">
        <v>18.55</v>
      </c>
      <c r="G18">
        <v>34.227683999999996</v>
      </c>
      <c r="H18">
        <v>17.103967999999998</v>
      </c>
      <c r="I18">
        <v>10.498523666666667</v>
      </c>
      <c r="J18">
        <v>102.78187733333334</v>
      </c>
      <c r="K18">
        <v>5.0603839999999991</v>
      </c>
      <c r="L18">
        <v>98.384085333333331</v>
      </c>
    </row>
    <row r="19" spans="1:12" x14ac:dyDescent="0.3">
      <c r="A19" t="s">
        <v>126</v>
      </c>
      <c r="B19" t="s">
        <v>98</v>
      </c>
      <c r="C19" t="s">
        <v>123</v>
      </c>
      <c r="D19" t="s">
        <v>107</v>
      </c>
      <c r="E19" t="s">
        <v>100</v>
      </c>
      <c r="F19">
        <v>19.78</v>
      </c>
      <c r="G19">
        <v>61.237747999999996</v>
      </c>
      <c r="H19">
        <v>13.32113066666667</v>
      </c>
      <c r="K19">
        <v>11.357173333333334</v>
      </c>
    </row>
    <row r="20" spans="1:12" x14ac:dyDescent="0.3">
      <c r="A20" t="s">
        <v>127</v>
      </c>
      <c r="B20" t="s">
        <v>98</v>
      </c>
      <c r="C20" t="s">
        <v>123</v>
      </c>
      <c r="D20" t="s">
        <v>107</v>
      </c>
      <c r="E20" t="s">
        <v>100</v>
      </c>
      <c r="F20">
        <v>14.8</v>
      </c>
      <c r="G20">
        <v>24.624987999999998</v>
      </c>
      <c r="H20">
        <v>18.816746666666663</v>
      </c>
      <c r="I20">
        <v>6.2499936666666667</v>
      </c>
      <c r="J20">
        <v>121.44272000000001</v>
      </c>
      <c r="K20">
        <v>26.770015999999998</v>
      </c>
      <c r="L20">
        <v>95.170730666666685</v>
      </c>
    </row>
    <row r="21" spans="1:12" x14ac:dyDescent="0.3">
      <c r="A21" t="s">
        <v>128</v>
      </c>
      <c r="B21" t="s">
        <v>111</v>
      </c>
      <c r="C21" t="s">
        <v>123</v>
      </c>
      <c r="D21" t="s">
        <v>114</v>
      </c>
      <c r="E21" t="s">
        <v>104</v>
      </c>
      <c r="F21">
        <v>22.05</v>
      </c>
      <c r="G21">
        <v>41.246783999999998</v>
      </c>
      <c r="H21">
        <v>17.188415999999997</v>
      </c>
      <c r="I21">
        <v>18.3860335</v>
      </c>
      <c r="J21">
        <v>298.74887466666667</v>
      </c>
      <c r="K21">
        <v>31.414655999999997</v>
      </c>
      <c r="L21">
        <v>105.11394133333333</v>
      </c>
    </row>
    <row r="22" spans="1:12" x14ac:dyDescent="0.3">
      <c r="A22" t="s">
        <v>129</v>
      </c>
      <c r="B22" t="s">
        <v>111</v>
      </c>
      <c r="C22" t="s">
        <v>123</v>
      </c>
      <c r="D22" t="s">
        <v>114</v>
      </c>
      <c r="E22" t="s">
        <v>104</v>
      </c>
      <c r="F22">
        <v>19.8</v>
      </c>
      <c r="G22">
        <v>39.806095999999997</v>
      </c>
      <c r="H22">
        <v>43.529696000000001</v>
      </c>
      <c r="I22">
        <v>27.676845666666662</v>
      </c>
      <c r="J22">
        <v>109.20642133333334</v>
      </c>
      <c r="K22">
        <v>5.5865600000000004</v>
      </c>
      <c r="L22">
        <v>109.87334399999997</v>
      </c>
    </row>
    <row r="23" spans="1:12" x14ac:dyDescent="0.3">
      <c r="A23" t="s">
        <v>130</v>
      </c>
      <c r="B23" t="s">
        <v>111</v>
      </c>
      <c r="C23" t="s">
        <v>123</v>
      </c>
      <c r="D23" t="s">
        <v>120</v>
      </c>
      <c r="E23" t="s">
        <v>100</v>
      </c>
      <c r="F23">
        <v>26.52</v>
      </c>
      <c r="H23">
        <v>34.07368533333333</v>
      </c>
      <c r="I23">
        <v>15.440286999999998</v>
      </c>
      <c r="J23">
        <v>123.98265600000001</v>
      </c>
      <c r="L23">
        <v>116.86304</v>
      </c>
    </row>
    <row r="24" spans="1:12" x14ac:dyDescent="0.3">
      <c r="A24" t="s">
        <v>131</v>
      </c>
      <c r="B24" t="s">
        <v>111</v>
      </c>
      <c r="C24" t="s">
        <v>123</v>
      </c>
      <c r="D24" t="s">
        <v>117</v>
      </c>
      <c r="E24" t="s">
        <v>100</v>
      </c>
      <c r="F24">
        <v>17.89</v>
      </c>
      <c r="H24">
        <v>39.842133333333337</v>
      </c>
      <c r="I24">
        <v>14.300413333333333</v>
      </c>
      <c r="J24">
        <v>143.87340799999998</v>
      </c>
      <c r="L24">
        <v>92.54201599999999</v>
      </c>
    </row>
    <row r="25" spans="1:12" x14ac:dyDescent="0.3">
      <c r="A25" t="s">
        <v>132</v>
      </c>
      <c r="B25" t="s">
        <v>111</v>
      </c>
      <c r="C25" t="s">
        <v>123</v>
      </c>
      <c r="D25" t="s">
        <v>117</v>
      </c>
      <c r="E25" t="s">
        <v>100</v>
      </c>
      <c r="F25">
        <v>18.37</v>
      </c>
      <c r="G25">
        <v>48.109903999999993</v>
      </c>
      <c r="H25">
        <v>27.672959999999996</v>
      </c>
      <c r="I25">
        <v>8.6941363333333328</v>
      </c>
      <c r="J25">
        <v>143.8885653333333</v>
      </c>
      <c r="K25">
        <v>2.023504</v>
      </c>
      <c r="L25">
        <v>92.325482666666659</v>
      </c>
    </row>
    <row r="28" spans="1:12" x14ac:dyDescent="0.3">
      <c r="C28" t="s">
        <v>32</v>
      </c>
    </row>
    <row r="29" spans="1:12" x14ac:dyDescent="0.3">
      <c r="C29" t="s">
        <v>33</v>
      </c>
      <c r="G29" t="s">
        <v>34</v>
      </c>
    </row>
    <row r="30" spans="1:12" x14ac:dyDescent="0.3">
      <c r="D30" s="2" t="s">
        <v>22</v>
      </c>
      <c r="E30" t="s">
        <v>7</v>
      </c>
      <c r="G30" t="s">
        <v>22</v>
      </c>
      <c r="H30" t="s">
        <v>7</v>
      </c>
    </row>
    <row r="31" spans="1:12" x14ac:dyDescent="0.3">
      <c r="C31" t="s">
        <v>35</v>
      </c>
      <c r="D31" s="3">
        <f>AVERAGE(G21:G25)</f>
        <v>43.054261333333329</v>
      </c>
      <c r="E31">
        <f>AVERAGE(G9:G15)</f>
        <v>43.011991428571427</v>
      </c>
      <c r="F31" t="s">
        <v>35</v>
      </c>
      <c r="G31">
        <f>(STDEVA(G21:G25))/(SQRT(COUNT(G21:G25)))</f>
        <v>2.5618051941356588</v>
      </c>
      <c r="H31">
        <f>(STDEVA(G9:G15))/(SQRT(COUNT(G9:G15)))</f>
        <v>4.2389421383089188</v>
      </c>
    </row>
    <row r="32" spans="1:12" x14ac:dyDescent="0.3">
      <c r="C32" t="s">
        <v>36</v>
      </c>
      <c r="D32" s="3">
        <f>AVERAGE(G16:G20)</f>
        <v>42.709970933333331</v>
      </c>
      <c r="E32">
        <f>AVERAGE(G2:G8)</f>
        <v>31.059331523809526</v>
      </c>
      <c r="F32" t="s">
        <v>36</v>
      </c>
      <c r="G32">
        <f>(STDEVA(G16:G20))/(SQRT(COUNT(G16:G20)))</f>
        <v>6.3279392706144115</v>
      </c>
      <c r="H32">
        <f>(STDEVA(G2:G8))/(SQRT(COUNT(G2:G8)))</f>
        <v>10.0377388864708</v>
      </c>
    </row>
    <row r="35" spans="3:8" x14ac:dyDescent="0.3">
      <c r="C35" t="s">
        <v>1</v>
      </c>
    </row>
    <row r="36" spans="3:8" x14ac:dyDescent="0.3">
      <c r="C36" t="s">
        <v>33</v>
      </c>
      <c r="G36" t="s">
        <v>34</v>
      </c>
    </row>
    <row r="37" spans="3:8" x14ac:dyDescent="0.3">
      <c r="D37" s="2" t="s">
        <v>22</v>
      </c>
      <c r="E37" t="s">
        <v>7</v>
      </c>
      <c r="G37" t="s">
        <v>22</v>
      </c>
      <c r="H37" t="s">
        <v>7</v>
      </c>
    </row>
    <row r="38" spans="3:8" x14ac:dyDescent="0.3">
      <c r="C38" t="s">
        <v>35</v>
      </c>
      <c r="D38">
        <f>AVERAGE(H21:H25)</f>
        <v>32.461378133333334</v>
      </c>
      <c r="E38">
        <f>AVERAGE(H9:H15)</f>
        <v>17.149439999999998</v>
      </c>
      <c r="F38" t="s">
        <v>35</v>
      </c>
      <c r="G38">
        <f>(STDEVA(H21:H25))/(SQRT(COUNT(H21:H25)))</f>
        <v>4.6678424500669475</v>
      </c>
      <c r="H38">
        <f>(STDEVA(H9:H15))/(SQRT(COUNT(H9:H15)))</f>
        <v>3.0213987876907242</v>
      </c>
    </row>
    <row r="39" spans="3:8" x14ac:dyDescent="0.3">
      <c r="C39" t="s">
        <v>36</v>
      </c>
      <c r="D39">
        <f>AVERAGE(H16:H20)</f>
        <v>12.741687466666667</v>
      </c>
      <c r="E39">
        <f>AVERAGE(H2:H8)</f>
        <v>16.706998476190474</v>
      </c>
      <c r="F39" t="s">
        <v>36</v>
      </c>
      <c r="G39">
        <f>(STDEVA(H16:H20))/(SQRT(COUNT(H16:H20)))</f>
        <v>2.4250500415326885</v>
      </c>
      <c r="H39">
        <f>(STDEVA(H2:H8))/(SQRT(COUNT(H3:H9)))</f>
        <v>3.2307153644972488</v>
      </c>
    </row>
    <row r="42" spans="3:8" x14ac:dyDescent="0.3">
      <c r="C42" t="s">
        <v>2</v>
      </c>
    </row>
    <row r="43" spans="3:8" x14ac:dyDescent="0.3">
      <c r="C43" t="s">
        <v>33</v>
      </c>
      <c r="G43" t="s">
        <v>34</v>
      </c>
    </row>
    <row r="44" spans="3:8" x14ac:dyDescent="0.3">
      <c r="D44" s="2" t="s">
        <v>22</v>
      </c>
      <c r="E44" t="s">
        <v>7</v>
      </c>
      <c r="G44" t="s">
        <v>22</v>
      </c>
      <c r="H44" t="s">
        <v>7</v>
      </c>
    </row>
    <row r="45" spans="3:8" x14ac:dyDescent="0.3">
      <c r="C45" t="s">
        <v>35</v>
      </c>
      <c r="D45">
        <f>AVERAGE(I21:I25)</f>
        <v>16.899543166666668</v>
      </c>
      <c r="E45">
        <f>AVERAGE(I9:I15)</f>
        <v>10.805809952380953</v>
      </c>
      <c r="F45" t="s">
        <v>35</v>
      </c>
      <c r="G45">
        <f>(STDEVA(I21:I25))/(SQRT(COUNT(I21:I25)))</f>
        <v>3.1190824647529807</v>
      </c>
      <c r="H45">
        <f>(STDEVA(I9:I15))/(SQRT(COUNT(I9:I15)))</f>
        <v>2.2621133743017015</v>
      </c>
    </row>
    <row r="46" spans="3:8" x14ac:dyDescent="0.3">
      <c r="C46" t="s">
        <v>36</v>
      </c>
      <c r="D46">
        <f>AVERAGE(I16:I20)</f>
        <v>8.0023885000000003</v>
      </c>
      <c r="E46">
        <f>AVERAGE(I2:I8)</f>
        <v>10.994256238095238</v>
      </c>
      <c r="F46" t="s">
        <v>36</v>
      </c>
      <c r="G46">
        <f>(STDEVA(I16:I20))/(SQRT(COUNT(I16:I20)))</f>
        <v>0.95126053223418805</v>
      </c>
      <c r="H46">
        <f>(STDEVA(I2:I8))/(SQRT(COUNT(I2:I8)))</f>
        <v>2.788940500962398</v>
      </c>
    </row>
    <row r="49" spans="3:8" x14ac:dyDescent="0.3">
      <c r="C49" t="s">
        <v>3</v>
      </c>
    </row>
    <row r="50" spans="3:8" x14ac:dyDescent="0.3">
      <c r="C50" t="s">
        <v>33</v>
      </c>
      <c r="G50" t="s">
        <v>34</v>
      </c>
    </row>
    <row r="51" spans="3:8" x14ac:dyDescent="0.3">
      <c r="D51" s="2" t="s">
        <v>22</v>
      </c>
      <c r="E51" t="s">
        <v>7</v>
      </c>
      <c r="G51" t="s">
        <v>22</v>
      </c>
      <c r="H51" t="s">
        <v>7</v>
      </c>
    </row>
    <row r="52" spans="3:8" x14ac:dyDescent="0.3">
      <c r="C52" t="s">
        <v>35</v>
      </c>
      <c r="D52">
        <f>AVERAGE(J21:J25)</f>
        <v>163.93998506666665</v>
      </c>
      <c r="E52">
        <f>AVERAGE(J9:J15)</f>
        <v>110.37724800000001</v>
      </c>
      <c r="F52" t="s">
        <v>35</v>
      </c>
      <c r="G52">
        <f>(STDEVA(J21:J25))/(SQRT(COUNT(J21:J25)))</f>
        <v>34.329662690428911</v>
      </c>
      <c r="H52">
        <f>(STDEVA(J9:J15))/(SQRT(COUNT(J9:J15)))</f>
        <v>17.978181492813675</v>
      </c>
    </row>
    <row r="53" spans="3:8" x14ac:dyDescent="0.3">
      <c r="C53" t="s">
        <v>36</v>
      </c>
      <c r="D53">
        <f>AVERAGE(J16:J20)</f>
        <v>127.86780533333334</v>
      </c>
      <c r="E53">
        <f>AVERAGE(J2:J8)</f>
        <v>243.76765866666668</v>
      </c>
      <c r="F53" t="s">
        <v>36</v>
      </c>
      <c r="G53">
        <f>(STDEVA(J16:J20))/(SQRT(COUNT(J16:J20)))</f>
        <v>11.156644443531954</v>
      </c>
      <c r="H53">
        <f>(STDEVA(J2:J8))/(SQRT(COUNT(J2:J8)))</f>
        <v>27.3346412733165</v>
      </c>
    </row>
    <row r="56" spans="3:8" x14ac:dyDescent="0.3">
      <c r="C56" t="s">
        <v>5</v>
      </c>
    </row>
    <row r="57" spans="3:8" x14ac:dyDescent="0.3">
      <c r="C57" t="s">
        <v>33</v>
      </c>
      <c r="G57" t="s">
        <v>34</v>
      </c>
    </row>
    <row r="58" spans="3:8" x14ac:dyDescent="0.3">
      <c r="D58" s="2" t="s">
        <v>22</v>
      </c>
      <c r="E58" t="s">
        <v>7</v>
      </c>
      <c r="G58" t="s">
        <v>22</v>
      </c>
      <c r="H58" t="s">
        <v>7</v>
      </c>
    </row>
    <row r="59" spans="3:8" x14ac:dyDescent="0.3">
      <c r="C59" t="s">
        <v>35</v>
      </c>
      <c r="D59" s="3">
        <f>AVERAGE(L21:L25)</f>
        <v>103.3435648</v>
      </c>
      <c r="E59">
        <f>AVERAGE(L9:L15)</f>
        <v>90.801088000000007</v>
      </c>
      <c r="F59" t="s">
        <v>35</v>
      </c>
      <c r="G59">
        <f>(STDEVA(L21:L25))/(SQRT(COUNT(L21:L25)))</f>
        <v>4.8302176427652075</v>
      </c>
      <c r="H59">
        <f>(STDEVA(L9:L15))/(SQRT(COUNT(L9:L15)))</f>
        <v>10.919449088106722</v>
      </c>
    </row>
    <row r="60" spans="3:8" x14ac:dyDescent="0.3">
      <c r="C60" t="s">
        <v>36</v>
      </c>
      <c r="D60">
        <f>AVERAGE(L16:L20)</f>
        <v>107.53153600000002</v>
      </c>
      <c r="E60">
        <f>AVERAGE(L2:L8)</f>
        <v>139.931264</v>
      </c>
      <c r="F60" t="s">
        <v>36</v>
      </c>
      <c r="G60">
        <f>(STDEVA(L16:L20))/(SQRT(COUNT(L16:L20)))</f>
        <v>8.3681387273338306</v>
      </c>
      <c r="H60">
        <f>(STDEVA(L2:L8))/(SQRT(COUNT(L2:L8)))</f>
        <v>18.158529565912069</v>
      </c>
    </row>
    <row r="62" spans="3:8" x14ac:dyDescent="0.3">
      <c r="C62" t="s">
        <v>4</v>
      </c>
    </row>
    <row r="63" spans="3:8" x14ac:dyDescent="0.3">
      <c r="C63" t="s">
        <v>33</v>
      </c>
      <c r="G63" t="s">
        <v>34</v>
      </c>
    </row>
    <row r="64" spans="3:8" x14ac:dyDescent="0.3">
      <c r="D64" s="2" t="s">
        <v>22</v>
      </c>
      <c r="E64" t="s">
        <v>7</v>
      </c>
      <c r="G64" t="s">
        <v>22</v>
      </c>
      <c r="H64" t="s">
        <v>7</v>
      </c>
    </row>
    <row r="65" spans="3:8" x14ac:dyDescent="0.3">
      <c r="C65" t="s">
        <v>35</v>
      </c>
      <c r="D65" s="3">
        <f>AVERAGE(K21:K25)</f>
        <v>13.008240000000001</v>
      </c>
      <c r="E65" s="3">
        <f>AVERAGE(K9:K15)</f>
        <v>13.213173333333332</v>
      </c>
      <c r="F65" t="s">
        <v>35</v>
      </c>
      <c r="G65">
        <f>(STDEVA(K21:K25))/(SQRT(COUNT(K21:K25)))</f>
        <v>9.2605067263905898</v>
      </c>
      <c r="H65">
        <f>(STDEVA(K9:K15))/(SQRT(COUNT(K9:K15)))</f>
        <v>3.3896728741249738</v>
      </c>
    </row>
    <row r="66" spans="3:8" x14ac:dyDescent="0.3">
      <c r="C66" t="s">
        <v>36</v>
      </c>
      <c r="D66" s="3">
        <f>AVERAGE(K16:K20)</f>
        <v>13.251406933333334</v>
      </c>
      <c r="E66" s="3">
        <f>AVERAGE(K2:K8)</f>
        <v>10.148607999999999</v>
      </c>
      <c r="F66" t="s">
        <v>36</v>
      </c>
      <c r="G66">
        <f>(STDEVA(K16:K20))/(SQRT(COUNT(K16:K20)))</f>
        <v>4.0039923018697072</v>
      </c>
      <c r="H66">
        <f>(STDEVA(K2:K8))/(SQRT(COUNT(K2:K8)))</f>
        <v>2.0023284774228882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B80C9-06AC-4994-BE70-E1A438C7D494}">
  <dimension ref="A1:L66"/>
  <sheetViews>
    <sheetView topLeftCell="A40" zoomScale="70" zoomScaleNormal="70" workbookViewId="0">
      <selection activeCell="I73" sqref="I73"/>
    </sheetView>
  </sheetViews>
  <sheetFormatPr defaultRowHeight="14.4" x14ac:dyDescent="0.3"/>
  <cols>
    <col min="1" max="1" width="15.88671875" customWidth="1"/>
    <col min="15" max="15" width="13.6640625" customWidth="1"/>
  </cols>
  <sheetData>
    <row r="1" spans="1:12" x14ac:dyDescent="0.3">
      <c r="A1" s="12" t="s">
        <v>91</v>
      </c>
      <c r="B1" s="12" t="s">
        <v>92</v>
      </c>
      <c r="C1" s="12" t="s">
        <v>93</v>
      </c>
      <c r="D1" s="12" t="s">
        <v>94</v>
      </c>
      <c r="E1" s="12" t="s">
        <v>95</v>
      </c>
      <c r="F1" s="12" t="s">
        <v>96</v>
      </c>
      <c r="G1" s="12" t="s">
        <v>133</v>
      </c>
      <c r="H1" s="12" t="s">
        <v>134</v>
      </c>
      <c r="I1" s="12" t="s">
        <v>135</v>
      </c>
      <c r="J1" s="12" t="s">
        <v>136</v>
      </c>
      <c r="K1" s="12" t="s">
        <v>137</v>
      </c>
      <c r="L1" s="12" t="s">
        <v>138</v>
      </c>
    </row>
    <row r="2" spans="1:12" x14ac:dyDescent="0.3">
      <c r="A2" t="s">
        <v>97</v>
      </c>
      <c r="B2" t="s">
        <v>98</v>
      </c>
      <c r="C2" t="s">
        <v>99</v>
      </c>
      <c r="D2" t="s">
        <v>100</v>
      </c>
      <c r="E2" t="s">
        <v>100</v>
      </c>
      <c r="F2">
        <v>19.98</v>
      </c>
      <c r="G2">
        <v>10.470512000000001</v>
      </c>
      <c r="H2">
        <v>8.463205333333331</v>
      </c>
      <c r="I2">
        <v>6.8590486666666681</v>
      </c>
      <c r="J2">
        <v>354.33947733333332</v>
      </c>
      <c r="K2">
        <v>1.5479968</v>
      </c>
      <c r="L2">
        <v>79.44174933333332</v>
      </c>
    </row>
    <row r="3" spans="1:12" x14ac:dyDescent="0.3">
      <c r="A3" t="s">
        <v>101</v>
      </c>
      <c r="B3" t="s">
        <v>98</v>
      </c>
      <c r="C3" t="s">
        <v>99</v>
      </c>
      <c r="D3" t="s">
        <v>100</v>
      </c>
      <c r="E3" t="s">
        <v>100</v>
      </c>
      <c r="F3">
        <v>20.47</v>
      </c>
      <c r="G3">
        <v>27.713391999999999</v>
      </c>
      <c r="H3">
        <v>7.8339594666666654</v>
      </c>
      <c r="I3">
        <v>3.0026906666666666</v>
      </c>
      <c r="J3">
        <v>261.74549333333334</v>
      </c>
      <c r="K3">
        <v>3.1423317333333332</v>
      </c>
      <c r="L3">
        <v>103.94682666666665</v>
      </c>
    </row>
    <row r="4" spans="1:12" x14ac:dyDescent="0.3">
      <c r="A4" t="s">
        <v>102</v>
      </c>
      <c r="B4" t="s">
        <v>98</v>
      </c>
      <c r="C4" t="s">
        <v>99</v>
      </c>
      <c r="D4" t="s">
        <v>103</v>
      </c>
      <c r="E4" t="s">
        <v>104</v>
      </c>
      <c r="F4">
        <v>17.940000000000001</v>
      </c>
      <c r="G4">
        <v>20.224933999999998</v>
      </c>
      <c r="H4">
        <v>6.9186730666666652</v>
      </c>
      <c r="I4">
        <v>4.7902423333333344</v>
      </c>
      <c r="J4">
        <v>724.65478399999995</v>
      </c>
      <c r="K4">
        <v>1.393608533333333</v>
      </c>
      <c r="L4">
        <v>162.41515733333333</v>
      </c>
    </row>
    <row r="5" spans="1:12" x14ac:dyDescent="0.3">
      <c r="A5" t="s">
        <v>105</v>
      </c>
      <c r="B5" t="s">
        <v>98</v>
      </c>
      <c r="C5" t="s">
        <v>99</v>
      </c>
      <c r="D5" t="s">
        <v>103</v>
      </c>
      <c r="E5" t="s">
        <v>104</v>
      </c>
      <c r="F5">
        <v>19.23</v>
      </c>
    </row>
    <row r="6" spans="1:12" x14ac:dyDescent="0.3">
      <c r="A6" t="s">
        <v>106</v>
      </c>
      <c r="B6" t="s">
        <v>98</v>
      </c>
      <c r="C6" t="s">
        <v>99</v>
      </c>
      <c r="D6" t="s">
        <v>107</v>
      </c>
      <c r="E6" t="s">
        <v>104</v>
      </c>
      <c r="F6">
        <v>19.3</v>
      </c>
      <c r="G6">
        <v>20.180030666666664</v>
      </c>
      <c r="H6">
        <v>12.209231999999997</v>
      </c>
      <c r="I6">
        <v>10.348983333333333</v>
      </c>
      <c r="J6">
        <v>403.73939200000001</v>
      </c>
      <c r="K6">
        <v>4.6353290666666656</v>
      </c>
      <c r="L6">
        <v>138.12444799999997</v>
      </c>
    </row>
    <row r="7" spans="1:12" x14ac:dyDescent="0.3">
      <c r="A7" t="s">
        <v>108</v>
      </c>
      <c r="B7" t="s">
        <v>98</v>
      </c>
      <c r="C7" t="s">
        <v>99</v>
      </c>
      <c r="D7" t="s">
        <v>107</v>
      </c>
      <c r="E7" t="s">
        <v>100</v>
      </c>
      <c r="F7">
        <v>14.04</v>
      </c>
      <c r="G7">
        <v>20.182393999999995</v>
      </c>
      <c r="H7">
        <v>6.6040501333333301</v>
      </c>
      <c r="I7">
        <v>5.9291256666666667</v>
      </c>
      <c r="J7">
        <v>675.09463466666659</v>
      </c>
      <c r="K7">
        <v>2.1131488000000003</v>
      </c>
      <c r="L7">
        <v>123.36986666666667</v>
      </c>
    </row>
    <row r="8" spans="1:12" x14ac:dyDescent="0.3">
      <c r="A8" t="s">
        <v>109</v>
      </c>
      <c r="B8" t="s">
        <v>98</v>
      </c>
      <c r="C8" t="s">
        <v>99</v>
      </c>
      <c r="D8" t="s">
        <v>107</v>
      </c>
      <c r="E8" t="s">
        <v>100</v>
      </c>
      <c r="F8">
        <v>14.05</v>
      </c>
      <c r="G8">
        <v>17.023090000000003</v>
      </c>
      <c r="H8">
        <v>8.9164095999999997</v>
      </c>
      <c r="I8">
        <v>3.5929293333333341</v>
      </c>
      <c r="J8">
        <v>783.32665599999996</v>
      </c>
      <c r="K8">
        <v>3.0786709333333331</v>
      </c>
      <c r="L8">
        <v>144.49702399999995</v>
      </c>
    </row>
    <row r="9" spans="1:12" x14ac:dyDescent="0.3">
      <c r="A9" t="s">
        <v>110</v>
      </c>
      <c r="B9" t="s">
        <v>111</v>
      </c>
      <c r="C9" t="s">
        <v>99</v>
      </c>
      <c r="D9" t="s">
        <v>112</v>
      </c>
      <c r="E9" t="s">
        <v>100</v>
      </c>
      <c r="F9">
        <v>20.18</v>
      </c>
      <c r="G9">
        <v>24.391017999999999</v>
      </c>
      <c r="H9">
        <v>14.661255466666661</v>
      </c>
      <c r="I9">
        <v>5.382461666666666</v>
      </c>
      <c r="J9">
        <v>273.96663466666666</v>
      </c>
      <c r="K9">
        <v>4.5253301333333331</v>
      </c>
      <c r="L9">
        <v>56.528192000000004</v>
      </c>
    </row>
    <row r="10" spans="1:12" x14ac:dyDescent="0.3">
      <c r="A10" t="s">
        <v>113</v>
      </c>
      <c r="B10" t="s">
        <v>111</v>
      </c>
      <c r="C10" t="s">
        <v>99</v>
      </c>
      <c r="D10" t="s">
        <v>114</v>
      </c>
      <c r="E10" t="s">
        <v>100</v>
      </c>
      <c r="F10">
        <v>17.170000000000002</v>
      </c>
      <c r="G10">
        <v>24.725666</v>
      </c>
      <c r="H10">
        <v>9.1734346666666653</v>
      </c>
      <c r="I10">
        <v>3.0571589999999995</v>
      </c>
      <c r="J10">
        <v>436.21939199999997</v>
      </c>
      <c r="K10">
        <v>3.7505738666666661</v>
      </c>
      <c r="L10">
        <v>150.14204799999999</v>
      </c>
    </row>
    <row r="11" spans="1:12" x14ac:dyDescent="0.3">
      <c r="A11" t="s">
        <v>115</v>
      </c>
      <c r="B11" t="s">
        <v>111</v>
      </c>
      <c r="C11" t="s">
        <v>99</v>
      </c>
      <c r="D11" t="s">
        <v>114</v>
      </c>
      <c r="E11" t="s">
        <v>100</v>
      </c>
      <c r="F11">
        <v>19.14</v>
      </c>
      <c r="G11">
        <v>28.009753999999997</v>
      </c>
      <c r="H11">
        <v>16.649897600000003</v>
      </c>
      <c r="I11">
        <v>8.263341333333333</v>
      </c>
      <c r="J11">
        <v>351.54186666666658</v>
      </c>
      <c r="K11">
        <v>3.7408298666666657</v>
      </c>
      <c r="L11">
        <v>152.01289599999996</v>
      </c>
    </row>
    <row r="12" spans="1:12" x14ac:dyDescent="0.3">
      <c r="A12" t="s">
        <v>116</v>
      </c>
      <c r="B12" t="s">
        <v>111</v>
      </c>
      <c r="C12" t="s">
        <v>99</v>
      </c>
      <c r="D12" t="s">
        <v>117</v>
      </c>
      <c r="E12" t="s">
        <v>104</v>
      </c>
      <c r="F12">
        <v>23.46</v>
      </c>
      <c r="G12">
        <v>22.264018</v>
      </c>
      <c r="H12">
        <v>5.4700650666666659</v>
      </c>
      <c r="I12">
        <v>8.0187290000000022</v>
      </c>
      <c r="J12">
        <v>362.52443733333337</v>
      </c>
      <c r="K12">
        <v>5.3310506666666662</v>
      </c>
      <c r="L12">
        <v>118.655936</v>
      </c>
    </row>
    <row r="13" spans="1:12" x14ac:dyDescent="0.3">
      <c r="A13" t="s">
        <v>118</v>
      </c>
      <c r="B13" t="s">
        <v>111</v>
      </c>
      <c r="C13" t="s">
        <v>99</v>
      </c>
      <c r="D13" t="s">
        <v>117</v>
      </c>
      <c r="E13" t="s">
        <v>104</v>
      </c>
      <c r="F13">
        <v>21.19</v>
      </c>
      <c r="G13">
        <v>16.727437000000002</v>
      </c>
      <c r="H13">
        <v>11.066802133333333</v>
      </c>
      <c r="I13">
        <v>8.9555843333333343</v>
      </c>
      <c r="J13">
        <v>371.70111999999995</v>
      </c>
      <c r="K13">
        <v>5.6881141333333334</v>
      </c>
      <c r="L13">
        <v>111.65757866666668</v>
      </c>
    </row>
    <row r="14" spans="1:12" x14ac:dyDescent="0.3">
      <c r="A14" t="s">
        <v>119</v>
      </c>
      <c r="B14" t="s">
        <v>111</v>
      </c>
      <c r="C14" t="s">
        <v>99</v>
      </c>
      <c r="D14" t="s">
        <v>120</v>
      </c>
      <c r="E14" t="s">
        <v>104</v>
      </c>
      <c r="F14">
        <v>24.55</v>
      </c>
      <c r="G14">
        <v>21.007669999999997</v>
      </c>
      <c r="H14">
        <v>14.568362666666665</v>
      </c>
      <c r="I14">
        <v>8.4455626666666674</v>
      </c>
      <c r="J14">
        <v>409.51650133333334</v>
      </c>
      <c r="K14">
        <v>9.7779957333333325</v>
      </c>
      <c r="L14">
        <v>88.33693866666664</v>
      </c>
    </row>
    <row r="15" spans="1:12" x14ac:dyDescent="0.3">
      <c r="A15" t="s">
        <v>121</v>
      </c>
      <c r="B15" t="s">
        <v>111</v>
      </c>
      <c r="C15" t="s">
        <v>99</v>
      </c>
      <c r="D15" t="s">
        <v>120</v>
      </c>
      <c r="E15" t="s">
        <v>104</v>
      </c>
      <c r="F15">
        <v>23.62</v>
      </c>
      <c r="G15">
        <v>17.410204</v>
      </c>
      <c r="H15">
        <v>7.5483519999999986</v>
      </c>
      <c r="I15">
        <v>5.4567366666666661</v>
      </c>
      <c r="J15">
        <v>409.1570559999999</v>
      </c>
      <c r="K15">
        <v>5.0090655999999996</v>
      </c>
      <c r="L15">
        <v>61.610229333333322</v>
      </c>
    </row>
    <row r="16" spans="1:12" x14ac:dyDescent="0.3">
      <c r="A16" t="s">
        <v>122</v>
      </c>
      <c r="B16" t="s">
        <v>98</v>
      </c>
      <c r="C16" t="s">
        <v>123</v>
      </c>
      <c r="D16" t="s">
        <v>107</v>
      </c>
      <c r="E16" t="s">
        <v>104</v>
      </c>
      <c r="F16">
        <v>26.99</v>
      </c>
      <c r="G16">
        <v>29.607840000000003</v>
      </c>
      <c r="H16">
        <v>9.7723658666666662</v>
      </c>
      <c r="I16">
        <v>5.6231126666666649</v>
      </c>
      <c r="J16">
        <v>513.61273599999981</v>
      </c>
      <c r="K16">
        <v>5.4438645333333326</v>
      </c>
      <c r="L16">
        <v>149.36036266666667</v>
      </c>
    </row>
    <row r="17" spans="1:12" x14ac:dyDescent="0.3">
      <c r="A17" t="s">
        <v>124</v>
      </c>
      <c r="B17" t="s">
        <v>98</v>
      </c>
      <c r="C17" t="s">
        <v>123</v>
      </c>
      <c r="D17" t="s">
        <v>107</v>
      </c>
      <c r="E17" t="s">
        <v>104</v>
      </c>
      <c r="F17">
        <v>18.8</v>
      </c>
      <c r="G17">
        <v>18.326232000000001</v>
      </c>
      <c r="H17">
        <v>8.3402144000000007</v>
      </c>
      <c r="I17">
        <v>6.7976480000000006</v>
      </c>
      <c r="J17">
        <v>575.23379199999988</v>
      </c>
      <c r="K17">
        <v>5.3957941333333315</v>
      </c>
      <c r="L17">
        <v>148.05683199999999</v>
      </c>
    </row>
    <row r="18" spans="1:12" x14ac:dyDescent="0.3">
      <c r="A18" t="s">
        <v>125</v>
      </c>
      <c r="B18" t="s">
        <v>98</v>
      </c>
      <c r="C18" t="s">
        <v>123</v>
      </c>
      <c r="D18" t="s">
        <v>107</v>
      </c>
      <c r="E18" t="s">
        <v>104</v>
      </c>
      <c r="F18">
        <v>18.55</v>
      </c>
      <c r="G18">
        <v>17.018836</v>
      </c>
      <c r="H18">
        <v>8.9001695999999999</v>
      </c>
      <c r="I18">
        <v>6.251974333333334</v>
      </c>
      <c r="J18">
        <v>491.27948799999984</v>
      </c>
      <c r="K18">
        <v>1.4102815999999996</v>
      </c>
      <c r="L18">
        <v>116.12466133333332</v>
      </c>
    </row>
    <row r="19" spans="1:12" x14ac:dyDescent="0.3">
      <c r="A19" t="s">
        <v>126</v>
      </c>
      <c r="B19" t="s">
        <v>98</v>
      </c>
      <c r="C19" t="s">
        <v>123</v>
      </c>
      <c r="D19" t="s">
        <v>107</v>
      </c>
      <c r="E19" t="s">
        <v>100</v>
      </c>
      <c r="F19">
        <v>19.78</v>
      </c>
      <c r="G19">
        <v>22.679492</v>
      </c>
      <c r="H19">
        <v>6.5271808</v>
      </c>
      <c r="I19">
        <v>3.3701043333333338</v>
      </c>
      <c r="J19">
        <v>448.95588266666664</v>
      </c>
      <c r="K19">
        <v>3.8893717333333324</v>
      </c>
      <c r="L19">
        <v>140.04076800000001</v>
      </c>
    </row>
    <row r="20" spans="1:12" x14ac:dyDescent="0.3">
      <c r="A20" t="s">
        <v>127</v>
      </c>
      <c r="B20" t="s">
        <v>98</v>
      </c>
      <c r="C20" t="s">
        <v>123</v>
      </c>
      <c r="D20" t="s">
        <v>107</v>
      </c>
      <c r="E20" t="s">
        <v>100</v>
      </c>
      <c r="F20">
        <v>14.8</v>
      </c>
      <c r="G20">
        <v>16.034034999999999</v>
      </c>
      <c r="H20">
        <v>11.332055466666668</v>
      </c>
      <c r="I20">
        <v>5.272534666666667</v>
      </c>
      <c r="J20">
        <v>580.34397866666654</v>
      </c>
      <c r="K20">
        <v>3.4972298666666672</v>
      </c>
      <c r="L20">
        <v>153.01544533333328</v>
      </c>
    </row>
    <row r="21" spans="1:12" x14ac:dyDescent="0.3">
      <c r="A21" t="s">
        <v>128</v>
      </c>
      <c r="B21" t="s">
        <v>111</v>
      </c>
      <c r="C21" t="s">
        <v>123</v>
      </c>
      <c r="D21" t="s">
        <v>114</v>
      </c>
      <c r="E21" t="s">
        <v>104</v>
      </c>
      <c r="F21">
        <v>22.05</v>
      </c>
      <c r="G21">
        <v>16.411932</v>
      </c>
      <c r="H21">
        <v>7.7718143999999993</v>
      </c>
      <c r="I21">
        <v>5.2279696666666666</v>
      </c>
      <c r="J21">
        <v>361.93113599999998</v>
      </c>
      <c r="K21">
        <v>4.5656053333333322</v>
      </c>
      <c r="L21">
        <v>142.05885866666665</v>
      </c>
    </row>
    <row r="22" spans="1:12" x14ac:dyDescent="0.3">
      <c r="A22" t="s">
        <v>129</v>
      </c>
      <c r="B22" t="s">
        <v>111</v>
      </c>
      <c r="C22" t="s">
        <v>123</v>
      </c>
      <c r="D22" t="s">
        <v>114</v>
      </c>
      <c r="E22" t="s">
        <v>104</v>
      </c>
      <c r="F22">
        <v>19.8</v>
      </c>
      <c r="G22">
        <v>24.087566000000002</v>
      </c>
      <c r="H22">
        <v>11.578903466666663</v>
      </c>
      <c r="I22">
        <v>5.6151900000000001</v>
      </c>
      <c r="J22">
        <v>339.86205866666671</v>
      </c>
      <c r="K22">
        <v>3.5994336000000002</v>
      </c>
      <c r="L22">
        <v>105.15075199999997</v>
      </c>
    </row>
    <row r="23" spans="1:12" x14ac:dyDescent="0.3">
      <c r="A23" t="s">
        <v>130</v>
      </c>
      <c r="B23" t="s">
        <v>111</v>
      </c>
      <c r="C23" t="s">
        <v>123</v>
      </c>
      <c r="D23" t="s">
        <v>120</v>
      </c>
      <c r="E23" t="s">
        <v>100</v>
      </c>
      <c r="F23">
        <v>26.52</v>
      </c>
      <c r="G23">
        <v>13.954538000000003</v>
      </c>
      <c r="H23">
        <v>9.7769130666666673</v>
      </c>
      <c r="I23">
        <v>3.6899819999999997</v>
      </c>
      <c r="J23">
        <v>296.96247466666659</v>
      </c>
      <c r="K23">
        <v>4.810937599999999</v>
      </c>
      <c r="L23">
        <v>92.708746666666656</v>
      </c>
    </row>
    <row r="24" spans="1:12" x14ac:dyDescent="0.3">
      <c r="A24" t="s">
        <v>131</v>
      </c>
      <c r="B24" t="s">
        <v>111</v>
      </c>
      <c r="C24" t="s">
        <v>123</v>
      </c>
      <c r="D24" t="s">
        <v>117</v>
      </c>
      <c r="E24" t="s">
        <v>100</v>
      </c>
      <c r="F24">
        <v>17.89</v>
      </c>
      <c r="G24">
        <v>15.515756</v>
      </c>
      <c r="H24">
        <v>13.052412799999999</v>
      </c>
      <c r="I24">
        <v>5.445843</v>
      </c>
      <c r="J24">
        <v>402.21932799999996</v>
      </c>
      <c r="K24">
        <v>8.8330442666666649</v>
      </c>
      <c r="L24">
        <v>129.06036266666666</v>
      </c>
    </row>
    <row r="25" spans="1:12" x14ac:dyDescent="0.3">
      <c r="A25" t="s">
        <v>132</v>
      </c>
      <c r="B25" t="s">
        <v>111</v>
      </c>
      <c r="C25" t="s">
        <v>123</v>
      </c>
      <c r="D25" t="s">
        <v>117</v>
      </c>
      <c r="E25" t="s">
        <v>100</v>
      </c>
      <c r="F25">
        <v>18.37</v>
      </c>
      <c r="G25">
        <v>12.500378999999999</v>
      </c>
      <c r="H25">
        <v>9.2377450666666672</v>
      </c>
      <c r="I25">
        <v>6.373785333333335</v>
      </c>
      <c r="J25">
        <v>575.83575466666662</v>
      </c>
      <c r="K25">
        <v>3.291523199999999</v>
      </c>
      <c r="L25">
        <v>147.19286399999999</v>
      </c>
    </row>
    <row r="28" spans="1:12" x14ac:dyDescent="0.3">
      <c r="C28" t="s">
        <v>32</v>
      </c>
    </row>
    <row r="29" spans="1:12" x14ac:dyDescent="0.3">
      <c r="C29" t="s">
        <v>33</v>
      </c>
      <c r="G29" t="s">
        <v>34</v>
      </c>
    </row>
    <row r="30" spans="1:12" x14ac:dyDescent="0.3">
      <c r="D30" s="2" t="s">
        <v>22</v>
      </c>
      <c r="E30" t="s">
        <v>7</v>
      </c>
      <c r="G30" t="s">
        <v>22</v>
      </c>
      <c r="H30" t="s">
        <v>7</v>
      </c>
    </row>
    <row r="31" spans="1:12" x14ac:dyDescent="0.3">
      <c r="C31" t="s">
        <v>35</v>
      </c>
      <c r="D31" s="3">
        <f>AVERAGE(G21:G25)</f>
        <v>16.494034199999998</v>
      </c>
      <c r="E31">
        <f>AVERAGE(G9:G15)</f>
        <v>22.076538142857142</v>
      </c>
      <c r="F31" t="s">
        <v>35</v>
      </c>
      <c r="G31">
        <f>(STDEVA(G21:G25))/(SQRT(COUNT(G21:G25)))</f>
        <v>2.0127570272110931</v>
      </c>
      <c r="H31">
        <f>(STDEVA(G9:G15))/(SQRT(COUNT(G9:G15)))</f>
        <v>1.5364068393574324</v>
      </c>
    </row>
    <row r="32" spans="1:12" x14ac:dyDescent="0.3">
      <c r="C32" t="s">
        <v>36</v>
      </c>
      <c r="D32" s="3">
        <f>AVERAGE(G16:G20)</f>
        <v>20.733287000000001</v>
      </c>
      <c r="E32">
        <f>AVERAGE(G2:G8)</f>
        <v>19.299058777777773</v>
      </c>
      <c r="F32" t="s">
        <v>36</v>
      </c>
      <c r="G32">
        <f>(STDEVA(G16:G20))/(SQRT(COUNT(G16:G20)))</f>
        <v>2.4921821183027943</v>
      </c>
      <c r="H32">
        <f>(STDEVA(G2:G8))/(SQRT(COUNT(G2:G8)))</f>
        <v>2.2828192596756258</v>
      </c>
    </row>
    <row r="35" spans="3:8" x14ac:dyDescent="0.3">
      <c r="C35" t="s">
        <v>1</v>
      </c>
    </row>
    <row r="36" spans="3:8" x14ac:dyDescent="0.3">
      <c r="C36" t="s">
        <v>33</v>
      </c>
      <c r="G36" t="s">
        <v>34</v>
      </c>
    </row>
    <row r="37" spans="3:8" x14ac:dyDescent="0.3">
      <c r="D37" s="2" t="s">
        <v>22</v>
      </c>
      <c r="E37" t="s">
        <v>7</v>
      </c>
      <c r="G37" t="s">
        <v>22</v>
      </c>
      <c r="H37" t="s">
        <v>7</v>
      </c>
    </row>
    <row r="38" spans="3:8" x14ac:dyDescent="0.3">
      <c r="C38" t="s">
        <v>35</v>
      </c>
      <c r="D38">
        <f>AVERAGE(H21:H25)</f>
        <v>10.283557759999999</v>
      </c>
      <c r="E38">
        <f>AVERAGE(H9:H15)</f>
        <v>11.305452799999998</v>
      </c>
      <c r="F38" t="s">
        <v>35</v>
      </c>
      <c r="G38">
        <f>(STDEVA(H21:H25))/(SQRT(COUNT(H21:H25)))</f>
        <v>0.92205603066291997</v>
      </c>
      <c r="H38">
        <f>(STDEVA(H9:H15))/(SQRT(COUNT(H9:H15)))</f>
        <v>1.5678396908235084</v>
      </c>
    </row>
    <row r="39" spans="3:8" x14ac:dyDescent="0.3">
      <c r="C39" t="s">
        <v>36</v>
      </c>
      <c r="D39">
        <f>AVERAGE(H16:H20)</f>
        <v>8.9743972266666656</v>
      </c>
      <c r="E39">
        <f>AVERAGE(H2:H8)</f>
        <v>8.4909215999999983</v>
      </c>
      <c r="F39" t="s">
        <v>36</v>
      </c>
      <c r="G39">
        <f>(STDEVA(H16:H20))/(SQRT(COUNT(H16:H20)))</f>
        <v>0.79346934925711343</v>
      </c>
      <c r="H39">
        <f>(STDEVA(H2:H8))/(SQRT(COUNT(H3:H9)))</f>
        <v>0.82606474902099525</v>
      </c>
    </row>
    <row r="42" spans="3:8" x14ac:dyDescent="0.3">
      <c r="C42" t="s">
        <v>2</v>
      </c>
    </row>
    <row r="43" spans="3:8" x14ac:dyDescent="0.3">
      <c r="C43" t="s">
        <v>33</v>
      </c>
      <c r="G43" t="s">
        <v>34</v>
      </c>
    </row>
    <row r="44" spans="3:8" x14ac:dyDescent="0.3">
      <c r="D44" s="2" t="s">
        <v>22</v>
      </c>
      <c r="E44" t="s">
        <v>7</v>
      </c>
      <c r="G44" t="s">
        <v>22</v>
      </c>
      <c r="H44" t="s">
        <v>7</v>
      </c>
    </row>
    <row r="45" spans="3:8" x14ac:dyDescent="0.3">
      <c r="C45" t="s">
        <v>35</v>
      </c>
      <c r="D45">
        <f>AVERAGE(I21:I25)</f>
        <v>5.2705539999999997</v>
      </c>
      <c r="E45">
        <f>AVERAGE(I9:I15)</f>
        <v>6.7970820952380953</v>
      </c>
      <c r="F45" t="s">
        <v>35</v>
      </c>
      <c r="G45">
        <f>(STDEVA(I21:I25))/(SQRT(COUNT(I21:I25)))</f>
        <v>0.43969539760468918</v>
      </c>
      <c r="H45">
        <f>(STDEVA(I9:I15))/(SQRT(COUNT(I9:I15)))</f>
        <v>0.82813127269966325</v>
      </c>
    </row>
    <row r="46" spans="3:8" x14ac:dyDescent="0.3">
      <c r="C46" t="s">
        <v>36</v>
      </c>
      <c r="D46">
        <f>AVERAGE(I16:I20)</f>
        <v>5.4630747999999993</v>
      </c>
      <c r="E46">
        <f>AVERAGE(I2:I8)</f>
        <v>5.7538366666666674</v>
      </c>
      <c r="F46" t="s">
        <v>36</v>
      </c>
      <c r="G46">
        <f>(STDEVA(I16:I20))/(SQRT(COUNT(I16:I20)))</f>
        <v>0.5850594472089391</v>
      </c>
      <c r="H46">
        <f>(STDEVA(I2:I8))/(SQRT(COUNT(I2:I8)))</f>
        <v>1.0883386657722038</v>
      </c>
    </row>
    <row r="49" spans="3:8" x14ac:dyDescent="0.3">
      <c r="C49" t="s">
        <v>3</v>
      </c>
    </row>
    <row r="50" spans="3:8" x14ac:dyDescent="0.3">
      <c r="C50" t="s">
        <v>33</v>
      </c>
      <c r="G50" t="s">
        <v>34</v>
      </c>
    </row>
    <row r="51" spans="3:8" x14ac:dyDescent="0.3">
      <c r="D51" s="2" t="s">
        <v>22</v>
      </c>
      <c r="E51" t="s">
        <v>7</v>
      </c>
      <c r="G51" t="s">
        <v>22</v>
      </c>
      <c r="H51" t="s">
        <v>7</v>
      </c>
    </row>
    <row r="52" spans="3:8" x14ac:dyDescent="0.3">
      <c r="C52" t="s">
        <v>35</v>
      </c>
      <c r="D52">
        <f>AVERAGE(J21:J25)</f>
        <v>395.36215039999996</v>
      </c>
      <c r="E52">
        <f>AVERAGE(J9:J15)</f>
        <v>373.51814400000001</v>
      </c>
      <c r="F52" t="s">
        <v>35</v>
      </c>
      <c r="G52">
        <f>(STDEVA(J21:J25))/(SQRT(COUNT(J21:J25)))</f>
        <v>48.217285185027713</v>
      </c>
      <c r="H52">
        <f>(STDEVA(J9:J15))/(SQRT(COUNT(J9:J15)))</f>
        <v>20.127618562837252</v>
      </c>
    </row>
    <row r="53" spans="3:8" x14ac:dyDescent="0.3">
      <c r="C53" t="s">
        <v>36</v>
      </c>
      <c r="D53">
        <f>AVERAGE(J16:J20)</f>
        <v>521.88517546666651</v>
      </c>
      <c r="E53">
        <f>AVERAGE(J2:J8)</f>
        <v>533.8167395555555</v>
      </c>
      <c r="F53" t="s">
        <v>36</v>
      </c>
      <c r="G53">
        <f>(STDEVA(J16:J20))/(SQRT(COUNT(J16:J20)))</f>
        <v>25.087177667029465</v>
      </c>
      <c r="H53">
        <f>(STDEVA(J2:J8))/(SQRT(COUNT(J2:J8)))</f>
        <v>89.775417622959935</v>
      </c>
    </row>
    <row r="56" spans="3:8" x14ac:dyDescent="0.3">
      <c r="C56" t="s">
        <v>5</v>
      </c>
    </row>
    <row r="57" spans="3:8" x14ac:dyDescent="0.3">
      <c r="C57" t="s">
        <v>33</v>
      </c>
      <c r="G57" t="s">
        <v>34</v>
      </c>
    </row>
    <row r="58" spans="3:8" x14ac:dyDescent="0.3">
      <c r="D58" s="2" t="s">
        <v>22</v>
      </c>
      <c r="E58" t="s">
        <v>7</v>
      </c>
      <c r="G58" t="s">
        <v>22</v>
      </c>
      <c r="H58" t="s">
        <v>7</v>
      </c>
    </row>
    <row r="59" spans="3:8" x14ac:dyDescent="0.3">
      <c r="C59" t="s">
        <v>35</v>
      </c>
      <c r="D59" s="3">
        <f>AVERAGE(L21:L25)</f>
        <v>123.23431679999999</v>
      </c>
      <c r="E59">
        <f>AVERAGE(L9:L15)</f>
        <v>105.56340266666666</v>
      </c>
      <c r="F59" t="s">
        <v>35</v>
      </c>
      <c r="G59">
        <f>(STDEVA(L21:L25))/(SQRT(COUNT(L21:L25)))</f>
        <v>10.538367802240229</v>
      </c>
      <c r="H59">
        <f>(STDEVA(L9:L15))/(SQRT(COUNT(L9:L15)))</f>
        <v>14.627476472476323</v>
      </c>
    </row>
    <row r="60" spans="3:8" x14ac:dyDescent="0.3">
      <c r="C60" t="s">
        <v>36</v>
      </c>
      <c r="D60">
        <f>AVERAGE(L16:L20)</f>
        <v>141.31961386666666</v>
      </c>
      <c r="E60">
        <f>AVERAGE(L2:L8)</f>
        <v>125.29917866666665</v>
      </c>
      <c r="F60" t="s">
        <v>36</v>
      </c>
      <c r="G60">
        <f>(STDEVA(L16:L20))/(SQRT(COUNT(L16:L20)))</f>
        <v>6.6455146642118557</v>
      </c>
      <c r="H60">
        <f>(STDEVA(L2:L8))/(SQRT(COUNT(L2:L8)))</f>
        <v>12.210909981223759</v>
      </c>
    </row>
    <row r="62" spans="3:8" x14ac:dyDescent="0.3">
      <c r="C62" t="s">
        <v>4</v>
      </c>
    </row>
    <row r="63" spans="3:8" x14ac:dyDescent="0.3">
      <c r="C63" t="s">
        <v>33</v>
      </c>
      <c r="G63" t="s">
        <v>34</v>
      </c>
    </row>
    <row r="64" spans="3:8" x14ac:dyDescent="0.3">
      <c r="D64" s="2" t="s">
        <v>22</v>
      </c>
      <c r="E64" t="s">
        <v>7</v>
      </c>
      <c r="G64" t="s">
        <v>22</v>
      </c>
      <c r="H64" t="s">
        <v>7</v>
      </c>
    </row>
    <row r="65" spans="3:8" x14ac:dyDescent="0.3">
      <c r="C65" t="s">
        <v>35</v>
      </c>
      <c r="D65" s="3">
        <f>AVERAGE(K21:K25)</f>
        <v>5.0201087999999991</v>
      </c>
      <c r="E65" s="3">
        <f>AVERAGE(K9:K15)</f>
        <v>5.4032799999999996</v>
      </c>
      <c r="F65" t="s">
        <v>35</v>
      </c>
      <c r="G65">
        <f>(STDEVA(K21:K25))/(SQRT(COUNT(K21:K25)))</f>
        <v>0.99486504274470333</v>
      </c>
      <c r="H65">
        <f>(STDEVA(K9:K15))/(SQRT(COUNT(K9:K15)))</f>
        <v>0.78141910403147385</v>
      </c>
    </row>
    <row r="66" spans="3:8" x14ac:dyDescent="0.3">
      <c r="C66" t="s">
        <v>36</v>
      </c>
      <c r="D66" s="3">
        <f>AVERAGE(K16:K20)</f>
        <v>3.9273083733333332</v>
      </c>
      <c r="E66" s="3">
        <f>AVERAGE(K2:K8)</f>
        <v>2.6518476444444441</v>
      </c>
      <c r="F66" t="s">
        <v>36</v>
      </c>
      <c r="G66">
        <f>(STDEVA(K16:K20))/(SQRT(COUNT(K16:K20)))</f>
        <v>0.7408853994372081</v>
      </c>
      <c r="H66">
        <f>(STDEVA(K2:K8))/(SQRT(COUNT(K2:K8)))</f>
        <v>0.49829041418995645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38806-508A-4656-8C31-D61E4D5A86FC}">
  <dimension ref="A1:L66"/>
  <sheetViews>
    <sheetView zoomScale="55" zoomScaleNormal="55" workbookViewId="0">
      <selection activeCell="L25" sqref="A1:L25"/>
    </sheetView>
  </sheetViews>
  <sheetFormatPr defaultRowHeight="14.4" x14ac:dyDescent="0.3"/>
  <cols>
    <col min="1" max="1" width="14.44140625" customWidth="1"/>
    <col min="14" max="14" width="17.33203125" customWidth="1"/>
  </cols>
  <sheetData>
    <row r="1" spans="1:12" x14ac:dyDescent="0.3">
      <c r="A1" s="12" t="s">
        <v>91</v>
      </c>
      <c r="B1" s="12" t="s">
        <v>92</v>
      </c>
      <c r="C1" s="12" t="s">
        <v>93</v>
      </c>
      <c r="D1" s="12" t="s">
        <v>94</v>
      </c>
      <c r="E1" s="12" t="s">
        <v>95</v>
      </c>
      <c r="F1" s="12" t="s">
        <v>96</v>
      </c>
      <c r="G1" s="12" t="s">
        <v>133</v>
      </c>
      <c r="H1" s="12" t="s">
        <v>134</v>
      </c>
      <c r="I1" s="12" t="s">
        <v>135</v>
      </c>
      <c r="J1" s="12" t="s">
        <v>136</v>
      </c>
      <c r="K1" s="12" t="s">
        <v>137</v>
      </c>
      <c r="L1" s="12" t="s">
        <v>138</v>
      </c>
    </row>
    <row r="2" spans="1:12" x14ac:dyDescent="0.3">
      <c r="A2" t="s">
        <v>97</v>
      </c>
      <c r="B2" t="s">
        <v>98</v>
      </c>
      <c r="C2" t="s">
        <v>99</v>
      </c>
      <c r="D2" t="s">
        <v>100</v>
      </c>
      <c r="E2" t="s">
        <v>100</v>
      </c>
      <c r="F2">
        <v>19.98</v>
      </c>
      <c r="G2">
        <v>39.231333333333339</v>
      </c>
      <c r="H2">
        <v>15.018751999999996</v>
      </c>
      <c r="I2">
        <v>23.400586333333333</v>
      </c>
      <c r="J2">
        <v>233.60265600000002</v>
      </c>
      <c r="K2">
        <v>16.512831999999996</v>
      </c>
      <c r="L2">
        <v>100.03406933333331</v>
      </c>
    </row>
    <row r="3" spans="1:12" x14ac:dyDescent="0.3">
      <c r="A3" t="s">
        <v>101</v>
      </c>
      <c r="B3" t="s">
        <v>98</v>
      </c>
      <c r="C3" t="s">
        <v>99</v>
      </c>
      <c r="D3" t="s">
        <v>100</v>
      </c>
      <c r="E3" t="s">
        <v>100</v>
      </c>
      <c r="F3">
        <v>20.47</v>
      </c>
      <c r="G3">
        <v>17.739179999999998</v>
      </c>
      <c r="H3">
        <v>13.624277333333334</v>
      </c>
      <c r="I3">
        <v>25.754113499999999</v>
      </c>
      <c r="J3">
        <v>155.65715199999997</v>
      </c>
      <c r="K3">
        <v>17.643135999999995</v>
      </c>
      <c r="L3">
        <v>112.15127466666665</v>
      </c>
    </row>
    <row r="4" spans="1:12" x14ac:dyDescent="0.3">
      <c r="A4" t="s">
        <v>102</v>
      </c>
      <c r="B4" t="s">
        <v>98</v>
      </c>
      <c r="C4" t="s">
        <v>99</v>
      </c>
      <c r="D4" t="s">
        <v>103</v>
      </c>
      <c r="E4" t="s">
        <v>104</v>
      </c>
      <c r="F4">
        <v>17.940000000000001</v>
      </c>
      <c r="G4">
        <v>20.857834666666669</v>
      </c>
      <c r="H4">
        <v>24.723775999999997</v>
      </c>
      <c r="I4">
        <v>10.594586000000001</v>
      </c>
      <c r="J4">
        <v>160.78682666666666</v>
      </c>
      <c r="K4">
        <v>19.358080000000001</v>
      </c>
      <c r="L4">
        <v>72.837482666666659</v>
      </c>
    </row>
    <row r="5" spans="1:12" x14ac:dyDescent="0.3">
      <c r="A5" t="s">
        <v>105</v>
      </c>
      <c r="B5" t="s">
        <v>98</v>
      </c>
      <c r="C5" t="s">
        <v>99</v>
      </c>
      <c r="D5" t="s">
        <v>103</v>
      </c>
      <c r="E5" t="s">
        <v>104</v>
      </c>
      <c r="F5">
        <v>19.23</v>
      </c>
      <c r="G5">
        <v>22.497042666666665</v>
      </c>
      <c r="H5">
        <v>8.2369280000000007</v>
      </c>
      <c r="I5">
        <v>23.380779666666669</v>
      </c>
      <c r="J5">
        <v>136.30340266666664</v>
      </c>
      <c r="K5">
        <v>20.618304000000002</v>
      </c>
      <c r="L5">
        <v>145.82220799999999</v>
      </c>
    </row>
    <row r="6" spans="1:12" x14ac:dyDescent="0.3">
      <c r="A6" t="s">
        <v>106</v>
      </c>
      <c r="B6" t="s">
        <v>98</v>
      </c>
      <c r="C6" t="s">
        <v>99</v>
      </c>
      <c r="D6" t="s">
        <v>107</v>
      </c>
      <c r="E6" t="s">
        <v>104</v>
      </c>
      <c r="F6">
        <v>19.3</v>
      </c>
      <c r="G6">
        <v>39.271037333333332</v>
      </c>
      <c r="H6">
        <v>84.473983999999973</v>
      </c>
      <c r="I6">
        <v>18.757903666666671</v>
      </c>
      <c r="J6">
        <v>192.69517866666666</v>
      </c>
      <c r="K6">
        <v>9.2632960000000004</v>
      </c>
      <c r="L6">
        <v>185.30056533333334</v>
      </c>
    </row>
    <row r="7" spans="1:12" x14ac:dyDescent="0.3">
      <c r="A7" t="s">
        <v>108</v>
      </c>
      <c r="B7" t="s">
        <v>98</v>
      </c>
      <c r="C7" t="s">
        <v>99</v>
      </c>
      <c r="D7" t="s">
        <v>107</v>
      </c>
      <c r="E7" t="s">
        <v>100</v>
      </c>
      <c r="F7">
        <v>14.04</v>
      </c>
      <c r="G7">
        <v>47.520015999999998</v>
      </c>
      <c r="H7">
        <v>65.141887999999994</v>
      </c>
      <c r="I7">
        <v>15.540310666666667</v>
      </c>
      <c r="J7">
        <v>247.20094933333331</v>
      </c>
      <c r="K7">
        <v>11.367999999999999</v>
      </c>
      <c r="L7">
        <v>130.95069866666668</v>
      </c>
    </row>
    <row r="8" spans="1:12" x14ac:dyDescent="0.3">
      <c r="A8" t="s">
        <v>109</v>
      </c>
      <c r="B8" t="s">
        <v>98</v>
      </c>
      <c r="C8" t="s">
        <v>99</v>
      </c>
      <c r="D8" t="s">
        <v>107</v>
      </c>
      <c r="E8" t="s">
        <v>100</v>
      </c>
      <c r="F8">
        <v>14.05</v>
      </c>
      <c r="G8">
        <v>42.463428</v>
      </c>
      <c r="H8">
        <v>10.800682666666667</v>
      </c>
      <c r="I8">
        <v>10.476736333333331</v>
      </c>
      <c r="J8">
        <v>339.88587733333333</v>
      </c>
      <c r="K8">
        <v>11.017215999999998</v>
      </c>
      <c r="L8">
        <v>141.0628053333333</v>
      </c>
    </row>
    <row r="9" spans="1:12" x14ac:dyDescent="0.3">
      <c r="A9" t="s">
        <v>110</v>
      </c>
      <c r="B9" t="s">
        <v>111</v>
      </c>
      <c r="C9" t="s">
        <v>99</v>
      </c>
      <c r="D9" t="s">
        <v>112</v>
      </c>
      <c r="E9" t="s">
        <v>100</v>
      </c>
      <c r="F9">
        <v>20.18</v>
      </c>
      <c r="G9">
        <v>32.30014933333333</v>
      </c>
      <c r="H9">
        <v>68.485162666666653</v>
      </c>
      <c r="I9">
        <v>13.576479666666666</v>
      </c>
      <c r="J9">
        <v>168.69895466666665</v>
      </c>
      <c r="K9">
        <v>26.079274666666663</v>
      </c>
      <c r="L9">
        <v>76.652799999999985</v>
      </c>
    </row>
    <row r="10" spans="1:12" x14ac:dyDescent="0.3">
      <c r="A10" t="s">
        <v>113</v>
      </c>
      <c r="B10" t="s">
        <v>111</v>
      </c>
      <c r="C10" t="s">
        <v>99</v>
      </c>
      <c r="D10" t="s">
        <v>114</v>
      </c>
      <c r="E10" t="s">
        <v>100</v>
      </c>
      <c r="F10">
        <v>17.170000000000002</v>
      </c>
      <c r="G10">
        <v>33.149058666666669</v>
      </c>
      <c r="H10">
        <v>24.372991999999996</v>
      </c>
      <c r="I10">
        <v>36.674023999999996</v>
      </c>
      <c r="J10">
        <v>283.98346666666669</v>
      </c>
      <c r="K10">
        <v>23.602133333333327</v>
      </c>
      <c r="L10">
        <v>172.33887999999999</v>
      </c>
    </row>
    <row r="11" spans="1:12" x14ac:dyDescent="0.3">
      <c r="A11" t="s">
        <v>115</v>
      </c>
      <c r="B11" t="s">
        <v>111</v>
      </c>
      <c r="C11" t="s">
        <v>99</v>
      </c>
      <c r="D11" t="s">
        <v>114</v>
      </c>
      <c r="E11" t="s">
        <v>100</v>
      </c>
      <c r="F11">
        <v>19.14</v>
      </c>
      <c r="G11">
        <v>16.046087999999997</v>
      </c>
      <c r="H11">
        <v>29.270975999999997</v>
      </c>
      <c r="I11">
        <v>5.5696346666666656</v>
      </c>
      <c r="J11">
        <v>164.00234666666665</v>
      </c>
      <c r="K11">
        <v>25.992661333333331</v>
      </c>
      <c r="L11">
        <v>129.01489066666664</v>
      </c>
    </row>
    <row r="12" spans="1:12" x14ac:dyDescent="0.3">
      <c r="A12" t="s">
        <v>116</v>
      </c>
      <c r="B12" t="s">
        <v>111</v>
      </c>
      <c r="C12" t="s">
        <v>99</v>
      </c>
      <c r="D12" t="s">
        <v>117</v>
      </c>
      <c r="E12" t="s">
        <v>104</v>
      </c>
      <c r="F12">
        <v>23.46</v>
      </c>
      <c r="G12">
        <v>90.820064000000002</v>
      </c>
      <c r="H12">
        <v>38.283093333333326</v>
      </c>
      <c r="I12">
        <v>42.292185000000003</v>
      </c>
      <c r="J12">
        <v>206.93874133333333</v>
      </c>
      <c r="K12">
        <v>6.5609599999999997</v>
      </c>
      <c r="L12">
        <v>160.85828266666664</v>
      </c>
    </row>
    <row r="13" spans="1:12" x14ac:dyDescent="0.3">
      <c r="A13" t="s">
        <v>118</v>
      </c>
      <c r="B13" t="s">
        <v>111</v>
      </c>
      <c r="C13" t="s">
        <v>99</v>
      </c>
      <c r="D13" t="s">
        <v>117</v>
      </c>
      <c r="E13" t="s">
        <v>104</v>
      </c>
      <c r="F13">
        <v>21.19</v>
      </c>
      <c r="G13">
        <v>38.047775999999999</v>
      </c>
      <c r="H13">
        <v>18.639189333333327</v>
      </c>
      <c r="I13">
        <v>15.756203333333335</v>
      </c>
      <c r="J13">
        <v>176.49848533333335</v>
      </c>
      <c r="K13">
        <v>35.693354666666657</v>
      </c>
      <c r="L13">
        <v>86.730261333333317</v>
      </c>
    </row>
    <row r="14" spans="1:12" x14ac:dyDescent="0.3">
      <c r="A14" t="s">
        <v>119</v>
      </c>
      <c r="B14" t="s">
        <v>111</v>
      </c>
      <c r="C14" t="s">
        <v>99</v>
      </c>
      <c r="D14" t="s">
        <v>120</v>
      </c>
      <c r="E14" t="s">
        <v>104</v>
      </c>
      <c r="F14">
        <v>24.55</v>
      </c>
      <c r="G14">
        <v>63.543416000000001</v>
      </c>
      <c r="H14">
        <v>21.176960000000001</v>
      </c>
      <c r="I14">
        <v>43.745003999999994</v>
      </c>
      <c r="J14">
        <v>241.38702933333329</v>
      </c>
      <c r="K14">
        <v>20.358463999999998</v>
      </c>
      <c r="L14">
        <v>146.41550933333332</v>
      </c>
    </row>
    <row r="15" spans="1:12" x14ac:dyDescent="0.3">
      <c r="A15" t="s">
        <v>121</v>
      </c>
      <c r="B15" t="s">
        <v>111</v>
      </c>
      <c r="C15" t="s">
        <v>99</v>
      </c>
      <c r="D15" t="s">
        <v>120</v>
      </c>
      <c r="E15" t="s">
        <v>104</v>
      </c>
      <c r="F15">
        <v>23.62</v>
      </c>
      <c r="G15">
        <v>97.821202666666665</v>
      </c>
      <c r="H15">
        <v>39.357098666666658</v>
      </c>
      <c r="I15">
        <v>12.443538333333333</v>
      </c>
      <c r="J15">
        <v>111.367424</v>
      </c>
      <c r="K15">
        <v>15.59906133333333</v>
      </c>
      <c r="L15">
        <v>49.291648000000002</v>
      </c>
    </row>
    <row r="16" spans="1:12" x14ac:dyDescent="0.3">
      <c r="A16" t="s">
        <v>122</v>
      </c>
      <c r="B16" t="s">
        <v>98</v>
      </c>
      <c r="C16" t="s">
        <v>123</v>
      </c>
      <c r="D16" t="s">
        <v>107</v>
      </c>
      <c r="E16" t="s">
        <v>104</v>
      </c>
      <c r="F16">
        <v>26.99</v>
      </c>
      <c r="G16">
        <v>68.449695999999989</v>
      </c>
      <c r="H16">
        <v>28.777279999999998</v>
      </c>
      <c r="I16">
        <v>10.002366666666665</v>
      </c>
      <c r="J16">
        <v>73.054015999999976</v>
      </c>
      <c r="K16">
        <v>33.562666666666658</v>
      </c>
      <c r="L16">
        <v>59.754538666666654</v>
      </c>
    </row>
    <row r="17" spans="1:12" x14ac:dyDescent="0.3">
      <c r="A17" t="s">
        <v>124</v>
      </c>
      <c r="B17" t="s">
        <v>98</v>
      </c>
      <c r="C17" t="s">
        <v>123</v>
      </c>
      <c r="D17" t="s">
        <v>107</v>
      </c>
      <c r="E17" t="s">
        <v>104</v>
      </c>
      <c r="F17">
        <v>18.8</v>
      </c>
      <c r="G17">
        <v>34.773141333333328</v>
      </c>
      <c r="H17">
        <v>15.226623999999997</v>
      </c>
      <c r="I17">
        <v>32.790927000000003</v>
      </c>
      <c r="J17">
        <v>262.27383466666663</v>
      </c>
      <c r="K17">
        <v>10.532181333333332</v>
      </c>
      <c r="L17">
        <v>140.88091733333334</v>
      </c>
    </row>
    <row r="18" spans="1:12" x14ac:dyDescent="0.3">
      <c r="A18" t="s">
        <v>125</v>
      </c>
      <c r="B18" t="s">
        <v>98</v>
      </c>
      <c r="C18" t="s">
        <v>123</v>
      </c>
      <c r="D18" t="s">
        <v>107</v>
      </c>
      <c r="E18" t="s">
        <v>104</v>
      </c>
      <c r="F18">
        <v>18.55</v>
      </c>
      <c r="G18">
        <v>36.79237333333333</v>
      </c>
      <c r="H18">
        <v>12.844757333333328</v>
      </c>
      <c r="I18">
        <v>20.80492266666667</v>
      </c>
      <c r="J18">
        <v>178.12031999999996</v>
      </c>
      <c r="K18">
        <v>15.044736000000004</v>
      </c>
      <c r="L18">
        <v>149.88004266666664</v>
      </c>
    </row>
    <row r="19" spans="1:12" x14ac:dyDescent="0.3">
      <c r="A19" t="s">
        <v>126</v>
      </c>
      <c r="B19" t="s">
        <v>98</v>
      </c>
      <c r="C19" t="s">
        <v>123</v>
      </c>
      <c r="D19" t="s">
        <v>107</v>
      </c>
      <c r="E19" t="s">
        <v>100</v>
      </c>
      <c r="F19">
        <v>19.78</v>
      </c>
      <c r="G19">
        <v>7.6572000000000005</v>
      </c>
      <c r="H19">
        <v>41.288575999999999</v>
      </c>
      <c r="I19">
        <v>10.167752333333333</v>
      </c>
      <c r="J19">
        <v>137.31028266666669</v>
      </c>
      <c r="K19">
        <v>7.0503253333333333</v>
      </c>
      <c r="L19">
        <v>85.088938666666678</v>
      </c>
    </row>
    <row r="20" spans="1:12" x14ac:dyDescent="0.3">
      <c r="A20" t="s">
        <v>127</v>
      </c>
      <c r="B20" t="s">
        <v>98</v>
      </c>
      <c r="C20" t="s">
        <v>123</v>
      </c>
      <c r="D20" t="s">
        <v>107</v>
      </c>
      <c r="E20" t="s">
        <v>100</v>
      </c>
      <c r="F20">
        <v>14.8</v>
      </c>
      <c r="G20">
        <v>25.529672000000001</v>
      </c>
      <c r="H20">
        <v>17.227392000000002</v>
      </c>
      <c r="I20">
        <v>17.01887833333333</v>
      </c>
      <c r="J20">
        <v>158.14511999999999</v>
      </c>
      <c r="K20">
        <v>25.169834666666667</v>
      </c>
      <c r="L20">
        <v>103.60686933333334</v>
      </c>
    </row>
    <row r="21" spans="1:12" x14ac:dyDescent="0.3">
      <c r="A21" t="s">
        <v>128</v>
      </c>
      <c r="B21" t="s">
        <v>111</v>
      </c>
      <c r="C21" t="s">
        <v>123</v>
      </c>
      <c r="D21" t="s">
        <v>114</v>
      </c>
      <c r="E21" t="s">
        <v>104</v>
      </c>
      <c r="F21">
        <v>22.05</v>
      </c>
      <c r="G21">
        <v>23.59552</v>
      </c>
      <c r="H21">
        <v>18.630527999999995</v>
      </c>
      <c r="I21">
        <v>33.643603999999996</v>
      </c>
      <c r="J21">
        <v>224.39565866666666</v>
      </c>
      <c r="K21">
        <v>36.897280000000002</v>
      </c>
      <c r="L21">
        <v>144.49269333333334</v>
      </c>
    </row>
    <row r="22" spans="1:12" x14ac:dyDescent="0.3">
      <c r="A22" t="s">
        <v>129</v>
      </c>
      <c r="B22" t="s">
        <v>111</v>
      </c>
      <c r="C22" t="s">
        <v>123</v>
      </c>
      <c r="D22" t="s">
        <v>114</v>
      </c>
      <c r="E22" t="s">
        <v>104</v>
      </c>
      <c r="F22">
        <v>19.8</v>
      </c>
      <c r="G22">
        <v>33.878855999999999</v>
      </c>
      <c r="H22">
        <v>21.27223466666667</v>
      </c>
      <c r="I22">
        <v>41.395933333333332</v>
      </c>
      <c r="J22">
        <v>307.24997333333329</v>
      </c>
      <c r="K22">
        <v>6.8424533333333315</v>
      </c>
      <c r="L22">
        <v>150.14421333333334</v>
      </c>
    </row>
    <row r="23" spans="1:12" x14ac:dyDescent="0.3">
      <c r="A23" t="s">
        <v>130</v>
      </c>
      <c r="B23" t="s">
        <v>111</v>
      </c>
      <c r="C23" t="s">
        <v>123</v>
      </c>
      <c r="D23" t="s">
        <v>120</v>
      </c>
      <c r="E23" t="s">
        <v>100</v>
      </c>
      <c r="F23">
        <v>26.52</v>
      </c>
      <c r="G23">
        <v>24.769624</v>
      </c>
      <c r="H23">
        <v>12.121535999999999</v>
      </c>
      <c r="I23">
        <v>13.111022999999998</v>
      </c>
      <c r="J23">
        <v>60.250399999999999</v>
      </c>
      <c r="K23">
        <v>17.266368</v>
      </c>
      <c r="L23">
        <v>72.802837333333315</v>
      </c>
    </row>
    <row r="24" spans="1:12" x14ac:dyDescent="0.3">
      <c r="A24" t="s">
        <v>131</v>
      </c>
      <c r="B24" t="s">
        <v>111</v>
      </c>
      <c r="C24" t="s">
        <v>123</v>
      </c>
      <c r="D24" t="s">
        <v>117</v>
      </c>
      <c r="E24" t="s">
        <v>100</v>
      </c>
      <c r="F24">
        <v>17.89</v>
      </c>
      <c r="G24">
        <v>24.406616</v>
      </c>
      <c r="H24">
        <v>22.796629333333332</v>
      </c>
      <c r="I24">
        <v>23.057931000000004</v>
      </c>
      <c r="J24">
        <v>195.80243199999995</v>
      </c>
      <c r="K24">
        <v>5.0322346666666649</v>
      </c>
      <c r="L24">
        <v>119.39214933333332</v>
      </c>
    </row>
    <row r="25" spans="1:12" x14ac:dyDescent="0.3">
      <c r="A25" t="s">
        <v>132</v>
      </c>
      <c r="B25" t="s">
        <v>111</v>
      </c>
      <c r="C25" t="s">
        <v>123</v>
      </c>
      <c r="D25" t="s">
        <v>117</v>
      </c>
      <c r="E25" t="s">
        <v>100</v>
      </c>
      <c r="F25">
        <v>18.37</v>
      </c>
      <c r="G25">
        <v>38.579053333333334</v>
      </c>
      <c r="H25">
        <v>19.410047999999996</v>
      </c>
      <c r="I25">
        <v>16.662853500000001</v>
      </c>
      <c r="J25">
        <v>169.14068266666669</v>
      </c>
      <c r="K25">
        <v>14.628991999999997</v>
      </c>
      <c r="L25">
        <v>119.92049066666667</v>
      </c>
    </row>
    <row r="28" spans="1:12" x14ac:dyDescent="0.3">
      <c r="C28" t="s">
        <v>32</v>
      </c>
    </row>
    <row r="29" spans="1:12" x14ac:dyDescent="0.3">
      <c r="C29" t="s">
        <v>33</v>
      </c>
      <c r="G29" t="s">
        <v>34</v>
      </c>
    </row>
    <row r="30" spans="1:12" x14ac:dyDescent="0.3">
      <c r="D30" s="2" t="s">
        <v>22</v>
      </c>
      <c r="E30" t="s">
        <v>7</v>
      </c>
      <c r="G30" t="s">
        <v>22</v>
      </c>
      <c r="H30" t="s">
        <v>7</v>
      </c>
    </row>
    <row r="31" spans="1:12" x14ac:dyDescent="0.3">
      <c r="C31" t="s">
        <v>35</v>
      </c>
      <c r="D31" s="3">
        <f>AVERAGE(G21:G25)</f>
        <v>29.045933866666665</v>
      </c>
      <c r="E31">
        <f>AVERAGE(G9:G15)</f>
        <v>53.103964952380956</v>
      </c>
      <c r="F31" t="s">
        <v>35</v>
      </c>
      <c r="G31">
        <f>(STDEVA(G21:G25))/(SQRT(COUNT(G21:G25)))</f>
        <v>3.0311269420322646</v>
      </c>
      <c r="H31">
        <f>(STDEVA(G9:G15))/(SQRT(COUNT(G9:G15)))</f>
        <v>11.914466710196466</v>
      </c>
    </row>
    <row r="32" spans="1:12" x14ac:dyDescent="0.3">
      <c r="C32" t="s">
        <v>36</v>
      </c>
      <c r="D32" s="3">
        <f>AVERAGE(G16:G20)</f>
        <v>34.640416533333322</v>
      </c>
      <c r="E32">
        <f>AVERAGE(G2:G8)</f>
        <v>32.797124571428569</v>
      </c>
      <c r="F32" t="s">
        <v>36</v>
      </c>
      <c r="G32">
        <f>(STDEVA(G16:G20))/(SQRT(COUNT(G16:G20)))</f>
        <v>9.8965033027660496</v>
      </c>
      <c r="H32">
        <f>(STDEVA(G2:G8))/(SQRT(COUNT(G2:G8)))</f>
        <v>4.5483947147846715</v>
      </c>
    </row>
    <row r="35" spans="3:8" x14ac:dyDescent="0.3">
      <c r="C35" t="s">
        <v>1</v>
      </c>
    </row>
    <row r="36" spans="3:8" x14ac:dyDescent="0.3">
      <c r="C36" t="s">
        <v>33</v>
      </c>
      <c r="G36" t="s">
        <v>34</v>
      </c>
    </row>
    <row r="37" spans="3:8" x14ac:dyDescent="0.3">
      <c r="D37" s="2" t="s">
        <v>22</v>
      </c>
      <c r="E37" t="s">
        <v>7</v>
      </c>
      <c r="G37" t="s">
        <v>22</v>
      </c>
      <c r="H37" t="s">
        <v>7</v>
      </c>
    </row>
    <row r="38" spans="3:8" x14ac:dyDescent="0.3">
      <c r="C38" t="s">
        <v>35</v>
      </c>
      <c r="D38">
        <f>AVERAGE(H21:H25)</f>
        <v>18.8461952</v>
      </c>
      <c r="E38">
        <f>AVERAGE(H9:H15)</f>
        <v>34.226495999999997</v>
      </c>
      <c r="F38" t="s">
        <v>35</v>
      </c>
      <c r="G38">
        <f>(STDEVA(H21:H25))/(SQRT(COUNT(H21:H25)))</f>
        <v>1.83135306553648</v>
      </c>
      <c r="H38">
        <f>(STDEVA(H9:H15))/(SQRT(COUNT(H9:H15)))</f>
        <v>6.4574404222869912</v>
      </c>
    </row>
    <row r="39" spans="3:8" x14ac:dyDescent="0.3">
      <c r="C39" t="s">
        <v>36</v>
      </c>
      <c r="D39">
        <f>AVERAGE(H16:H20)</f>
        <v>23.072925866666662</v>
      </c>
      <c r="E39">
        <f>AVERAGE(H2:H8)</f>
        <v>31.717183999999996</v>
      </c>
      <c r="F39" t="s">
        <v>36</v>
      </c>
      <c r="G39">
        <f>(STDEVA(H16:H20))/(SQRT(COUNT(H16:H20)))</f>
        <v>5.31366030422513</v>
      </c>
      <c r="H39">
        <f>(STDEVA(H2:H8))/(SQRT(COUNT(H3:H9)))</f>
        <v>11.489552077910028</v>
      </c>
    </row>
    <row r="42" spans="3:8" x14ac:dyDescent="0.3">
      <c r="C42" t="s">
        <v>2</v>
      </c>
    </row>
    <row r="43" spans="3:8" x14ac:dyDescent="0.3">
      <c r="C43" t="s">
        <v>33</v>
      </c>
      <c r="G43" t="s">
        <v>34</v>
      </c>
    </row>
    <row r="44" spans="3:8" x14ac:dyDescent="0.3">
      <c r="D44" s="2" t="s">
        <v>22</v>
      </c>
      <c r="E44" t="s">
        <v>7</v>
      </c>
      <c r="G44" t="s">
        <v>22</v>
      </c>
      <c r="H44" t="s">
        <v>7</v>
      </c>
    </row>
    <row r="45" spans="3:8" x14ac:dyDescent="0.3">
      <c r="C45" t="s">
        <v>35</v>
      </c>
      <c r="D45">
        <f>AVERAGE(I21:I25)</f>
        <v>25.574268966666668</v>
      </c>
      <c r="E45">
        <f>AVERAGE(I9:I15)</f>
        <v>24.293866999999999</v>
      </c>
      <c r="F45" t="s">
        <v>35</v>
      </c>
      <c r="G45">
        <f>(STDEVA(I21:I25))/(SQRT(COUNT(I21:I25)))</f>
        <v>5.2750213915172717</v>
      </c>
      <c r="H45">
        <f>(STDEVA(I9:I15))/(SQRT(COUNT(I9:I15)))</f>
        <v>6.0441544504646805</v>
      </c>
    </row>
    <row r="46" spans="3:8" x14ac:dyDescent="0.3">
      <c r="C46" t="s">
        <v>36</v>
      </c>
      <c r="D46">
        <f>AVERAGE(I16:I20)</f>
        <v>18.156969400000001</v>
      </c>
      <c r="E46">
        <f>AVERAGE(I2:I8)</f>
        <v>18.272145166666668</v>
      </c>
      <c r="F46" t="s">
        <v>36</v>
      </c>
      <c r="G46">
        <f>(STDEVA(I16:I20))/(SQRT(COUNT(I16:I20)))</f>
        <v>4.1999092721979121</v>
      </c>
      <c r="H46">
        <f>(STDEVA(I2:I8))/(SQRT(COUNT(I2:I8)))</f>
        <v>2.3694036827043643</v>
      </c>
    </row>
    <row r="49" spans="3:8" x14ac:dyDescent="0.3">
      <c r="C49" t="s">
        <v>3</v>
      </c>
    </row>
    <row r="50" spans="3:8" x14ac:dyDescent="0.3">
      <c r="C50" t="s">
        <v>33</v>
      </c>
      <c r="G50" t="s">
        <v>34</v>
      </c>
    </row>
    <row r="51" spans="3:8" x14ac:dyDescent="0.3">
      <c r="D51" s="2" t="s">
        <v>22</v>
      </c>
      <c r="E51" t="s">
        <v>7</v>
      </c>
      <c r="G51" t="s">
        <v>22</v>
      </c>
      <c r="H51" t="s">
        <v>7</v>
      </c>
    </row>
    <row r="52" spans="3:8" x14ac:dyDescent="0.3">
      <c r="C52" t="s">
        <v>35</v>
      </c>
      <c r="D52">
        <f>AVERAGE(J21:J25)</f>
        <v>191.36782933333333</v>
      </c>
      <c r="E52">
        <f>AVERAGE(J9:J15)</f>
        <v>193.26806399999995</v>
      </c>
      <c r="F52" t="s">
        <v>35</v>
      </c>
      <c r="G52">
        <f>(STDEVA(J21:J25))/(SQRT(COUNT(J21:J25)))</f>
        <v>40.140379191808137</v>
      </c>
      <c r="H52">
        <f>(STDEVA(J9:J15))/(SQRT(COUNT(J9:J15)))</f>
        <v>21.370130172082273</v>
      </c>
    </row>
    <row r="53" spans="3:8" x14ac:dyDescent="0.3">
      <c r="C53" t="s">
        <v>36</v>
      </c>
      <c r="D53">
        <f>AVERAGE(J16:J20)</f>
        <v>161.78071466666665</v>
      </c>
      <c r="E53">
        <f>AVERAGE(J2:J8)</f>
        <v>209.44743466666665</v>
      </c>
      <c r="F53" t="s">
        <v>36</v>
      </c>
      <c r="G53">
        <f>(STDEVA(J16:J20))/(SQRT(COUNT(J16:J20)))</f>
        <v>30.700404327073503</v>
      </c>
      <c r="H53">
        <f>(STDEVA(J2:J8))/(SQRT(COUNT(J2:J8)))</f>
        <v>26.688202624295879</v>
      </c>
    </row>
    <row r="56" spans="3:8" x14ac:dyDescent="0.3">
      <c r="C56" t="s">
        <v>5</v>
      </c>
    </row>
    <row r="57" spans="3:8" x14ac:dyDescent="0.3">
      <c r="C57" t="s">
        <v>33</v>
      </c>
      <c r="G57" t="s">
        <v>34</v>
      </c>
    </row>
    <row r="58" spans="3:8" x14ac:dyDescent="0.3">
      <c r="D58" s="2" t="s">
        <v>22</v>
      </c>
      <c r="E58" t="s">
        <v>7</v>
      </c>
      <c r="G58" t="s">
        <v>22</v>
      </c>
      <c r="H58" t="s">
        <v>7</v>
      </c>
    </row>
    <row r="59" spans="3:8" x14ac:dyDescent="0.3">
      <c r="C59" t="s">
        <v>35</v>
      </c>
      <c r="D59" s="3">
        <f>AVERAGE(L21:L25)</f>
        <v>121.3504768</v>
      </c>
      <c r="E59">
        <f>AVERAGE(L9:L15)</f>
        <v>117.328896</v>
      </c>
      <c r="F59" t="s">
        <v>35</v>
      </c>
      <c r="G59">
        <f>(STDEVA(L21:L25))/(SQRT(COUNT(L21:L25)))</f>
        <v>13.651730026301387</v>
      </c>
      <c r="H59">
        <f>(STDEVA(L9:L15))/(SQRT(COUNT(L9:L15)))</f>
        <v>17.676583740244947</v>
      </c>
    </row>
    <row r="60" spans="3:8" x14ac:dyDescent="0.3">
      <c r="C60" t="s">
        <v>36</v>
      </c>
      <c r="D60">
        <f>AVERAGE(L16:L20)</f>
        <v>107.84226133333331</v>
      </c>
      <c r="E60">
        <f>AVERAGE(L2:L8)</f>
        <v>126.87987199999998</v>
      </c>
      <c r="F60" t="s">
        <v>36</v>
      </c>
      <c r="G60">
        <f>(STDEVA(L16:L20))/(SQRT(COUNT(L16:L20)))</f>
        <v>16.892023500381541</v>
      </c>
      <c r="H60">
        <f>(STDEVA(L2:L8))/(SQRT(COUNT(L2:L8)))</f>
        <v>13.669330700385258</v>
      </c>
    </row>
    <row r="62" spans="3:8" x14ac:dyDescent="0.3">
      <c r="C62" t="s">
        <v>4</v>
      </c>
    </row>
    <row r="63" spans="3:8" x14ac:dyDescent="0.3">
      <c r="C63" t="s">
        <v>33</v>
      </c>
      <c r="G63" t="s">
        <v>34</v>
      </c>
    </row>
    <row r="64" spans="3:8" x14ac:dyDescent="0.3">
      <c r="D64" s="2" t="s">
        <v>22</v>
      </c>
      <c r="E64" t="s">
        <v>7</v>
      </c>
      <c r="G64" t="s">
        <v>22</v>
      </c>
      <c r="H64" t="s">
        <v>7</v>
      </c>
    </row>
    <row r="65" spans="3:8" x14ac:dyDescent="0.3">
      <c r="C65" t="s">
        <v>35</v>
      </c>
      <c r="D65" s="3">
        <f>AVERAGE(K21:K25)</f>
        <v>16.133465600000001</v>
      </c>
      <c r="E65" s="3">
        <f>AVERAGE(K9:K15)</f>
        <v>21.983701333333329</v>
      </c>
      <c r="F65" t="s">
        <v>35</v>
      </c>
      <c r="G65">
        <f>(STDEVA(K21:K25))/(SQRT(COUNT(K21:K25)))</f>
        <v>5.6755754522040203</v>
      </c>
      <c r="H65">
        <f>(STDEVA(K9:K15))/(SQRT(COUNT(K9:K15)))</f>
        <v>3.4664561718029123</v>
      </c>
    </row>
    <row r="66" spans="3:8" x14ac:dyDescent="0.3">
      <c r="C66" t="s">
        <v>36</v>
      </c>
      <c r="D66" s="3">
        <f>AVERAGE(K16:K20)</f>
        <v>18.271948800000001</v>
      </c>
      <c r="E66" s="3">
        <f>AVERAGE(K2:K8)</f>
        <v>15.111551999999998</v>
      </c>
      <c r="F66" t="s">
        <v>36</v>
      </c>
      <c r="G66">
        <f>(STDEVA(K16:K20))/(SQRT(COUNT(K16:K20)))</f>
        <v>4.8868733277513829</v>
      </c>
      <c r="H66">
        <f>(STDEVA(K2:K8))/(SQRT(COUNT(K2:K8)))</f>
        <v>1.7023071734090804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B60A2-8054-4ADC-953B-B576BA6F791B}">
  <dimension ref="A1:AA84"/>
  <sheetViews>
    <sheetView zoomScale="85" zoomScaleNormal="85" workbookViewId="0">
      <selection activeCell="L25" sqref="A1:L25"/>
    </sheetView>
  </sheetViews>
  <sheetFormatPr defaultRowHeight="14.4" x14ac:dyDescent="0.3"/>
  <cols>
    <col min="1" max="1" width="16.44140625" bestFit="1" customWidth="1"/>
  </cols>
  <sheetData>
    <row r="1" spans="1:14" x14ac:dyDescent="0.3">
      <c r="A1" s="12" t="s">
        <v>91</v>
      </c>
      <c r="B1" s="12" t="s">
        <v>92</v>
      </c>
      <c r="C1" s="12" t="s">
        <v>93</v>
      </c>
      <c r="D1" s="12" t="s">
        <v>94</v>
      </c>
      <c r="E1" s="12" t="s">
        <v>95</v>
      </c>
      <c r="F1" s="12" t="s">
        <v>96</v>
      </c>
      <c r="G1" s="12" t="s">
        <v>133</v>
      </c>
      <c r="H1" s="12" t="s">
        <v>134</v>
      </c>
      <c r="I1" s="12" t="s">
        <v>135</v>
      </c>
      <c r="J1" s="12" t="s">
        <v>136</v>
      </c>
      <c r="K1" s="12" t="s">
        <v>137</v>
      </c>
      <c r="L1" s="12" t="s">
        <v>138</v>
      </c>
      <c r="M1" s="12"/>
      <c r="N1" s="12"/>
    </row>
    <row r="2" spans="1:14" x14ac:dyDescent="0.3">
      <c r="A2" s="12" t="s">
        <v>97</v>
      </c>
      <c r="B2" s="12" t="s">
        <v>98</v>
      </c>
      <c r="C2" s="12" t="s">
        <v>99</v>
      </c>
      <c r="D2" s="12" t="s">
        <v>100</v>
      </c>
      <c r="E2" s="12" t="s">
        <v>100</v>
      </c>
      <c r="F2" s="12">
        <v>19.98</v>
      </c>
      <c r="G2" s="15">
        <v>28.327385999999997</v>
      </c>
      <c r="H2" s="15">
        <v>34.422303999999997</v>
      </c>
      <c r="I2" s="15">
        <v>31.809506666666671</v>
      </c>
      <c r="J2" s="15">
        <v>499.04004266666664</v>
      </c>
      <c r="K2" s="15">
        <v>5.6521695999999997</v>
      </c>
      <c r="L2" s="15">
        <v>100.08820266666666</v>
      </c>
      <c r="M2" s="12"/>
      <c r="N2" s="12"/>
    </row>
    <row r="3" spans="1:14" x14ac:dyDescent="0.3">
      <c r="A3" s="12" t="s">
        <v>101</v>
      </c>
      <c r="B3" s="12" t="s">
        <v>98</v>
      </c>
      <c r="C3" s="12" t="s">
        <v>99</v>
      </c>
      <c r="D3" s="12" t="s">
        <v>100</v>
      </c>
      <c r="E3" s="12" t="s">
        <v>100</v>
      </c>
      <c r="F3" s="12">
        <v>20.47</v>
      </c>
      <c r="G3" s="15">
        <v>29.376705999999995</v>
      </c>
      <c r="H3" s="15">
        <v>54.509018666666655</v>
      </c>
      <c r="I3" s="15">
        <v>38.960703666666674</v>
      </c>
      <c r="J3" s="15">
        <v>539.80893866666656</v>
      </c>
      <c r="K3" s="15">
        <v>9.9108389333333324</v>
      </c>
      <c r="L3" s="15">
        <v>97.154175999999993</v>
      </c>
      <c r="M3" s="12"/>
      <c r="N3" s="12"/>
    </row>
    <row r="4" spans="1:14" x14ac:dyDescent="0.3">
      <c r="A4" s="12" t="s">
        <v>102</v>
      </c>
      <c r="B4" s="12" t="s">
        <v>98</v>
      </c>
      <c r="C4" s="12" t="s">
        <v>99</v>
      </c>
      <c r="D4" s="12" t="s">
        <v>103</v>
      </c>
      <c r="E4" s="12" t="s">
        <v>104</v>
      </c>
      <c r="F4" s="12">
        <v>17.940000000000001</v>
      </c>
      <c r="G4" s="15">
        <v>35.155055999999995</v>
      </c>
      <c r="H4" s="15">
        <v>34.256656</v>
      </c>
      <c r="I4" s="15">
        <v>17.966627333333335</v>
      </c>
      <c r="J4" s="15">
        <v>411.62120533333325</v>
      </c>
      <c r="K4" s="15">
        <v>5.8520298666666655</v>
      </c>
      <c r="L4" s="15">
        <v>109.36665599999999</v>
      </c>
      <c r="M4" s="12"/>
      <c r="N4" s="12"/>
    </row>
    <row r="5" spans="1:14" x14ac:dyDescent="0.3">
      <c r="A5" s="12" t="s">
        <v>105</v>
      </c>
      <c r="B5" s="12" t="s">
        <v>98</v>
      </c>
      <c r="C5" s="12" t="s">
        <v>99</v>
      </c>
      <c r="D5" s="12" t="s">
        <v>103</v>
      </c>
      <c r="E5" s="12" t="s">
        <v>104</v>
      </c>
      <c r="F5" s="12">
        <v>19.23</v>
      </c>
      <c r="G5" s="15">
        <v>32.264226666666666</v>
      </c>
      <c r="H5" s="15">
        <v>54.200458666666655</v>
      </c>
      <c r="I5" s="15">
        <v>28.592161249999997</v>
      </c>
      <c r="J5" s="15">
        <v>437.68315733333327</v>
      </c>
      <c r="K5" s="15">
        <v>6.8594512000000005</v>
      </c>
      <c r="L5" s="15">
        <v>123.90253866666664</v>
      </c>
      <c r="M5" s="12"/>
      <c r="N5" s="12"/>
    </row>
    <row r="6" spans="1:14" x14ac:dyDescent="0.3">
      <c r="A6" s="12" t="s">
        <v>106</v>
      </c>
      <c r="B6" s="12" t="s">
        <v>98</v>
      </c>
      <c r="C6" s="12" t="s">
        <v>99</v>
      </c>
      <c r="D6" s="12" t="s">
        <v>107</v>
      </c>
      <c r="E6" s="12" t="s">
        <v>104</v>
      </c>
      <c r="F6" s="12">
        <v>19.3</v>
      </c>
      <c r="G6" s="15">
        <v>39.847217999999998</v>
      </c>
      <c r="H6" s="15">
        <v>144.18413333333331</v>
      </c>
      <c r="I6" s="15">
        <v>43.699943833333336</v>
      </c>
      <c r="J6" s="15">
        <v>561.55754666666655</v>
      </c>
      <c r="K6" s="15">
        <v>9.4774474666666624</v>
      </c>
      <c r="L6" s="15">
        <v>109.27571199999997</v>
      </c>
      <c r="M6" s="12"/>
      <c r="N6" s="12"/>
    </row>
    <row r="7" spans="1:14" x14ac:dyDescent="0.3">
      <c r="A7" s="12" t="s">
        <v>108</v>
      </c>
      <c r="B7" s="12" t="s">
        <v>98</v>
      </c>
      <c r="C7" s="12" t="s">
        <v>99</v>
      </c>
      <c r="D7" s="12" t="s">
        <v>107</v>
      </c>
      <c r="E7" s="12" t="s">
        <v>100</v>
      </c>
      <c r="F7" s="12">
        <v>14.04</v>
      </c>
      <c r="G7" s="15">
        <v>22.335863333333332</v>
      </c>
      <c r="H7" s="15">
        <v>36.857221333333328</v>
      </c>
      <c r="I7" s="15">
        <v>30.944945666666666</v>
      </c>
      <c r="J7" s="15">
        <v>634.52061866666656</v>
      </c>
      <c r="K7" s="15">
        <v>5.3581173333333325</v>
      </c>
      <c r="L7" s="15">
        <v>106.10133333333332</v>
      </c>
      <c r="M7" s="12"/>
      <c r="N7" s="12"/>
    </row>
    <row r="8" spans="1:14" x14ac:dyDescent="0.3">
      <c r="A8" s="12" t="s">
        <v>109</v>
      </c>
      <c r="B8" s="12" t="s">
        <v>98</v>
      </c>
      <c r="C8" s="12" t="s">
        <v>99</v>
      </c>
      <c r="D8" s="12" t="s">
        <v>107</v>
      </c>
      <c r="E8" s="12" t="s">
        <v>100</v>
      </c>
      <c r="F8" s="12">
        <v>14.05</v>
      </c>
      <c r="G8" s="15">
        <v>20.542093333333334</v>
      </c>
      <c r="H8" s="15">
        <v>51.854319999999987</v>
      </c>
      <c r="I8" s="15">
        <v>22.626640833333333</v>
      </c>
      <c r="J8" s="15">
        <v>646.36066133333316</v>
      </c>
      <c r="K8" s="15">
        <v>6.5692965333333326</v>
      </c>
      <c r="L8" s="15">
        <v>123.66868266666665</v>
      </c>
      <c r="M8" s="12"/>
      <c r="N8" s="12"/>
    </row>
    <row r="9" spans="1:14" x14ac:dyDescent="0.3">
      <c r="A9" s="12" t="s">
        <v>110</v>
      </c>
      <c r="B9" s="12" t="s">
        <v>111</v>
      </c>
      <c r="C9" s="12" t="s">
        <v>99</v>
      </c>
      <c r="D9" s="12" t="s">
        <v>112</v>
      </c>
      <c r="E9" s="12" t="s">
        <v>100</v>
      </c>
      <c r="F9" s="12">
        <v>20.18</v>
      </c>
      <c r="G9" s="15">
        <v>38.380533333333332</v>
      </c>
      <c r="H9" s="15">
        <v>71.710426666666663</v>
      </c>
      <c r="I9" s="15">
        <v>25.996250000000003</v>
      </c>
      <c r="J9" s="15">
        <v>514.44855466666661</v>
      </c>
      <c r="K9" s="15">
        <v>9.3713461333333328</v>
      </c>
      <c r="L9" s="15">
        <v>93.349685333333298</v>
      </c>
      <c r="M9" s="12"/>
      <c r="N9" s="12"/>
    </row>
    <row r="10" spans="1:14" x14ac:dyDescent="0.3">
      <c r="A10" s="12" t="s">
        <v>113</v>
      </c>
      <c r="B10" s="12" t="s">
        <v>111</v>
      </c>
      <c r="C10" s="12" t="s">
        <v>99</v>
      </c>
      <c r="D10" s="12" t="s">
        <v>114</v>
      </c>
      <c r="E10" s="12" t="s">
        <v>100</v>
      </c>
      <c r="F10" s="12">
        <v>17.170000000000002</v>
      </c>
      <c r="G10" s="15">
        <v>17.156381999999997</v>
      </c>
      <c r="H10" s="15">
        <v>33.166410666666657</v>
      </c>
      <c r="I10" s="15">
        <v>12.528707000000001</v>
      </c>
      <c r="J10" s="15">
        <v>680.60757333333322</v>
      </c>
      <c r="K10" s="15">
        <v>5.7749439999999996</v>
      </c>
      <c r="L10" s="15">
        <v>94.793962666666658</v>
      </c>
      <c r="M10" s="12"/>
      <c r="N10" s="12"/>
    </row>
    <row r="11" spans="1:14" x14ac:dyDescent="0.3">
      <c r="A11" s="12" t="s">
        <v>115</v>
      </c>
      <c r="B11" s="12" t="s">
        <v>111</v>
      </c>
      <c r="C11" s="12" t="s">
        <v>99</v>
      </c>
      <c r="D11" s="12" t="s">
        <v>114</v>
      </c>
      <c r="E11" s="12" t="s">
        <v>100</v>
      </c>
      <c r="F11" s="12">
        <v>19.14</v>
      </c>
      <c r="G11" s="15">
        <v>33.490324000000001</v>
      </c>
      <c r="H11" s="15">
        <v>50.359157333333336</v>
      </c>
      <c r="I11" s="15">
        <v>41.604398499999995</v>
      </c>
      <c r="J11" s="15">
        <v>440.82722133333317</v>
      </c>
      <c r="K11" s="15">
        <v>9.8797663999999994</v>
      </c>
      <c r="L11" s="15">
        <v>99.343328</v>
      </c>
      <c r="M11" s="12"/>
      <c r="N11" s="12"/>
    </row>
    <row r="12" spans="1:14" x14ac:dyDescent="0.3">
      <c r="A12" s="12" t="s">
        <v>116</v>
      </c>
      <c r="B12" s="12" t="s">
        <v>111</v>
      </c>
      <c r="C12" s="12" t="s">
        <v>99</v>
      </c>
      <c r="D12" s="12" t="s">
        <v>117</v>
      </c>
      <c r="E12" s="12" t="s">
        <v>104</v>
      </c>
      <c r="F12" s="12">
        <v>23.46</v>
      </c>
      <c r="G12" s="15">
        <v>24.107418000000003</v>
      </c>
      <c r="H12" s="15">
        <v>44.644842666666662</v>
      </c>
      <c r="I12" s="15">
        <v>33.167748833333334</v>
      </c>
      <c r="J12" s="15">
        <v>414.60936533333336</v>
      </c>
      <c r="K12" s="15">
        <v>5.8184671999999988</v>
      </c>
      <c r="L12" s="15">
        <v>107.158016</v>
      </c>
      <c r="M12" s="12"/>
      <c r="N12" s="12"/>
    </row>
    <row r="13" spans="1:14" x14ac:dyDescent="0.3">
      <c r="A13" s="12" t="s">
        <v>118</v>
      </c>
      <c r="B13" s="12" t="s">
        <v>111</v>
      </c>
      <c r="C13" s="12" t="s">
        <v>99</v>
      </c>
      <c r="D13" s="12" t="s">
        <v>117</v>
      </c>
      <c r="E13" s="12" t="s">
        <v>104</v>
      </c>
      <c r="F13" s="12">
        <v>21.19</v>
      </c>
      <c r="G13" s="15">
        <v>32.320946666666664</v>
      </c>
      <c r="H13" s="15">
        <v>64.11227199999999</v>
      </c>
      <c r="I13" s="15">
        <v>29.882317999999998</v>
      </c>
      <c r="J13" s="15">
        <v>493.80859733333335</v>
      </c>
      <c r="K13" s="15">
        <v>6.7310469333333325</v>
      </c>
      <c r="L13" s="15">
        <v>94.566602666666668</v>
      </c>
      <c r="M13" s="12"/>
      <c r="N13" s="12"/>
    </row>
    <row r="14" spans="1:14" x14ac:dyDescent="0.3">
      <c r="A14" s="12" t="s">
        <v>119</v>
      </c>
      <c r="B14" s="12" t="s">
        <v>111</v>
      </c>
      <c r="C14" s="12" t="s">
        <v>99</v>
      </c>
      <c r="D14" s="12" t="s">
        <v>120</v>
      </c>
      <c r="E14" s="12" t="s">
        <v>104</v>
      </c>
      <c r="F14" s="12">
        <v>24.55</v>
      </c>
      <c r="G14" s="15">
        <v>19.726270666666668</v>
      </c>
      <c r="H14" s="15">
        <v>43.185407999999995</v>
      </c>
      <c r="I14" s="15">
        <v>25.4778105</v>
      </c>
      <c r="J14" s="15">
        <v>202.24213333333336</v>
      </c>
      <c r="K14" s="15">
        <v>5.0593013333333339</v>
      </c>
      <c r="L14" s="15">
        <v>54.13333333333334</v>
      </c>
      <c r="M14" s="12"/>
      <c r="N14" s="12"/>
    </row>
    <row r="15" spans="1:14" x14ac:dyDescent="0.3">
      <c r="A15" s="12" t="s">
        <v>121</v>
      </c>
      <c r="B15" s="12" t="s">
        <v>111</v>
      </c>
      <c r="C15" s="12" t="s">
        <v>99</v>
      </c>
      <c r="D15" s="12" t="s">
        <v>120</v>
      </c>
      <c r="E15" s="12" t="s">
        <v>104</v>
      </c>
      <c r="F15" s="12">
        <v>23.62</v>
      </c>
      <c r="G15" s="15">
        <v>15.501575999999996</v>
      </c>
      <c r="H15" s="15">
        <v>45.598671999999993</v>
      </c>
      <c r="I15" s="15">
        <v>17.462052499999999</v>
      </c>
      <c r="J15" s="15">
        <v>257.50144</v>
      </c>
      <c r="K15" s="15">
        <v>5.9214288000000002</v>
      </c>
      <c r="L15" s="15">
        <v>115.0528213333333</v>
      </c>
      <c r="M15" s="12"/>
      <c r="N15" s="12"/>
    </row>
    <row r="16" spans="1:14" x14ac:dyDescent="0.3">
      <c r="A16" s="12" t="s">
        <v>122</v>
      </c>
      <c r="B16" s="12" t="s">
        <v>98</v>
      </c>
      <c r="C16" s="12" t="s">
        <v>123</v>
      </c>
      <c r="D16" s="12" t="s">
        <v>107</v>
      </c>
      <c r="E16" s="12" t="s">
        <v>104</v>
      </c>
      <c r="F16" s="12">
        <v>26.99</v>
      </c>
      <c r="G16" s="15">
        <v>30.964866000000001</v>
      </c>
      <c r="H16" s="15">
        <v>64.875551999999999</v>
      </c>
      <c r="I16" s="15">
        <v>48.211407333333327</v>
      </c>
      <c r="J16" s="15">
        <v>757.01785599999994</v>
      </c>
      <c r="K16" s="15">
        <v>5.8379551999999988</v>
      </c>
      <c r="L16" s="15">
        <v>137.18685866666667</v>
      </c>
      <c r="M16" s="12"/>
      <c r="N16" s="12"/>
    </row>
    <row r="17" spans="1:27" x14ac:dyDescent="0.3">
      <c r="A17" s="12" t="s">
        <v>124</v>
      </c>
      <c r="B17" s="12" t="s">
        <v>98</v>
      </c>
      <c r="C17" s="12" t="s">
        <v>123</v>
      </c>
      <c r="D17" s="12" t="s">
        <v>107</v>
      </c>
      <c r="E17" s="12" t="s">
        <v>104</v>
      </c>
      <c r="F17" s="12">
        <v>18.8</v>
      </c>
      <c r="G17" s="15">
        <v>36.378317333333328</v>
      </c>
      <c r="H17" s="15">
        <v>54.651930666666672</v>
      </c>
      <c r="I17" s="15">
        <v>34.005075666666663</v>
      </c>
      <c r="J17" s="15">
        <v>463.96164266666665</v>
      </c>
      <c r="K17" s="15">
        <v>6.9237615999999989</v>
      </c>
      <c r="L17" s="15">
        <v>98.371093333333306</v>
      </c>
      <c r="M17" s="12"/>
      <c r="N17" s="12"/>
    </row>
    <row r="18" spans="1:27" x14ac:dyDescent="0.3">
      <c r="A18" s="12" t="s">
        <v>125</v>
      </c>
      <c r="B18" s="12" t="s">
        <v>98</v>
      </c>
      <c r="C18" s="12" t="s">
        <v>123</v>
      </c>
      <c r="D18" s="12" t="s">
        <v>107</v>
      </c>
      <c r="E18" s="12" t="s">
        <v>104</v>
      </c>
      <c r="F18" s="12">
        <v>18.55</v>
      </c>
      <c r="G18" s="15">
        <v>30.530485333333331</v>
      </c>
      <c r="H18" s="15">
        <v>39.160053333333323</v>
      </c>
      <c r="I18" s="15">
        <v>20.247364999999999</v>
      </c>
      <c r="J18" s="15">
        <v>719.08987733333311</v>
      </c>
      <c r="K18" s="15">
        <v>5.1092122666666668</v>
      </c>
      <c r="L18" s="15">
        <v>110.86290133333333</v>
      </c>
      <c r="M18" s="12"/>
      <c r="N18" s="12"/>
    </row>
    <row r="19" spans="1:27" ht="15.6" x14ac:dyDescent="0.3">
      <c r="A19" s="11" t="s">
        <v>126</v>
      </c>
      <c r="B19" s="12" t="s">
        <v>98</v>
      </c>
      <c r="C19" s="12" t="s">
        <v>123</v>
      </c>
      <c r="D19" s="12" t="s">
        <v>107</v>
      </c>
      <c r="E19" s="12" t="s">
        <v>100</v>
      </c>
      <c r="F19" s="12">
        <v>19.78</v>
      </c>
      <c r="G19" s="15">
        <v>29.165896666666669</v>
      </c>
      <c r="H19" s="15">
        <v>53.292101333333321</v>
      </c>
      <c r="I19" s="15">
        <v>15.727483666666668</v>
      </c>
      <c r="J19" s="15">
        <v>422.91558400000002</v>
      </c>
      <c r="K19" s="15">
        <v>5.0625493333333331</v>
      </c>
      <c r="L19" s="15">
        <v>81.799797333333316</v>
      </c>
      <c r="M19" s="12"/>
      <c r="N19" s="12"/>
    </row>
    <row r="20" spans="1:27" x14ac:dyDescent="0.3">
      <c r="A20" s="12" t="s">
        <v>127</v>
      </c>
      <c r="B20" s="12" t="s">
        <v>98</v>
      </c>
      <c r="C20" s="12" t="s">
        <v>123</v>
      </c>
      <c r="D20" s="12" t="s">
        <v>107</v>
      </c>
      <c r="E20" s="12" t="s">
        <v>100</v>
      </c>
      <c r="F20" s="12">
        <v>14.8</v>
      </c>
      <c r="G20" s="15">
        <v>28.236161333333332</v>
      </c>
      <c r="H20" s="15">
        <v>38.747557333333333</v>
      </c>
      <c r="I20" s="15">
        <v>35.71042966666667</v>
      </c>
      <c r="J20" s="15">
        <v>528.20275199999992</v>
      </c>
      <c r="K20" s="15">
        <v>7.3640821333333326</v>
      </c>
      <c r="L20" s="15">
        <v>114.03944533333333</v>
      </c>
      <c r="M20" s="12"/>
      <c r="N20" s="12"/>
    </row>
    <row r="21" spans="1:27" x14ac:dyDescent="0.3">
      <c r="A21" s="12" t="s">
        <v>128</v>
      </c>
      <c r="B21" s="12" t="s">
        <v>111</v>
      </c>
      <c r="C21" s="12" t="s">
        <v>123</v>
      </c>
      <c r="D21" s="12" t="s">
        <v>114</v>
      </c>
      <c r="E21" s="12" t="s">
        <v>104</v>
      </c>
      <c r="F21" s="12">
        <v>22.05</v>
      </c>
      <c r="G21" s="15">
        <v>23.774660666666666</v>
      </c>
      <c r="H21" s="15">
        <v>48.760058666666666</v>
      </c>
      <c r="I21" s="15">
        <v>37.419249833333332</v>
      </c>
      <c r="J21" s="15">
        <v>407.02203733333329</v>
      </c>
      <c r="K21" s="15">
        <v>7.7109685333333324</v>
      </c>
      <c r="L21" s="15">
        <v>119.77108266666667</v>
      </c>
      <c r="M21" s="12"/>
      <c r="N21" s="12"/>
    </row>
    <row r="22" spans="1:27" x14ac:dyDescent="0.3">
      <c r="A22" s="12" t="s">
        <v>129</v>
      </c>
      <c r="B22" s="12" t="s">
        <v>111</v>
      </c>
      <c r="C22" s="12" t="s">
        <v>123</v>
      </c>
      <c r="D22" s="12" t="s">
        <v>114</v>
      </c>
      <c r="E22" s="12" t="s">
        <v>104</v>
      </c>
      <c r="F22" s="12">
        <v>19.8</v>
      </c>
      <c r="G22" s="15">
        <v>21.060608666666667</v>
      </c>
      <c r="H22" s="15">
        <v>35.332826666666662</v>
      </c>
      <c r="I22" s="15">
        <v>17.35757233333333</v>
      </c>
      <c r="J22" s="15">
        <v>371.53655466666658</v>
      </c>
      <c r="K22" s="15">
        <v>6.4346128000000009</v>
      </c>
      <c r="L22" s="15">
        <v>79.647456000000005</v>
      </c>
      <c r="M22" s="12"/>
      <c r="N22" s="12"/>
    </row>
    <row r="23" spans="1:27" x14ac:dyDescent="0.3">
      <c r="A23" s="12" t="s">
        <v>130</v>
      </c>
      <c r="B23" s="12" t="s">
        <v>111</v>
      </c>
      <c r="C23" s="12" t="s">
        <v>123</v>
      </c>
      <c r="D23" s="12" t="s">
        <v>120</v>
      </c>
      <c r="E23" s="12" t="s">
        <v>100</v>
      </c>
      <c r="F23" s="12">
        <v>26.52</v>
      </c>
      <c r="G23" s="15">
        <v>23.767570666666664</v>
      </c>
      <c r="H23" s="15">
        <v>61.852746666666654</v>
      </c>
      <c r="I23" s="15">
        <v>38.86365099999999</v>
      </c>
      <c r="J23" s="15">
        <v>403.09845333333334</v>
      </c>
      <c r="K23" s="15">
        <v>10.187460266666669</v>
      </c>
      <c r="L23" s="15">
        <v>95.512853333333311</v>
      </c>
      <c r="M23" s="12"/>
      <c r="N23" s="12"/>
    </row>
    <row r="24" spans="1:27" x14ac:dyDescent="0.3">
      <c r="A24" s="12" t="s">
        <v>131</v>
      </c>
      <c r="B24" s="12" t="s">
        <v>111</v>
      </c>
      <c r="C24" s="12" t="s">
        <v>123</v>
      </c>
      <c r="D24" s="12" t="s">
        <v>117</v>
      </c>
      <c r="E24" s="12" t="s">
        <v>100</v>
      </c>
      <c r="F24" s="12">
        <v>17.89</v>
      </c>
      <c r="G24" s="15">
        <v>23.161139333333331</v>
      </c>
      <c r="H24" s="15">
        <v>48.67019733333332</v>
      </c>
      <c r="I24" s="15">
        <v>30.877603000000004</v>
      </c>
      <c r="J24" s="15">
        <v>421.99748266666666</v>
      </c>
      <c r="K24" s="15">
        <v>9.9547952000000013</v>
      </c>
      <c r="L24" s="15">
        <v>95.43057066666664</v>
      </c>
      <c r="M24" s="12"/>
      <c r="N24" s="12"/>
    </row>
    <row r="25" spans="1:27" x14ac:dyDescent="0.3">
      <c r="A25" s="12" t="s">
        <v>132</v>
      </c>
      <c r="B25" s="12" t="s">
        <v>111</v>
      </c>
      <c r="C25" s="12" t="s">
        <v>123</v>
      </c>
      <c r="D25" s="12" t="s">
        <v>117</v>
      </c>
      <c r="E25" s="12" t="s">
        <v>100</v>
      </c>
      <c r="F25" s="12">
        <v>18.37</v>
      </c>
      <c r="G25" s="15">
        <v>35.534134666666667</v>
      </c>
      <c r="H25" s="15">
        <v>54.056463999999991</v>
      </c>
      <c r="I25" s="15">
        <v>41.628661666666666</v>
      </c>
      <c r="J25" s="15">
        <v>609.1688959999999</v>
      </c>
      <c r="K25" s="15">
        <v>6.0191935999999995</v>
      </c>
      <c r="L25" s="15">
        <v>95.079786666666649</v>
      </c>
      <c r="M25" s="12"/>
      <c r="N25" s="12"/>
    </row>
    <row r="26" spans="1:27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1:27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1:27" x14ac:dyDescent="0.3">
      <c r="A28" s="12"/>
      <c r="B28" s="12"/>
      <c r="C28" s="12" t="s">
        <v>32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x14ac:dyDescent="0.3">
      <c r="A29" s="12"/>
      <c r="B29" s="12"/>
      <c r="C29" s="12" t="s">
        <v>33</v>
      </c>
      <c r="D29" s="12"/>
      <c r="E29" s="12"/>
      <c r="F29" s="12"/>
      <c r="G29" s="12" t="s">
        <v>34</v>
      </c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x14ac:dyDescent="0.3">
      <c r="A30" s="12"/>
      <c r="B30" s="12"/>
      <c r="C30" s="12"/>
      <c r="D30" s="13" t="s">
        <v>22</v>
      </c>
      <c r="E30" s="12" t="s">
        <v>7</v>
      </c>
      <c r="F30" s="12"/>
      <c r="G30" s="12" t="s">
        <v>22</v>
      </c>
      <c r="H30" s="12" t="s">
        <v>7</v>
      </c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x14ac:dyDescent="0.3">
      <c r="A31" s="12"/>
      <c r="B31" s="12"/>
      <c r="C31" s="12" t="s">
        <v>35</v>
      </c>
      <c r="D31" s="15">
        <f>AVERAGE(G21:G25)</f>
        <v>25.459622799999995</v>
      </c>
      <c r="E31" s="12">
        <f>AVERAGE(G9:G15)</f>
        <v>25.811921523809524</v>
      </c>
      <c r="F31" s="12" t="s">
        <v>35</v>
      </c>
      <c r="G31" s="12">
        <f>(STDEVA(G21:G25))/(SQRT(COUNT(G21:G25)))</f>
        <v>2.567413861808221</v>
      </c>
      <c r="H31" s="12">
        <f>(STDEVA(G9:G15))/(SQRT(COUNT(G9:G15)))</f>
        <v>3.3822271600146321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x14ac:dyDescent="0.3">
      <c r="A32" s="12"/>
      <c r="B32" s="12"/>
      <c r="C32" s="12" t="s">
        <v>36</v>
      </c>
      <c r="D32" s="15">
        <f>AVERAGE(G16:G20)</f>
        <v>31.055145333333332</v>
      </c>
      <c r="E32" s="12">
        <f>AVERAGE(G2:G8)</f>
        <v>29.6926499047619</v>
      </c>
      <c r="F32" s="12" t="s">
        <v>36</v>
      </c>
      <c r="G32" s="12">
        <f>(STDEVA(G16:G20))/(SQRT(COUNT(G16:G20)))</f>
        <v>1.4166070367601742</v>
      </c>
      <c r="H32" s="12">
        <f>(STDEVA(G2:G8))/(SQRT(COUNT(G2:G8)))</f>
        <v>2.5791513041971603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 x14ac:dyDescent="0.3">
      <c r="A35" s="12"/>
      <c r="B35" s="12"/>
      <c r="C35" s="12" t="s">
        <v>1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 x14ac:dyDescent="0.3">
      <c r="A36" s="12"/>
      <c r="B36" s="12"/>
      <c r="C36" s="12" t="s">
        <v>33</v>
      </c>
      <c r="D36" s="12"/>
      <c r="E36" s="12"/>
      <c r="F36" s="12"/>
      <c r="G36" s="12" t="s">
        <v>34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x14ac:dyDescent="0.3">
      <c r="A37" s="12"/>
      <c r="B37" s="12"/>
      <c r="C37" s="12"/>
      <c r="D37" s="13" t="s">
        <v>22</v>
      </c>
      <c r="E37" s="12" t="s">
        <v>7</v>
      </c>
      <c r="F37" s="12"/>
      <c r="G37" s="12" t="s">
        <v>22</v>
      </c>
      <c r="H37" s="12" t="s">
        <v>7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x14ac:dyDescent="0.3">
      <c r="A38" s="12"/>
      <c r="B38" s="12"/>
      <c r="C38" s="12" t="s">
        <v>35</v>
      </c>
      <c r="D38" s="12">
        <f>AVERAGE(H21:H25)</f>
        <v>49.734458666666661</v>
      </c>
      <c r="E38" s="12">
        <f>AVERAGE(H9:H15)</f>
        <v>50.396741333333338</v>
      </c>
      <c r="F38" s="12" t="s">
        <v>35</v>
      </c>
      <c r="G38" s="12">
        <f>(STDEVA(H21:H25))/(SQRT(COUNT(H21:H25)))</f>
        <v>4.3302525674685404</v>
      </c>
      <c r="H38" s="12">
        <f>(STDEVA(H9:H15))/(SQRT(COUNT(H9:H15)))</f>
        <v>4.9937670851722036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x14ac:dyDescent="0.3">
      <c r="A39" s="12"/>
      <c r="B39" s="12"/>
      <c r="C39" s="12" t="s">
        <v>36</v>
      </c>
      <c r="D39" s="12">
        <f>AVERAGE(H16:H20)</f>
        <v>50.145438933333324</v>
      </c>
      <c r="E39" s="12">
        <f>AVERAGE(H2:H8)</f>
        <v>58.612015999999983</v>
      </c>
      <c r="F39" s="12" t="s">
        <v>36</v>
      </c>
      <c r="G39" s="12">
        <f>(STDEVA(H16:H20))/(SQRT(COUNT(H16:H20)))</f>
        <v>4.9888705370417741</v>
      </c>
      <c r="H39" s="12">
        <f>(STDEVA(H2:H8))/(SQRT(COUNT(H3:H9)))</f>
        <v>14.684091621727584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x14ac:dyDescent="0.3">
      <c r="A42" s="12"/>
      <c r="B42" s="12"/>
      <c r="C42" s="12" t="s">
        <v>2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x14ac:dyDescent="0.3">
      <c r="A43" s="12"/>
      <c r="B43" s="12"/>
      <c r="C43" s="12" t="s">
        <v>33</v>
      </c>
      <c r="D43" s="12"/>
      <c r="E43" s="12"/>
      <c r="F43" s="12"/>
      <c r="G43" s="12" t="s">
        <v>34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27" x14ac:dyDescent="0.3">
      <c r="A44" s="12"/>
      <c r="B44" s="12"/>
      <c r="C44" s="12"/>
      <c r="D44" s="13" t="s">
        <v>22</v>
      </c>
      <c r="E44" s="12" t="s">
        <v>7</v>
      </c>
      <c r="F44" s="12"/>
      <c r="G44" s="12" t="s">
        <v>22</v>
      </c>
      <c r="H44" s="12" t="s">
        <v>7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x14ac:dyDescent="0.3">
      <c r="A45" s="12"/>
      <c r="B45" s="12"/>
      <c r="C45" s="12" t="s">
        <v>35</v>
      </c>
      <c r="D45" s="12">
        <f>AVERAGE(I21:I25)</f>
        <v>33.229347566666668</v>
      </c>
      <c r="E45" s="12">
        <f>AVERAGE(I9:I15)</f>
        <v>26.588469333333332</v>
      </c>
      <c r="F45" s="12" t="s">
        <v>35</v>
      </c>
      <c r="G45" s="12">
        <f>(STDEVA(I21:I25))/(SQRT(COUNT(I21:I25)))</f>
        <v>4.3433459745790932</v>
      </c>
      <c r="H45" s="12">
        <f>(STDEVA(I9:I15))/(SQRT(COUNT(I9:I15)))</f>
        <v>3.6585424315493533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x14ac:dyDescent="0.3">
      <c r="A46" s="12"/>
      <c r="B46" s="12"/>
      <c r="C46" s="12" t="s">
        <v>36</v>
      </c>
      <c r="D46" s="12">
        <f>AVERAGE(I16:I20)</f>
        <v>30.780352266666664</v>
      </c>
      <c r="E46" s="12">
        <f>AVERAGE(I2:I8)</f>
        <v>30.657218464285712</v>
      </c>
      <c r="F46" s="12" t="s">
        <v>36</v>
      </c>
      <c r="G46" s="12">
        <f>(STDEVA(I16:I20))/(SQRT(COUNT(I16:I20)))</f>
        <v>5.8141158345972599</v>
      </c>
      <c r="H46" s="12">
        <f>(STDEVA(I2:I8))/(SQRT(COUNT(I2:I8)))</f>
        <v>3.3462019985739384</v>
      </c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x14ac:dyDescent="0.3">
      <c r="A49" s="12"/>
      <c r="B49" s="12"/>
      <c r="C49" s="12" t="s">
        <v>3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x14ac:dyDescent="0.3">
      <c r="A50" s="12"/>
      <c r="B50" s="12"/>
      <c r="C50" s="12" t="s">
        <v>33</v>
      </c>
      <c r="D50" s="12"/>
      <c r="E50" s="12"/>
      <c r="F50" s="12"/>
      <c r="G50" s="12" t="s">
        <v>34</v>
      </c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x14ac:dyDescent="0.3">
      <c r="A51" s="12"/>
      <c r="B51" s="12"/>
      <c r="C51" s="12"/>
      <c r="D51" s="13" t="s">
        <v>22</v>
      </c>
      <c r="E51" s="12" t="s">
        <v>7</v>
      </c>
      <c r="F51" s="12"/>
      <c r="G51" s="12" t="s">
        <v>22</v>
      </c>
      <c r="H51" s="12" t="s">
        <v>7</v>
      </c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x14ac:dyDescent="0.3">
      <c r="A52" s="12"/>
      <c r="B52" s="12"/>
      <c r="C52" s="12" t="s">
        <v>35</v>
      </c>
      <c r="D52" s="12">
        <f>AVERAGE(J21:J25)</f>
        <v>442.56468479999995</v>
      </c>
      <c r="E52" s="12">
        <f>AVERAGE(J9:J15)</f>
        <v>429.14926933333328</v>
      </c>
      <c r="F52" s="12" t="s">
        <v>35</v>
      </c>
      <c r="G52" s="12">
        <f>(STDEVA(J21:J25))/(SQRT(COUNT(J21:J25)))</f>
        <v>42.453404738916859</v>
      </c>
      <c r="H52" s="12">
        <f>(STDEVA(J9:J15))/(SQRT(COUNT(J9:J15)))</f>
        <v>60.942143616508559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x14ac:dyDescent="0.3">
      <c r="A53" s="12"/>
      <c r="B53" s="12"/>
      <c r="C53" s="12" t="s">
        <v>36</v>
      </c>
      <c r="D53" s="12">
        <f>AVERAGE(J16:J20)</f>
        <v>578.23754239999994</v>
      </c>
      <c r="E53" s="12">
        <f>AVERAGE(J2:J8)</f>
        <v>532.94173866666654</v>
      </c>
      <c r="F53" s="12" t="s">
        <v>36</v>
      </c>
      <c r="G53" s="12">
        <f>(STDEVA(J16:J20))/(SQRT(COUNT(J16:J20)))</f>
        <v>67.634737028590536</v>
      </c>
      <c r="H53" s="12">
        <f>(STDEVA(J2:J8))/(SQRT(COUNT(J2:J8)))</f>
        <v>34.1531348006421</v>
      </c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x14ac:dyDescent="0.3">
      <c r="A56" s="12"/>
      <c r="B56" s="12"/>
      <c r="C56" s="12" t="s">
        <v>5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x14ac:dyDescent="0.3">
      <c r="A57" s="12"/>
      <c r="B57" s="12"/>
      <c r="C57" s="12" t="s">
        <v>33</v>
      </c>
      <c r="D57" s="12"/>
      <c r="E57" s="12"/>
      <c r="F57" s="12"/>
      <c r="G57" s="12" t="s">
        <v>34</v>
      </c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x14ac:dyDescent="0.3">
      <c r="A58" s="12"/>
      <c r="B58" s="12"/>
      <c r="C58" s="12"/>
      <c r="D58" s="13" t="s">
        <v>22</v>
      </c>
      <c r="E58" s="12" t="s">
        <v>7</v>
      </c>
      <c r="F58" s="12"/>
      <c r="G58" s="12" t="s">
        <v>22</v>
      </c>
      <c r="H58" s="12" t="s">
        <v>7</v>
      </c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x14ac:dyDescent="0.3">
      <c r="A59" s="12"/>
      <c r="B59" s="12"/>
      <c r="C59" s="12" t="s">
        <v>35</v>
      </c>
      <c r="D59" s="15">
        <f>AVERAGE(L21:L25)</f>
        <v>97.088349866666661</v>
      </c>
      <c r="E59" s="12">
        <f>AVERAGE(L9:L15)</f>
        <v>94.056821333333332</v>
      </c>
      <c r="F59" s="12" t="s">
        <v>35</v>
      </c>
      <c r="G59" s="12">
        <f>(STDEVA(L21:L25))/(SQRT(COUNT(L21:L25)))</f>
        <v>6.4341118014665275</v>
      </c>
      <c r="H59" s="12">
        <f>(STDEVA(L9:L15))/(SQRT(COUNT(L9:L15)))</f>
        <v>7.2958054814823532</v>
      </c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x14ac:dyDescent="0.3">
      <c r="A60" s="12"/>
      <c r="B60" s="12"/>
      <c r="C60" s="12" t="s">
        <v>36</v>
      </c>
      <c r="D60" s="12">
        <f>AVERAGE(L16:L20)</f>
        <v>108.4520192</v>
      </c>
      <c r="E60" s="12">
        <f>AVERAGE(L2:L8)</f>
        <v>109.9367573333333</v>
      </c>
      <c r="F60" s="12" t="s">
        <v>36</v>
      </c>
      <c r="G60" s="12">
        <f>(STDEVA(L16:L20))/(SQRT(COUNT(L16:L20)))</f>
        <v>9.1506521062452997</v>
      </c>
      <c r="H60" s="12">
        <f>(STDEVA(L2:L8))/(SQRT(COUNT(L2:L8)))</f>
        <v>3.9625319884516026</v>
      </c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x14ac:dyDescent="0.3">
      <c r="A62" s="12"/>
      <c r="B62" s="12"/>
      <c r="C62" s="12" t="s">
        <v>4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x14ac:dyDescent="0.3">
      <c r="A63" s="12"/>
      <c r="B63" s="12"/>
      <c r="C63" s="12" t="s">
        <v>33</v>
      </c>
      <c r="D63" s="12"/>
      <c r="E63" s="12"/>
      <c r="F63" s="12"/>
      <c r="G63" s="12" t="s">
        <v>34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x14ac:dyDescent="0.3">
      <c r="A64" s="12"/>
      <c r="B64" s="12"/>
      <c r="C64" s="12"/>
      <c r="D64" s="13" t="s">
        <v>22</v>
      </c>
      <c r="E64" s="12" t="s">
        <v>7</v>
      </c>
      <c r="F64" s="12"/>
      <c r="G64" s="12" t="s">
        <v>22</v>
      </c>
      <c r="H64" s="12" t="s">
        <v>7</v>
      </c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x14ac:dyDescent="0.3">
      <c r="A65" s="12"/>
      <c r="B65" s="12"/>
      <c r="C65" s="12" t="s">
        <v>35</v>
      </c>
      <c r="D65" s="15">
        <f>AVERAGE(K21:K25)</f>
        <v>8.0614060800000011</v>
      </c>
      <c r="E65" s="15">
        <f>AVERAGE(K9:K15)</f>
        <v>6.9366144000000007</v>
      </c>
      <c r="F65" s="12" t="s">
        <v>35</v>
      </c>
      <c r="G65" s="12">
        <f>(STDEVA(K21:K25))/(SQRT(COUNT(K21:K25)))</f>
        <v>0.86732126192697212</v>
      </c>
      <c r="H65" s="12">
        <f>(STDEVA(K9:K15))/(SQRT(COUNT(K9:K15)))</f>
        <v>0.72023405130331042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x14ac:dyDescent="0.3">
      <c r="A66" s="12"/>
      <c r="B66" s="12"/>
      <c r="C66" s="12" t="s">
        <v>36</v>
      </c>
      <c r="D66" s="15">
        <f>AVERAGE(K16:K20)</f>
        <v>6.0595121066666664</v>
      </c>
      <c r="E66" s="15">
        <f>AVERAGE(K2:K8)</f>
        <v>7.0970501333333322</v>
      </c>
      <c r="F66" s="12" t="s">
        <v>36</v>
      </c>
      <c r="G66" s="12">
        <f>(STDEVA(K16:K20))/(SQRT(COUNT(K16:K20)))</f>
        <v>0.46877084814502673</v>
      </c>
      <c r="H66" s="12">
        <f>(STDEVA(K2:K8))/(SQRT(COUNT(K2:K8)))</f>
        <v>0.70000541654217552</v>
      </c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x14ac:dyDescent="0.3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x14ac:dyDescent="0.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x14ac:dyDescent="0.3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x14ac:dyDescent="0.3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x14ac:dyDescent="0.3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x14ac:dyDescent="0.3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x14ac:dyDescent="0.3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76" spans="1:27" x14ac:dyDescent="0.3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spans="1:27" x14ac:dyDescent="0.3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78" spans="1:27" x14ac:dyDescent="0.3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</row>
    <row r="79" spans="1:27" x14ac:dyDescent="0.3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</row>
    <row r="80" spans="1:27" x14ac:dyDescent="0.3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</row>
    <row r="81" spans="1:14" x14ac:dyDescent="0.3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</row>
    <row r="82" spans="1:14" x14ac:dyDescent="0.3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</row>
    <row r="83" spans="1:14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</row>
    <row r="84" spans="1:14" x14ac:dyDescent="0.3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7D25A-9350-4556-BD04-A0958FD1F4C7}">
  <dimension ref="A1:N70"/>
  <sheetViews>
    <sheetView zoomScale="85" zoomScaleNormal="85" workbookViewId="0">
      <selection activeCell="L25" sqref="A1:L25"/>
    </sheetView>
  </sheetViews>
  <sheetFormatPr defaultRowHeight="14.4" x14ac:dyDescent="0.3"/>
  <sheetData>
    <row r="1" spans="1:14" x14ac:dyDescent="0.3">
      <c r="A1" s="12" t="s">
        <v>91</v>
      </c>
      <c r="B1" s="12" t="s">
        <v>92</v>
      </c>
      <c r="C1" s="12" t="s">
        <v>93</v>
      </c>
      <c r="D1" s="12" t="s">
        <v>94</v>
      </c>
      <c r="E1" s="12" t="s">
        <v>95</v>
      </c>
      <c r="F1" s="12" t="s">
        <v>96</v>
      </c>
      <c r="G1" s="12" t="s">
        <v>133</v>
      </c>
      <c r="H1" s="12" t="s">
        <v>134</v>
      </c>
      <c r="I1" s="12" t="s">
        <v>135</v>
      </c>
      <c r="J1" s="12" t="s">
        <v>136</v>
      </c>
      <c r="K1" s="12" t="s">
        <v>137</v>
      </c>
      <c r="L1" s="12" t="s">
        <v>138</v>
      </c>
      <c r="M1" s="12"/>
      <c r="N1" s="12"/>
    </row>
    <row r="2" spans="1:14" x14ac:dyDescent="0.3">
      <c r="A2" s="12" t="s">
        <v>97</v>
      </c>
      <c r="B2" s="12" t="s">
        <v>98</v>
      </c>
      <c r="C2" s="12" t="s">
        <v>99</v>
      </c>
      <c r="D2" s="12" t="s">
        <v>100</v>
      </c>
      <c r="E2" s="12" t="s">
        <v>100</v>
      </c>
      <c r="F2" s="12">
        <v>19.98</v>
      </c>
      <c r="G2" s="15">
        <v>29.534576666666663</v>
      </c>
      <c r="H2" s="15">
        <v>48.268527999999989</v>
      </c>
      <c r="I2" s="15">
        <v>44.645217000000002</v>
      </c>
      <c r="J2" s="15">
        <v>647.76379733333329</v>
      </c>
      <c r="K2" s="15">
        <v>4.1994474666666664</v>
      </c>
      <c r="L2" s="15">
        <v>172.65285333333333</v>
      </c>
      <c r="M2" s="12"/>
      <c r="N2" s="12"/>
    </row>
    <row r="3" spans="1:14" x14ac:dyDescent="0.3">
      <c r="A3" s="12" t="s">
        <v>101</v>
      </c>
      <c r="B3" s="12" t="s">
        <v>98</v>
      </c>
      <c r="C3" s="12" t="s">
        <v>99</v>
      </c>
      <c r="D3" s="12" t="s">
        <v>100</v>
      </c>
      <c r="E3" s="12" t="s">
        <v>100</v>
      </c>
      <c r="F3" s="12">
        <v>20.47</v>
      </c>
      <c r="G3" s="15">
        <v>29.313841333333336</v>
      </c>
      <c r="H3" s="15">
        <v>56.030165333333329</v>
      </c>
      <c r="I3" s="15">
        <v>71.591691833333343</v>
      </c>
      <c r="J3" s="15">
        <v>767.83586133333324</v>
      </c>
      <c r="K3" s="15">
        <v>6.9542927999999984</v>
      </c>
      <c r="L3" s="15">
        <v>192.71683200000001</v>
      </c>
      <c r="M3" s="12"/>
      <c r="N3" s="12"/>
    </row>
    <row r="4" spans="1:14" x14ac:dyDescent="0.3">
      <c r="A4" s="12" t="s">
        <v>102</v>
      </c>
      <c r="B4" s="12" t="s">
        <v>98</v>
      </c>
      <c r="C4" s="12" t="s">
        <v>99</v>
      </c>
      <c r="D4" s="12" t="s">
        <v>103</v>
      </c>
      <c r="E4" s="12" t="s">
        <v>104</v>
      </c>
      <c r="F4" s="12">
        <v>17.940000000000001</v>
      </c>
      <c r="G4" s="15">
        <v>30.226560666666664</v>
      </c>
      <c r="H4" s="15">
        <v>60.086917333333325</v>
      </c>
      <c r="I4" s="15">
        <v>32.753294333333329</v>
      </c>
      <c r="J4" s="15">
        <v>681.00599466666654</v>
      </c>
      <c r="K4" s="15">
        <v>4.4650256000000006</v>
      </c>
      <c r="L4" s="15">
        <v>199.83861333333329</v>
      </c>
      <c r="M4" s="12"/>
      <c r="N4" s="12"/>
    </row>
    <row r="5" spans="1:14" x14ac:dyDescent="0.3">
      <c r="A5" s="12" t="s">
        <v>105</v>
      </c>
      <c r="B5" s="12" t="s">
        <v>98</v>
      </c>
      <c r="C5" s="12" t="s">
        <v>99</v>
      </c>
      <c r="D5" s="12" t="s">
        <v>103</v>
      </c>
      <c r="E5" s="12" t="s">
        <v>104</v>
      </c>
      <c r="F5" s="12">
        <v>19.23</v>
      </c>
      <c r="G5" s="15">
        <v>28.144936666666666</v>
      </c>
      <c r="H5" s="15">
        <v>37.961541333333336</v>
      </c>
      <c r="I5" s="15">
        <v>22.036897333333336</v>
      </c>
      <c r="J5" s="15">
        <v>737.35662933333322</v>
      </c>
      <c r="K5" s="15">
        <v>5.5489914666666653</v>
      </c>
      <c r="L5" s="15">
        <v>117.95653333333333</v>
      </c>
      <c r="M5" s="12"/>
      <c r="N5" s="12"/>
    </row>
    <row r="6" spans="1:14" x14ac:dyDescent="0.3">
      <c r="A6" s="12" t="s">
        <v>106</v>
      </c>
      <c r="B6" s="12" t="s">
        <v>98</v>
      </c>
      <c r="C6" s="12" t="s">
        <v>99</v>
      </c>
      <c r="D6" s="12" t="s">
        <v>107</v>
      </c>
      <c r="E6" s="12" t="s">
        <v>104</v>
      </c>
      <c r="F6" s="12">
        <v>19.3</v>
      </c>
      <c r="G6" s="15">
        <v>29.188584666666667</v>
      </c>
      <c r="H6" s="15">
        <v>48.297759999999997</v>
      </c>
      <c r="I6" s="15">
        <v>56.108325333333333</v>
      </c>
      <c r="J6" s="15">
        <v>635.11825066666665</v>
      </c>
      <c r="K6" s="15">
        <v>5.0782479999999994</v>
      </c>
      <c r="L6" s="15">
        <v>145.33284266666664</v>
      </c>
      <c r="M6" s="12"/>
      <c r="N6" s="12"/>
    </row>
    <row r="7" spans="1:14" x14ac:dyDescent="0.3">
      <c r="A7" s="12" t="s">
        <v>108</v>
      </c>
      <c r="B7" s="12" t="s">
        <v>98</v>
      </c>
      <c r="C7" s="12" t="s">
        <v>99</v>
      </c>
      <c r="D7" s="12" t="s">
        <v>107</v>
      </c>
      <c r="E7" s="12" t="s">
        <v>100</v>
      </c>
      <c r="F7" s="12">
        <v>14.04</v>
      </c>
      <c r="G7" s="15">
        <v>10.036603999999999</v>
      </c>
      <c r="H7" s="15">
        <v>34.881354666666667</v>
      </c>
      <c r="I7" s="15">
        <v>28.687480833333332</v>
      </c>
      <c r="J7" s="15">
        <v>622.49002666666661</v>
      </c>
      <c r="K7" s="15">
        <v>4.7617845333333335</v>
      </c>
      <c r="L7" s="15">
        <v>192.22746666666669</v>
      </c>
      <c r="M7" s="12"/>
      <c r="N7" s="12"/>
    </row>
    <row r="8" spans="1:14" x14ac:dyDescent="0.3">
      <c r="A8" s="12" t="s">
        <v>109</v>
      </c>
      <c r="B8" s="12" t="s">
        <v>98</v>
      </c>
      <c r="C8" s="12" t="s">
        <v>99</v>
      </c>
      <c r="D8" s="12" t="s">
        <v>107</v>
      </c>
      <c r="E8" s="12" t="s">
        <v>100</v>
      </c>
      <c r="F8" s="12">
        <v>14.05</v>
      </c>
      <c r="G8" s="15">
        <v>10.437898000000001</v>
      </c>
      <c r="H8" s="15">
        <v>37.121391999999993</v>
      </c>
      <c r="I8" s="15">
        <v>27.644164666666672</v>
      </c>
      <c r="J8" s="15">
        <v>712.8970240000001</v>
      </c>
      <c r="K8" s="15">
        <v>4.6799349333333327</v>
      </c>
      <c r="L8" s="15">
        <v>91.063093333333313</v>
      </c>
      <c r="M8" s="12"/>
      <c r="N8" s="12"/>
    </row>
    <row r="9" spans="1:14" x14ac:dyDescent="0.3">
      <c r="A9" s="12" t="s">
        <v>110</v>
      </c>
      <c r="B9" s="12" t="s">
        <v>111</v>
      </c>
      <c r="C9" s="12" t="s">
        <v>99</v>
      </c>
      <c r="D9" s="12" t="s">
        <v>112</v>
      </c>
      <c r="E9" s="12" t="s">
        <v>100</v>
      </c>
      <c r="F9" s="12">
        <v>20.18</v>
      </c>
      <c r="G9" s="15">
        <v>23.84461533333333</v>
      </c>
      <c r="H9" s="15">
        <v>57.051120000000004</v>
      </c>
      <c r="I9" s="15">
        <v>38.075345666666671</v>
      </c>
      <c r="J9" s="15">
        <v>673.70449066666663</v>
      </c>
      <c r="K9" s="15">
        <v>8.0195285333333342</v>
      </c>
      <c r="L9" s="15">
        <v>115.62663466666666</v>
      </c>
      <c r="M9" s="12"/>
      <c r="N9" s="12"/>
    </row>
    <row r="10" spans="1:14" x14ac:dyDescent="0.3">
      <c r="A10" s="12" t="s">
        <v>113</v>
      </c>
      <c r="B10" s="12" t="s">
        <v>111</v>
      </c>
      <c r="C10" s="12" t="s">
        <v>99</v>
      </c>
      <c r="D10" s="12" t="s">
        <v>114</v>
      </c>
      <c r="E10" s="12" t="s">
        <v>100</v>
      </c>
      <c r="F10" s="12">
        <v>17.170000000000002</v>
      </c>
      <c r="G10" s="15">
        <v>16.869473333333332</v>
      </c>
      <c r="H10" s="15">
        <v>53.35164799999999</v>
      </c>
      <c r="I10" s="15">
        <v>35.699536000000002</v>
      </c>
      <c r="J10" s="15">
        <v>636.3914666666667</v>
      </c>
      <c r="K10" s="15">
        <v>4.4851632000000006</v>
      </c>
      <c r="L10" s="15">
        <v>156.22230399999998</v>
      </c>
      <c r="M10" s="12"/>
      <c r="N10" s="12"/>
    </row>
    <row r="11" spans="1:14" x14ac:dyDescent="0.3">
      <c r="A11" s="12" t="s">
        <v>115</v>
      </c>
      <c r="B11" s="12" t="s">
        <v>111</v>
      </c>
      <c r="C11" s="12" t="s">
        <v>99</v>
      </c>
      <c r="D11" s="12" t="s">
        <v>114</v>
      </c>
      <c r="E11" s="12" t="s">
        <v>100</v>
      </c>
      <c r="F11" s="12">
        <v>19.14</v>
      </c>
      <c r="G11" s="15">
        <v>11.539211333333332</v>
      </c>
      <c r="H11" s="15">
        <v>43.212474666666665</v>
      </c>
      <c r="I11" s="15">
        <v>38.114958999999999</v>
      </c>
      <c r="J11" s="15">
        <v>596.66193066666654</v>
      </c>
      <c r="K11" s="15">
        <v>4.9731210666666659</v>
      </c>
      <c r="L11" s="15">
        <v>142.68680533333333</v>
      </c>
      <c r="M11" s="12"/>
      <c r="N11" s="12"/>
    </row>
    <row r="12" spans="1:14" x14ac:dyDescent="0.3">
      <c r="A12" s="12" t="s">
        <v>116</v>
      </c>
      <c r="B12" s="12" t="s">
        <v>111</v>
      </c>
      <c r="C12" s="12" t="s">
        <v>99</v>
      </c>
      <c r="D12" s="12" t="s">
        <v>117</v>
      </c>
      <c r="E12" s="12" t="s">
        <v>104</v>
      </c>
      <c r="F12" s="12">
        <v>23.46</v>
      </c>
      <c r="G12" s="15">
        <v>34.01262066666667</v>
      </c>
      <c r="H12" s="15">
        <v>60.937893333333328</v>
      </c>
      <c r="I12" s="15">
        <v>62.229080500000009</v>
      </c>
      <c r="J12" s="15">
        <v>589.64625066666656</v>
      </c>
      <c r="K12" s="15">
        <v>5.4693072000000003</v>
      </c>
      <c r="L12" s="15">
        <v>138.89097599999997</v>
      </c>
      <c r="M12" s="12"/>
      <c r="N12" s="12"/>
    </row>
    <row r="13" spans="1:14" x14ac:dyDescent="0.3">
      <c r="A13" s="12" t="s">
        <v>118</v>
      </c>
      <c r="B13" s="12" t="s">
        <v>111</v>
      </c>
      <c r="C13" s="12" t="s">
        <v>99</v>
      </c>
      <c r="D13" s="12" t="s">
        <v>117</v>
      </c>
      <c r="E13" s="12" t="s">
        <v>104</v>
      </c>
      <c r="F13" s="12">
        <v>21.19</v>
      </c>
      <c r="G13" s="15">
        <v>27.747896666666662</v>
      </c>
      <c r="H13" s="15">
        <v>58.462917333333323</v>
      </c>
      <c r="I13" s="15">
        <v>55.821623833333334</v>
      </c>
      <c r="J13" s="15">
        <v>623.40812799999992</v>
      </c>
      <c r="K13" s="15">
        <v>8.2124597333333345</v>
      </c>
      <c r="L13" s="15">
        <v>175.11050666666662</v>
      </c>
      <c r="M13" s="12"/>
      <c r="N13" s="12"/>
    </row>
    <row r="14" spans="1:14" x14ac:dyDescent="0.3">
      <c r="A14" s="12" t="s">
        <v>119</v>
      </c>
      <c r="B14" s="12" t="s">
        <v>111</v>
      </c>
      <c r="C14" s="12" t="s">
        <v>99</v>
      </c>
      <c r="D14" s="12" t="s">
        <v>120</v>
      </c>
      <c r="E14" s="12" t="s">
        <v>104</v>
      </c>
      <c r="F14" s="12">
        <v>24.55</v>
      </c>
      <c r="G14" s="15">
        <v>21.695399999999999</v>
      </c>
      <c r="H14" s="15">
        <v>49.624026666666659</v>
      </c>
      <c r="I14" s="15">
        <v>51.762247500000001</v>
      </c>
      <c r="J14" s="15">
        <v>682.91148799999996</v>
      </c>
      <c r="K14" s="15">
        <v>7.6111466666666665</v>
      </c>
      <c r="L14" s="15">
        <v>165.52674133333329</v>
      </c>
      <c r="M14" s="12"/>
      <c r="N14" s="12"/>
    </row>
    <row r="15" spans="1:14" x14ac:dyDescent="0.3">
      <c r="A15" s="12" t="s">
        <v>121</v>
      </c>
      <c r="B15" s="12" t="s">
        <v>111</v>
      </c>
      <c r="C15" s="12" t="s">
        <v>99</v>
      </c>
      <c r="D15" s="12" t="s">
        <v>120</v>
      </c>
      <c r="E15" s="12" t="s">
        <v>104</v>
      </c>
      <c r="F15" s="12">
        <v>23.62</v>
      </c>
      <c r="G15" s="15">
        <v>28.846846666666664</v>
      </c>
      <c r="H15" s="15">
        <v>60.819882666666672</v>
      </c>
      <c r="I15" s="15">
        <v>35.962469500000005</v>
      </c>
      <c r="J15" s="15">
        <v>474.81429333333335</v>
      </c>
      <c r="K15" s="15">
        <v>6.0868602666666654</v>
      </c>
      <c r="L15" s="15">
        <v>105.58598400000002</v>
      </c>
      <c r="M15" s="12"/>
      <c r="N15" s="12"/>
    </row>
    <row r="16" spans="1:14" x14ac:dyDescent="0.3">
      <c r="A16" s="12" t="s">
        <v>122</v>
      </c>
      <c r="B16" s="12" t="s">
        <v>98</v>
      </c>
      <c r="C16" s="12" t="s">
        <v>123</v>
      </c>
      <c r="D16" s="12" t="s">
        <v>107</v>
      </c>
      <c r="E16" s="12" t="s">
        <v>104</v>
      </c>
      <c r="F16" s="12">
        <v>26.99</v>
      </c>
      <c r="G16" s="15">
        <v>15.789429999999996</v>
      </c>
      <c r="H16" s="15">
        <v>44.013648000000003</v>
      </c>
      <c r="I16" s="15">
        <v>51.109617833333331</v>
      </c>
      <c r="J16" s="15">
        <v>732.566912</v>
      </c>
      <c r="K16" s="15">
        <v>3.7097573333333327</v>
      </c>
      <c r="L16" s="15">
        <v>124.26848</v>
      </c>
      <c r="M16" s="12"/>
      <c r="N16" s="12"/>
    </row>
    <row r="17" spans="1:14" x14ac:dyDescent="0.3">
      <c r="A17" s="12" t="s">
        <v>124</v>
      </c>
      <c r="B17" s="12" t="s">
        <v>98</v>
      </c>
      <c r="C17" s="12" t="s">
        <v>123</v>
      </c>
      <c r="D17" s="12" t="s">
        <v>107</v>
      </c>
      <c r="E17" s="12" t="s">
        <v>104</v>
      </c>
      <c r="F17" s="12">
        <v>18.8</v>
      </c>
      <c r="G17" s="15">
        <v>23.005159333333332</v>
      </c>
      <c r="H17" s="15">
        <v>55.199760000000005</v>
      </c>
      <c r="I17" s="15">
        <v>56.459893666666673</v>
      </c>
      <c r="J17" s="15">
        <v>629.51436799999988</v>
      </c>
      <c r="K17" s="15">
        <v>4.531068266666666</v>
      </c>
      <c r="L17" s="15">
        <v>151.74222933333334</v>
      </c>
      <c r="M17" s="12"/>
      <c r="N17" s="12"/>
    </row>
    <row r="18" spans="1:14" x14ac:dyDescent="0.3">
      <c r="A18" s="12" t="s">
        <v>125</v>
      </c>
      <c r="B18" s="12" t="s">
        <v>98</v>
      </c>
      <c r="C18" s="12" t="s">
        <v>123</v>
      </c>
      <c r="D18" s="12" t="s">
        <v>107</v>
      </c>
      <c r="E18" s="12" t="s">
        <v>104</v>
      </c>
      <c r="F18" s="12">
        <v>18.55</v>
      </c>
      <c r="G18" s="15">
        <v>12.503451333333334</v>
      </c>
      <c r="H18" s="15">
        <v>33.749967999999996</v>
      </c>
      <c r="I18" s="15">
        <v>34.729504500000004</v>
      </c>
      <c r="J18" s="15">
        <v>649.83385599999997</v>
      </c>
      <c r="K18" s="15">
        <v>4.5640895999999991</v>
      </c>
      <c r="L18" s="15">
        <v>107.54994133333329</v>
      </c>
      <c r="M18" s="12"/>
      <c r="N18" s="12"/>
    </row>
    <row r="19" spans="1:14" ht="15.6" x14ac:dyDescent="0.3">
      <c r="A19" s="11" t="s">
        <v>126</v>
      </c>
      <c r="B19" s="12" t="s">
        <v>98</v>
      </c>
      <c r="C19" s="12" t="s">
        <v>123</v>
      </c>
      <c r="D19" s="12" t="s">
        <v>107</v>
      </c>
      <c r="E19" s="12" t="s">
        <v>100</v>
      </c>
      <c r="F19" s="12">
        <v>19.78</v>
      </c>
      <c r="G19" s="15">
        <v>14.430985999999999</v>
      </c>
      <c r="H19" s="15">
        <v>39.681898666666662</v>
      </c>
      <c r="I19" s="15">
        <v>30.179913166666672</v>
      </c>
      <c r="J19" s="15">
        <v>811.61023999999986</v>
      </c>
      <c r="K19" s="15">
        <v>4.2816218666666659</v>
      </c>
      <c r="L19" s="15">
        <v>186.16886399999996</v>
      </c>
      <c r="M19" s="12"/>
      <c r="N19" s="12"/>
    </row>
    <row r="20" spans="1:14" x14ac:dyDescent="0.3">
      <c r="A20" s="12" t="s">
        <v>127</v>
      </c>
      <c r="B20" s="12" t="s">
        <v>98</v>
      </c>
      <c r="C20" s="12" t="s">
        <v>123</v>
      </c>
      <c r="D20" s="12" t="s">
        <v>107</v>
      </c>
      <c r="E20" s="12" t="s">
        <v>100</v>
      </c>
      <c r="F20" s="12">
        <v>14.8</v>
      </c>
      <c r="G20" s="15">
        <v>20.908410000000003</v>
      </c>
      <c r="H20" s="15">
        <v>83.289546666666652</v>
      </c>
      <c r="I20" s="15">
        <v>31.718396000000002</v>
      </c>
      <c r="J20" s="15">
        <v>799.79618133333327</v>
      </c>
      <c r="K20" s="15">
        <v>5.236317333333333</v>
      </c>
      <c r="L20" s="15">
        <v>206.18737066666662</v>
      </c>
      <c r="M20" s="12"/>
      <c r="N20" s="12"/>
    </row>
    <row r="21" spans="1:14" x14ac:dyDescent="0.3">
      <c r="A21" s="12" t="s">
        <v>128</v>
      </c>
      <c r="B21" s="12" t="s">
        <v>111</v>
      </c>
      <c r="C21" s="12" t="s">
        <v>123</v>
      </c>
      <c r="D21" s="12" t="s">
        <v>114</v>
      </c>
      <c r="E21" s="12" t="s">
        <v>104</v>
      </c>
      <c r="F21" s="12">
        <v>22.05</v>
      </c>
      <c r="G21" s="15">
        <v>30.689774</v>
      </c>
      <c r="H21" s="15">
        <v>50.696949333333329</v>
      </c>
      <c r="I21" s="15">
        <v>53.790450166666666</v>
      </c>
      <c r="J21" s="15">
        <v>682.48708266666654</v>
      </c>
      <c r="K21" s="15">
        <v>6.207685866666667</v>
      </c>
      <c r="L21" s="15">
        <v>216.72821333333326</v>
      </c>
      <c r="M21" s="12"/>
      <c r="N21" s="12"/>
    </row>
    <row r="22" spans="1:14" x14ac:dyDescent="0.3">
      <c r="A22" s="12" t="s">
        <v>129</v>
      </c>
      <c r="B22" s="12" t="s">
        <v>111</v>
      </c>
      <c r="C22" s="12" t="s">
        <v>123</v>
      </c>
      <c r="D22" s="12" t="s">
        <v>114</v>
      </c>
      <c r="E22" s="12" t="s">
        <v>104</v>
      </c>
      <c r="F22" s="12">
        <v>19.8</v>
      </c>
      <c r="G22" s="15">
        <v>35.596999333333336</v>
      </c>
      <c r="H22" s="15">
        <v>50.393802666666659</v>
      </c>
      <c r="I22" s="15">
        <v>51.155668333333324</v>
      </c>
      <c r="J22" s="15">
        <v>644.79295999999988</v>
      </c>
      <c r="K22" s="15">
        <v>5.7034880000000001</v>
      </c>
      <c r="L22" s="15">
        <v>128.53202133333332</v>
      </c>
      <c r="M22" s="12"/>
      <c r="N22" s="12"/>
    </row>
    <row r="23" spans="1:14" x14ac:dyDescent="0.3">
      <c r="A23" s="12" t="s">
        <v>130</v>
      </c>
      <c r="B23" s="12" t="s">
        <v>111</v>
      </c>
      <c r="C23" s="12" t="s">
        <v>123</v>
      </c>
      <c r="D23" s="12" t="s">
        <v>120</v>
      </c>
      <c r="E23" s="12" t="s">
        <v>100</v>
      </c>
      <c r="F23" s="12">
        <v>26.52</v>
      </c>
      <c r="G23" s="15">
        <v>45.236563333333329</v>
      </c>
      <c r="H23" s="15">
        <v>55.519146666666678</v>
      </c>
      <c r="I23" s="15">
        <v>54.170243000000006</v>
      </c>
      <c r="J23" s="15">
        <v>509.38167466666664</v>
      </c>
      <c r="K23" s="15">
        <v>7.301395733333333</v>
      </c>
      <c r="L23" s="15">
        <v>138.53369599999999</v>
      </c>
      <c r="M23" s="12"/>
      <c r="N23" s="12"/>
    </row>
    <row r="24" spans="1:14" x14ac:dyDescent="0.3">
      <c r="A24" s="12" t="s">
        <v>131</v>
      </c>
      <c r="B24" s="12" t="s">
        <v>111</v>
      </c>
      <c r="C24" s="12" t="s">
        <v>123</v>
      </c>
      <c r="D24" s="12" t="s">
        <v>117</v>
      </c>
      <c r="E24" s="12" t="s">
        <v>100</v>
      </c>
      <c r="F24" s="12">
        <v>17.89</v>
      </c>
      <c r="G24" s="15">
        <v>22.233767333333333</v>
      </c>
      <c r="H24" s="15">
        <v>45.048677333333337</v>
      </c>
      <c r="I24" s="15">
        <v>35.065722666666666</v>
      </c>
      <c r="J24" s="15">
        <v>734.32516266666664</v>
      </c>
      <c r="K24" s="15">
        <v>5.3804202666666647</v>
      </c>
      <c r="L24" s="15">
        <v>98.007317333333333</v>
      </c>
      <c r="M24" s="12"/>
      <c r="N24" s="12"/>
    </row>
    <row r="25" spans="1:14" x14ac:dyDescent="0.3">
      <c r="A25" s="12" t="s">
        <v>132</v>
      </c>
      <c r="B25" s="12" t="s">
        <v>111</v>
      </c>
      <c r="C25" s="12" t="s">
        <v>123</v>
      </c>
      <c r="D25" s="12" t="s">
        <v>117</v>
      </c>
      <c r="E25" s="12" t="s">
        <v>100</v>
      </c>
      <c r="F25" s="12">
        <v>18.37</v>
      </c>
      <c r="G25" s="15">
        <v>12.702444</v>
      </c>
      <c r="H25" s="15">
        <v>39.481605333333327</v>
      </c>
      <c r="I25" s="15">
        <v>34.959757000000003</v>
      </c>
      <c r="J25" s="15">
        <v>710.41988266666658</v>
      </c>
      <c r="K25" s="15">
        <v>4.7108992000000001</v>
      </c>
      <c r="L25" s="15">
        <v>142.190944</v>
      </c>
      <c r="M25" s="12"/>
      <c r="N25" s="12"/>
    </row>
    <row r="26" spans="1:14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1:14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1:14" x14ac:dyDescent="0.3">
      <c r="A28" s="12"/>
      <c r="B28" s="12"/>
      <c r="C28" s="12" t="s">
        <v>32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spans="1:14" x14ac:dyDescent="0.3">
      <c r="A29" s="12"/>
      <c r="B29" s="12"/>
      <c r="C29" s="12" t="s">
        <v>33</v>
      </c>
      <c r="D29" s="12"/>
      <c r="E29" s="12"/>
      <c r="F29" s="12"/>
      <c r="G29" s="12" t="s">
        <v>34</v>
      </c>
      <c r="H29" s="12"/>
      <c r="I29" s="12"/>
      <c r="J29" s="12"/>
      <c r="K29" s="12"/>
      <c r="L29" s="12"/>
      <c r="M29" s="12"/>
      <c r="N29" s="12"/>
    </row>
    <row r="30" spans="1:14" x14ac:dyDescent="0.3">
      <c r="A30" s="12"/>
      <c r="B30" s="12"/>
      <c r="C30" s="12"/>
      <c r="D30" s="13" t="s">
        <v>22</v>
      </c>
      <c r="E30" s="12" t="s">
        <v>7</v>
      </c>
      <c r="F30" s="12"/>
      <c r="G30" s="12" t="s">
        <v>22</v>
      </c>
      <c r="H30" s="12" t="s">
        <v>7</v>
      </c>
      <c r="I30" s="12"/>
      <c r="J30" s="12"/>
      <c r="K30" s="12"/>
      <c r="L30" s="12"/>
      <c r="M30" s="12"/>
      <c r="N30" s="12"/>
    </row>
    <row r="31" spans="1:14" x14ac:dyDescent="0.3">
      <c r="A31" s="12"/>
      <c r="B31" s="12"/>
      <c r="C31" s="12" t="s">
        <v>35</v>
      </c>
      <c r="D31" s="15">
        <f>AVERAGE(G21:G25)</f>
        <v>29.291909599999997</v>
      </c>
      <c r="E31" s="12">
        <f>AVERAGE(G9:G15)</f>
        <v>23.508009142857141</v>
      </c>
      <c r="F31" s="12" t="s">
        <v>35</v>
      </c>
      <c r="G31" s="12">
        <f>(STDEVA(G21:G25))/(SQRT(COUNT(G21:G25)))</f>
        <v>5.5721086908465951</v>
      </c>
      <c r="H31" s="12">
        <f>(STDEVA(G9:G15))/(SQRT(COUNT(G9:G15)))</f>
        <v>2.8766209919600207</v>
      </c>
      <c r="I31" s="12"/>
      <c r="J31" s="12"/>
      <c r="K31" s="12"/>
      <c r="L31" s="12"/>
      <c r="M31" s="12"/>
      <c r="N31" s="12"/>
    </row>
    <row r="32" spans="1:14" x14ac:dyDescent="0.3">
      <c r="A32" s="12"/>
      <c r="B32" s="12"/>
      <c r="C32" s="12" t="s">
        <v>36</v>
      </c>
      <c r="D32" s="15">
        <f>AVERAGE(G16:G20)</f>
        <v>17.327487333333334</v>
      </c>
      <c r="E32" s="12">
        <f>AVERAGE(G2:G8)</f>
        <v>23.840428857142854</v>
      </c>
      <c r="F32" s="12" t="s">
        <v>36</v>
      </c>
      <c r="G32" s="12">
        <f>(STDEVA(G16:G20))/(SQRT(COUNT(G16:G20)))</f>
        <v>1.9885375297960683</v>
      </c>
      <c r="H32" s="12">
        <f>(STDEVA(G2:G8))/(SQRT(COUNT(G2:G8)))</f>
        <v>3.5202449015467674</v>
      </c>
      <c r="I32" s="12"/>
      <c r="J32" s="12"/>
      <c r="K32" s="12"/>
      <c r="L32" s="12"/>
      <c r="M32" s="12"/>
      <c r="N32" s="12"/>
    </row>
    <row r="33" spans="1:14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</row>
    <row r="34" spans="1:14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</row>
    <row r="35" spans="1:14" x14ac:dyDescent="0.3">
      <c r="A35" s="12"/>
      <c r="B35" s="12"/>
      <c r="C35" s="12" t="s">
        <v>1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6" spans="1:14" x14ac:dyDescent="0.3">
      <c r="A36" s="12"/>
      <c r="B36" s="12"/>
      <c r="C36" s="12" t="s">
        <v>33</v>
      </c>
      <c r="D36" s="12"/>
      <c r="E36" s="12"/>
      <c r="F36" s="12"/>
      <c r="G36" s="12" t="s">
        <v>34</v>
      </c>
      <c r="H36" s="12"/>
      <c r="I36" s="12"/>
      <c r="J36" s="12"/>
      <c r="K36" s="12"/>
      <c r="L36" s="12"/>
      <c r="M36" s="12"/>
      <c r="N36" s="12"/>
    </row>
    <row r="37" spans="1:14" x14ac:dyDescent="0.3">
      <c r="A37" s="12"/>
      <c r="B37" s="12"/>
      <c r="C37" s="12"/>
      <c r="D37" s="13" t="s">
        <v>22</v>
      </c>
      <c r="E37" s="12" t="s">
        <v>7</v>
      </c>
      <c r="F37" s="12"/>
      <c r="G37" s="12" t="s">
        <v>22</v>
      </c>
      <c r="H37" s="12" t="s">
        <v>7</v>
      </c>
      <c r="I37" s="12"/>
      <c r="J37" s="12"/>
      <c r="K37" s="12"/>
      <c r="L37" s="12"/>
      <c r="M37" s="12"/>
      <c r="N37" s="12"/>
    </row>
    <row r="38" spans="1:14" x14ac:dyDescent="0.3">
      <c r="A38" s="12"/>
      <c r="B38" s="12"/>
      <c r="C38" s="12" t="s">
        <v>35</v>
      </c>
      <c r="D38" s="15">
        <f>AVERAGE(H21:H25)</f>
        <v>48.228036266666663</v>
      </c>
      <c r="E38" s="12">
        <f>AVERAGE(H9:H15)</f>
        <v>54.779994666666667</v>
      </c>
      <c r="F38" s="12" t="s">
        <v>35</v>
      </c>
      <c r="G38" s="12">
        <f>(STDEVA(H21:H25))/(SQRT(COUNT(H21:H25)))</f>
        <v>2.7436722106845473</v>
      </c>
      <c r="H38" s="12">
        <f>(STDEVA(H9:H15))/(SQRT(COUNT(H9:H15)))</f>
        <v>2.4667000891755682</v>
      </c>
      <c r="I38" s="12"/>
      <c r="J38" s="12"/>
      <c r="K38" s="12"/>
      <c r="L38" s="12"/>
      <c r="M38" s="12"/>
      <c r="N38" s="12"/>
    </row>
    <row r="39" spans="1:14" x14ac:dyDescent="0.3">
      <c r="A39" s="12"/>
      <c r="B39" s="12"/>
      <c r="C39" s="12" t="s">
        <v>36</v>
      </c>
      <c r="D39" s="12">
        <f>AVERAGE(H16:H20)</f>
        <v>51.186964266666664</v>
      </c>
      <c r="E39" s="12">
        <f>AVERAGE(H2:H8)</f>
        <v>46.09252266666666</v>
      </c>
      <c r="F39" s="12" t="s">
        <v>36</v>
      </c>
      <c r="G39" s="12">
        <f>(STDEVA(H16:H20))/(SQRT(COUNT(H16:H20)))</f>
        <v>8.7594239704215777</v>
      </c>
      <c r="H39" s="12">
        <f>(STDEVA(H2:H8))/(SQRT(COUNT(H3:H9)))</f>
        <v>3.7048302627061216</v>
      </c>
      <c r="I39" s="12"/>
      <c r="J39" s="12"/>
      <c r="K39" s="12"/>
      <c r="L39" s="12"/>
      <c r="M39" s="12"/>
      <c r="N39" s="12"/>
    </row>
    <row r="40" spans="1:14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1:14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1:14" x14ac:dyDescent="0.3">
      <c r="A42" s="12"/>
      <c r="B42" s="12"/>
      <c r="C42" s="12" t="s">
        <v>2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</row>
    <row r="43" spans="1:14" x14ac:dyDescent="0.3">
      <c r="A43" s="12"/>
      <c r="B43" s="12"/>
      <c r="C43" s="12" t="s">
        <v>33</v>
      </c>
      <c r="D43" s="12"/>
      <c r="E43" s="12"/>
      <c r="F43" s="12"/>
      <c r="G43" s="12" t="s">
        <v>34</v>
      </c>
      <c r="H43" s="12"/>
      <c r="I43" s="12"/>
      <c r="J43" s="12"/>
      <c r="K43" s="12"/>
      <c r="L43" s="12"/>
      <c r="M43" s="12"/>
      <c r="N43" s="12"/>
    </row>
    <row r="44" spans="1:14" x14ac:dyDescent="0.3">
      <c r="A44" s="12"/>
      <c r="B44" s="12"/>
      <c r="C44" s="12"/>
      <c r="D44" s="13" t="s">
        <v>22</v>
      </c>
      <c r="E44" s="12" t="s">
        <v>7</v>
      </c>
      <c r="F44" s="12"/>
      <c r="G44" s="12" t="s">
        <v>22</v>
      </c>
      <c r="H44" s="12" t="s">
        <v>7</v>
      </c>
      <c r="I44" s="12"/>
      <c r="J44" s="12"/>
      <c r="K44" s="12"/>
      <c r="L44" s="12"/>
      <c r="M44" s="12"/>
      <c r="N44" s="12"/>
    </row>
    <row r="45" spans="1:14" x14ac:dyDescent="0.3">
      <c r="A45" s="12"/>
      <c r="B45" s="12"/>
      <c r="C45" s="12" t="s">
        <v>35</v>
      </c>
      <c r="D45" s="12">
        <f>AVERAGE(I21:I25)</f>
        <v>45.828368233333329</v>
      </c>
      <c r="E45" s="12">
        <f>AVERAGE(I9:I15)</f>
        <v>45.380751714285715</v>
      </c>
      <c r="F45" s="12" t="s">
        <v>35</v>
      </c>
      <c r="G45" s="12">
        <f>(STDEVA(I21:I25))/(SQRT(COUNT(I21:I25)))</f>
        <v>4.4459138510904301</v>
      </c>
      <c r="H45" s="12">
        <f>(STDEVA(I9:I15))/(SQRT(COUNT(I9:I15)))</f>
        <v>4.1466916267898615</v>
      </c>
      <c r="I45" s="12"/>
      <c r="J45" s="12"/>
      <c r="K45" s="12"/>
      <c r="L45" s="12"/>
      <c r="M45" s="12"/>
      <c r="N45" s="12"/>
    </row>
    <row r="46" spans="1:14" x14ac:dyDescent="0.3">
      <c r="A46" s="12"/>
      <c r="B46" s="12"/>
      <c r="C46" s="12" t="s">
        <v>36</v>
      </c>
      <c r="D46" s="12">
        <f>AVERAGE(I16:I20)</f>
        <v>40.839465033333333</v>
      </c>
      <c r="E46" s="12">
        <f>AVERAGE(I2:I8)</f>
        <v>40.49529590476191</v>
      </c>
      <c r="F46" s="12" t="s">
        <v>36</v>
      </c>
      <c r="G46" s="12">
        <f>(STDEVA(I16:I20))/(SQRT(COUNT(I16:I20)))</f>
        <v>5.4019690542074033</v>
      </c>
      <c r="H46" s="12">
        <f>(STDEVA(I2:I8))/(SQRT(COUNT(I2:I8)))</f>
        <v>6.7844386190790189</v>
      </c>
      <c r="I46" s="12"/>
      <c r="J46" s="12"/>
      <c r="K46" s="12"/>
      <c r="L46" s="12"/>
      <c r="M46" s="12"/>
      <c r="N46" s="12"/>
    </row>
    <row r="47" spans="1:14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</row>
    <row r="48" spans="1:14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</row>
    <row r="49" spans="1:14" x14ac:dyDescent="0.3">
      <c r="A49" s="12"/>
      <c r="B49" s="12"/>
      <c r="C49" s="12" t="s">
        <v>3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</row>
    <row r="50" spans="1:14" x14ac:dyDescent="0.3">
      <c r="A50" s="12"/>
      <c r="B50" s="12"/>
      <c r="C50" s="12" t="s">
        <v>33</v>
      </c>
      <c r="D50" s="12"/>
      <c r="E50" s="12"/>
      <c r="F50" s="12"/>
      <c r="G50" s="12" t="s">
        <v>34</v>
      </c>
      <c r="H50" s="12"/>
      <c r="I50" s="12"/>
      <c r="J50" s="12"/>
      <c r="K50" s="12"/>
      <c r="L50" s="12"/>
      <c r="M50" s="12"/>
      <c r="N50" s="12"/>
    </row>
    <row r="51" spans="1:14" x14ac:dyDescent="0.3">
      <c r="A51" s="12"/>
      <c r="B51" s="12"/>
      <c r="C51" s="12"/>
      <c r="D51" s="13" t="s">
        <v>22</v>
      </c>
      <c r="E51" s="12" t="s">
        <v>7</v>
      </c>
      <c r="F51" s="12"/>
      <c r="G51" s="12" t="s">
        <v>22</v>
      </c>
      <c r="H51" s="12" t="s">
        <v>7</v>
      </c>
      <c r="I51" s="12"/>
      <c r="J51" s="12"/>
      <c r="K51" s="12"/>
      <c r="L51" s="12"/>
      <c r="M51" s="12"/>
      <c r="N51" s="12"/>
    </row>
    <row r="52" spans="1:14" x14ac:dyDescent="0.3">
      <c r="A52" s="12"/>
      <c r="B52" s="12"/>
      <c r="C52" s="12" t="s">
        <v>35</v>
      </c>
      <c r="D52" s="12">
        <f>AVERAGE(J21:J25)</f>
        <v>656.28135253333323</v>
      </c>
      <c r="E52" s="12">
        <f>AVERAGE(J9:J15)</f>
        <v>611.076864</v>
      </c>
      <c r="F52" s="12" t="s">
        <v>35</v>
      </c>
      <c r="G52" s="12">
        <f>(STDEVA(J21:J25))/(SQRT(COUNT(J21:J25)))</f>
        <v>39.63587740751872</v>
      </c>
      <c r="H52" s="12">
        <f>(STDEVA(J9:J15))/(SQRT(COUNT(J9:J15)))</f>
        <v>26.326643964705912</v>
      </c>
      <c r="I52" s="12"/>
      <c r="J52" s="12"/>
      <c r="K52" s="12"/>
      <c r="L52" s="12"/>
      <c r="M52" s="12"/>
      <c r="N52" s="12"/>
    </row>
    <row r="53" spans="1:14" x14ac:dyDescent="0.3">
      <c r="A53" s="12"/>
      <c r="B53" s="12"/>
      <c r="C53" s="12" t="s">
        <v>36</v>
      </c>
      <c r="D53" s="12">
        <f>AVERAGE(J16:J20)</f>
        <v>724.6643114666665</v>
      </c>
      <c r="E53" s="12">
        <f>AVERAGE(J2:J8)</f>
        <v>686.35251199999982</v>
      </c>
      <c r="F53" s="12" t="s">
        <v>36</v>
      </c>
      <c r="G53" s="12">
        <f>(STDEVA(J16:J20))/(SQRT(COUNT(J16:J20)))</f>
        <v>37.363051441520199</v>
      </c>
      <c r="H53" s="12">
        <f>(STDEVA(J2:J8))/(SQRT(COUNT(J2:J8)))</f>
        <v>20.797554821587948</v>
      </c>
      <c r="I53" s="12"/>
      <c r="J53" s="12"/>
      <c r="K53" s="12"/>
      <c r="L53" s="12"/>
      <c r="M53" s="12"/>
      <c r="N53" s="12"/>
    </row>
    <row r="54" spans="1:14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14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14" x14ac:dyDescent="0.3">
      <c r="A56" s="12"/>
      <c r="B56" s="12"/>
      <c r="C56" s="12" t="s">
        <v>5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  <row r="57" spans="1:14" x14ac:dyDescent="0.3">
      <c r="A57" s="12"/>
      <c r="B57" s="12"/>
      <c r="C57" s="12" t="s">
        <v>33</v>
      </c>
      <c r="D57" s="12"/>
      <c r="E57" s="12"/>
      <c r="F57" s="12"/>
      <c r="G57" s="12" t="s">
        <v>34</v>
      </c>
      <c r="H57" s="12"/>
      <c r="I57" s="12"/>
      <c r="J57" s="12"/>
      <c r="K57" s="12"/>
      <c r="L57" s="12"/>
      <c r="M57" s="12"/>
      <c r="N57" s="12"/>
    </row>
    <row r="58" spans="1:14" x14ac:dyDescent="0.3">
      <c r="A58" s="12"/>
      <c r="B58" s="12"/>
      <c r="C58" s="12"/>
      <c r="D58" s="13" t="s">
        <v>22</v>
      </c>
      <c r="E58" s="12" t="s">
        <v>7</v>
      </c>
      <c r="F58" s="12"/>
      <c r="G58" s="12" t="s">
        <v>22</v>
      </c>
      <c r="H58" s="12" t="s">
        <v>7</v>
      </c>
      <c r="I58" s="12"/>
      <c r="J58" s="12"/>
      <c r="K58" s="12"/>
      <c r="L58" s="12"/>
      <c r="M58" s="12"/>
      <c r="N58" s="12"/>
    </row>
    <row r="59" spans="1:14" x14ac:dyDescent="0.3">
      <c r="A59" s="12"/>
      <c r="B59" s="12"/>
      <c r="C59" s="12" t="s">
        <v>35</v>
      </c>
      <c r="D59" s="15">
        <f>AVERAGE(L21:L25)</f>
        <v>144.79843839999998</v>
      </c>
      <c r="E59" s="12">
        <f>AVERAGE(L9:L15)</f>
        <v>142.80713599999999</v>
      </c>
      <c r="F59" s="12" t="s">
        <v>35</v>
      </c>
      <c r="G59" s="12">
        <f>(STDEVA(L21:L25))/(SQRT(COUNT(L21:L25)))</f>
        <v>19.588190168066273</v>
      </c>
      <c r="H59" s="12">
        <f>(STDEVA(L9:L15))/(SQRT(COUNT(L9:L15)))</f>
        <v>9.6105095659858719</v>
      </c>
      <c r="I59" s="12"/>
      <c r="J59" s="12"/>
      <c r="K59" s="12"/>
      <c r="L59" s="12"/>
      <c r="M59" s="12"/>
      <c r="N59" s="12"/>
    </row>
    <row r="60" spans="1:14" x14ac:dyDescent="0.3">
      <c r="A60" s="12"/>
      <c r="B60" s="12"/>
      <c r="C60" s="12" t="s">
        <v>36</v>
      </c>
      <c r="D60" s="12">
        <f>AVERAGE(L16:L20)</f>
        <v>155.18337706666665</v>
      </c>
      <c r="E60" s="12">
        <f>AVERAGE(L2:L8)</f>
        <v>158.82689066666666</v>
      </c>
      <c r="F60" s="12" t="s">
        <v>36</v>
      </c>
      <c r="G60" s="12">
        <f>(STDEVA(L16:L20))/(SQRT(COUNT(L16:L20)))</f>
        <v>18.436410065101342</v>
      </c>
      <c r="H60" s="12">
        <f>(STDEVA(L2:L8))/(SQRT(COUNT(L2:L8)))</f>
        <v>15.872747616343595</v>
      </c>
      <c r="I60" s="12"/>
      <c r="J60" s="12"/>
      <c r="K60" s="12"/>
      <c r="L60" s="12"/>
      <c r="M60" s="12"/>
      <c r="N60" s="12"/>
    </row>
    <row r="61" spans="1:14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</row>
    <row r="62" spans="1:14" x14ac:dyDescent="0.3">
      <c r="A62" s="12"/>
      <c r="B62" s="12"/>
      <c r="C62" s="12" t="s">
        <v>4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</row>
    <row r="63" spans="1:14" x14ac:dyDescent="0.3">
      <c r="A63" s="12"/>
      <c r="B63" s="12"/>
      <c r="C63" s="12" t="s">
        <v>33</v>
      </c>
      <c r="D63" s="12"/>
      <c r="E63" s="12"/>
      <c r="F63" s="12"/>
      <c r="G63" s="12" t="s">
        <v>34</v>
      </c>
      <c r="H63" s="12"/>
      <c r="I63" s="12"/>
      <c r="J63" s="12"/>
      <c r="K63" s="12"/>
      <c r="L63" s="12"/>
      <c r="M63" s="12"/>
      <c r="N63" s="12"/>
    </row>
    <row r="64" spans="1:14" x14ac:dyDescent="0.3">
      <c r="A64" s="12"/>
      <c r="B64" s="12"/>
      <c r="C64" s="12"/>
      <c r="D64" s="13" t="s">
        <v>22</v>
      </c>
      <c r="E64" s="12" t="s">
        <v>7</v>
      </c>
      <c r="F64" s="12"/>
      <c r="G64" s="12" t="s">
        <v>22</v>
      </c>
      <c r="H64" s="12" t="s">
        <v>7</v>
      </c>
      <c r="I64" s="12"/>
      <c r="J64" s="12"/>
      <c r="K64" s="12"/>
      <c r="L64" s="12"/>
      <c r="M64" s="12"/>
      <c r="N64" s="12"/>
    </row>
    <row r="65" spans="1:14" x14ac:dyDescent="0.3">
      <c r="A65" s="12"/>
      <c r="B65" s="12"/>
      <c r="C65" s="12" t="s">
        <v>35</v>
      </c>
      <c r="D65" s="15">
        <f>AVERAGE(K21:K25)</f>
        <v>5.8607778133333337</v>
      </c>
      <c r="E65" s="15">
        <f>AVERAGE(K9:K15)</f>
        <v>6.4082266666666658</v>
      </c>
      <c r="F65" s="12" t="s">
        <v>35</v>
      </c>
      <c r="G65" s="12">
        <f>(STDEVA(K21:K25))/(SQRT(COUNT(K21:K25)))</f>
        <v>0.43436329680994584</v>
      </c>
      <c r="H65" s="12">
        <f>(STDEVA(K9:K15))/(SQRT(COUNT(K9:K15)))</f>
        <v>0.57819741435675065</v>
      </c>
      <c r="I65" s="12"/>
      <c r="J65" s="12"/>
      <c r="K65" s="12"/>
      <c r="L65" s="12"/>
      <c r="M65" s="12"/>
      <c r="N65" s="12"/>
    </row>
    <row r="66" spans="1:14" x14ac:dyDescent="0.3">
      <c r="A66" s="12"/>
      <c r="B66" s="12"/>
      <c r="C66" s="12" t="s">
        <v>36</v>
      </c>
      <c r="D66" s="15">
        <f>AVERAGE(K16:K20)</f>
        <v>4.4645708799999992</v>
      </c>
      <c r="E66" s="15">
        <f>AVERAGE(K2:K8)</f>
        <v>5.0982463999999998</v>
      </c>
      <c r="F66" s="12" t="s">
        <v>36</v>
      </c>
      <c r="G66" s="12">
        <f>(STDEVA(K16:K20))/(SQRT(COUNT(K16:K20)))</f>
        <v>0.24628563681299506</v>
      </c>
      <c r="H66" s="12">
        <f>(STDEVA(K2:K8))/(SQRT(COUNT(K2:K8)))</f>
        <v>0.35001627394339874</v>
      </c>
      <c r="I66" s="12"/>
      <c r="J66" s="12"/>
      <c r="K66" s="12"/>
      <c r="L66" s="12"/>
      <c r="M66" s="12"/>
      <c r="N66" s="12"/>
    </row>
    <row r="67" spans="1:14" x14ac:dyDescent="0.3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spans="1:14" x14ac:dyDescent="0.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</row>
    <row r="69" spans="1:14" x14ac:dyDescent="0.3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</row>
    <row r="70" spans="1:14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10233-C8EE-4FE4-9E72-718E74B5BEC9}">
  <dimension ref="A1:O73"/>
  <sheetViews>
    <sheetView zoomScale="85" zoomScaleNormal="85" workbookViewId="0">
      <selection activeCell="I11" sqref="I11"/>
    </sheetView>
  </sheetViews>
  <sheetFormatPr defaultRowHeight="14.4" x14ac:dyDescent="0.3"/>
  <cols>
    <col min="1" max="1" width="13.5546875" bestFit="1" customWidth="1"/>
  </cols>
  <sheetData>
    <row r="1" spans="1:15" x14ac:dyDescent="0.3">
      <c r="A1" s="12" t="s">
        <v>91</v>
      </c>
      <c r="B1" s="12" t="s">
        <v>92</v>
      </c>
      <c r="C1" s="12" t="s">
        <v>93</v>
      </c>
      <c r="D1" s="12" t="s">
        <v>94</v>
      </c>
      <c r="E1" s="12" t="s">
        <v>95</v>
      </c>
      <c r="F1" s="12" t="s">
        <v>96</v>
      </c>
      <c r="G1" s="12" t="s">
        <v>133</v>
      </c>
      <c r="H1" s="12" t="s">
        <v>134</v>
      </c>
      <c r="I1" s="12" t="s">
        <v>135</v>
      </c>
      <c r="J1" s="12" t="s">
        <v>136</v>
      </c>
      <c r="K1" s="12" t="s">
        <v>137</v>
      </c>
      <c r="L1" s="12" t="s">
        <v>138</v>
      </c>
      <c r="M1" s="12"/>
      <c r="N1" s="12"/>
      <c r="O1" s="12"/>
    </row>
    <row r="2" spans="1:15" x14ac:dyDescent="0.3">
      <c r="A2" s="12" t="s">
        <v>97</v>
      </c>
      <c r="B2" s="12" t="s">
        <v>98</v>
      </c>
      <c r="C2" s="12" t="s">
        <v>99</v>
      </c>
      <c r="D2" s="12" t="s">
        <v>100</v>
      </c>
      <c r="E2" s="12" t="s">
        <v>100</v>
      </c>
      <c r="F2" s="12">
        <v>19.98</v>
      </c>
      <c r="G2" s="15">
        <v>25.142085333333334</v>
      </c>
      <c r="H2" s="15">
        <v>32.393386666666672</v>
      </c>
      <c r="I2" s="15">
        <v>49.364155333333329</v>
      </c>
      <c r="J2" s="15">
        <v>454.59874133333335</v>
      </c>
      <c r="K2" s="15">
        <v>4.6252602666666673</v>
      </c>
      <c r="L2" s="15">
        <v>98.940575999999993</v>
      </c>
      <c r="M2" s="12"/>
      <c r="N2" s="12"/>
      <c r="O2" s="12"/>
    </row>
    <row r="3" spans="1:15" x14ac:dyDescent="0.3">
      <c r="A3" s="12" t="s">
        <v>101</v>
      </c>
      <c r="B3" s="12" t="s">
        <v>98</v>
      </c>
      <c r="C3" s="12" t="s">
        <v>99</v>
      </c>
      <c r="D3" s="12" t="s">
        <v>100</v>
      </c>
      <c r="E3" s="12" t="s">
        <v>100</v>
      </c>
      <c r="F3" s="12">
        <v>20.47</v>
      </c>
      <c r="G3" s="15">
        <v>41.650914</v>
      </c>
      <c r="H3" s="15">
        <v>50.218410666666664</v>
      </c>
      <c r="I3" s="15">
        <v>69.18270600000001</v>
      </c>
      <c r="J3" s="15">
        <v>434.65169066666658</v>
      </c>
      <c r="K3" s="15">
        <v>5.0814959999999996</v>
      </c>
      <c r="L3" s="15">
        <v>117.22031999999999</v>
      </c>
      <c r="M3" s="12"/>
      <c r="N3" s="12"/>
      <c r="O3" s="12"/>
    </row>
    <row r="4" spans="1:15" x14ac:dyDescent="0.3">
      <c r="A4" s="12" t="s">
        <v>102</v>
      </c>
      <c r="B4" s="12" t="s">
        <v>98</v>
      </c>
      <c r="C4" s="12" t="s">
        <v>99</v>
      </c>
      <c r="D4" s="12" t="s">
        <v>103</v>
      </c>
      <c r="E4" s="12" t="s">
        <v>104</v>
      </c>
      <c r="F4" s="12">
        <v>17.940000000000001</v>
      </c>
      <c r="G4" s="15">
        <v>29.278391333333332</v>
      </c>
      <c r="H4" s="15">
        <v>39.766346666666664</v>
      </c>
      <c r="I4" s="15">
        <v>65.478859333333332</v>
      </c>
      <c r="J4" s="15">
        <v>393.09461333333331</v>
      </c>
      <c r="K4" s="15">
        <v>6.3305685333333335</v>
      </c>
      <c r="L4" s="15">
        <v>144.06828799999997</v>
      </c>
      <c r="M4" s="12"/>
      <c r="N4" s="12"/>
      <c r="O4" s="12"/>
    </row>
    <row r="5" spans="1:15" x14ac:dyDescent="0.3">
      <c r="A5" s="12" t="s">
        <v>105</v>
      </c>
      <c r="B5" s="12" t="s">
        <v>98</v>
      </c>
      <c r="C5" s="12" t="s">
        <v>99</v>
      </c>
      <c r="D5" s="12" t="s">
        <v>103</v>
      </c>
      <c r="E5" s="12" t="s">
        <v>104</v>
      </c>
      <c r="F5" s="12">
        <v>19.23</v>
      </c>
      <c r="G5" s="15">
        <v>30.032294666666665</v>
      </c>
      <c r="H5" s="15">
        <v>41.121845333333333</v>
      </c>
      <c r="I5" s="15">
        <v>46.177262666666671</v>
      </c>
      <c r="J5" s="15">
        <v>321.80317866666667</v>
      </c>
      <c r="K5" s="15">
        <v>4.7570207999999994</v>
      </c>
      <c r="L5" s="15">
        <v>116.68764799999997</v>
      </c>
      <c r="M5" s="12"/>
      <c r="N5" s="12"/>
      <c r="O5" s="12"/>
    </row>
    <row r="6" spans="1:15" x14ac:dyDescent="0.3">
      <c r="A6" s="12" t="s">
        <v>106</v>
      </c>
      <c r="B6" s="12" t="s">
        <v>98</v>
      </c>
      <c r="C6" s="12" t="s">
        <v>99</v>
      </c>
      <c r="D6" s="12" t="s">
        <v>107</v>
      </c>
      <c r="E6" s="12" t="s">
        <v>104</v>
      </c>
      <c r="F6" s="12">
        <v>19.3</v>
      </c>
      <c r="G6" s="15">
        <v>26.526998666666668</v>
      </c>
      <c r="H6" s="15">
        <v>43.634714666666667</v>
      </c>
      <c r="I6" s="15">
        <v>59.023866666666677</v>
      </c>
      <c r="J6" s="15">
        <v>391.34502400000002</v>
      </c>
      <c r="K6" s="15">
        <v>5.0215162666666666</v>
      </c>
      <c r="L6" s="15">
        <v>125.34898133333331</v>
      </c>
      <c r="M6" s="12"/>
      <c r="N6" s="12"/>
      <c r="O6" s="12"/>
    </row>
    <row r="7" spans="1:15" x14ac:dyDescent="0.3">
      <c r="A7" s="12" t="s">
        <v>108</v>
      </c>
      <c r="B7" s="12" t="s">
        <v>98</v>
      </c>
      <c r="C7" s="12" t="s">
        <v>99</v>
      </c>
      <c r="D7" s="12" t="s">
        <v>107</v>
      </c>
      <c r="E7" s="12" t="s">
        <v>100</v>
      </c>
      <c r="F7" s="12">
        <v>14.04</v>
      </c>
      <c r="G7" s="15">
        <v>26.561030666666671</v>
      </c>
      <c r="H7" s="15">
        <v>31.745951999999996</v>
      </c>
      <c r="I7" s="15">
        <v>39.387537333333334</v>
      </c>
      <c r="J7" s="15">
        <v>483.84806399999991</v>
      </c>
      <c r="K7" s="15">
        <v>4.6496202666666662</v>
      </c>
      <c r="L7" s="15">
        <v>103.046048</v>
      </c>
      <c r="M7" s="12"/>
      <c r="N7" s="12"/>
      <c r="O7" s="12"/>
    </row>
    <row r="8" spans="1:15" x14ac:dyDescent="0.3">
      <c r="A8" s="12" t="s">
        <v>109</v>
      </c>
      <c r="B8" s="12" t="s">
        <v>98</v>
      </c>
      <c r="C8" s="12" t="s">
        <v>99</v>
      </c>
      <c r="D8" s="12" t="s">
        <v>107</v>
      </c>
      <c r="E8" s="12" t="s">
        <v>100</v>
      </c>
      <c r="F8" s="12">
        <v>14.05</v>
      </c>
      <c r="G8" s="15">
        <v>28.895531333333331</v>
      </c>
      <c r="H8" s="15">
        <v>44.258330666666652</v>
      </c>
      <c r="I8" s="15">
        <v>57.790901666666663</v>
      </c>
      <c r="J8" s="15">
        <v>631.8789119999999</v>
      </c>
      <c r="K8" s="15">
        <v>5.6713328000000001</v>
      </c>
      <c r="L8" s="15">
        <v>116.11166933333334</v>
      </c>
      <c r="M8" s="12"/>
      <c r="N8" s="12"/>
      <c r="O8" s="12"/>
    </row>
    <row r="9" spans="1:15" x14ac:dyDescent="0.3">
      <c r="A9" s="12" t="s">
        <v>110</v>
      </c>
      <c r="B9" s="12" t="s">
        <v>111</v>
      </c>
      <c r="C9" s="12" t="s">
        <v>99</v>
      </c>
      <c r="D9" s="12" t="s">
        <v>112</v>
      </c>
      <c r="E9" s="12" t="s">
        <v>100</v>
      </c>
      <c r="F9" s="12">
        <v>20.18</v>
      </c>
      <c r="G9" s="15">
        <v>26.003756666666664</v>
      </c>
      <c r="H9" s="15">
        <v>47.955637333333321</v>
      </c>
      <c r="I9" s="15">
        <v>58.74063133333334</v>
      </c>
      <c r="J9" s="15">
        <v>462.61913599999991</v>
      </c>
      <c r="K9" s="15">
        <v>6.2661498666666668</v>
      </c>
      <c r="L9" s="15">
        <v>91.957376000000011</v>
      </c>
      <c r="M9" s="12"/>
      <c r="N9" s="12"/>
      <c r="O9" s="12"/>
    </row>
    <row r="10" spans="1:15" x14ac:dyDescent="0.3">
      <c r="A10" s="12" t="s">
        <v>113</v>
      </c>
      <c r="B10" s="12" t="s">
        <v>111</v>
      </c>
      <c r="C10" s="12" t="s">
        <v>99</v>
      </c>
      <c r="D10" s="12" t="s">
        <v>114</v>
      </c>
      <c r="E10" s="12" t="s">
        <v>100</v>
      </c>
      <c r="F10" s="12">
        <v>17.170000000000002</v>
      </c>
      <c r="G10" s="15">
        <v>26.828087333333333</v>
      </c>
      <c r="H10" s="15">
        <v>50.424117333333328</v>
      </c>
      <c r="I10" s="15">
        <v>24.645435333333335</v>
      </c>
      <c r="J10" s="15">
        <v>397.00953599999997</v>
      </c>
      <c r="K10" s="15">
        <v>6.0920570666666665</v>
      </c>
      <c r="L10" s="15">
        <v>67.800917333333331</v>
      </c>
      <c r="M10" s="12"/>
      <c r="N10" s="12"/>
      <c r="O10" s="12"/>
    </row>
    <row r="11" spans="1:15" x14ac:dyDescent="0.3">
      <c r="A11" s="12" t="s">
        <v>115</v>
      </c>
      <c r="B11" s="12" t="s">
        <v>111</v>
      </c>
      <c r="C11" s="12" t="s">
        <v>99</v>
      </c>
      <c r="D11" s="12" t="s">
        <v>114</v>
      </c>
      <c r="E11" s="12" t="s">
        <v>100</v>
      </c>
      <c r="F11" s="12">
        <v>19.14</v>
      </c>
      <c r="G11" s="15">
        <v>29.094996666666663</v>
      </c>
      <c r="H11" s="15">
        <v>48.758975999999997</v>
      </c>
      <c r="I11" s="15">
        <v>38.456623999999998</v>
      </c>
      <c r="J11" s="15">
        <v>367.91611733333332</v>
      </c>
      <c r="K11" s="15">
        <v>5.5194346666666672</v>
      </c>
      <c r="L11" s="15">
        <v>107.98084266666667</v>
      </c>
      <c r="M11" s="12"/>
      <c r="N11" s="12"/>
      <c r="O11" s="12"/>
    </row>
    <row r="12" spans="1:15" x14ac:dyDescent="0.3">
      <c r="A12" s="12" t="s">
        <v>116</v>
      </c>
      <c r="B12" s="12" t="s">
        <v>111</v>
      </c>
      <c r="C12" s="12" t="s">
        <v>99</v>
      </c>
      <c r="D12" s="12" t="s">
        <v>117</v>
      </c>
      <c r="E12" s="12" t="s">
        <v>104</v>
      </c>
      <c r="F12" s="12">
        <v>23.46</v>
      </c>
      <c r="G12" s="15">
        <v>27.66990666666667</v>
      </c>
      <c r="H12" s="15">
        <v>47.280053333333335</v>
      </c>
      <c r="I12" s="15">
        <v>56.558926999999997</v>
      </c>
      <c r="J12" s="15">
        <v>273.47293866666666</v>
      </c>
      <c r="K12" s="15">
        <v>5.3324581333333319</v>
      </c>
      <c r="L12" s="15">
        <v>94.15518933333334</v>
      </c>
      <c r="M12" s="12"/>
      <c r="N12" s="12"/>
      <c r="O12" s="12"/>
    </row>
    <row r="13" spans="1:15" x14ac:dyDescent="0.3">
      <c r="A13" s="12" t="s">
        <v>118</v>
      </c>
      <c r="B13" s="12" t="s">
        <v>111</v>
      </c>
      <c r="C13" s="12" t="s">
        <v>99</v>
      </c>
      <c r="D13" s="12" t="s">
        <v>117</v>
      </c>
      <c r="E13" s="12" t="s">
        <v>104</v>
      </c>
      <c r="F13" s="12">
        <v>21.19</v>
      </c>
      <c r="G13" s="15">
        <v>34.327416666666672</v>
      </c>
      <c r="H13" s="15">
        <v>36.576810666666667</v>
      </c>
      <c r="I13" s="15">
        <v>50.084127666666667</v>
      </c>
      <c r="J13" s="15">
        <v>287.14918399999999</v>
      </c>
      <c r="K13" s="15">
        <v>5.7225429333333331</v>
      </c>
      <c r="L13" s="15">
        <v>88.828469333333331</v>
      </c>
      <c r="M13" s="12"/>
      <c r="N13" s="12"/>
      <c r="O13" s="12"/>
    </row>
    <row r="14" spans="1:15" x14ac:dyDescent="0.3">
      <c r="A14" s="12" t="s">
        <v>119</v>
      </c>
      <c r="B14" s="12" t="s">
        <v>111</v>
      </c>
      <c r="C14" s="12" t="s">
        <v>99</v>
      </c>
      <c r="D14" s="12" t="s">
        <v>120</v>
      </c>
      <c r="E14" s="12" t="s">
        <v>104</v>
      </c>
      <c r="F14" s="12">
        <v>24.55</v>
      </c>
      <c r="G14" s="15">
        <v>16.446436666666663</v>
      </c>
      <c r="H14" s="15">
        <v>12.143189333333334</v>
      </c>
      <c r="I14" s="15">
        <v>44.479831333333337</v>
      </c>
      <c r="J14" s="15">
        <v>118.18389333333334</v>
      </c>
      <c r="K14" s="15">
        <v>2.1114165333333332</v>
      </c>
      <c r="L14" s="15">
        <v>28.534762666666673</v>
      </c>
      <c r="M14" s="12"/>
      <c r="N14" s="12"/>
      <c r="O14" s="12"/>
    </row>
    <row r="15" spans="1:15" x14ac:dyDescent="0.3">
      <c r="A15" s="12" t="s">
        <v>121</v>
      </c>
      <c r="B15" s="12" t="s">
        <v>111</v>
      </c>
      <c r="C15" s="12" t="s">
        <v>99</v>
      </c>
      <c r="D15" s="12" t="s">
        <v>120</v>
      </c>
      <c r="E15" s="12" t="s">
        <v>104</v>
      </c>
      <c r="F15" s="12">
        <v>23.62</v>
      </c>
      <c r="G15" s="15">
        <v>26.01699133333333</v>
      </c>
      <c r="H15" s="15">
        <v>43.637962666666667</v>
      </c>
      <c r="I15" s="15">
        <v>50.364391999999995</v>
      </c>
      <c r="J15" s="15">
        <v>359.37604266666665</v>
      </c>
      <c r="K15" s="15">
        <v>8.0066447999999983</v>
      </c>
      <c r="L15" s="15">
        <v>102.01534933333333</v>
      </c>
      <c r="M15" s="12"/>
      <c r="N15" s="12"/>
      <c r="O15" s="12"/>
    </row>
    <row r="16" spans="1:15" x14ac:dyDescent="0.3">
      <c r="A16" s="12" t="s">
        <v>122</v>
      </c>
      <c r="B16" s="12" t="s">
        <v>98</v>
      </c>
      <c r="C16" s="12" t="s">
        <v>123</v>
      </c>
      <c r="D16" s="12" t="s">
        <v>107</v>
      </c>
      <c r="E16" s="12" t="s">
        <v>104</v>
      </c>
      <c r="F16" s="12">
        <v>26.99</v>
      </c>
      <c r="G16" s="15">
        <v>27.493602000000003</v>
      </c>
      <c r="H16" s="15">
        <v>42.081087999999994</v>
      </c>
      <c r="I16" s="15">
        <v>45.580091666666668</v>
      </c>
      <c r="J16" s="15">
        <v>362.97049599999991</v>
      </c>
      <c r="K16" s="15">
        <v>5.5616586666666672</v>
      </c>
      <c r="L16" s="15">
        <v>105.52318933333333</v>
      </c>
      <c r="M16" s="12"/>
      <c r="N16" s="12"/>
      <c r="O16" s="12"/>
    </row>
    <row r="17" spans="1:15" x14ac:dyDescent="0.3">
      <c r="A17" s="12" t="s">
        <v>124</v>
      </c>
      <c r="B17" s="12" t="s">
        <v>98</v>
      </c>
      <c r="C17" s="12" t="s">
        <v>123</v>
      </c>
      <c r="D17" s="12" t="s">
        <v>107</v>
      </c>
      <c r="E17" s="12" t="s">
        <v>104</v>
      </c>
      <c r="F17" s="12">
        <v>18.8</v>
      </c>
      <c r="G17" s="15">
        <v>28.385523999999997</v>
      </c>
      <c r="H17" s="15">
        <v>50.329925333333335</v>
      </c>
      <c r="I17" s="15">
        <v>72.936069333333336</v>
      </c>
      <c r="J17" s="15">
        <v>385.97499733333336</v>
      </c>
      <c r="K17" s="15">
        <v>6.554788799999999</v>
      </c>
      <c r="L17" s="15">
        <v>93.349685333333326</v>
      </c>
      <c r="M17" s="12"/>
      <c r="N17" s="12"/>
      <c r="O17" s="12"/>
    </row>
    <row r="18" spans="1:15" x14ac:dyDescent="0.3">
      <c r="A18" s="12" t="s">
        <v>125</v>
      </c>
      <c r="B18" s="12" t="s">
        <v>98</v>
      </c>
      <c r="C18" s="12" t="s">
        <v>123</v>
      </c>
      <c r="D18" s="12" t="s">
        <v>107</v>
      </c>
      <c r="E18" s="12" t="s">
        <v>104</v>
      </c>
      <c r="F18" s="12">
        <v>18.55</v>
      </c>
      <c r="G18" s="15">
        <v>27.678414666666669</v>
      </c>
      <c r="H18" s="15">
        <v>40.603248000000001</v>
      </c>
      <c r="I18" s="15">
        <v>57.041219333333345</v>
      </c>
      <c r="J18" s="15">
        <v>578.16132266666659</v>
      </c>
      <c r="K18" s="15">
        <v>5.7673653333333332</v>
      </c>
      <c r="L18" s="15">
        <v>131.89045333333334</v>
      </c>
      <c r="M18" s="12"/>
      <c r="N18" s="12"/>
      <c r="O18" s="12"/>
    </row>
    <row r="19" spans="1:15" ht="15.6" x14ac:dyDescent="0.3">
      <c r="A19" s="11" t="s">
        <v>126</v>
      </c>
      <c r="B19" s="12" t="s">
        <v>98</v>
      </c>
      <c r="C19" s="12" t="s">
        <v>123</v>
      </c>
      <c r="D19" s="12" t="s">
        <v>107</v>
      </c>
      <c r="E19" s="12" t="s">
        <v>100</v>
      </c>
      <c r="F19" s="12">
        <v>19.78</v>
      </c>
      <c r="G19" s="15">
        <v>19.796225333333332</v>
      </c>
      <c r="H19" s="15">
        <v>30.277855999999996</v>
      </c>
      <c r="I19" s="15">
        <v>33.541599666666663</v>
      </c>
      <c r="J19" s="15">
        <v>343.49981866666656</v>
      </c>
      <c r="K19" s="15">
        <v>4.666942933333333</v>
      </c>
      <c r="L19" s="15">
        <v>111.36309333333334</v>
      </c>
      <c r="M19" s="12"/>
      <c r="N19" s="12"/>
      <c r="O19" s="12"/>
    </row>
    <row r="20" spans="1:15" x14ac:dyDescent="0.3">
      <c r="A20" s="12" t="s">
        <v>127</v>
      </c>
      <c r="B20" s="12" t="s">
        <v>98</v>
      </c>
      <c r="C20" s="12" t="s">
        <v>123</v>
      </c>
      <c r="D20" s="12" t="s">
        <v>107</v>
      </c>
      <c r="E20" s="12" t="s">
        <v>100</v>
      </c>
      <c r="F20" s="12">
        <v>14.8</v>
      </c>
      <c r="G20" s="15">
        <v>34.724929333333328</v>
      </c>
      <c r="H20" s="15">
        <v>36.74354133333334</v>
      </c>
      <c r="I20" s="15">
        <v>45.460261333333335</v>
      </c>
      <c r="J20" s="15">
        <v>394.49774933333327</v>
      </c>
      <c r="K20" s="15">
        <v>5.6232623999999989</v>
      </c>
      <c r="L20" s="15">
        <v>100.12501333333333</v>
      </c>
      <c r="M20" s="12"/>
      <c r="N20" s="12"/>
      <c r="O20" s="12"/>
    </row>
    <row r="21" spans="1:15" x14ac:dyDescent="0.3">
      <c r="A21" s="12" t="s">
        <v>128</v>
      </c>
      <c r="B21" s="12" t="s">
        <v>111</v>
      </c>
      <c r="C21" s="12" t="s">
        <v>123</v>
      </c>
      <c r="D21" s="12" t="s">
        <v>114</v>
      </c>
      <c r="E21" s="12" t="s">
        <v>104</v>
      </c>
      <c r="F21" s="12">
        <v>22.05</v>
      </c>
      <c r="G21" s="15">
        <v>40.127036666666662</v>
      </c>
      <c r="H21" s="15">
        <v>45.670127999999991</v>
      </c>
      <c r="I21" s="15">
        <v>64.236981333333333</v>
      </c>
      <c r="J21" s="15">
        <v>370.02948266666669</v>
      </c>
      <c r="K21" s="15">
        <v>5.9450309333333351</v>
      </c>
      <c r="L21" s="15">
        <v>101.43503999999999</v>
      </c>
      <c r="M21" s="12"/>
      <c r="N21" s="12"/>
      <c r="O21" s="12"/>
    </row>
    <row r="22" spans="1:15" x14ac:dyDescent="0.3">
      <c r="A22" s="12" t="s">
        <v>129</v>
      </c>
      <c r="B22" s="12" t="s">
        <v>111</v>
      </c>
      <c r="C22" s="12" t="s">
        <v>123</v>
      </c>
      <c r="D22" s="12" t="s">
        <v>114</v>
      </c>
      <c r="E22" s="12" t="s">
        <v>104</v>
      </c>
      <c r="F22" s="12">
        <v>19.8</v>
      </c>
      <c r="G22" s="15">
        <v>38.134273999999998</v>
      </c>
      <c r="H22" s="15">
        <v>44.736869333333324</v>
      </c>
      <c r="I22" s="15">
        <v>52.544115666666663</v>
      </c>
      <c r="J22" s="15">
        <v>312.95995733333336</v>
      </c>
      <c r="K22" s="15">
        <v>5.7070607999999989</v>
      </c>
      <c r="L22" s="15">
        <v>93.304213333333337</v>
      </c>
      <c r="M22" s="12"/>
      <c r="N22" s="12"/>
      <c r="O22" s="12"/>
    </row>
    <row r="23" spans="1:15" x14ac:dyDescent="0.3">
      <c r="A23" s="12" t="s">
        <v>130</v>
      </c>
      <c r="B23" s="12" t="s">
        <v>111</v>
      </c>
      <c r="C23" s="12" t="s">
        <v>123</v>
      </c>
      <c r="D23" s="12" t="s">
        <v>120</v>
      </c>
      <c r="E23" s="12" t="s">
        <v>100</v>
      </c>
      <c r="F23" s="12">
        <v>26.52</v>
      </c>
      <c r="G23" s="15">
        <v>36.82498733333334</v>
      </c>
      <c r="H23" s="15">
        <v>68.348746666666656</v>
      </c>
      <c r="I23" s="15">
        <v>72.096266666666665</v>
      </c>
      <c r="J23" s="15">
        <v>312.48358399999995</v>
      </c>
      <c r="K23" s="15">
        <v>8.8938901333333327</v>
      </c>
      <c r="L23" s="15">
        <v>108.87512533333333</v>
      </c>
      <c r="M23" s="12"/>
      <c r="N23" s="12"/>
      <c r="O23" s="12"/>
    </row>
    <row r="24" spans="1:15" x14ac:dyDescent="0.3">
      <c r="A24" s="12" t="s">
        <v>131</v>
      </c>
      <c r="B24" s="12" t="s">
        <v>111</v>
      </c>
      <c r="C24" s="12" t="s">
        <v>123</v>
      </c>
      <c r="D24" s="12" t="s">
        <v>117</v>
      </c>
      <c r="E24" s="12" t="s">
        <v>100</v>
      </c>
      <c r="F24" s="12">
        <v>17.89</v>
      </c>
      <c r="G24" s="15">
        <v>48.221925999999996</v>
      </c>
      <c r="H24" s="15">
        <v>64.81817066666666</v>
      </c>
      <c r="I24" s="15">
        <v>68.672684333333336</v>
      </c>
      <c r="J24" s="15">
        <v>471.19385599999987</v>
      </c>
      <c r="K24" s="15">
        <v>7.8957797333333328</v>
      </c>
      <c r="L24" s="15">
        <v>124.72103466666667</v>
      </c>
      <c r="M24" s="12"/>
      <c r="N24" s="12"/>
      <c r="O24" s="12"/>
    </row>
    <row r="25" spans="1:15" x14ac:dyDescent="0.3">
      <c r="A25" s="12" t="s">
        <v>132</v>
      </c>
      <c r="B25" s="12" t="s">
        <v>111</v>
      </c>
      <c r="C25" s="12" t="s">
        <v>123</v>
      </c>
      <c r="D25" s="12" t="s">
        <v>117</v>
      </c>
      <c r="E25" s="12" t="s">
        <v>100</v>
      </c>
      <c r="F25" s="12">
        <v>18.37</v>
      </c>
      <c r="G25" s="15">
        <v>23.958055333333334</v>
      </c>
      <c r="H25" s="15">
        <v>49.815658666666664</v>
      </c>
      <c r="I25" s="15">
        <v>55.605235999999991</v>
      </c>
      <c r="J25" s="15">
        <v>366.22715733333325</v>
      </c>
      <c r="K25" s="15">
        <v>5.2644666666666673</v>
      </c>
      <c r="L25" s="15">
        <v>112.45225599999999</v>
      </c>
      <c r="M25" s="12"/>
      <c r="N25" s="12"/>
      <c r="O25" s="12"/>
    </row>
    <row r="26" spans="1:15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5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</row>
    <row r="28" spans="1:15" x14ac:dyDescent="0.3">
      <c r="A28" s="12"/>
      <c r="B28" s="12"/>
      <c r="C28" s="12" t="s">
        <v>32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</row>
    <row r="29" spans="1:15" x14ac:dyDescent="0.3">
      <c r="A29" s="12"/>
      <c r="B29" s="12"/>
      <c r="C29" s="12" t="s">
        <v>33</v>
      </c>
      <c r="D29" s="12"/>
      <c r="E29" s="12"/>
      <c r="F29" s="12"/>
      <c r="G29" s="12" t="s">
        <v>34</v>
      </c>
      <c r="H29" s="12"/>
      <c r="I29" s="12"/>
      <c r="J29" s="12"/>
      <c r="K29" s="12"/>
      <c r="L29" s="12"/>
      <c r="M29" s="12"/>
      <c r="N29" s="12"/>
      <c r="O29" s="12"/>
    </row>
    <row r="30" spans="1:15" x14ac:dyDescent="0.3">
      <c r="A30" s="12"/>
      <c r="B30" s="12"/>
      <c r="C30" s="12"/>
      <c r="D30" s="13" t="s">
        <v>22</v>
      </c>
      <c r="E30" s="12" t="s">
        <v>7</v>
      </c>
      <c r="F30" s="12"/>
      <c r="G30" s="12" t="s">
        <v>22</v>
      </c>
      <c r="H30" s="12" t="s">
        <v>7</v>
      </c>
      <c r="I30" s="12"/>
      <c r="J30" s="12"/>
      <c r="K30" s="12"/>
      <c r="L30" s="12"/>
      <c r="M30" s="12"/>
      <c r="N30" s="12"/>
      <c r="O30" s="12"/>
    </row>
    <row r="31" spans="1:15" x14ac:dyDescent="0.3">
      <c r="A31" s="12"/>
      <c r="B31" s="12"/>
      <c r="C31" s="12" t="s">
        <v>35</v>
      </c>
      <c r="D31" s="15">
        <f>AVERAGE(G21:G25)</f>
        <v>37.453255866666666</v>
      </c>
      <c r="E31" s="12">
        <f>AVERAGE(G9:G15)</f>
        <v>26.626798857142855</v>
      </c>
      <c r="F31" s="12" t="s">
        <v>35</v>
      </c>
      <c r="G31" s="12">
        <f>(STDEVA(G21:G25))/(SQRT(COUNT(G21:G25)))</f>
        <v>3.9121113525165643</v>
      </c>
      <c r="H31" s="12">
        <f>(STDEVA(G9:G15))/(SQRT(COUNT(G9:G15)))</f>
        <v>2.0173056473608968</v>
      </c>
      <c r="I31" s="12"/>
      <c r="J31" s="12"/>
      <c r="K31" s="12"/>
      <c r="L31" s="12"/>
      <c r="M31" s="12"/>
      <c r="N31" s="12"/>
      <c r="O31" s="12"/>
    </row>
    <row r="32" spans="1:15" x14ac:dyDescent="0.3">
      <c r="A32" s="12"/>
      <c r="B32" s="12"/>
      <c r="C32" s="12" t="s">
        <v>36</v>
      </c>
      <c r="D32" s="15">
        <f>AVERAGE(G16:G20)</f>
        <v>27.61573906666667</v>
      </c>
      <c r="E32" s="12">
        <f>AVERAGE(G2:G8)</f>
        <v>29.726749428571431</v>
      </c>
      <c r="F32" s="12" t="s">
        <v>36</v>
      </c>
      <c r="G32" s="12">
        <f>(STDEVA(G16:G20))/(SQRT(COUNT(G16:G20)))</f>
        <v>2.3695653167926394</v>
      </c>
      <c r="H32" s="12">
        <f>(STDEVA(G2:G8))/(SQRT(COUNT(G2:G8)))</f>
        <v>2.0956322617155245</v>
      </c>
      <c r="I32" s="12"/>
      <c r="J32" s="12"/>
      <c r="K32" s="12"/>
      <c r="L32" s="12"/>
      <c r="M32" s="12"/>
      <c r="N32" s="12"/>
      <c r="O32" s="12"/>
    </row>
    <row r="33" spans="1:15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</row>
    <row r="34" spans="1:15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</row>
    <row r="35" spans="1:15" x14ac:dyDescent="0.3">
      <c r="A35" s="12"/>
      <c r="B35" s="12"/>
      <c r="C35" s="12" t="s">
        <v>1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</row>
    <row r="36" spans="1:15" x14ac:dyDescent="0.3">
      <c r="A36" s="12"/>
      <c r="B36" s="12"/>
      <c r="C36" s="12" t="s">
        <v>33</v>
      </c>
      <c r="D36" s="12"/>
      <c r="E36" s="12"/>
      <c r="F36" s="12"/>
      <c r="G36" s="12" t="s">
        <v>34</v>
      </c>
      <c r="H36" s="12"/>
      <c r="I36" s="12"/>
      <c r="J36" s="12"/>
      <c r="K36" s="12"/>
      <c r="L36" s="12"/>
      <c r="M36" s="12"/>
      <c r="N36" s="12"/>
      <c r="O36" s="12"/>
    </row>
    <row r="37" spans="1:15" x14ac:dyDescent="0.3">
      <c r="A37" s="12"/>
      <c r="B37" s="12"/>
      <c r="C37" s="12"/>
      <c r="D37" s="13" t="s">
        <v>22</v>
      </c>
      <c r="E37" s="12" t="s">
        <v>7</v>
      </c>
      <c r="F37" s="12"/>
      <c r="G37" s="12" t="s">
        <v>22</v>
      </c>
      <c r="H37" s="12" t="s">
        <v>7</v>
      </c>
      <c r="I37" s="12"/>
      <c r="J37" s="12"/>
      <c r="K37" s="12"/>
      <c r="L37" s="12"/>
      <c r="M37" s="12"/>
      <c r="N37" s="12"/>
      <c r="O37" s="12"/>
    </row>
    <row r="38" spans="1:15" x14ac:dyDescent="0.3">
      <c r="A38" s="12"/>
      <c r="B38" s="12"/>
      <c r="C38" s="12" t="s">
        <v>35</v>
      </c>
      <c r="D38" s="12">
        <f>AVERAGE(H21:H25)</f>
        <v>54.677914666666666</v>
      </c>
      <c r="E38" s="12">
        <f>AVERAGE(H9:H15)</f>
        <v>40.968106666666664</v>
      </c>
      <c r="F38" s="12" t="s">
        <v>35</v>
      </c>
      <c r="G38" s="12">
        <f>(STDEVA(H21:H25))/(SQRT(COUNT(H21:H25)))</f>
        <v>4.9665006578015349</v>
      </c>
      <c r="H38" s="12">
        <f>(STDEVA(H9:H15))/(SQRT(COUNT(H9:H15)))</f>
        <v>5.108507165064144</v>
      </c>
      <c r="I38" s="12"/>
      <c r="J38" s="12"/>
      <c r="K38" s="12"/>
      <c r="L38" s="12"/>
      <c r="M38" s="12"/>
      <c r="N38" s="12"/>
      <c r="O38" s="12"/>
    </row>
    <row r="39" spans="1:15" x14ac:dyDescent="0.3">
      <c r="A39" s="12"/>
      <c r="B39" s="12"/>
      <c r="C39" s="12" t="s">
        <v>36</v>
      </c>
      <c r="D39" s="12">
        <f>AVERAGE(H16:H20)</f>
        <v>40.007131733333338</v>
      </c>
      <c r="E39" s="12">
        <f>AVERAGE(H2:H8)</f>
        <v>40.448426666666663</v>
      </c>
      <c r="F39" s="12" t="s">
        <v>36</v>
      </c>
      <c r="G39" s="12">
        <f>(STDEVA(H16:H20))/(SQRT(COUNT(H16:H20)))</f>
        <v>3.290338474244189</v>
      </c>
      <c r="H39" s="12">
        <f>(STDEVA(H2:H8))/(SQRT(COUNT(H3:H9)))</f>
        <v>2.4959769898445474</v>
      </c>
      <c r="I39" s="12"/>
      <c r="J39" s="12"/>
      <c r="K39" s="12"/>
      <c r="L39" s="12"/>
      <c r="M39" s="12"/>
      <c r="N39" s="12"/>
      <c r="O39" s="12"/>
    </row>
    <row r="40" spans="1:15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</row>
    <row r="41" spans="1:15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</row>
    <row r="42" spans="1:15" x14ac:dyDescent="0.3">
      <c r="A42" s="12"/>
      <c r="B42" s="12"/>
      <c r="C42" s="12" t="s">
        <v>2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</row>
    <row r="43" spans="1:15" x14ac:dyDescent="0.3">
      <c r="A43" s="12"/>
      <c r="B43" s="12"/>
      <c r="C43" s="12" t="s">
        <v>33</v>
      </c>
      <c r="D43" s="12"/>
      <c r="E43" s="12"/>
      <c r="F43" s="12"/>
      <c r="G43" s="12" t="s">
        <v>34</v>
      </c>
      <c r="H43" s="12"/>
      <c r="I43" s="12"/>
      <c r="J43" s="12"/>
      <c r="K43" s="12"/>
      <c r="L43" s="12"/>
      <c r="M43" s="12"/>
      <c r="N43" s="12"/>
      <c r="O43" s="12"/>
    </row>
    <row r="44" spans="1:15" x14ac:dyDescent="0.3">
      <c r="A44" s="12"/>
      <c r="B44" s="12"/>
      <c r="C44" s="12"/>
      <c r="D44" s="13" t="s">
        <v>22</v>
      </c>
      <c r="E44" s="12" t="s">
        <v>7</v>
      </c>
      <c r="F44" s="12"/>
      <c r="G44" s="12" t="s">
        <v>22</v>
      </c>
      <c r="H44" s="12" t="s">
        <v>7</v>
      </c>
      <c r="I44" s="12"/>
      <c r="J44" s="12"/>
      <c r="K44" s="12"/>
      <c r="L44" s="12"/>
      <c r="M44" s="12"/>
      <c r="N44" s="12"/>
      <c r="O44" s="12"/>
    </row>
    <row r="45" spans="1:15" x14ac:dyDescent="0.3">
      <c r="A45" s="12"/>
      <c r="B45" s="12"/>
      <c r="C45" s="12" t="s">
        <v>35</v>
      </c>
      <c r="D45" s="12">
        <f>AVERAGE(I21:I25)</f>
        <v>62.631056799999996</v>
      </c>
      <c r="E45" s="12">
        <f>AVERAGE(I9:I15)</f>
        <v>46.189995523809522</v>
      </c>
      <c r="F45" s="12" t="s">
        <v>35</v>
      </c>
      <c r="G45" s="12">
        <f>(STDEVA(I21:I25))/(SQRT(COUNT(I21:I25)))</f>
        <v>3.7401804369534077</v>
      </c>
      <c r="H45" s="12">
        <f>(STDEVA(I9:I15))/(SQRT(COUNT(I9:I15)))</f>
        <v>4.4307390030504497</v>
      </c>
      <c r="I45" s="12"/>
      <c r="J45" s="12"/>
      <c r="K45" s="12"/>
      <c r="L45" s="12"/>
      <c r="M45" s="12"/>
      <c r="N45" s="12"/>
      <c r="O45" s="12"/>
    </row>
    <row r="46" spans="1:15" x14ac:dyDescent="0.3">
      <c r="A46" s="12"/>
      <c r="B46" s="12"/>
      <c r="C46" s="12" t="s">
        <v>36</v>
      </c>
      <c r="D46" s="12">
        <f>AVERAGE(I16:I20)</f>
        <v>50.911848266666667</v>
      </c>
      <c r="E46" s="12">
        <f>AVERAGE(I2:I8)</f>
        <v>55.20075557142858</v>
      </c>
      <c r="F46" s="12" t="s">
        <v>36</v>
      </c>
      <c r="G46" s="12">
        <f>(STDEVA(I16:I20))/(SQRT(COUNT(I16:I20)))</f>
        <v>6.6426969983035775</v>
      </c>
      <c r="H46" s="12">
        <f>(STDEVA(I2:I8))/(SQRT(COUNT(I2:I8)))</f>
        <v>4.0473583023402968</v>
      </c>
      <c r="I46" s="12"/>
      <c r="J46" s="12"/>
      <c r="K46" s="12"/>
      <c r="L46" s="12"/>
      <c r="M46" s="12"/>
      <c r="N46" s="12"/>
      <c r="O46" s="12"/>
    </row>
    <row r="47" spans="1:15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</row>
    <row r="48" spans="1:15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pans="1:15" x14ac:dyDescent="0.3">
      <c r="A49" s="12"/>
      <c r="B49" s="12"/>
      <c r="C49" s="12" t="s">
        <v>3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0" spans="1:15" x14ac:dyDescent="0.3">
      <c r="A50" s="12"/>
      <c r="B50" s="12"/>
      <c r="C50" s="12" t="s">
        <v>33</v>
      </c>
      <c r="D50" s="12"/>
      <c r="E50" s="12"/>
      <c r="F50" s="12"/>
      <c r="G50" s="12" t="s">
        <v>34</v>
      </c>
      <c r="H50" s="12"/>
      <c r="I50" s="12"/>
      <c r="J50" s="12"/>
      <c r="K50" s="12"/>
      <c r="L50" s="12"/>
      <c r="M50" s="12"/>
      <c r="N50" s="12"/>
      <c r="O50" s="12"/>
    </row>
    <row r="51" spans="1:15" x14ac:dyDescent="0.3">
      <c r="A51" s="12"/>
      <c r="B51" s="12"/>
      <c r="C51" s="12"/>
      <c r="D51" s="13" t="s">
        <v>22</v>
      </c>
      <c r="E51" s="12" t="s">
        <v>7</v>
      </c>
      <c r="F51" s="12"/>
      <c r="G51" s="12" t="s">
        <v>22</v>
      </c>
      <c r="H51" s="12" t="s">
        <v>7</v>
      </c>
      <c r="I51" s="12"/>
      <c r="J51" s="12"/>
      <c r="K51" s="12"/>
      <c r="L51" s="12"/>
      <c r="M51" s="12"/>
      <c r="N51" s="12"/>
      <c r="O51" s="12"/>
    </row>
    <row r="52" spans="1:15" x14ac:dyDescent="0.3">
      <c r="A52" s="12"/>
      <c r="B52" s="12"/>
      <c r="C52" s="12" t="s">
        <v>35</v>
      </c>
      <c r="D52" s="12">
        <f>AVERAGE(J21:J25)</f>
        <v>366.5788074666666</v>
      </c>
      <c r="E52" s="12">
        <f>AVERAGE(J9:J15)</f>
        <v>323.67526399999997</v>
      </c>
      <c r="F52" s="12" t="s">
        <v>35</v>
      </c>
      <c r="G52" s="12">
        <f>(STDEVA(J21:J25))/(SQRT(COUNT(J21:J25)))</f>
        <v>28.946168561929984</v>
      </c>
      <c r="H52" s="12">
        <f>(STDEVA(J9:J15))/(SQRT(COUNT(J9:J15)))</f>
        <v>41.97398432495779</v>
      </c>
      <c r="I52" s="12"/>
      <c r="J52" s="12"/>
      <c r="K52" s="12"/>
      <c r="L52" s="12"/>
      <c r="M52" s="12"/>
      <c r="N52" s="12"/>
      <c r="O52" s="12"/>
    </row>
    <row r="53" spans="1:15" x14ac:dyDescent="0.3">
      <c r="A53" s="12"/>
      <c r="B53" s="12"/>
      <c r="C53" s="12" t="s">
        <v>36</v>
      </c>
      <c r="D53" s="12">
        <f>AVERAGE(J16:J20)</f>
        <v>413.02087679999994</v>
      </c>
      <c r="E53" s="12">
        <f>AVERAGE(J2:J8)</f>
        <v>444.46003199999996</v>
      </c>
      <c r="F53" s="12" t="s">
        <v>36</v>
      </c>
      <c r="G53" s="12">
        <f>(STDEVA(J16:J20))/(SQRT(COUNT(J16:J20)))</f>
        <v>42.239892785444262</v>
      </c>
      <c r="H53" s="12">
        <f>(STDEVA(J2:J8))/(SQRT(COUNT(J2:J8)))</f>
        <v>36.962195812949076</v>
      </c>
      <c r="I53" s="12"/>
      <c r="J53" s="12"/>
      <c r="K53" s="12"/>
      <c r="L53" s="12"/>
      <c r="M53" s="12"/>
      <c r="N53" s="12"/>
      <c r="O53" s="12"/>
    </row>
    <row r="54" spans="1:15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</row>
    <row r="55" spans="1:15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</row>
    <row r="56" spans="1:15" x14ac:dyDescent="0.3">
      <c r="A56" s="12"/>
      <c r="B56" s="12"/>
      <c r="C56" s="12" t="s">
        <v>5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</row>
    <row r="57" spans="1:15" x14ac:dyDescent="0.3">
      <c r="A57" s="12"/>
      <c r="B57" s="12"/>
      <c r="C57" s="12" t="s">
        <v>33</v>
      </c>
      <c r="D57" s="12"/>
      <c r="E57" s="12"/>
      <c r="F57" s="12"/>
      <c r="G57" s="12" t="s">
        <v>34</v>
      </c>
      <c r="H57" s="12"/>
      <c r="I57" s="12"/>
      <c r="J57" s="12"/>
      <c r="K57" s="12"/>
      <c r="L57" s="12"/>
      <c r="M57" s="12"/>
      <c r="N57" s="12"/>
      <c r="O57" s="12"/>
    </row>
    <row r="58" spans="1:15" x14ac:dyDescent="0.3">
      <c r="A58" s="12"/>
      <c r="B58" s="12"/>
      <c r="C58" s="12"/>
      <c r="D58" s="13" t="s">
        <v>22</v>
      </c>
      <c r="E58" s="12" t="s">
        <v>7</v>
      </c>
      <c r="F58" s="12"/>
      <c r="G58" s="12" t="s">
        <v>22</v>
      </c>
      <c r="H58" s="12" t="s">
        <v>7</v>
      </c>
      <c r="I58" s="12"/>
      <c r="J58" s="12"/>
      <c r="K58" s="12"/>
      <c r="L58" s="12"/>
      <c r="M58" s="12"/>
      <c r="N58" s="12"/>
      <c r="O58" s="12"/>
    </row>
    <row r="59" spans="1:15" x14ac:dyDescent="0.3">
      <c r="A59" s="12"/>
      <c r="B59" s="12"/>
      <c r="C59" s="12" t="s">
        <v>35</v>
      </c>
      <c r="D59" s="15">
        <f>AVERAGE(L21:L25)</f>
        <v>108.15753386666668</v>
      </c>
      <c r="E59" s="12">
        <f>AVERAGE(L9:L15)</f>
        <v>83.038986666666673</v>
      </c>
      <c r="F59" s="12" t="s">
        <v>35</v>
      </c>
      <c r="G59" s="12">
        <f>(STDEVA(L21:L25))/(SQRT(COUNT(L21:L25)))</f>
        <v>5.2873537290429571</v>
      </c>
      <c r="H59" s="12">
        <f>(STDEVA(L9:L15))/(SQRT(COUNT(L9:L15)))</f>
        <v>10.260573467689898</v>
      </c>
      <c r="I59" s="12"/>
      <c r="J59" s="12"/>
      <c r="K59" s="12"/>
      <c r="L59" s="12"/>
      <c r="M59" s="12"/>
      <c r="N59" s="12"/>
      <c r="O59" s="12"/>
    </row>
    <row r="60" spans="1:15" x14ac:dyDescent="0.3">
      <c r="A60" s="12"/>
      <c r="B60" s="12"/>
      <c r="C60" s="12" t="s">
        <v>36</v>
      </c>
      <c r="D60" s="12">
        <f>AVERAGE(L16:L20)</f>
        <v>108.45028693333333</v>
      </c>
      <c r="E60" s="12">
        <f>AVERAGE(L2:L8)</f>
        <v>117.34621866666666</v>
      </c>
      <c r="F60" s="12" t="s">
        <v>36</v>
      </c>
      <c r="G60" s="12">
        <f>(STDEVA(L16:L20))/(SQRT(COUNT(L16:L20)))</f>
        <v>6.5720319975646531</v>
      </c>
      <c r="H60" s="12">
        <f>(STDEVA(L2:L8))/(SQRT(COUNT(L2:L8)))</f>
        <v>5.6132272371710377</v>
      </c>
      <c r="I60" s="12"/>
      <c r="J60" s="12"/>
      <c r="K60" s="12"/>
      <c r="L60" s="12"/>
      <c r="M60" s="12"/>
      <c r="N60" s="12"/>
      <c r="O60" s="12"/>
    </row>
    <row r="61" spans="1:15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</row>
    <row r="62" spans="1:15" x14ac:dyDescent="0.3">
      <c r="A62" s="12"/>
      <c r="B62" s="12"/>
      <c r="C62" s="12" t="s">
        <v>4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</row>
    <row r="63" spans="1:15" x14ac:dyDescent="0.3">
      <c r="A63" s="12"/>
      <c r="B63" s="12"/>
      <c r="C63" s="12" t="s">
        <v>33</v>
      </c>
      <c r="D63" s="12"/>
      <c r="E63" s="12"/>
      <c r="F63" s="12"/>
      <c r="G63" s="12" t="s">
        <v>34</v>
      </c>
      <c r="H63" s="12"/>
      <c r="I63" s="12"/>
      <c r="J63" s="12"/>
      <c r="K63" s="12"/>
      <c r="L63" s="12"/>
      <c r="M63" s="12"/>
      <c r="N63" s="12"/>
      <c r="O63" s="12"/>
    </row>
    <row r="64" spans="1:15" x14ac:dyDescent="0.3">
      <c r="A64" s="12"/>
      <c r="B64" s="12"/>
      <c r="C64" s="12"/>
      <c r="D64" s="13" t="s">
        <v>22</v>
      </c>
      <c r="E64" s="12" t="s">
        <v>7</v>
      </c>
      <c r="F64" s="12"/>
      <c r="G64" s="12" t="s">
        <v>22</v>
      </c>
      <c r="H64" s="12" t="s">
        <v>7</v>
      </c>
      <c r="I64" s="12"/>
      <c r="J64" s="12"/>
      <c r="K64" s="12"/>
      <c r="L64" s="12"/>
      <c r="M64" s="12"/>
      <c r="N64" s="12"/>
      <c r="O64" s="12"/>
    </row>
    <row r="65" spans="1:15" x14ac:dyDescent="0.3">
      <c r="A65" s="12"/>
      <c r="B65" s="12"/>
      <c r="C65" s="12" t="s">
        <v>35</v>
      </c>
      <c r="D65" s="15">
        <f>AVERAGE(K21:K25)</f>
        <v>6.7412456533333343</v>
      </c>
      <c r="E65" s="15">
        <f>AVERAGE(K9:K15)</f>
        <v>5.5786719999999992</v>
      </c>
      <c r="F65" s="12" t="s">
        <v>35</v>
      </c>
      <c r="G65" s="12">
        <f>(STDEVA(K21:K25))/(SQRT(COUNT(K21:K25)))</f>
        <v>0.70182617384309831</v>
      </c>
      <c r="H65" s="12">
        <f>(STDEVA(K9:K15))/(SQRT(COUNT(K9:K15)))</f>
        <v>0.66793804260290135</v>
      </c>
      <c r="I65" s="12"/>
      <c r="J65" s="12"/>
      <c r="K65" s="12"/>
      <c r="L65" s="12"/>
      <c r="M65" s="12"/>
      <c r="N65" s="12"/>
      <c r="O65" s="12"/>
    </row>
    <row r="66" spans="1:15" x14ac:dyDescent="0.3">
      <c r="A66" s="12"/>
      <c r="B66" s="12"/>
      <c r="C66" s="12" t="s">
        <v>36</v>
      </c>
      <c r="D66" s="15">
        <f>AVERAGE(K16:K20)</f>
        <v>5.6348036266666659</v>
      </c>
      <c r="E66" s="15">
        <f>AVERAGE(K2:K8)</f>
        <v>5.162402133333333</v>
      </c>
      <c r="F66" s="12" t="s">
        <v>36</v>
      </c>
      <c r="G66" s="12">
        <f>(STDEVA(K16:K20))/(SQRT(COUNT(K16:K20)))</f>
        <v>0.30051481095061028</v>
      </c>
      <c r="H66" s="12">
        <f>(STDEVA(K2:K8))/(SQRT(COUNT(K2:K8)))</f>
        <v>0.2373373349978756</v>
      </c>
      <c r="I66" s="12"/>
      <c r="J66" s="12"/>
      <c r="K66" s="12"/>
      <c r="L66" s="12"/>
      <c r="M66" s="12"/>
      <c r="N66" s="12"/>
      <c r="O66" s="12"/>
    </row>
    <row r="67" spans="1:15" x14ac:dyDescent="0.3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</row>
    <row r="68" spans="1:15" x14ac:dyDescent="0.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</row>
    <row r="69" spans="1:15" x14ac:dyDescent="0.3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</row>
    <row r="70" spans="1:15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</row>
    <row r="71" spans="1:15" x14ac:dyDescent="0.3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</row>
    <row r="72" spans="1:15" x14ac:dyDescent="0.3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</row>
    <row r="73" spans="1:15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33A6F-0E71-448B-81A0-AD95B646C8BF}">
  <dimension ref="A1:L77"/>
  <sheetViews>
    <sheetView topLeftCell="G37" zoomScale="85" zoomScaleNormal="85" workbookViewId="0">
      <selection activeCell="T69" sqref="T69"/>
    </sheetView>
  </sheetViews>
  <sheetFormatPr defaultRowHeight="14.4" x14ac:dyDescent="0.3"/>
  <sheetData>
    <row r="1" spans="1:12" x14ac:dyDescent="0.3">
      <c r="A1" s="12" t="s">
        <v>91</v>
      </c>
      <c r="B1" s="12" t="s">
        <v>92</v>
      </c>
      <c r="C1" s="12" t="s">
        <v>93</v>
      </c>
      <c r="D1" s="12" t="s">
        <v>94</v>
      </c>
      <c r="E1" s="12" t="s">
        <v>95</v>
      </c>
      <c r="F1" s="12" t="s">
        <v>96</v>
      </c>
      <c r="G1" s="12" t="s">
        <v>133</v>
      </c>
      <c r="H1" s="12" t="s">
        <v>134</v>
      </c>
      <c r="I1" s="12" t="s">
        <v>135</v>
      </c>
      <c r="J1" s="12" t="s">
        <v>136</v>
      </c>
      <c r="K1" s="12" t="s">
        <v>137</v>
      </c>
      <c r="L1" s="12" t="s">
        <v>138</v>
      </c>
    </row>
    <row r="2" spans="1:12" x14ac:dyDescent="0.3">
      <c r="A2" s="12" t="s">
        <v>97</v>
      </c>
      <c r="B2" s="12" t="s">
        <v>98</v>
      </c>
      <c r="C2" s="12" t="s">
        <v>99</v>
      </c>
      <c r="D2" s="12" t="s">
        <v>100</v>
      </c>
      <c r="E2" s="12" t="s">
        <v>100</v>
      </c>
      <c r="F2" s="12">
        <v>19.98</v>
      </c>
      <c r="G2" s="15">
        <v>32.873966666666661</v>
      </c>
      <c r="H2" s="15">
        <v>36.885587199999996</v>
      </c>
      <c r="I2" s="15">
        <v>51.64885433333334</v>
      </c>
      <c r="J2" s="15">
        <v>578.96682666666652</v>
      </c>
      <c r="K2" s="15">
        <v>4.7491173333333325</v>
      </c>
      <c r="L2" s="15">
        <v>117.12071466666666</v>
      </c>
    </row>
    <row r="3" spans="1:12" x14ac:dyDescent="0.3">
      <c r="A3" s="12" t="s">
        <v>101</v>
      </c>
      <c r="B3" s="12" t="s">
        <v>98</v>
      </c>
      <c r="C3" s="12" t="s">
        <v>99</v>
      </c>
      <c r="D3" s="12" t="s">
        <v>100</v>
      </c>
      <c r="E3" s="12" t="s">
        <v>100</v>
      </c>
      <c r="F3" s="12">
        <v>20.47</v>
      </c>
      <c r="G3" s="15">
        <v>18.80977</v>
      </c>
      <c r="H3" s="15">
        <v>24.431022933333328</v>
      </c>
      <c r="I3" s="15">
        <v>30.456711333333335</v>
      </c>
      <c r="J3" s="15">
        <v>562.41501866666658</v>
      </c>
      <c r="K3" s="15">
        <v>4.1879711999999989</v>
      </c>
      <c r="L3" s="15">
        <v>110.91486933333331</v>
      </c>
    </row>
    <row r="4" spans="1:12" x14ac:dyDescent="0.3">
      <c r="A4" s="12" t="s">
        <v>102</v>
      </c>
      <c r="B4" s="12" t="s">
        <v>98</v>
      </c>
      <c r="C4" s="12" t="s">
        <v>99</v>
      </c>
      <c r="D4" s="12" t="s">
        <v>103</v>
      </c>
      <c r="E4" s="12" t="s">
        <v>104</v>
      </c>
      <c r="F4" s="12">
        <v>17.940000000000001</v>
      </c>
      <c r="G4" s="15"/>
      <c r="H4" s="15"/>
      <c r="I4" s="15"/>
      <c r="J4" s="15"/>
      <c r="K4" s="15"/>
      <c r="L4" s="15"/>
    </row>
    <row r="5" spans="1:12" x14ac:dyDescent="0.3">
      <c r="A5" s="12" t="s">
        <v>105</v>
      </c>
      <c r="B5" s="12" t="s">
        <v>98</v>
      </c>
      <c r="C5" s="12" t="s">
        <v>99</v>
      </c>
      <c r="D5" s="12" t="s">
        <v>103</v>
      </c>
      <c r="E5" s="12" t="s">
        <v>104</v>
      </c>
      <c r="F5" s="12">
        <v>19.23</v>
      </c>
      <c r="G5" s="15">
        <v>17.496229333333332</v>
      </c>
      <c r="H5" s="15">
        <v>22.989993599999998</v>
      </c>
      <c r="I5" s="15">
        <v>34.358624666666671</v>
      </c>
      <c r="J5" s="15">
        <v>187.22338133333332</v>
      </c>
      <c r="K5" s="15">
        <v>5.2053530666666665</v>
      </c>
      <c r="L5" s="15">
        <v>96.766581333333306</v>
      </c>
    </row>
    <row r="6" spans="1:12" x14ac:dyDescent="0.3">
      <c r="A6" s="12" t="s">
        <v>106</v>
      </c>
      <c r="B6" s="12" t="s">
        <v>98</v>
      </c>
      <c r="C6" s="12" t="s">
        <v>99</v>
      </c>
      <c r="D6" s="12" t="s">
        <v>107</v>
      </c>
      <c r="E6" s="12" t="s">
        <v>104</v>
      </c>
      <c r="F6" s="12">
        <v>19.3</v>
      </c>
      <c r="G6" s="15">
        <v>26.042988000000001</v>
      </c>
      <c r="H6" s="15">
        <v>32.706060800000003</v>
      </c>
      <c r="I6" s="15">
        <v>32.832521</v>
      </c>
      <c r="J6" s="15">
        <v>313.15050666666667</v>
      </c>
      <c r="K6" s="15">
        <v>3.4353013333333333</v>
      </c>
      <c r="L6" s="15">
        <v>92.769375999999994</v>
      </c>
    </row>
    <row r="7" spans="1:12" x14ac:dyDescent="0.3">
      <c r="A7" s="12" t="s">
        <v>108</v>
      </c>
      <c r="B7" s="12" t="s">
        <v>98</v>
      </c>
      <c r="C7" s="12" t="s">
        <v>99</v>
      </c>
      <c r="D7" s="12" t="s">
        <v>107</v>
      </c>
      <c r="E7" s="12" t="s">
        <v>100</v>
      </c>
      <c r="F7" s="12">
        <v>14.04</v>
      </c>
      <c r="G7" s="15">
        <v>27.941217333333334</v>
      </c>
      <c r="H7" s="15">
        <v>32.675746133333334</v>
      </c>
      <c r="I7" s="15">
        <v>42.966602000000002</v>
      </c>
      <c r="J7" s="15">
        <v>616.27985066666656</v>
      </c>
      <c r="K7" s="15">
        <v>3.4652911999999993</v>
      </c>
      <c r="L7" s="15">
        <v>164.42025600000002</v>
      </c>
    </row>
    <row r="8" spans="1:12" x14ac:dyDescent="0.3">
      <c r="A8" s="12" t="s">
        <v>109</v>
      </c>
      <c r="B8" s="12" t="s">
        <v>98</v>
      </c>
      <c r="C8" s="12" t="s">
        <v>99</v>
      </c>
      <c r="D8" s="12" t="s">
        <v>107</v>
      </c>
      <c r="E8" s="12" t="s">
        <v>100</v>
      </c>
      <c r="F8" s="12">
        <v>14.05</v>
      </c>
      <c r="G8" s="15">
        <v>17.838440000000002</v>
      </c>
      <c r="H8" s="15">
        <v>23.153909333333331</v>
      </c>
      <c r="I8" s="15">
        <v>31.475764333333338</v>
      </c>
      <c r="J8" s="15">
        <v>611.55076266666651</v>
      </c>
      <c r="K8" s="15">
        <v>4.0362895999999999</v>
      </c>
      <c r="L8" s="15">
        <v>102.39428266666667</v>
      </c>
    </row>
    <row r="9" spans="1:12" x14ac:dyDescent="0.3">
      <c r="A9" s="12" t="s">
        <v>110</v>
      </c>
      <c r="B9" s="12" t="s">
        <v>111</v>
      </c>
      <c r="C9" s="12" t="s">
        <v>99</v>
      </c>
      <c r="D9" s="12" t="s">
        <v>112</v>
      </c>
      <c r="E9" s="12" t="s">
        <v>100</v>
      </c>
      <c r="F9" s="12">
        <v>20.18</v>
      </c>
      <c r="G9" s="15">
        <v>31.990552666666666</v>
      </c>
      <c r="H9" s="15">
        <v>52.899742933333329</v>
      </c>
      <c r="I9" s="15">
        <v>55.763689333333332</v>
      </c>
      <c r="J9" s="15">
        <v>317.13471999999996</v>
      </c>
      <c r="K9" s="15">
        <v>5.6060479999999995</v>
      </c>
      <c r="L9" s="15">
        <v>87.14167466666666</v>
      </c>
    </row>
    <row r="10" spans="1:12" x14ac:dyDescent="0.3">
      <c r="A10" s="12" t="s">
        <v>113</v>
      </c>
      <c r="B10" s="12" t="s">
        <v>111</v>
      </c>
      <c r="C10" s="12" t="s">
        <v>99</v>
      </c>
      <c r="D10" s="12" t="s">
        <v>114</v>
      </c>
      <c r="E10" s="12" t="s">
        <v>100</v>
      </c>
      <c r="F10" s="12">
        <v>17.170000000000002</v>
      </c>
      <c r="G10" s="15">
        <v>35.718474666666665</v>
      </c>
      <c r="H10" s="15">
        <v>60.49638186666666</v>
      </c>
      <c r="I10" s="15">
        <v>54.848621333333334</v>
      </c>
      <c r="J10" s="15">
        <v>463.06086400000015</v>
      </c>
      <c r="K10" s="15">
        <v>5.4308725333333321</v>
      </c>
      <c r="L10" s="15">
        <v>102.53935999999999</v>
      </c>
    </row>
    <row r="11" spans="1:12" x14ac:dyDescent="0.3">
      <c r="A11" s="12" t="s">
        <v>115</v>
      </c>
      <c r="B11" s="12" t="s">
        <v>111</v>
      </c>
      <c r="C11" s="12" t="s">
        <v>99</v>
      </c>
      <c r="D11" s="12" t="s">
        <v>114</v>
      </c>
      <c r="E11" s="12" t="s">
        <v>100</v>
      </c>
      <c r="F11" s="12">
        <v>19.14</v>
      </c>
      <c r="G11" s="15">
        <v>35.541224666666658</v>
      </c>
      <c r="H11" s="15">
        <v>39.843865599999987</v>
      </c>
      <c r="I11" s="15">
        <v>38.090200666666668</v>
      </c>
      <c r="J11" s="15">
        <v>289.01137066666661</v>
      </c>
      <c r="K11" s="15">
        <v>5.1526272000000004</v>
      </c>
      <c r="L11" s="15">
        <v>100.51910399999998</v>
      </c>
    </row>
    <row r="12" spans="1:12" x14ac:dyDescent="0.3">
      <c r="A12" s="12" t="s">
        <v>116</v>
      </c>
      <c r="B12" s="12" t="s">
        <v>111</v>
      </c>
      <c r="C12" s="12" t="s">
        <v>99</v>
      </c>
      <c r="D12" s="12" t="s">
        <v>117</v>
      </c>
      <c r="E12" s="12" t="s">
        <v>104</v>
      </c>
      <c r="F12" s="12">
        <v>23.46</v>
      </c>
      <c r="G12" s="15">
        <v>34.464017333333338</v>
      </c>
      <c r="H12" s="15">
        <v>59.449443199999997</v>
      </c>
      <c r="I12" s="15">
        <v>67.037644</v>
      </c>
      <c r="J12" s="15">
        <v>260.50692266666658</v>
      </c>
      <c r="K12" s="15">
        <v>4.567554133333334</v>
      </c>
      <c r="L12" s="15">
        <v>77.09669333333332</v>
      </c>
    </row>
    <row r="13" spans="1:12" x14ac:dyDescent="0.3">
      <c r="A13" s="12" t="s">
        <v>118</v>
      </c>
      <c r="B13" s="12" t="s">
        <v>111</v>
      </c>
      <c r="C13" s="12" t="s">
        <v>99</v>
      </c>
      <c r="D13" s="12" t="s">
        <v>117</v>
      </c>
      <c r="E13" s="12" t="s">
        <v>104</v>
      </c>
      <c r="F13" s="12">
        <v>21.19</v>
      </c>
      <c r="G13" s="15">
        <v>46.818105999999993</v>
      </c>
      <c r="H13" s="15">
        <v>75.319820799999988</v>
      </c>
      <c r="I13" s="15">
        <v>59.73294533333334</v>
      </c>
      <c r="J13" s="15">
        <v>503.01559466666657</v>
      </c>
      <c r="K13" s="15">
        <v>10.014450133333332</v>
      </c>
      <c r="L13" s="15">
        <v>126.6286933333333</v>
      </c>
    </row>
    <row r="14" spans="1:12" x14ac:dyDescent="0.3">
      <c r="A14" s="12" t="s">
        <v>119</v>
      </c>
      <c r="B14" s="12" t="s">
        <v>111</v>
      </c>
      <c r="C14" s="12" t="s">
        <v>99</v>
      </c>
      <c r="D14" s="12" t="s">
        <v>120</v>
      </c>
      <c r="E14" s="12" t="s">
        <v>104</v>
      </c>
      <c r="F14" s="12">
        <v>24.55</v>
      </c>
      <c r="G14" s="15">
        <v>36.240771333333335</v>
      </c>
      <c r="H14" s="15">
        <v>50.02526293333333</v>
      </c>
      <c r="I14" s="15">
        <v>71.214870000000005</v>
      </c>
      <c r="J14" s="15">
        <v>337.80066133333327</v>
      </c>
      <c r="K14" s="15">
        <v>6.0691045333333342</v>
      </c>
      <c r="L14" s="15">
        <v>87.433994666666649</v>
      </c>
    </row>
    <row r="15" spans="1:12" x14ac:dyDescent="0.3">
      <c r="A15" s="12" t="s">
        <v>121</v>
      </c>
      <c r="B15" s="12" t="s">
        <v>111</v>
      </c>
      <c r="C15" s="12" t="s">
        <v>99</v>
      </c>
      <c r="D15" s="12" t="s">
        <v>120</v>
      </c>
      <c r="E15" s="12" t="s">
        <v>104</v>
      </c>
      <c r="F15" s="12">
        <v>23.62</v>
      </c>
      <c r="G15" s="15">
        <v>49.23106933333333</v>
      </c>
      <c r="H15" s="15">
        <v>63.395113599999988</v>
      </c>
      <c r="I15" s="15">
        <v>66.885132666666678</v>
      </c>
      <c r="J15" s="15">
        <v>388.4261546666666</v>
      </c>
      <c r="K15" s="15">
        <v>6.0753840000000006</v>
      </c>
      <c r="L15" s="15">
        <v>100.64685866666666</v>
      </c>
    </row>
    <row r="16" spans="1:12" x14ac:dyDescent="0.3">
      <c r="A16" s="12" t="s">
        <v>122</v>
      </c>
      <c r="B16" s="12" t="s">
        <v>98</v>
      </c>
      <c r="C16" s="12" t="s">
        <v>123</v>
      </c>
      <c r="D16" s="12" t="s">
        <v>107</v>
      </c>
      <c r="E16" s="12" t="s">
        <v>104</v>
      </c>
      <c r="F16" s="12">
        <v>26.99</v>
      </c>
      <c r="G16" s="15">
        <v>28.572227333333338</v>
      </c>
      <c r="H16" s="15">
        <v>57.965107199999984</v>
      </c>
      <c r="I16" s="15">
        <v>51.655786666666657</v>
      </c>
      <c r="J16" s="15">
        <v>395.74498133333333</v>
      </c>
      <c r="K16" s="15">
        <v>6.5334602666666663</v>
      </c>
      <c r="L16" s="15">
        <v>129.82255999999995</v>
      </c>
    </row>
    <row r="17" spans="1:12" x14ac:dyDescent="0.3">
      <c r="A17" s="12" t="s">
        <v>124</v>
      </c>
      <c r="B17" s="12" t="s">
        <v>98</v>
      </c>
      <c r="C17" s="12" t="s">
        <v>123</v>
      </c>
      <c r="D17" s="12" t="s">
        <v>107</v>
      </c>
      <c r="E17" s="12" t="s">
        <v>104</v>
      </c>
      <c r="F17" s="12">
        <v>18.8</v>
      </c>
      <c r="G17" s="15">
        <v>20.151198000000001</v>
      </c>
      <c r="H17" s="15">
        <v>40.702420266666664</v>
      </c>
      <c r="I17" s="15">
        <v>38.19121466666666</v>
      </c>
      <c r="J17" s="15">
        <v>411.69915733333335</v>
      </c>
      <c r="K17" s="15">
        <v>6.5880266666666669</v>
      </c>
      <c r="L17" s="15">
        <v>123.08620799999998</v>
      </c>
    </row>
    <row r="18" spans="1:12" x14ac:dyDescent="0.3">
      <c r="A18" s="12" t="s">
        <v>125</v>
      </c>
      <c r="B18" s="12" t="s">
        <v>98</v>
      </c>
      <c r="C18" s="12" t="s">
        <v>123</v>
      </c>
      <c r="D18" s="12" t="s">
        <v>107</v>
      </c>
      <c r="E18" s="12" t="s">
        <v>104</v>
      </c>
      <c r="F18" s="12">
        <v>18.55</v>
      </c>
      <c r="G18" s="15">
        <v>23.587957333333335</v>
      </c>
      <c r="H18" s="15">
        <v>29.647094399999997</v>
      </c>
      <c r="I18" s="15">
        <v>31.874868666666664</v>
      </c>
      <c r="J18" s="15">
        <v>363.77599999999995</v>
      </c>
      <c r="K18" s="15">
        <v>3.0710922666666658</v>
      </c>
      <c r="L18" s="15">
        <v>129.53023999999999</v>
      </c>
    </row>
    <row r="19" spans="1:12" ht="15.6" x14ac:dyDescent="0.3">
      <c r="A19" s="11" t="s">
        <v>126</v>
      </c>
      <c r="B19" s="12" t="s">
        <v>98</v>
      </c>
      <c r="C19" s="12" t="s">
        <v>123</v>
      </c>
      <c r="D19" s="12" t="s">
        <v>107</v>
      </c>
      <c r="E19" s="12" t="s">
        <v>100</v>
      </c>
      <c r="F19" s="12">
        <v>19.78</v>
      </c>
      <c r="G19" s="15">
        <v>26.107743333333332</v>
      </c>
      <c r="H19" s="15">
        <v>23.499063466666669</v>
      </c>
      <c r="I19" s="15">
        <v>25.367388333333331</v>
      </c>
      <c r="J19" s="15">
        <v>343.79430399999995</v>
      </c>
      <c r="K19" s="15">
        <v>3.3833333333333324</v>
      </c>
      <c r="L19" s="15">
        <v>114.30794666666664</v>
      </c>
    </row>
    <row r="20" spans="1:12" x14ac:dyDescent="0.3">
      <c r="A20" s="12" t="s">
        <v>127</v>
      </c>
      <c r="B20" s="12" t="s">
        <v>98</v>
      </c>
      <c r="C20" s="12" t="s">
        <v>123</v>
      </c>
      <c r="D20" s="12" t="s">
        <v>107</v>
      </c>
      <c r="E20" s="12" t="s">
        <v>100</v>
      </c>
      <c r="F20" s="12">
        <v>14.8</v>
      </c>
      <c r="G20" s="15">
        <v>13.615636</v>
      </c>
      <c r="H20" s="15">
        <v>39.512569599999999</v>
      </c>
      <c r="I20" s="15">
        <v>28.570126333333331</v>
      </c>
      <c r="J20" s="15">
        <v>468.29230933333338</v>
      </c>
      <c r="K20" s="15">
        <v>4.2925568000000007</v>
      </c>
      <c r="L20" s="15">
        <v>174.4782293333333</v>
      </c>
    </row>
    <row r="21" spans="1:12" x14ac:dyDescent="0.3">
      <c r="A21" s="12" t="s">
        <v>128</v>
      </c>
      <c r="B21" s="12" t="s">
        <v>111</v>
      </c>
      <c r="C21" s="12" t="s">
        <v>123</v>
      </c>
      <c r="D21" s="12" t="s">
        <v>114</v>
      </c>
      <c r="E21" s="12" t="s">
        <v>104</v>
      </c>
      <c r="F21" s="12">
        <v>22.05</v>
      </c>
      <c r="G21" s="15">
        <v>33.455346666666671</v>
      </c>
      <c r="H21" s="15">
        <v>64.108590933333332</v>
      </c>
      <c r="I21" s="15">
        <v>70.788036333333338</v>
      </c>
      <c r="J21" s="15">
        <v>344.68642133333333</v>
      </c>
      <c r="K21" s="15">
        <v>8.6945711999999986</v>
      </c>
      <c r="L21" s="15">
        <v>132.32785066666665</v>
      </c>
    </row>
    <row r="22" spans="1:12" x14ac:dyDescent="0.3">
      <c r="A22" s="12" t="s">
        <v>129</v>
      </c>
      <c r="B22" s="12" t="s">
        <v>111</v>
      </c>
      <c r="C22" s="12" t="s">
        <v>123</v>
      </c>
      <c r="D22" s="12" t="s">
        <v>114</v>
      </c>
      <c r="E22" s="12" t="s">
        <v>104</v>
      </c>
      <c r="F22" s="12">
        <v>19.8</v>
      </c>
      <c r="G22" s="15">
        <v>26.553467999999999</v>
      </c>
      <c r="H22" s="15">
        <v>59.323204266666664</v>
      </c>
      <c r="I22" s="15">
        <v>51.57953100000001</v>
      </c>
      <c r="J22" s="15">
        <v>387.7505706666667</v>
      </c>
      <c r="K22" s="15">
        <v>6.8067253333333326</v>
      </c>
      <c r="L22" s="15">
        <v>107.63438933333332</v>
      </c>
    </row>
    <row r="23" spans="1:12" x14ac:dyDescent="0.3">
      <c r="A23" s="12" t="s">
        <v>130</v>
      </c>
      <c r="B23" s="12" t="s">
        <v>111</v>
      </c>
      <c r="C23" s="12" t="s">
        <v>123</v>
      </c>
      <c r="D23" s="12" t="s">
        <v>120</v>
      </c>
      <c r="E23" s="12" t="s">
        <v>100</v>
      </c>
      <c r="F23" s="12">
        <v>26.52</v>
      </c>
      <c r="G23" s="15">
        <v>24.305938000000005</v>
      </c>
      <c r="H23" s="15">
        <v>64.451796266666662</v>
      </c>
      <c r="I23" s="15">
        <v>60.96194899999999</v>
      </c>
      <c r="J23" s="15">
        <v>368.9814613333333</v>
      </c>
      <c r="K23" s="15">
        <v>8.4674277333333325</v>
      </c>
      <c r="L23" s="15">
        <v>101.62558933333329</v>
      </c>
    </row>
    <row r="24" spans="1:12" x14ac:dyDescent="0.3">
      <c r="A24" s="12" t="s">
        <v>131</v>
      </c>
      <c r="B24" s="12" t="s">
        <v>111</v>
      </c>
      <c r="C24" s="12" t="s">
        <v>123</v>
      </c>
      <c r="D24" s="12" t="s">
        <v>117</v>
      </c>
      <c r="E24" s="12" t="s">
        <v>100</v>
      </c>
      <c r="F24" s="12">
        <v>17.89</v>
      </c>
      <c r="G24" s="15">
        <v>30.741294666666668</v>
      </c>
      <c r="H24" s="15">
        <v>42.760353066666667</v>
      </c>
      <c r="I24" s="15">
        <v>46.650641999999998</v>
      </c>
      <c r="J24" s="15">
        <v>353.78082133333328</v>
      </c>
      <c r="K24" s="15">
        <v>6.8686538666666657</v>
      </c>
      <c r="L24" s="15">
        <v>107.01510399999999</v>
      </c>
    </row>
    <row r="25" spans="1:12" x14ac:dyDescent="0.3">
      <c r="A25" s="12" t="s">
        <v>132</v>
      </c>
      <c r="B25" s="12" t="s">
        <v>111</v>
      </c>
      <c r="C25" s="12" t="s">
        <v>123</v>
      </c>
      <c r="D25" s="12" t="s">
        <v>117</v>
      </c>
      <c r="E25" s="12" t="s">
        <v>100</v>
      </c>
      <c r="F25" s="12">
        <v>18.37</v>
      </c>
      <c r="G25" s="15">
        <v>25.856284666666664</v>
      </c>
      <c r="H25" s="15">
        <v>45.867606400000007</v>
      </c>
      <c r="I25" s="15">
        <v>29.150461666666672</v>
      </c>
      <c r="J25" s="15">
        <v>428.25096533333328</v>
      </c>
      <c r="K25" s="15">
        <v>4.0703936000000001</v>
      </c>
      <c r="L25" s="15">
        <v>144.51651199999998</v>
      </c>
    </row>
    <row r="26" spans="1:12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spans="1:12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spans="1:12" x14ac:dyDescent="0.3">
      <c r="A28" s="12"/>
      <c r="B28" s="12"/>
      <c r="C28" s="12" t="s">
        <v>32</v>
      </c>
      <c r="D28" s="12"/>
      <c r="E28" s="12"/>
      <c r="F28" s="12"/>
      <c r="G28" s="12"/>
      <c r="H28" s="12"/>
      <c r="I28" s="12"/>
      <c r="J28" s="12"/>
      <c r="K28" s="12"/>
      <c r="L28" s="12"/>
    </row>
    <row r="29" spans="1:12" x14ac:dyDescent="0.3">
      <c r="A29" s="12"/>
      <c r="B29" s="12"/>
      <c r="C29" s="12" t="s">
        <v>33</v>
      </c>
      <c r="D29" s="12"/>
      <c r="E29" s="12"/>
      <c r="F29" s="12"/>
      <c r="G29" s="12" t="s">
        <v>34</v>
      </c>
      <c r="H29" s="12"/>
      <c r="I29" s="12"/>
      <c r="J29" s="12"/>
      <c r="K29" s="12"/>
      <c r="L29" s="12"/>
    </row>
    <row r="30" spans="1:12" x14ac:dyDescent="0.3">
      <c r="A30" s="12"/>
      <c r="B30" s="12"/>
      <c r="C30" s="12"/>
      <c r="D30" s="13" t="s">
        <v>22</v>
      </c>
      <c r="E30" s="12" t="s">
        <v>7</v>
      </c>
      <c r="F30" s="12"/>
      <c r="G30" s="12" t="s">
        <v>22</v>
      </c>
      <c r="H30" s="12" t="s">
        <v>7</v>
      </c>
      <c r="I30" s="12"/>
      <c r="J30" s="12"/>
      <c r="K30" s="12"/>
      <c r="L30" s="12"/>
    </row>
    <row r="31" spans="1:12" x14ac:dyDescent="0.3">
      <c r="A31" s="12"/>
      <c r="B31" s="12"/>
      <c r="C31" s="12" t="s">
        <v>35</v>
      </c>
      <c r="D31" s="15">
        <f>AVERAGE(G21:G25)</f>
        <v>28.182466399999999</v>
      </c>
      <c r="E31" s="12">
        <f>AVERAGE(G9:G15)</f>
        <v>38.572030857142856</v>
      </c>
      <c r="F31" s="12" t="s">
        <v>35</v>
      </c>
      <c r="G31" s="12">
        <f>(STDEVA(G21:G25))/(SQRT(COUNT(G21:G25)))</f>
        <v>1.6947433151453875</v>
      </c>
      <c r="H31" s="12">
        <f>(STDEVA(G9:G15))/(SQRT(COUNT(G9:G15)))</f>
        <v>2.5098274786368129</v>
      </c>
      <c r="I31" s="12"/>
      <c r="J31" s="12"/>
      <c r="K31" s="12"/>
      <c r="L31" s="12"/>
    </row>
    <row r="32" spans="1:12" x14ac:dyDescent="0.3">
      <c r="A32" s="12"/>
      <c r="B32" s="12"/>
      <c r="C32" s="12" t="s">
        <v>36</v>
      </c>
      <c r="D32" s="15">
        <f>AVERAGE(G16:G20)</f>
        <v>22.406952400000002</v>
      </c>
      <c r="E32" s="12">
        <f>AVERAGE(G2:G8)</f>
        <v>23.500435222222219</v>
      </c>
      <c r="F32" s="12" t="s">
        <v>36</v>
      </c>
      <c r="G32" s="12">
        <f>(STDEVA(G16:G20))/(SQRT(COUNT(G16:G20)))</f>
        <v>2.6026612644216378</v>
      </c>
      <c r="H32" s="12">
        <f>(STDEVA(G2:G8))/(SQRT(COUNT(G2:G8)))</f>
        <v>2.608698466066556</v>
      </c>
      <c r="I32" s="12"/>
      <c r="J32" s="12"/>
      <c r="K32" s="12"/>
      <c r="L32" s="12"/>
    </row>
    <row r="33" spans="1:12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</row>
    <row r="34" spans="1:12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</row>
    <row r="35" spans="1:12" x14ac:dyDescent="0.3">
      <c r="A35" s="12"/>
      <c r="B35" s="12"/>
      <c r="C35" s="12" t="s">
        <v>1</v>
      </c>
      <c r="D35" s="12"/>
      <c r="E35" s="12"/>
      <c r="F35" s="12"/>
      <c r="G35" s="12"/>
      <c r="H35" s="12"/>
      <c r="I35" s="12"/>
      <c r="J35" s="12"/>
      <c r="K35" s="12"/>
      <c r="L35" s="12"/>
    </row>
    <row r="36" spans="1:12" x14ac:dyDescent="0.3">
      <c r="A36" s="12"/>
      <c r="B36" s="12"/>
      <c r="C36" s="12" t="s">
        <v>33</v>
      </c>
      <c r="D36" s="12"/>
      <c r="E36" s="12"/>
      <c r="F36" s="12"/>
      <c r="G36" s="12" t="s">
        <v>34</v>
      </c>
      <c r="H36" s="12"/>
      <c r="I36" s="12"/>
      <c r="J36" s="12"/>
      <c r="K36" s="12"/>
      <c r="L36" s="12"/>
    </row>
    <row r="37" spans="1:12" x14ac:dyDescent="0.3">
      <c r="A37" s="12"/>
      <c r="B37" s="12"/>
      <c r="C37" s="12"/>
      <c r="D37" s="13" t="s">
        <v>22</v>
      </c>
      <c r="E37" s="12" t="s">
        <v>7</v>
      </c>
      <c r="F37" s="12"/>
      <c r="G37" s="12" t="s">
        <v>22</v>
      </c>
      <c r="H37" s="12" t="s">
        <v>7</v>
      </c>
      <c r="I37" s="12"/>
      <c r="J37" s="12"/>
      <c r="K37" s="12"/>
      <c r="L37" s="12"/>
    </row>
    <row r="38" spans="1:12" x14ac:dyDescent="0.3">
      <c r="A38" s="12"/>
      <c r="B38" s="12"/>
      <c r="C38" s="12" t="s">
        <v>35</v>
      </c>
      <c r="D38" s="12">
        <f>AVERAGE(H21:H25)</f>
        <v>55.302310186666659</v>
      </c>
      <c r="E38" s="12">
        <f>AVERAGE(H9:H15)</f>
        <v>57.347090133333332</v>
      </c>
      <c r="F38" s="12" t="s">
        <v>35</v>
      </c>
      <c r="G38" s="12">
        <f>(STDEVA(H21:H25))/(SQRT(COUNT(H21:H25)))</f>
        <v>4.602964203976982</v>
      </c>
      <c r="H38" s="12">
        <f>(STDEVA(H9:H15))/(SQRT(COUNT(H9:H15)))</f>
        <v>4.2361440295355788</v>
      </c>
      <c r="I38" s="12"/>
      <c r="J38" s="12"/>
      <c r="K38" s="12"/>
      <c r="L38" s="12"/>
    </row>
    <row r="39" spans="1:12" x14ac:dyDescent="0.3">
      <c r="A39" s="12"/>
      <c r="B39" s="12"/>
      <c r="C39" s="12" t="s">
        <v>36</v>
      </c>
      <c r="D39" s="12">
        <f>AVERAGE(H16:H20)</f>
        <v>38.265250986666658</v>
      </c>
      <c r="E39" s="12">
        <f>AVERAGE(H2:H8)</f>
        <v>28.807053333333332</v>
      </c>
      <c r="F39" s="12" t="s">
        <v>36</v>
      </c>
      <c r="G39" s="12">
        <f>(STDEVA(H16:H20))/(SQRT(COUNT(H16:H20)))</f>
        <v>5.8646945763469276</v>
      </c>
      <c r="H39" s="12">
        <f>(STDEVA(H2:H8))/(SQRT(COUNT(H3:H9)))</f>
        <v>2.4520577462504347</v>
      </c>
      <c r="I39" s="12"/>
      <c r="J39" s="12"/>
      <c r="K39" s="12"/>
      <c r="L39" s="12"/>
    </row>
    <row r="40" spans="1:12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</row>
    <row r="41" spans="1:12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</row>
    <row r="42" spans="1:12" x14ac:dyDescent="0.3">
      <c r="A42" s="12"/>
      <c r="B42" s="12"/>
      <c r="C42" s="12" t="s">
        <v>2</v>
      </c>
      <c r="D42" s="12"/>
      <c r="E42" s="12"/>
      <c r="F42" s="12"/>
      <c r="G42" s="12"/>
      <c r="H42" s="12"/>
      <c r="I42" s="12"/>
      <c r="J42" s="12"/>
      <c r="K42" s="12"/>
      <c r="L42" s="12"/>
    </row>
    <row r="43" spans="1:12" x14ac:dyDescent="0.3">
      <c r="A43" s="12"/>
      <c r="B43" s="12"/>
      <c r="C43" s="12" t="s">
        <v>33</v>
      </c>
      <c r="D43" s="12"/>
      <c r="E43" s="12"/>
      <c r="F43" s="12"/>
      <c r="G43" s="12" t="s">
        <v>34</v>
      </c>
      <c r="H43" s="12"/>
      <c r="I43" s="12"/>
      <c r="J43" s="12"/>
      <c r="K43" s="12"/>
      <c r="L43" s="12"/>
    </row>
    <row r="44" spans="1:12" x14ac:dyDescent="0.3">
      <c r="A44" s="12"/>
      <c r="B44" s="12"/>
      <c r="C44" s="12"/>
      <c r="D44" s="13" t="s">
        <v>22</v>
      </c>
      <c r="E44" s="12" t="s">
        <v>7</v>
      </c>
      <c r="F44" s="12"/>
      <c r="G44" s="12" t="s">
        <v>22</v>
      </c>
      <c r="H44" s="12" t="s">
        <v>7</v>
      </c>
      <c r="I44" s="12"/>
      <c r="J44" s="12"/>
      <c r="K44" s="12"/>
      <c r="L44" s="12"/>
    </row>
    <row r="45" spans="1:12" x14ac:dyDescent="0.3">
      <c r="A45" s="12"/>
      <c r="B45" s="12"/>
      <c r="C45" s="12" t="s">
        <v>35</v>
      </c>
      <c r="D45" s="12">
        <f>AVERAGE(I21:I25)</f>
        <v>51.826124000000007</v>
      </c>
      <c r="E45" s="12">
        <f>AVERAGE(I9:I15)</f>
        <v>59.081871904761911</v>
      </c>
      <c r="F45" s="12" t="s">
        <v>35</v>
      </c>
      <c r="G45" s="12">
        <f>(STDEVA(I21:I25))/(SQRT(COUNT(I21:I25)))</f>
        <v>7.0144475978617367</v>
      </c>
      <c r="H45" s="12">
        <f>(STDEVA(I9:I15))/(SQRT(COUNT(I9:I15)))</f>
        <v>4.2014729131698525</v>
      </c>
      <c r="I45" s="12"/>
      <c r="J45" s="12"/>
      <c r="K45" s="12"/>
      <c r="L45" s="12"/>
    </row>
    <row r="46" spans="1:12" x14ac:dyDescent="0.3">
      <c r="A46" s="12"/>
      <c r="B46" s="12"/>
      <c r="C46" s="12" t="s">
        <v>36</v>
      </c>
      <c r="D46" s="12">
        <f>AVERAGE(I16:I20)</f>
        <v>35.131876933333324</v>
      </c>
      <c r="E46" s="12">
        <f>AVERAGE(I2:I8)</f>
        <v>37.289846277777777</v>
      </c>
      <c r="F46" s="12" t="s">
        <v>36</v>
      </c>
      <c r="G46" s="12">
        <f>(STDEVA(I16:I20))/(SQRT(COUNT(I16:I20)))</f>
        <v>4.6444001315951038</v>
      </c>
      <c r="H46" s="12">
        <f>(STDEVA(I2:I8))/(SQRT(COUNT(I2:I8)))</f>
        <v>3.4027526046832346</v>
      </c>
      <c r="I46" s="12"/>
      <c r="J46" s="12"/>
      <c r="K46" s="12"/>
      <c r="L46" s="12"/>
    </row>
    <row r="47" spans="1:12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 spans="1:12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 spans="1:12" x14ac:dyDescent="0.3">
      <c r="A49" s="12"/>
      <c r="B49" s="12"/>
      <c r="C49" s="12" t="s">
        <v>3</v>
      </c>
      <c r="D49" s="12"/>
      <c r="E49" s="12"/>
      <c r="F49" s="12"/>
      <c r="G49" s="12"/>
      <c r="H49" s="12"/>
      <c r="I49" s="12"/>
      <c r="J49" s="12"/>
      <c r="K49" s="12"/>
      <c r="L49" s="12"/>
    </row>
    <row r="50" spans="1:12" x14ac:dyDescent="0.3">
      <c r="A50" s="12"/>
      <c r="B50" s="12"/>
      <c r="C50" s="12" t="s">
        <v>33</v>
      </c>
      <c r="D50" s="12"/>
      <c r="E50" s="12"/>
      <c r="F50" s="12"/>
      <c r="G50" s="12" t="s">
        <v>34</v>
      </c>
      <c r="H50" s="12"/>
      <c r="I50" s="12"/>
      <c r="J50" s="12"/>
      <c r="K50" s="12"/>
      <c r="L50" s="12"/>
    </row>
    <row r="51" spans="1:12" x14ac:dyDescent="0.3">
      <c r="A51" s="12"/>
      <c r="B51" s="12"/>
      <c r="C51" s="12"/>
      <c r="D51" s="13" t="s">
        <v>22</v>
      </c>
      <c r="E51" s="12" t="s">
        <v>7</v>
      </c>
      <c r="F51" s="12"/>
      <c r="G51" s="12" t="s">
        <v>22</v>
      </c>
      <c r="H51" s="12" t="s">
        <v>7</v>
      </c>
      <c r="I51" s="12"/>
      <c r="J51" s="12"/>
      <c r="K51" s="12"/>
      <c r="L51" s="12"/>
    </row>
    <row r="52" spans="1:12" x14ac:dyDescent="0.3">
      <c r="A52" s="12"/>
      <c r="B52" s="12"/>
      <c r="C52" s="12" t="s">
        <v>35</v>
      </c>
      <c r="D52" s="12">
        <f>AVERAGE(J21:J25)</f>
        <v>376.69004799999993</v>
      </c>
      <c r="E52" s="12">
        <f>AVERAGE(J9:J15)</f>
        <v>365.56518399999999</v>
      </c>
      <c r="F52" s="12" t="s">
        <v>35</v>
      </c>
      <c r="G52" s="12">
        <f>(STDEVA(J21:J25))/(SQRT(COUNT(J21:J25)))</f>
        <v>14.814436291327929</v>
      </c>
      <c r="H52" s="12">
        <f>(STDEVA(J9:J15))/(SQRT(COUNT(J9:J15)))</f>
        <v>34.133753077081373</v>
      </c>
      <c r="I52" s="12"/>
      <c r="J52" s="12"/>
      <c r="K52" s="12"/>
      <c r="L52" s="12"/>
    </row>
    <row r="53" spans="1:12" x14ac:dyDescent="0.3">
      <c r="A53" s="12"/>
      <c r="B53" s="12"/>
      <c r="C53" s="12" t="s">
        <v>36</v>
      </c>
      <c r="D53" s="12">
        <f>AVERAGE(J16:J20)</f>
        <v>396.6613504</v>
      </c>
      <c r="E53" s="12">
        <f>AVERAGE(J2:J8)</f>
        <v>478.26439111111102</v>
      </c>
      <c r="F53" s="12" t="s">
        <v>36</v>
      </c>
      <c r="G53" s="12">
        <f>(STDEVA(J16:J20))/(SQRT(COUNT(J16:J20)))</f>
        <v>21.487601673209348</v>
      </c>
      <c r="H53" s="12">
        <f>(STDEVA(J2:J8))/(SQRT(COUNT(J2:J8)))</f>
        <v>74.387117337254352</v>
      </c>
      <c r="I53" s="12"/>
      <c r="J53" s="12"/>
      <c r="K53" s="12"/>
      <c r="L53" s="12"/>
    </row>
    <row r="54" spans="1:12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 spans="1:12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</row>
    <row r="56" spans="1:12" x14ac:dyDescent="0.3">
      <c r="A56" s="12"/>
      <c r="B56" s="12"/>
      <c r="C56" s="12" t="s">
        <v>5</v>
      </c>
      <c r="D56" s="12"/>
      <c r="E56" s="12"/>
      <c r="F56" s="12"/>
      <c r="G56" s="12"/>
      <c r="H56" s="12"/>
      <c r="I56" s="12"/>
      <c r="J56" s="12"/>
      <c r="K56" s="12"/>
      <c r="L56" s="12"/>
    </row>
    <row r="57" spans="1:12" x14ac:dyDescent="0.3">
      <c r="A57" s="12"/>
      <c r="B57" s="12"/>
      <c r="C57" s="12" t="s">
        <v>33</v>
      </c>
      <c r="D57" s="12"/>
      <c r="E57" s="12"/>
      <c r="F57" s="12"/>
      <c r="G57" s="12" t="s">
        <v>34</v>
      </c>
      <c r="H57" s="12"/>
      <c r="I57" s="12"/>
      <c r="J57" s="12"/>
      <c r="K57" s="12"/>
      <c r="L57" s="12"/>
    </row>
    <row r="58" spans="1:12" x14ac:dyDescent="0.3">
      <c r="A58" s="12"/>
      <c r="B58" s="12"/>
      <c r="C58" s="12"/>
      <c r="D58" s="13" t="s">
        <v>22</v>
      </c>
      <c r="E58" s="12" t="s">
        <v>7</v>
      </c>
      <c r="F58" s="12"/>
      <c r="G58" s="12" t="s">
        <v>22</v>
      </c>
      <c r="H58" s="12" t="s">
        <v>7</v>
      </c>
      <c r="I58" s="12"/>
      <c r="J58" s="12"/>
      <c r="K58" s="12"/>
      <c r="L58" s="12"/>
    </row>
    <row r="59" spans="1:12" x14ac:dyDescent="0.3">
      <c r="A59" s="12"/>
      <c r="B59" s="12"/>
      <c r="C59" s="12" t="s">
        <v>35</v>
      </c>
      <c r="D59" s="15">
        <f>AVERAGE(L21:L25)</f>
        <v>118.62388906666665</v>
      </c>
      <c r="E59" s="12">
        <f>AVERAGE(L9:L15)</f>
        <v>97.429482666666658</v>
      </c>
      <c r="F59" s="12" t="s">
        <v>35</v>
      </c>
      <c r="G59" s="12">
        <f>(STDEVA(L21:L25))/(SQRT(COUNT(L21:L25)))</f>
        <v>8.3746691720905542</v>
      </c>
      <c r="H59" s="12">
        <f>(STDEVA(L9:L15))/(SQRT(COUNT(L9:L15)))</f>
        <v>6.0114436783275735</v>
      </c>
      <c r="I59" s="12"/>
      <c r="J59" s="12"/>
      <c r="K59" s="12"/>
      <c r="L59" s="12"/>
    </row>
    <row r="60" spans="1:12" x14ac:dyDescent="0.3">
      <c r="A60" s="12"/>
      <c r="B60" s="12"/>
      <c r="C60" s="12" t="s">
        <v>36</v>
      </c>
      <c r="D60" s="12">
        <f>AVERAGE(L16:L20)</f>
        <v>134.24503679999998</v>
      </c>
      <c r="E60" s="12">
        <f>AVERAGE(L2:L8)</f>
        <v>114.06434666666665</v>
      </c>
      <c r="F60" s="12" t="s">
        <v>36</v>
      </c>
      <c r="G60" s="12">
        <f>(STDEVA(L16:L20))/(SQRT(COUNT(L16:L20)))</f>
        <v>10.446301772657282</v>
      </c>
      <c r="H60" s="12">
        <f>(STDEVA(L2:L8))/(SQRT(COUNT(L2:L8)))</f>
        <v>10.714253827801626</v>
      </c>
      <c r="I60" s="12"/>
      <c r="J60" s="12"/>
      <c r="K60" s="12"/>
      <c r="L60" s="12"/>
    </row>
    <row r="61" spans="1:12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</row>
    <row r="62" spans="1:12" x14ac:dyDescent="0.3">
      <c r="A62" s="12"/>
      <c r="B62" s="12"/>
      <c r="C62" s="12" t="s">
        <v>4</v>
      </c>
      <c r="D62" s="12"/>
      <c r="E62" s="12"/>
      <c r="F62" s="12"/>
      <c r="G62" s="12"/>
      <c r="H62" s="12"/>
      <c r="I62" s="12"/>
      <c r="J62" s="12"/>
      <c r="K62" s="12"/>
      <c r="L62" s="12"/>
    </row>
    <row r="63" spans="1:12" x14ac:dyDescent="0.3">
      <c r="A63" s="12"/>
      <c r="B63" s="12"/>
      <c r="C63" s="12" t="s">
        <v>33</v>
      </c>
      <c r="D63" s="12"/>
      <c r="E63" s="12"/>
      <c r="F63" s="12"/>
      <c r="G63" s="12" t="s">
        <v>34</v>
      </c>
      <c r="H63" s="12"/>
      <c r="I63" s="12"/>
      <c r="J63" s="12"/>
      <c r="K63" s="12"/>
      <c r="L63" s="12"/>
    </row>
    <row r="64" spans="1:12" x14ac:dyDescent="0.3">
      <c r="A64" s="12"/>
      <c r="B64" s="12"/>
      <c r="C64" s="12"/>
      <c r="D64" s="13" t="s">
        <v>22</v>
      </c>
      <c r="E64" s="12" t="s">
        <v>7</v>
      </c>
      <c r="F64" s="12"/>
      <c r="G64" s="12" t="s">
        <v>22</v>
      </c>
      <c r="H64" s="12" t="s">
        <v>7</v>
      </c>
      <c r="I64" s="12"/>
      <c r="J64" s="12"/>
      <c r="K64" s="12"/>
      <c r="L64" s="12"/>
    </row>
    <row r="65" spans="1:12" x14ac:dyDescent="0.3">
      <c r="A65" s="12"/>
      <c r="B65" s="12"/>
      <c r="C65" s="12" t="s">
        <v>35</v>
      </c>
      <c r="D65" s="15">
        <f>AVERAGE(K21:K25)</f>
        <v>6.9815543466666652</v>
      </c>
      <c r="E65" s="15">
        <f>AVERAGE(K9:K15)</f>
        <v>6.1308629333333329</v>
      </c>
      <c r="F65" s="12" t="s">
        <v>35</v>
      </c>
      <c r="G65" s="12">
        <f>(STDEVA(K21:K25))/(SQRT(COUNT(K21:K25)))</f>
        <v>0.82645069593498521</v>
      </c>
      <c r="H65" s="12">
        <f>(STDEVA(K9:K15))/(SQRT(COUNT(K9:K15)))</f>
        <v>0.67709882482769124</v>
      </c>
      <c r="I65" s="12"/>
      <c r="J65" s="12"/>
      <c r="K65" s="12"/>
      <c r="L65" s="12"/>
    </row>
    <row r="66" spans="1:12" x14ac:dyDescent="0.3">
      <c r="A66" s="12"/>
      <c r="B66" s="12"/>
      <c r="C66" s="12" t="s">
        <v>36</v>
      </c>
      <c r="D66" s="15">
        <f>AVERAGE(K16:K20)</f>
        <v>4.7736938666666662</v>
      </c>
      <c r="E66" s="15">
        <f>AVERAGE(K2:K8)</f>
        <v>4.1798872888888887</v>
      </c>
      <c r="F66" s="12" t="s">
        <v>36</v>
      </c>
      <c r="G66" s="12">
        <f>(STDEVA(K16:K20))/(SQRT(COUNT(K16:K20)))</f>
        <v>0.75670432764782536</v>
      </c>
      <c r="H66" s="12">
        <f>(STDEVA(K2:K8))/(SQRT(COUNT(K2:K8)))</f>
        <v>0.28643465608701141</v>
      </c>
      <c r="I66" s="12"/>
      <c r="J66" s="12"/>
      <c r="K66" s="12"/>
      <c r="L66" s="12"/>
    </row>
    <row r="67" spans="1:12" x14ac:dyDescent="0.3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</row>
    <row r="68" spans="1:12" x14ac:dyDescent="0.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</row>
    <row r="69" spans="1:12" x14ac:dyDescent="0.3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</row>
    <row r="70" spans="1:12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1:12" x14ac:dyDescent="0.3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1:12" x14ac:dyDescent="0.3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1:12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1:12" x14ac:dyDescent="0.3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</row>
    <row r="75" spans="1:12" x14ac:dyDescent="0.3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</row>
    <row r="76" spans="1:12" x14ac:dyDescent="0.3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</row>
    <row r="77" spans="1:12" x14ac:dyDescent="0.3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E26D4-9508-4549-AEF3-DB33A9E7A87D}">
  <dimension ref="A1:L73"/>
  <sheetViews>
    <sheetView topLeftCell="A14" workbookViewId="0">
      <selection sqref="A1:L25"/>
    </sheetView>
  </sheetViews>
  <sheetFormatPr defaultRowHeight="14.4" x14ac:dyDescent="0.3"/>
  <sheetData>
    <row r="1" spans="1:12" x14ac:dyDescent="0.3">
      <c r="A1" s="12" t="s">
        <v>91</v>
      </c>
      <c r="B1" s="12" t="s">
        <v>92</v>
      </c>
      <c r="C1" s="12" t="s">
        <v>93</v>
      </c>
      <c r="D1" s="12" t="s">
        <v>94</v>
      </c>
      <c r="E1" s="12" t="s">
        <v>95</v>
      </c>
      <c r="F1" s="12" t="s">
        <v>96</v>
      </c>
      <c r="G1" s="12" t="s">
        <v>133</v>
      </c>
      <c r="H1" s="12" t="s">
        <v>134</v>
      </c>
      <c r="I1" s="12" t="s">
        <v>135</v>
      </c>
      <c r="J1" s="12" t="s">
        <v>136</v>
      </c>
      <c r="K1" s="12" t="s">
        <v>137</v>
      </c>
      <c r="L1" s="12" t="s">
        <v>138</v>
      </c>
    </row>
    <row r="2" spans="1:12" x14ac:dyDescent="0.3">
      <c r="A2" s="12" t="s">
        <v>97</v>
      </c>
      <c r="B2" s="12" t="s">
        <v>98</v>
      </c>
      <c r="C2" s="12" t="s">
        <v>99</v>
      </c>
      <c r="D2" s="12" t="s">
        <v>100</v>
      </c>
      <c r="E2" s="12" t="s">
        <v>100</v>
      </c>
      <c r="F2" s="12">
        <v>19.98</v>
      </c>
      <c r="G2" s="15">
        <v>19.64544466666667</v>
      </c>
      <c r="H2" s="15">
        <v>43.776543999999994</v>
      </c>
      <c r="I2" s="15">
        <v>28.421576333333331</v>
      </c>
      <c r="J2" s="15">
        <v>360.87445333333335</v>
      </c>
      <c r="K2" s="15">
        <v>4.903938666666666</v>
      </c>
      <c r="L2" s="15">
        <v>122.74841599999999</v>
      </c>
    </row>
    <row r="3" spans="1:12" x14ac:dyDescent="0.3">
      <c r="A3" s="12" t="s">
        <v>101</v>
      </c>
      <c r="B3" s="12" t="s">
        <v>98</v>
      </c>
      <c r="C3" s="12" t="s">
        <v>99</v>
      </c>
      <c r="D3" s="12" t="s">
        <v>100</v>
      </c>
      <c r="E3" s="12" t="s">
        <v>100</v>
      </c>
      <c r="F3" s="12">
        <v>20.47</v>
      </c>
      <c r="G3" s="15">
        <v>35.462289333333324</v>
      </c>
      <c r="H3" s="15">
        <v>102.90746666666666</v>
      </c>
      <c r="I3" s="15">
        <v>53.784012999999995</v>
      </c>
      <c r="J3" s="15">
        <v>387.43876266666661</v>
      </c>
      <c r="K3" s="15">
        <v>8.1432773333333301</v>
      </c>
      <c r="L3" s="15">
        <v>128.71607466666666</v>
      </c>
    </row>
    <row r="4" spans="1:12" x14ac:dyDescent="0.3">
      <c r="A4" s="12" t="s">
        <v>102</v>
      </c>
      <c r="B4" s="12" t="s">
        <v>98</v>
      </c>
      <c r="C4" s="12" t="s">
        <v>99</v>
      </c>
      <c r="D4" s="12" t="s">
        <v>103</v>
      </c>
      <c r="E4" s="12" t="s">
        <v>104</v>
      </c>
      <c r="F4" s="12">
        <v>17.940000000000001</v>
      </c>
      <c r="G4" s="15">
        <v>20.884776666666671</v>
      </c>
      <c r="H4" s="15">
        <v>51.469973333333328</v>
      </c>
      <c r="I4" s="15">
        <v>48.090586666666674</v>
      </c>
      <c r="J4" s="15">
        <v>401.30555733333324</v>
      </c>
      <c r="K4" s="15">
        <v>6.5434207999999998</v>
      </c>
      <c r="L4" s="15">
        <v>117.55594666666666</v>
      </c>
    </row>
    <row r="5" spans="1:12" x14ac:dyDescent="0.3">
      <c r="A5" s="12" t="s">
        <v>105</v>
      </c>
      <c r="B5" s="12" t="s">
        <v>98</v>
      </c>
      <c r="C5" s="12" t="s">
        <v>99</v>
      </c>
      <c r="D5" s="12" t="s">
        <v>103</v>
      </c>
      <c r="E5" s="12" t="s">
        <v>104</v>
      </c>
      <c r="F5" s="12">
        <v>19.23</v>
      </c>
      <c r="G5" s="15">
        <v>36.799463333333343</v>
      </c>
      <c r="H5" s="15">
        <v>113.93550933333333</v>
      </c>
      <c r="I5" s="15">
        <v>52.190566666666676</v>
      </c>
      <c r="J5" s="15">
        <v>364.93661866666656</v>
      </c>
      <c r="K5" s="15">
        <v>6.7898357333333328</v>
      </c>
      <c r="L5" s="15">
        <v>136.80142933333335</v>
      </c>
    </row>
    <row r="6" spans="1:12" x14ac:dyDescent="0.3">
      <c r="A6" s="12" t="s">
        <v>106</v>
      </c>
      <c r="B6" s="12" t="s">
        <v>98</v>
      </c>
      <c r="C6" s="12" t="s">
        <v>99</v>
      </c>
      <c r="D6" s="12" t="s">
        <v>107</v>
      </c>
      <c r="E6" s="12" t="s">
        <v>104</v>
      </c>
      <c r="F6" s="12">
        <v>19.3</v>
      </c>
      <c r="G6" s="15">
        <v>47.183004666666662</v>
      </c>
      <c r="H6" s="15">
        <v>66.373962666666642</v>
      </c>
      <c r="I6" s="15">
        <v>44.89676166666667</v>
      </c>
      <c r="J6" s="15">
        <v>407.08266666666657</v>
      </c>
      <c r="K6" s="15">
        <v>6.5554383999999981</v>
      </c>
      <c r="L6" s="15">
        <v>117.26795733333331</v>
      </c>
    </row>
    <row r="7" spans="1:12" x14ac:dyDescent="0.3">
      <c r="A7" s="12" t="s">
        <v>108</v>
      </c>
      <c r="B7" s="12" t="s">
        <v>98</v>
      </c>
      <c r="C7" s="12" t="s">
        <v>99</v>
      </c>
      <c r="D7" s="12" t="s">
        <v>107</v>
      </c>
      <c r="E7" s="12" t="s">
        <v>100</v>
      </c>
      <c r="F7" s="12">
        <v>14.04</v>
      </c>
      <c r="G7" s="15">
        <v>30.509687999999993</v>
      </c>
      <c r="H7" s="15">
        <v>30.955605333333331</v>
      </c>
      <c r="I7" s="15">
        <v>37.211775000000003</v>
      </c>
      <c r="J7" s="15">
        <v>591.68166399999996</v>
      </c>
      <c r="K7" s="15">
        <v>6.8624826666666658</v>
      </c>
      <c r="L7" s="15">
        <v>154.84948266666666</v>
      </c>
    </row>
    <row r="8" spans="1:12" x14ac:dyDescent="0.3">
      <c r="A8" s="12" t="s">
        <v>109</v>
      </c>
      <c r="B8" s="12" t="s">
        <v>98</v>
      </c>
      <c r="C8" s="12" t="s">
        <v>99</v>
      </c>
      <c r="D8" s="12" t="s">
        <v>107</v>
      </c>
      <c r="E8" s="12" t="s">
        <v>100</v>
      </c>
      <c r="F8" s="12">
        <v>14.05</v>
      </c>
      <c r="G8" s="15">
        <v>49.386104000000003</v>
      </c>
      <c r="H8" s="15">
        <v>115.62663466666666</v>
      </c>
      <c r="I8" s="15">
        <v>53.555245999999997</v>
      </c>
      <c r="J8" s="15">
        <v>690.39487999999994</v>
      </c>
      <c r="K8" s="15">
        <v>9.2785615999999997</v>
      </c>
      <c r="L8" s="15">
        <v>132.56820266666668</v>
      </c>
    </row>
    <row r="9" spans="1:12" x14ac:dyDescent="0.3">
      <c r="A9" s="12" t="s">
        <v>110</v>
      </c>
      <c r="B9" s="12" t="s">
        <v>111</v>
      </c>
      <c r="C9" s="12" t="s">
        <v>99</v>
      </c>
      <c r="D9" s="12" t="s">
        <v>112</v>
      </c>
      <c r="E9" s="12" t="s">
        <v>100</v>
      </c>
      <c r="F9" s="12">
        <v>20.18</v>
      </c>
      <c r="G9" s="15">
        <v>20.468357333333334</v>
      </c>
      <c r="H9" s="15">
        <v>51.688671999999997</v>
      </c>
      <c r="I9" s="15">
        <v>37.078080000000007</v>
      </c>
      <c r="J9" s="15">
        <v>407.86218666666667</v>
      </c>
      <c r="K9" s="15">
        <v>7.1620565333333319</v>
      </c>
      <c r="L9" s="15">
        <v>109.94913066666666</v>
      </c>
    </row>
    <row r="10" spans="1:12" x14ac:dyDescent="0.3">
      <c r="A10" s="12" t="s">
        <v>113</v>
      </c>
      <c r="B10" s="12" t="s">
        <v>111</v>
      </c>
      <c r="C10" s="12" t="s">
        <v>99</v>
      </c>
      <c r="D10" s="12" t="s">
        <v>114</v>
      </c>
      <c r="E10" s="12" t="s">
        <v>100</v>
      </c>
      <c r="F10" s="12">
        <v>17.170000000000002</v>
      </c>
      <c r="G10" s="15">
        <v>24.858012666666664</v>
      </c>
      <c r="H10" s="15">
        <v>63.301354666666683</v>
      </c>
      <c r="I10" s="15">
        <v>44.832390000000004</v>
      </c>
      <c r="J10" s="15">
        <v>336.45815466666659</v>
      </c>
      <c r="K10" s="15">
        <v>6.8696282666666661</v>
      </c>
      <c r="L10" s="15">
        <v>115.76305066666666</v>
      </c>
    </row>
    <row r="11" spans="1:12" x14ac:dyDescent="0.3">
      <c r="A11" s="12" t="s">
        <v>115</v>
      </c>
      <c r="B11" s="12" t="s">
        <v>111</v>
      </c>
      <c r="C11" s="12" t="s">
        <v>99</v>
      </c>
      <c r="D11" s="12" t="s">
        <v>114</v>
      </c>
      <c r="E11" s="12" t="s">
        <v>100</v>
      </c>
      <c r="F11" s="12">
        <v>19.14</v>
      </c>
      <c r="G11" s="15">
        <v>23.484443333333335</v>
      </c>
      <c r="H11" s="15">
        <v>44.341695999999999</v>
      </c>
      <c r="I11" s="15">
        <v>26.766729333333338</v>
      </c>
      <c r="J11" s="15">
        <v>255.02429866666665</v>
      </c>
      <c r="K11" s="15">
        <v>5.1180901333333324</v>
      </c>
      <c r="L11" s="15">
        <v>96.095327999999981</v>
      </c>
    </row>
    <row r="12" spans="1:12" x14ac:dyDescent="0.3">
      <c r="A12" s="12" t="s">
        <v>116</v>
      </c>
      <c r="B12" s="12" t="s">
        <v>111</v>
      </c>
      <c r="C12" s="12" t="s">
        <v>99</v>
      </c>
      <c r="D12" s="12" t="s">
        <v>117</v>
      </c>
      <c r="E12" s="12" t="s">
        <v>104</v>
      </c>
      <c r="F12" s="12">
        <v>23.46</v>
      </c>
      <c r="G12" s="15">
        <v>29.420191333333332</v>
      </c>
      <c r="H12" s="15">
        <v>101.67972266666665</v>
      </c>
      <c r="I12" s="15">
        <v>76.581486333333345</v>
      </c>
      <c r="J12" s="15">
        <v>489.25273600000003</v>
      </c>
      <c r="K12" s="15">
        <v>7.3772906666666653</v>
      </c>
      <c r="L12" s="15">
        <v>127.41470933333332</v>
      </c>
    </row>
    <row r="13" spans="1:12" x14ac:dyDescent="0.3">
      <c r="A13" s="12" t="s">
        <v>118</v>
      </c>
      <c r="B13" s="12" t="s">
        <v>111</v>
      </c>
      <c r="C13" s="12" t="s">
        <v>99</v>
      </c>
      <c r="D13" s="12" t="s">
        <v>117</v>
      </c>
      <c r="E13" s="12" t="s">
        <v>104</v>
      </c>
      <c r="F13" s="12">
        <v>21.19</v>
      </c>
      <c r="G13" s="15">
        <v>28.172351333333335</v>
      </c>
      <c r="H13" s="15">
        <v>64.95783466666667</v>
      </c>
      <c r="I13" s="15">
        <v>39.050823999999992</v>
      </c>
      <c r="J13" s="15">
        <v>393.12059733333325</v>
      </c>
      <c r="K13" s="15">
        <v>7.0779333333333332</v>
      </c>
      <c r="L13" s="15">
        <v>133.62921599999999</v>
      </c>
    </row>
    <row r="14" spans="1:12" x14ac:dyDescent="0.3">
      <c r="A14" s="12" t="s">
        <v>119</v>
      </c>
      <c r="B14" s="12" t="s">
        <v>111</v>
      </c>
      <c r="C14" s="12" t="s">
        <v>99</v>
      </c>
      <c r="D14" s="12" t="s">
        <v>120</v>
      </c>
      <c r="E14" s="12" t="s">
        <v>104</v>
      </c>
      <c r="F14" s="12">
        <v>24.55</v>
      </c>
      <c r="G14" s="15">
        <v>41.819655999999995</v>
      </c>
      <c r="H14" s="15">
        <v>155.16345599999997</v>
      </c>
      <c r="I14" s="15">
        <v>59.920118333333335</v>
      </c>
      <c r="J14" s="15">
        <v>340.85811200000001</v>
      </c>
      <c r="K14" s="15">
        <v>8.869530133333333</v>
      </c>
      <c r="L14" s="15">
        <v>107.30309333333329</v>
      </c>
    </row>
    <row r="15" spans="1:12" x14ac:dyDescent="0.3">
      <c r="A15" s="12" t="s">
        <v>121</v>
      </c>
      <c r="B15" s="12" t="s">
        <v>111</v>
      </c>
      <c r="C15" s="12" t="s">
        <v>99</v>
      </c>
      <c r="D15" s="12" t="s">
        <v>120</v>
      </c>
      <c r="E15" s="12" t="s">
        <v>104</v>
      </c>
      <c r="F15" s="12">
        <v>23.62</v>
      </c>
      <c r="G15" s="15">
        <v>33.94313866666667</v>
      </c>
      <c r="H15" s="15">
        <v>82.962581333333333</v>
      </c>
      <c r="I15" s="15">
        <v>65.210478999999992</v>
      </c>
      <c r="J15" s="15">
        <v>257.93450666666666</v>
      </c>
      <c r="K15" s="15">
        <v>8.4106959999999997</v>
      </c>
      <c r="L15" s="15">
        <v>75.548479999999984</v>
      </c>
    </row>
    <row r="16" spans="1:12" x14ac:dyDescent="0.3">
      <c r="A16" s="12" t="s">
        <v>122</v>
      </c>
      <c r="B16" s="12" t="s">
        <v>98</v>
      </c>
      <c r="C16" s="12" t="s">
        <v>123</v>
      </c>
      <c r="D16" s="12" t="s">
        <v>107</v>
      </c>
      <c r="E16" s="12" t="s">
        <v>104</v>
      </c>
      <c r="F16" s="12">
        <v>26.99</v>
      </c>
      <c r="G16" s="15">
        <v>28.445079999999997</v>
      </c>
      <c r="H16" s="15">
        <v>50.66879999999999</v>
      </c>
      <c r="I16" s="15">
        <v>45.671697500000001</v>
      </c>
      <c r="J16" s="15">
        <v>582.98568533333332</v>
      </c>
      <c r="K16" s="15">
        <v>5.0799802666666656</v>
      </c>
      <c r="L16" s="15">
        <v>147.19502933333331</v>
      </c>
    </row>
    <row r="17" spans="1:12" x14ac:dyDescent="0.3">
      <c r="A17" s="12" t="s">
        <v>124</v>
      </c>
      <c r="B17" s="12" t="s">
        <v>98</v>
      </c>
      <c r="C17" s="12" t="s">
        <v>123</v>
      </c>
      <c r="D17" s="12" t="s">
        <v>107</v>
      </c>
      <c r="E17" s="12" t="s">
        <v>104</v>
      </c>
      <c r="F17" s="12">
        <v>18.8</v>
      </c>
      <c r="G17" s="15">
        <v>31.082087333333327</v>
      </c>
      <c r="H17" s="15">
        <v>50.556202666666657</v>
      </c>
      <c r="I17" s="15">
        <v>44.073794666666664</v>
      </c>
      <c r="J17" s="15">
        <v>523.72484266666675</v>
      </c>
      <c r="K17" s="15">
        <v>6.720653333333332</v>
      </c>
      <c r="L17" s="15">
        <v>129.393824</v>
      </c>
    </row>
    <row r="18" spans="1:12" x14ac:dyDescent="0.3">
      <c r="A18" s="12" t="s">
        <v>125</v>
      </c>
      <c r="B18" s="12" t="s">
        <v>98</v>
      </c>
      <c r="C18" s="12" t="s">
        <v>123</v>
      </c>
      <c r="D18" s="12" t="s">
        <v>107</v>
      </c>
      <c r="E18" s="12" t="s">
        <v>104</v>
      </c>
      <c r="F18" s="12">
        <v>18.55</v>
      </c>
      <c r="G18" s="15">
        <v>27.169352666666668</v>
      </c>
      <c r="H18" s="15">
        <v>49.867626666666666</v>
      </c>
      <c r="I18" s="15">
        <v>42.084215000000007</v>
      </c>
      <c r="J18" s="15">
        <v>523.92405333333329</v>
      </c>
      <c r="K18" s="15">
        <v>7.1260037333333335</v>
      </c>
      <c r="L18" s="15">
        <v>86.418453333333318</v>
      </c>
    </row>
    <row r="19" spans="1:12" ht="15.6" x14ac:dyDescent="0.3">
      <c r="A19" s="11" t="s">
        <v>126</v>
      </c>
      <c r="B19" s="12" t="s">
        <v>98</v>
      </c>
      <c r="C19" s="12" t="s">
        <v>123</v>
      </c>
      <c r="D19" s="12" t="s">
        <v>107</v>
      </c>
      <c r="E19" s="12" t="s">
        <v>100</v>
      </c>
      <c r="F19" s="12">
        <v>19.78</v>
      </c>
      <c r="G19" s="15">
        <v>28.199293333333326</v>
      </c>
      <c r="H19" s="15">
        <v>62.132074666666668</v>
      </c>
      <c r="I19" s="15">
        <v>37.187016666666672</v>
      </c>
      <c r="J19" s="15">
        <v>508.51554133333332</v>
      </c>
      <c r="K19" s="15">
        <v>8.227725333333332</v>
      </c>
      <c r="L19" s="15">
        <v>112.30717866666666</v>
      </c>
    </row>
    <row r="20" spans="1:12" x14ac:dyDescent="0.3">
      <c r="A20" s="12" t="s">
        <v>127</v>
      </c>
      <c r="B20" s="12" t="s">
        <v>98</v>
      </c>
      <c r="C20" s="12" t="s">
        <v>123</v>
      </c>
      <c r="D20" s="12" t="s">
        <v>107</v>
      </c>
      <c r="E20" s="12" t="s">
        <v>100</v>
      </c>
      <c r="F20" s="12">
        <v>14.8</v>
      </c>
      <c r="G20" s="15">
        <v>20.803005333333331</v>
      </c>
      <c r="H20" s="15">
        <v>46.649941333333331</v>
      </c>
      <c r="I20" s="15">
        <v>38.607154666666666</v>
      </c>
      <c r="J20" s="15">
        <v>511.7981866666666</v>
      </c>
      <c r="K20" s="15">
        <v>7.8121978666666658</v>
      </c>
      <c r="L20" s="15">
        <v>123.76179199999999</v>
      </c>
    </row>
    <row r="21" spans="1:12" x14ac:dyDescent="0.3">
      <c r="A21" s="12" t="s">
        <v>128</v>
      </c>
      <c r="B21" s="12" t="s">
        <v>111</v>
      </c>
      <c r="C21" s="12" t="s">
        <v>123</v>
      </c>
      <c r="D21" s="12" t="s">
        <v>114</v>
      </c>
      <c r="E21" s="12" t="s">
        <v>104</v>
      </c>
      <c r="F21" s="12">
        <v>22.05</v>
      </c>
      <c r="G21" s="15">
        <v>31.561844000000001</v>
      </c>
      <c r="H21" s="15">
        <v>60.726773333333334</v>
      </c>
      <c r="I21" s="15">
        <v>32.504225500000004</v>
      </c>
      <c r="J21" s="15">
        <v>491.38342399999999</v>
      </c>
      <c r="K21" s="15">
        <v>7.0637503999999991</v>
      </c>
      <c r="L21" s="15">
        <v>130.16035200000002</v>
      </c>
    </row>
    <row r="22" spans="1:12" x14ac:dyDescent="0.3">
      <c r="A22" s="12" t="s">
        <v>129</v>
      </c>
      <c r="B22" s="12" t="s">
        <v>111</v>
      </c>
      <c r="C22" s="12" t="s">
        <v>123</v>
      </c>
      <c r="D22" s="12" t="s">
        <v>114</v>
      </c>
      <c r="E22" s="12" t="s">
        <v>104</v>
      </c>
      <c r="F22" s="12">
        <v>19.8</v>
      </c>
      <c r="G22" s="15">
        <v>33.253045333333333</v>
      </c>
      <c r="H22" s="15">
        <v>60.272053333333325</v>
      </c>
      <c r="I22" s="15">
        <v>38.670536000000006</v>
      </c>
      <c r="J22" s="15">
        <v>436.14143999999999</v>
      </c>
      <c r="K22" s="15">
        <v>7.0336522666666665</v>
      </c>
      <c r="L22" s="15">
        <v>137.42504533333334</v>
      </c>
    </row>
    <row r="23" spans="1:12" x14ac:dyDescent="0.3">
      <c r="A23" s="12" t="s">
        <v>130</v>
      </c>
      <c r="B23" s="12" t="s">
        <v>111</v>
      </c>
      <c r="C23" s="12" t="s">
        <v>123</v>
      </c>
      <c r="D23" s="12" t="s">
        <v>120</v>
      </c>
      <c r="E23" s="12" t="s">
        <v>100</v>
      </c>
      <c r="F23" s="12">
        <v>26.52</v>
      </c>
      <c r="G23" s="15">
        <v>27.377326</v>
      </c>
      <c r="H23" s="15">
        <v>62.673407999999995</v>
      </c>
      <c r="I23" s="15">
        <v>47.507280333333341</v>
      </c>
      <c r="J23" s="15">
        <v>404.20710399999996</v>
      </c>
      <c r="K23" s="15">
        <v>7.514789333333332</v>
      </c>
      <c r="L23" s="15">
        <v>168.02986666666663</v>
      </c>
    </row>
    <row r="24" spans="1:12" x14ac:dyDescent="0.3">
      <c r="A24" s="12" t="s">
        <v>131</v>
      </c>
      <c r="B24" s="12" t="s">
        <v>111</v>
      </c>
      <c r="C24" s="12" t="s">
        <v>123</v>
      </c>
      <c r="D24" s="12" t="s">
        <v>117</v>
      </c>
      <c r="E24" s="12" t="s">
        <v>100</v>
      </c>
      <c r="F24" s="12">
        <v>17.89</v>
      </c>
      <c r="G24" s="15">
        <v>26.942</v>
      </c>
      <c r="H24" s="15">
        <v>63.773397333333335</v>
      </c>
      <c r="I24" s="15">
        <v>29.288118000000004</v>
      </c>
      <c r="J24" s="15">
        <v>395.1560106666667</v>
      </c>
      <c r="K24" s="15">
        <v>6.7229269333333335</v>
      </c>
      <c r="L24" s="15">
        <v>127.17868799999999</v>
      </c>
    </row>
    <row r="25" spans="1:12" x14ac:dyDescent="0.3">
      <c r="A25" s="12" t="s">
        <v>132</v>
      </c>
      <c r="B25" s="12" t="s">
        <v>111</v>
      </c>
      <c r="C25" s="12" t="s">
        <v>123</v>
      </c>
      <c r="D25" s="12" t="s">
        <v>117</v>
      </c>
      <c r="E25" s="12" t="s">
        <v>100</v>
      </c>
      <c r="F25" s="12">
        <v>18.37</v>
      </c>
      <c r="G25" s="15">
        <v>61.73310266666666</v>
      </c>
      <c r="H25" s="15">
        <v>193.75186133333335</v>
      </c>
      <c r="I25" s="15">
        <v>63.444714666666677</v>
      </c>
      <c r="J25" s="15">
        <v>578.5684053333332</v>
      </c>
      <c r="K25" s="15">
        <v>6.583587733333335</v>
      </c>
      <c r="L25" s="15">
        <v>125.29917866666665</v>
      </c>
    </row>
    <row r="26" spans="1:12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1:12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</row>
    <row r="28" spans="1:12" x14ac:dyDescent="0.3">
      <c r="A28" s="12"/>
      <c r="B28" s="12"/>
      <c r="C28" s="12" t="s">
        <v>32</v>
      </c>
      <c r="D28" s="12"/>
      <c r="E28" s="12"/>
      <c r="F28" s="12"/>
      <c r="G28" s="12"/>
      <c r="H28" s="12"/>
      <c r="I28" s="12"/>
      <c r="J28" s="12"/>
      <c r="K28" s="12"/>
    </row>
    <row r="29" spans="1:12" x14ac:dyDescent="0.3">
      <c r="A29" s="12"/>
      <c r="B29" s="12"/>
      <c r="C29" s="12" t="s">
        <v>33</v>
      </c>
      <c r="D29" s="12"/>
      <c r="E29" s="12"/>
      <c r="F29" s="12"/>
      <c r="G29" s="12" t="s">
        <v>34</v>
      </c>
      <c r="H29" s="12"/>
      <c r="I29" s="12"/>
      <c r="J29" s="12"/>
      <c r="K29" s="12"/>
    </row>
    <row r="30" spans="1:12" x14ac:dyDescent="0.3">
      <c r="A30" s="12"/>
      <c r="B30" s="12"/>
      <c r="C30" s="12"/>
      <c r="D30" s="13" t="s">
        <v>22</v>
      </c>
      <c r="E30" s="12" t="s">
        <v>7</v>
      </c>
      <c r="F30" s="12"/>
      <c r="G30" s="12" t="s">
        <v>22</v>
      </c>
      <c r="H30" s="12" t="s">
        <v>7</v>
      </c>
      <c r="I30" s="12"/>
      <c r="J30" s="12"/>
      <c r="K30" s="12"/>
    </row>
    <row r="31" spans="1:12" x14ac:dyDescent="0.3">
      <c r="A31" s="12"/>
      <c r="B31" s="12"/>
      <c r="C31" s="12" t="s">
        <v>35</v>
      </c>
      <c r="D31" s="15">
        <f>AVERAGE(G21:G25)</f>
        <v>36.173463599999998</v>
      </c>
      <c r="E31" s="12">
        <f>AVERAGE(G9:G15)</f>
        <v>28.880878666666664</v>
      </c>
      <c r="F31" s="12" t="s">
        <v>35</v>
      </c>
      <c r="G31" s="12">
        <f>(STDEVA(G21:G25))/(SQRT(COUNT(G21:G25)))</f>
        <v>6.5026263320366064</v>
      </c>
      <c r="H31" s="12">
        <f>(STDEVA(G9:G15))/(SQRT(COUNT(G9:G15)))</f>
        <v>2.7163823310227162</v>
      </c>
      <c r="I31" s="12"/>
      <c r="J31" s="12"/>
      <c r="K31" s="12"/>
    </row>
    <row r="32" spans="1:12" x14ac:dyDescent="0.3">
      <c r="A32" s="12"/>
      <c r="B32" s="12"/>
      <c r="C32" s="12" t="s">
        <v>36</v>
      </c>
      <c r="D32" s="15">
        <f>AVERAGE(G16:G20)</f>
        <v>27.139763733333332</v>
      </c>
      <c r="E32" s="12">
        <f>AVERAGE(G2:G8)</f>
        <v>34.26725295238095</v>
      </c>
      <c r="F32" s="12" t="s">
        <v>36</v>
      </c>
      <c r="G32" s="12">
        <f>(STDEVA(G16:G20))/(SQRT(COUNT(G16:G20)))</f>
        <v>1.7106102919917801</v>
      </c>
      <c r="H32" s="12">
        <f>(STDEVA(G2:G8))/(SQRT(COUNT(G2:G8)))</f>
        <v>4.3922110284208076</v>
      </c>
      <c r="I32" s="12"/>
      <c r="J32" s="12"/>
      <c r="K32" s="12"/>
    </row>
    <row r="33" spans="1:11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</row>
    <row r="34" spans="1:11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</row>
    <row r="35" spans="1:11" x14ac:dyDescent="0.3">
      <c r="A35" s="12"/>
      <c r="B35" s="12"/>
      <c r="C35" s="12" t="s">
        <v>1</v>
      </c>
      <c r="D35" s="12"/>
      <c r="E35" s="12"/>
      <c r="F35" s="12"/>
      <c r="G35" s="12"/>
      <c r="H35" s="12"/>
      <c r="I35" s="12"/>
      <c r="J35" s="12"/>
      <c r="K35" s="12"/>
    </row>
    <row r="36" spans="1:11" x14ac:dyDescent="0.3">
      <c r="A36" s="12"/>
      <c r="B36" s="12"/>
      <c r="C36" s="12" t="s">
        <v>33</v>
      </c>
      <c r="D36" s="12"/>
      <c r="E36" s="12"/>
      <c r="F36" s="12"/>
      <c r="G36" s="12" t="s">
        <v>34</v>
      </c>
      <c r="H36" s="12"/>
      <c r="I36" s="12"/>
      <c r="J36" s="12"/>
      <c r="K36" s="12"/>
    </row>
    <row r="37" spans="1:11" x14ac:dyDescent="0.3">
      <c r="A37" s="12"/>
      <c r="B37" s="12"/>
      <c r="C37" s="12"/>
      <c r="D37" s="13" t="s">
        <v>22</v>
      </c>
      <c r="E37" s="12" t="s">
        <v>7</v>
      </c>
      <c r="F37" s="12"/>
      <c r="G37" s="12" t="s">
        <v>22</v>
      </c>
      <c r="H37" s="12" t="s">
        <v>7</v>
      </c>
      <c r="I37" s="12"/>
      <c r="J37" s="12"/>
      <c r="K37" s="12"/>
    </row>
    <row r="38" spans="1:11" x14ac:dyDescent="0.3">
      <c r="A38" s="12"/>
      <c r="B38" s="12"/>
      <c r="C38" s="12" t="s">
        <v>35</v>
      </c>
      <c r="D38" s="12">
        <f>AVERAGE(H21:H25)</f>
        <v>88.239498666666663</v>
      </c>
      <c r="E38" s="12">
        <f>AVERAGE(H9:H15)</f>
        <v>80.585045333333326</v>
      </c>
      <c r="F38" s="12" t="s">
        <v>35</v>
      </c>
      <c r="G38" s="12">
        <f>(STDEVA(H21:H25))/(SQRT(COUNT(H21:H25)))</f>
        <v>26.385793370364837</v>
      </c>
      <c r="H38" s="12">
        <f>(STDEVA(H9:H15))/(SQRT(COUNT(H9:H15)))</f>
        <v>14.395844196779196</v>
      </c>
      <c r="I38" s="12"/>
      <c r="J38" s="12"/>
      <c r="K38" s="12"/>
    </row>
    <row r="39" spans="1:11" x14ac:dyDescent="0.3">
      <c r="A39" s="12"/>
      <c r="B39" s="12"/>
      <c r="C39" s="12" t="s">
        <v>36</v>
      </c>
      <c r="D39" s="12">
        <f>AVERAGE(H16:H20)</f>
        <v>51.974929066666661</v>
      </c>
      <c r="E39" s="12">
        <f>AVERAGE(H2:H8)</f>
        <v>75.006527999999989</v>
      </c>
      <c r="F39" s="12" t="s">
        <v>36</v>
      </c>
      <c r="G39" s="12">
        <f>(STDEVA(H16:H20))/(SQRT(COUNT(H16:H20)))</f>
        <v>2.6427502931760607</v>
      </c>
      <c r="H39" s="12">
        <f>(STDEVA(H2:H8))/(SQRT(COUNT(H3:H9)))</f>
        <v>13.3525521993966</v>
      </c>
      <c r="I39" s="12"/>
      <c r="J39" s="12"/>
      <c r="K39" s="12"/>
    </row>
    <row r="40" spans="1:11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</row>
    <row r="41" spans="1:11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</row>
    <row r="42" spans="1:11" x14ac:dyDescent="0.3">
      <c r="A42" s="12"/>
      <c r="B42" s="12"/>
      <c r="C42" s="12" t="s">
        <v>2</v>
      </c>
      <c r="D42" s="12"/>
      <c r="E42" s="12"/>
      <c r="F42" s="12"/>
      <c r="G42" s="12"/>
      <c r="H42" s="12"/>
      <c r="I42" s="12"/>
      <c r="J42" s="12"/>
      <c r="K42" s="12"/>
    </row>
    <row r="43" spans="1:11" x14ac:dyDescent="0.3">
      <c r="A43" s="12"/>
      <c r="B43" s="12"/>
      <c r="C43" s="12" t="s">
        <v>33</v>
      </c>
      <c r="D43" s="12"/>
      <c r="E43" s="12"/>
      <c r="F43" s="12"/>
      <c r="G43" s="12" t="s">
        <v>34</v>
      </c>
      <c r="H43" s="12"/>
      <c r="I43" s="12"/>
      <c r="J43" s="12"/>
      <c r="K43" s="12"/>
    </row>
    <row r="44" spans="1:11" x14ac:dyDescent="0.3">
      <c r="A44" s="12"/>
      <c r="B44" s="12"/>
      <c r="C44" s="12"/>
      <c r="D44" s="13" t="s">
        <v>22</v>
      </c>
      <c r="E44" s="12" t="s">
        <v>7</v>
      </c>
      <c r="F44" s="12"/>
      <c r="G44" s="12" t="s">
        <v>22</v>
      </c>
      <c r="H44" s="12" t="s">
        <v>7</v>
      </c>
      <c r="I44" s="12"/>
      <c r="J44" s="12"/>
      <c r="K44" s="12"/>
    </row>
    <row r="45" spans="1:11" x14ac:dyDescent="0.3">
      <c r="A45" s="12"/>
      <c r="B45" s="12"/>
      <c r="C45" s="12" t="s">
        <v>35</v>
      </c>
      <c r="D45" s="12">
        <f>AVERAGE(I21:I25)</f>
        <v>42.282974900000006</v>
      </c>
      <c r="E45" s="12">
        <f>AVERAGE(I9:I15)</f>
        <v>49.920015285714285</v>
      </c>
      <c r="F45" s="12" t="s">
        <v>35</v>
      </c>
      <c r="G45" s="12">
        <f>(STDEVA(I21:I25))/(SQRT(COUNT(I21:I25)))</f>
        <v>6.1345438204425244</v>
      </c>
      <c r="H45" s="12">
        <f>(STDEVA(I9:I15))/(SQRT(COUNT(I9:I15)))</f>
        <v>6.7075784831366736</v>
      </c>
      <c r="I45" s="12"/>
      <c r="J45" s="12"/>
      <c r="K45" s="12"/>
    </row>
    <row r="46" spans="1:11" x14ac:dyDescent="0.3">
      <c r="A46" s="12"/>
      <c r="B46" s="12"/>
      <c r="C46" s="12" t="s">
        <v>36</v>
      </c>
      <c r="D46" s="12">
        <f>AVERAGE(I16:I20)</f>
        <v>41.524775700000006</v>
      </c>
      <c r="E46" s="12">
        <f>AVERAGE(I2:I8)</f>
        <v>45.450075047619052</v>
      </c>
      <c r="F46" s="12" t="s">
        <v>36</v>
      </c>
      <c r="G46" s="12">
        <f>(STDEVA(I16:I20))/(SQRT(COUNT(I16:I20)))</f>
        <v>1.6021250944220942</v>
      </c>
      <c r="H46" s="12">
        <f>(STDEVA(I2:I8))/(SQRT(COUNT(I2:I8)))</f>
        <v>3.6045617878857081</v>
      </c>
      <c r="I46" s="12"/>
      <c r="J46" s="12"/>
      <c r="K46" s="12"/>
    </row>
    <row r="47" spans="1:11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</row>
    <row r="48" spans="1:11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</row>
    <row r="49" spans="1:11" x14ac:dyDescent="0.3">
      <c r="A49" s="12"/>
      <c r="B49" s="12"/>
      <c r="C49" s="12" t="s">
        <v>3</v>
      </c>
      <c r="D49" s="12"/>
      <c r="E49" s="12"/>
      <c r="F49" s="12"/>
      <c r="G49" s="12"/>
      <c r="H49" s="12"/>
      <c r="I49" s="12"/>
      <c r="J49" s="12"/>
      <c r="K49" s="12"/>
    </row>
    <row r="50" spans="1:11" x14ac:dyDescent="0.3">
      <c r="A50" s="12"/>
      <c r="B50" s="12"/>
      <c r="C50" s="12" t="s">
        <v>33</v>
      </c>
      <c r="D50" s="12"/>
      <c r="E50" s="12"/>
      <c r="F50" s="12"/>
      <c r="G50" s="12" t="s">
        <v>34</v>
      </c>
      <c r="H50" s="12"/>
      <c r="I50" s="12"/>
      <c r="J50" s="12"/>
      <c r="K50" s="12"/>
    </row>
    <row r="51" spans="1:11" x14ac:dyDescent="0.3">
      <c r="A51" s="12"/>
      <c r="B51" s="12"/>
      <c r="C51" s="12"/>
      <c r="D51" s="13" t="s">
        <v>22</v>
      </c>
      <c r="E51" s="12" t="s">
        <v>7</v>
      </c>
      <c r="F51" s="12"/>
      <c r="G51" s="12" t="s">
        <v>22</v>
      </c>
      <c r="H51" s="12" t="s">
        <v>7</v>
      </c>
      <c r="I51" s="12"/>
      <c r="J51" s="12"/>
      <c r="K51" s="12"/>
    </row>
    <row r="52" spans="1:11" x14ac:dyDescent="0.3">
      <c r="A52" s="12"/>
      <c r="B52" s="12"/>
      <c r="C52" s="12" t="s">
        <v>35</v>
      </c>
      <c r="D52" s="12">
        <f>AVERAGE(J21:J25)</f>
        <v>461.0912768</v>
      </c>
      <c r="E52" s="12">
        <f>AVERAGE(J9:J15)</f>
        <v>354.358656</v>
      </c>
      <c r="F52" s="12" t="s">
        <v>35</v>
      </c>
      <c r="G52" s="12">
        <f>(STDEVA(J21:J25))/(SQRT(COUNT(J21:J25)))</f>
        <v>33.855762214122265</v>
      </c>
      <c r="H52" s="12">
        <f>(STDEVA(J9:J15))/(SQRT(COUNT(J9:J15)))</f>
        <v>31.708926363219003</v>
      </c>
      <c r="I52" s="12"/>
      <c r="J52" s="12"/>
      <c r="K52" s="12"/>
    </row>
    <row r="53" spans="1:11" x14ac:dyDescent="0.3">
      <c r="A53" s="12"/>
      <c r="B53" s="12"/>
      <c r="C53" s="12" t="s">
        <v>36</v>
      </c>
      <c r="D53" s="12">
        <f>AVERAGE(J16:J20)</f>
        <v>530.1896618666666</v>
      </c>
      <c r="E53" s="12">
        <f>AVERAGE(J2:J8)</f>
        <v>457.67351466666656</v>
      </c>
      <c r="F53" s="12" t="s">
        <v>36</v>
      </c>
      <c r="G53" s="12">
        <f>(STDEVA(J16:J20))/(SQRT(COUNT(J16:J20)))</f>
        <v>13.558181464341306</v>
      </c>
      <c r="H53" s="12">
        <f>(STDEVA(J2:J8))/(SQRT(COUNT(J2:J8)))</f>
        <v>48.979419640361471</v>
      </c>
      <c r="I53" s="12"/>
      <c r="J53" s="12"/>
      <c r="K53" s="12"/>
    </row>
    <row r="54" spans="1:11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</row>
    <row r="55" spans="1:11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</row>
    <row r="56" spans="1:11" x14ac:dyDescent="0.3">
      <c r="A56" s="12"/>
      <c r="B56" s="12"/>
      <c r="C56" s="12" t="s">
        <v>5</v>
      </c>
      <c r="D56" s="12"/>
      <c r="E56" s="12"/>
      <c r="F56" s="12"/>
      <c r="G56" s="12"/>
      <c r="H56" s="12"/>
      <c r="I56" s="12"/>
      <c r="J56" s="12"/>
      <c r="K56" s="12"/>
    </row>
    <row r="57" spans="1:11" x14ac:dyDescent="0.3">
      <c r="A57" s="12"/>
      <c r="B57" s="12"/>
      <c r="C57" s="12" t="s">
        <v>33</v>
      </c>
      <c r="D57" s="12"/>
      <c r="E57" s="12"/>
      <c r="F57" s="12"/>
      <c r="G57" s="12" t="s">
        <v>34</v>
      </c>
      <c r="H57" s="12"/>
      <c r="I57" s="12"/>
      <c r="J57" s="12"/>
      <c r="K57" s="12"/>
    </row>
    <row r="58" spans="1:11" x14ac:dyDescent="0.3">
      <c r="A58" s="12"/>
      <c r="B58" s="12"/>
      <c r="C58" s="12"/>
      <c r="D58" s="13" t="s">
        <v>22</v>
      </c>
      <c r="E58" s="12" t="s">
        <v>7</v>
      </c>
      <c r="F58" s="12"/>
      <c r="G58" s="12" t="s">
        <v>22</v>
      </c>
      <c r="H58" s="12" t="s">
        <v>7</v>
      </c>
      <c r="I58" s="12"/>
      <c r="J58" s="12"/>
      <c r="K58" s="12"/>
    </row>
    <row r="59" spans="1:11" x14ac:dyDescent="0.3">
      <c r="A59" s="12"/>
      <c r="B59" s="12"/>
      <c r="C59" s="12" t="s">
        <v>35</v>
      </c>
      <c r="D59" s="15">
        <f>AVERAGE(L21:L25)</f>
        <v>137.61862613333332</v>
      </c>
      <c r="E59" s="12">
        <f>AVERAGE(L9:L15)</f>
        <v>109.38614399999999</v>
      </c>
      <c r="F59" s="12" t="s">
        <v>35</v>
      </c>
      <c r="G59" s="12">
        <f>(STDEVA(L21:L25))/(SQRT(COUNT(L21:L25)))</f>
        <v>7.878032658799099</v>
      </c>
      <c r="H59" s="12">
        <f>(STDEVA(L9:L15))/(SQRT(COUNT(L9:L15)))</f>
        <v>7.3674153825513971</v>
      </c>
      <c r="I59" s="12"/>
      <c r="J59" s="12"/>
      <c r="K59" s="12"/>
    </row>
    <row r="60" spans="1:11" x14ac:dyDescent="0.3">
      <c r="A60" s="12"/>
      <c r="B60" s="12"/>
      <c r="C60" s="12" t="s">
        <v>36</v>
      </c>
      <c r="D60" s="12">
        <f>AVERAGE(L16:L20)</f>
        <v>119.81525546666667</v>
      </c>
      <c r="E60" s="12">
        <f>AVERAGE(L2:L8)</f>
        <v>130.07250133333335</v>
      </c>
      <c r="F60" s="12" t="s">
        <v>36</v>
      </c>
      <c r="G60" s="12">
        <f>(STDEVA(L16:L20))/(SQRT(COUNT(L16:L20)))</f>
        <v>10.071478919985386</v>
      </c>
      <c r="H60" s="12">
        <f>(STDEVA(L2:L8))/(SQRT(COUNT(L2:L8)))</f>
        <v>4.9797408811205059</v>
      </c>
      <c r="I60" s="12"/>
      <c r="J60" s="12"/>
      <c r="K60" s="12"/>
    </row>
    <row r="61" spans="1:11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</row>
    <row r="62" spans="1:11" x14ac:dyDescent="0.3">
      <c r="A62" s="12"/>
      <c r="B62" s="12"/>
      <c r="C62" s="12" t="s">
        <v>4</v>
      </c>
      <c r="D62" s="12"/>
      <c r="E62" s="12"/>
      <c r="F62" s="12"/>
      <c r="G62" s="12"/>
      <c r="H62" s="12"/>
      <c r="I62" s="12"/>
      <c r="J62" s="12"/>
      <c r="K62" s="12"/>
    </row>
    <row r="63" spans="1:11" x14ac:dyDescent="0.3">
      <c r="A63" s="12"/>
      <c r="B63" s="12"/>
      <c r="C63" s="12" t="s">
        <v>33</v>
      </c>
      <c r="D63" s="12"/>
      <c r="E63" s="12"/>
      <c r="F63" s="12"/>
      <c r="G63" s="12" t="s">
        <v>34</v>
      </c>
      <c r="H63" s="12"/>
      <c r="I63" s="12"/>
      <c r="J63" s="12"/>
      <c r="K63" s="12"/>
    </row>
    <row r="64" spans="1:11" x14ac:dyDescent="0.3">
      <c r="A64" s="12"/>
      <c r="B64" s="12"/>
      <c r="C64" s="12"/>
      <c r="D64" s="13" t="s">
        <v>22</v>
      </c>
      <c r="E64" s="12" t="s">
        <v>7</v>
      </c>
      <c r="F64" s="12"/>
      <c r="G64" s="12" t="s">
        <v>22</v>
      </c>
      <c r="H64" s="12" t="s">
        <v>7</v>
      </c>
      <c r="I64" s="12"/>
      <c r="J64" s="12"/>
      <c r="K64" s="12"/>
    </row>
    <row r="65" spans="1:11" x14ac:dyDescent="0.3">
      <c r="A65" s="12"/>
      <c r="B65" s="12"/>
      <c r="C65" s="12" t="s">
        <v>35</v>
      </c>
      <c r="D65" s="15">
        <f>AVERAGE(K21:K25)</f>
        <v>6.9837413333333327</v>
      </c>
      <c r="E65" s="15">
        <f>AVERAGE(K9:K15)</f>
        <v>7.2693178666666665</v>
      </c>
      <c r="F65" s="12" t="s">
        <v>35</v>
      </c>
      <c r="G65" s="12">
        <f>(STDEVA(K21:K25))/(SQRT(COUNT(K21:K25)))</f>
        <v>0.1610980423778316</v>
      </c>
      <c r="H65" s="12">
        <f>(STDEVA(K9:K15))/(SQRT(COUNT(K9:K15)))</f>
        <v>0.455410516991198</v>
      </c>
      <c r="I65" s="12"/>
      <c r="J65" s="12"/>
      <c r="K65" s="12"/>
    </row>
    <row r="66" spans="1:11" x14ac:dyDescent="0.3">
      <c r="A66" s="12"/>
      <c r="B66" s="12"/>
      <c r="C66" s="12" t="s">
        <v>36</v>
      </c>
      <c r="D66" s="15">
        <f>AVERAGE(K16:K20)</f>
        <v>6.9933121066666661</v>
      </c>
      <c r="E66" s="15">
        <f>AVERAGE(K2:K8)</f>
        <v>7.0109935999999982</v>
      </c>
      <c r="F66" s="12" t="s">
        <v>36</v>
      </c>
      <c r="G66" s="12">
        <f>(STDEVA(K16:K20))/(SQRT(COUNT(K16:K20)))</f>
        <v>0.54530443362039838</v>
      </c>
      <c r="H66" s="12">
        <f>(STDEVA(K2:K8))/(SQRT(COUNT(K2:K8)))</f>
        <v>0.52009002751663369</v>
      </c>
      <c r="I66" s="12"/>
      <c r="J66" s="12"/>
      <c r="K66" s="12"/>
    </row>
    <row r="67" spans="1:11" x14ac:dyDescent="0.3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</row>
    <row r="68" spans="1:11" x14ac:dyDescent="0.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</row>
    <row r="69" spans="1:11" x14ac:dyDescent="0.3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</row>
    <row r="70" spans="1:11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</row>
    <row r="71" spans="1:11" x14ac:dyDescent="0.3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</row>
    <row r="72" spans="1:11" x14ac:dyDescent="0.3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</row>
    <row r="73" spans="1:1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F29D0-1226-4186-8B97-56C3211BCF28}">
  <dimension ref="A1:L66"/>
  <sheetViews>
    <sheetView topLeftCell="A7" zoomScale="70" zoomScaleNormal="70" workbookViewId="0">
      <selection activeCell="H23" sqref="H23"/>
    </sheetView>
  </sheetViews>
  <sheetFormatPr defaultRowHeight="14.4" x14ac:dyDescent="0.3"/>
  <cols>
    <col min="1" max="1" width="15.109375" customWidth="1"/>
  </cols>
  <sheetData>
    <row r="1" spans="1:12" x14ac:dyDescent="0.3">
      <c r="A1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  <c r="L1" t="s">
        <v>138</v>
      </c>
    </row>
    <row r="2" spans="1:12" x14ac:dyDescent="0.3">
      <c r="A2" t="s">
        <v>97</v>
      </c>
      <c r="B2" t="s">
        <v>98</v>
      </c>
      <c r="C2" t="s">
        <v>99</v>
      </c>
      <c r="D2" t="s">
        <v>100</v>
      </c>
      <c r="E2" t="s">
        <v>100</v>
      </c>
      <c r="F2">
        <v>19.98</v>
      </c>
      <c r="G2" s="3">
        <v>32.94014</v>
      </c>
      <c r="H2" s="3">
        <v>35.757232000000002</v>
      </c>
      <c r="I2" s="3">
        <v>20.108223166666669</v>
      </c>
      <c r="J2" s="3">
        <v>381.30220799999995</v>
      </c>
      <c r="K2" s="3">
        <v>7.6143946666666666</v>
      </c>
      <c r="L2" s="3">
        <v>57.797077333333334</v>
      </c>
    </row>
    <row r="3" spans="1:12" x14ac:dyDescent="0.3">
      <c r="A3" t="s">
        <v>101</v>
      </c>
      <c r="B3" t="s">
        <v>98</v>
      </c>
      <c r="C3" t="s">
        <v>99</v>
      </c>
      <c r="D3" t="s">
        <v>100</v>
      </c>
      <c r="E3" t="s">
        <v>100</v>
      </c>
      <c r="F3">
        <v>20.47</v>
      </c>
      <c r="G3" s="3">
        <v>42.188808666666674</v>
      </c>
      <c r="H3" s="3">
        <v>38.693423999999993</v>
      </c>
      <c r="I3" s="3">
        <v>48.954652499999995</v>
      </c>
      <c r="J3" s="3">
        <v>308.079296</v>
      </c>
      <c r="K3" s="3">
        <v>7.2930592000000001</v>
      </c>
      <c r="L3" s="3">
        <v>86.615498666666653</v>
      </c>
    </row>
    <row r="4" spans="1:12" x14ac:dyDescent="0.3">
      <c r="A4" t="s">
        <v>102</v>
      </c>
      <c r="B4" t="s">
        <v>98</v>
      </c>
      <c r="C4" t="s">
        <v>99</v>
      </c>
      <c r="D4" t="s">
        <v>103</v>
      </c>
      <c r="E4" t="s">
        <v>104</v>
      </c>
      <c r="F4">
        <v>17.940000000000001</v>
      </c>
      <c r="G4" s="3">
        <v>43.646512666666666</v>
      </c>
      <c r="H4" s="3">
        <v>54.293567999999993</v>
      </c>
      <c r="I4" s="3">
        <v>29.811014</v>
      </c>
      <c r="J4" s="3">
        <v>368.7476053333333</v>
      </c>
      <c r="K4" s="3">
        <v>7.6475242666666654</v>
      </c>
      <c r="L4" s="3">
        <v>98.111253333333337</v>
      </c>
    </row>
    <row r="5" spans="1:12" x14ac:dyDescent="0.3">
      <c r="A5" t="s">
        <v>105</v>
      </c>
      <c r="B5" t="s">
        <v>98</v>
      </c>
      <c r="C5" t="s">
        <v>99</v>
      </c>
      <c r="D5" t="s">
        <v>103</v>
      </c>
      <c r="E5" t="s">
        <v>104</v>
      </c>
      <c r="F5">
        <v>19.23</v>
      </c>
      <c r="G5" s="3">
        <v>48.631727999999995</v>
      </c>
      <c r="H5" s="3">
        <v>44.531162666666667</v>
      </c>
      <c r="I5" s="3">
        <v>34.162043500000003</v>
      </c>
      <c r="J5" s="3">
        <v>402.64373333333322</v>
      </c>
      <c r="K5" s="3">
        <v>7.6826026666666651</v>
      </c>
      <c r="L5" s="3">
        <v>93.609525333333323</v>
      </c>
    </row>
    <row r="6" spans="1:12" x14ac:dyDescent="0.3">
      <c r="A6" t="s">
        <v>106</v>
      </c>
      <c r="B6" t="s">
        <v>98</v>
      </c>
      <c r="C6" t="s">
        <v>99</v>
      </c>
      <c r="D6" t="s">
        <v>107</v>
      </c>
      <c r="E6" t="s">
        <v>104</v>
      </c>
      <c r="F6">
        <v>19.3</v>
      </c>
      <c r="G6" s="3">
        <v>68.60851199999999</v>
      </c>
      <c r="H6" s="3">
        <v>54.463546666666659</v>
      </c>
      <c r="I6" s="3">
        <v>50.827372833333342</v>
      </c>
      <c r="J6" s="3">
        <v>329.88853333333327</v>
      </c>
      <c r="K6" s="3">
        <v>7.3670053333333332</v>
      </c>
      <c r="L6" s="3">
        <v>95.777023999999983</v>
      </c>
    </row>
    <row r="7" spans="1:12" x14ac:dyDescent="0.3">
      <c r="A7" t="s">
        <v>108</v>
      </c>
      <c r="B7" t="s">
        <v>98</v>
      </c>
      <c r="C7" t="s">
        <v>99</v>
      </c>
      <c r="D7" t="s">
        <v>107</v>
      </c>
      <c r="E7" t="s">
        <v>100</v>
      </c>
      <c r="F7">
        <v>14.04</v>
      </c>
      <c r="G7" s="3">
        <v>34.52499133333334</v>
      </c>
      <c r="H7" s="3">
        <v>36.209786666666666</v>
      </c>
      <c r="I7" s="3">
        <v>30.6919155</v>
      </c>
      <c r="J7" s="3">
        <v>295.4250879999999</v>
      </c>
      <c r="K7" s="3">
        <v>8.3724778666666655</v>
      </c>
      <c r="L7" s="3">
        <v>68.955039999999997</v>
      </c>
    </row>
    <row r="8" spans="1:12" x14ac:dyDescent="0.3">
      <c r="A8" t="s">
        <v>109</v>
      </c>
      <c r="B8" t="s">
        <v>98</v>
      </c>
      <c r="C8" t="s">
        <v>99</v>
      </c>
      <c r="D8" t="s">
        <v>107</v>
      </c>
      <c r="E8" t="s">
        <v>100</v>
      </c>
      <c r="F8">
        <v>14.05</v>
      </c>
      <c r="G8" s="3">
        <v>55.386134666666671</v>
      </c>
      <c r="H8" s="3">
        <v>47.319029333333319</v>
      </c>
      <c r="I8" s="3">
        <v>42.359527666666665</v>
      </c>
      <c r="J8" s="3">
        <v>327.16454399999998</v>
      </c>
      <c r="K8" s="3">
        <v>7.6960277333333327</v>
      </c>
      <c r="L8" s="3">
        <v>82.235029333333316</v>
      </c>
    </row>
    <row r="9" spans="1:12" x14ac:dyDescent="0.3">
      <c r="A9" t="s">
        <v>110</v>
      </c>
      <c r="B9" t="s">
        <v>111</v>
      </c>
      <c r="C9" t="s">
        <v>99</v>
      </c>
      <c r="D9" t="s">
        <v>112</v>
      </c>
      <c r="E9" t="s">
        <v>100</v>
      </c>
      <c r="F9">
        <v>20.18</v>
      </c>
      <c r="G9" s="3">
        <v>26.977449999999997</v>
      </c>
      <c r="H9" s="3">
        <v>56.092959999999991</v>
      </c>
      <c r="I9" s="3">
        <v>51.072480333333338</v>
      </c>
      <c r="J9" s="3">
        <v>390.99857066666664</v>
      </c>
      <c r="K9" s="3">
        <v>7.1248127999999999</v>
      </c>
      <c r="L9" s="3">
        <v>94.274282666666664</v>
      </c>
    </row>
    <row r="10" spans="1:12" x14ac:dyDescent="0.3">
      <c r="A10" t="s">
        <v>113</v>
      </c>
      <c r="B10" t="s">
        <v>111</v>
      </c>
      <c r="C10" t="s">
        <v>99</v>
      </c>
      <c r="D10" t="s">
        <v>114</v>
      </c>
      <c r="E10" t="s">
        <v>100</v>
      </c>
      <c r="F10">
        <v>17.170000000000002</v>
      </c>
      <c r="G10" s="3">
        <v>53.771978000000004</v>
      </c>
      <c r="H10" s="3">
        <v>63.421530666666662</v>
      </c>
      <c r="I10" s="3">
        <v>53.666658499999997</v>
      </c>
      <c r="J10" s="3">
        <v>351.69343999999995</v>
      </c>
      <c r="K10" s="3">
        <v>8.9138111999999996</v>
      </c>
      <c r="L10" s="3">
        <v>98.342943999999989</v>
      </c>
    </row>
    <row r="11" spans="1:12" x14ac:dyDescent="0.3">
      <c r="A11" t="s">
        <v>115</v>
      </c>
      <c r="B11" t="s">
        <v>111</v>
      </c>
      <c r="C11" t="s">
        <v>99</v>
      </c>
      <c r="D11" t="s">
        <v>114</v>
      </c>
      <c r="E11" t="s">
        <v>100</v>
      </c>
      <c r="F11">
        <v>19.14</v>
      </c>
      <c r="G11" s="3">
        <v>51.602437999999992</v>
      </c>
      <c r="H11" s="3">
        <v>57.850128000000005</v>
      </c>
      <c r="I11" s="3">
        <v>54.134095833333348</v>
      </c>
      <c r="J11" s="3">
        <v>310.91588266666662</v>
      </c>
      <c r="K11" s="3">
        <v>7.9527280000000005</v>
      </c>
      <c r="L11" s="3">
        <v>92.111114666666666</v>
      </c>
    </row>
    <row r="12" spans="1:12" x14ac:dyDescent="0.3">
      <c r="A12" t="s">
        <v>116</v>
      </c>
      <c r="B12" t="s">
        <v>111</v>
      </c>
      <c r="C12" t="s">
        <v>99</v>
      </c>
      <c r="D12" t="s">
        <v>117</v>
      </c>
      <c r="E12" t="s">
        <v>104</v>
      </c>
      <c r="F12">
        <v>23.46</v>
      </c>
      <c r="G12" s="3">
        <v>47.445807333333342</v>
      </c>
      <c r="H12" s="3">
        <v>48.343231999999993</v>
      </c>
      <c r="I12" s="3">
        <v>49.039326000000003</v>
      </c>
      <c r="J12" s="3">
        <v>388.85489066666662</v>
      </c>
      <c r="K12" s="3">
        <v>7.2038474666666676</v>
      </c>
      <c r="L12" s="3">
        <v>78.45435733333332</v>
      </c>
    </row>
    <row r="13" spans="1:12" x14ac:dyDescent="0.3">
      <c r="A13" t="s">
        <v>118</v>
      </c>
      <c r="B13" t="s">
        <v>111</v>
      </c>
      <c r="C13" t="s">
        <v>99</v>
      </c>
      <c r="D13" t="s">
        <v>117</v>
      </c>
      <c r="E13" t="s">
        <v>104</v>
      </c>
      <c r="F13">
        <v>21.19</v>
      </c>
      <c r="G13" s="3">
        <v>50.797486666666664</v>
      </c>
      <c r="H13" s="3">
        <v>51.228538666666665</v>
      </c>
      <c r="I13" s="3">
        <v>37.66732833333333</v>
      </c>
      <c r="J13" s="3">
        <v>365.58621866666664</v>
      </c>
      <c r="K13" s="3">
        <v>7.4371621333333335</v>
      </c>
      <c r="L13" s="3">
        <v>112.34398933333333</v>
      </c>
    </row>
    <row r="14" spans="1:12" x14ac:dyDescent="0.3">
      <c r="A14" t="s">
        <v>119</v>
      </c>
      <c r="B14" t="s">
        <v>111</v>
      </c>
      <c r="C14" t="s">
        <v>99</v>
      </c>
      <c r="D14" t="s">
        <v>120</v>
      </c>
      <c r="E14" t="s">
        <v>104</v>
      </c>
      <c r="F14">
        <v>24.55</v>
      </c>
      <c r="G14" s="3">
        <v>39.889285333333341</v>
      </c>
      <c r="H14" s="3">
        <v>47.557215999999997</v>
      </c>
      <c r="I14" s="3">
        <v>38.727975333333333</v>
      </c>
      <c r="J14" s="3">
        <v>330.65506133333332</v>
      </c>
      <c r="K14" s="3">
        <v>7.7535173333333338</v>
      </c>
      <c r="L14" s="3">
        <v>77.867552000000003</v>
      </c>
    </row>
    <row r="15" spans="1:12" x14ac:dyDescent="0.3">
      <c r="A15" t="s">
        <v>121</v>
      </c>
      <c r="B15" t="s">
        <v>111</v>
      </c>
      <c r="C15" t="s">
        <v>99</v>
      </c>
      <c r="D15" t="s">
        <v>120</v>
      </c>
      <c r="E15" t="s">
        <v>104</v>
      </c>
      <c r="F15">
        <v>23.62</v>
      </c>
      <c r="G15" s="3">
        <v>42.637369333333325</v>
      </c>
      <c r="H15" s="3">
        <v>46.326224000000003</v>
      </c>
      <c r="I15" s="3">
        <v>45.080468500000002</v>
      </c>
      <c r="J15" s="3">
        <v>257.92151466666667</v>
      </c>
      <c r="K15" s="3">
        <v>8.4321327999999998</v>
      </c>
      <c r="L15" s="3">
        <v>72.718389333333334</v>
      </c>
    </row>
    <row r="16" spans="1:12" x14ac:dyDescent="0.3">
      <c r="A16" t="s">
        <v>122</v>
      </c>
      <c r="B16" t="s">
        <v>98</v>
      </c>
      <c r="C16" t="s">
        <v>123</v>
      </c>
      <c r="D16" t="s">
        <v>107</v>
      </c>
      <c r="E16" t="s">
        <v>104</v>
      </c>
      <c r="F16">
        <v>26.99</v>
      </c>
      <c r="G16" s="3">
        <v>40.972637333333338</v>
      </c>
      <c r="H16" s="3">
        <v>52.587285333333327</v>
      </c>
      <c r="I16" s="3">
        <v>48.361442833333335</v>
      </c>
      <c r="J16" s="3">
        <v>328.98342399999996</v>
      </c>
      <c r="K16" s="3">
        <v>6.2896437333333335</v>
      </c>
      <c r="L16" s="3">
        <v>80.032885333333326</v>
      </c>
    </row>
    <row r="17" spans="1:12" x14ac:dyDescent="0.3">
      <c r="A17" t="s">
        <v>124</v>
      </c>
      <c r="B17" t="s">
        <v>98</v>
      </c>
      <c r="C17" t="s">
        <v>123</v>
      </c>
      <c r="D17" t="s">
        <v>107</v>
      </c>
      <c r="E17" t="s">
        <v>104</v>
      </c>
      <c r="F17">
        <v>18.8</v>
      </c>
      <c r="G17" s="3">
        <v>44.796037999999996</v>
      </c>
      <c r="H17" s="3">
        <v>62.706970666666663</v>
      </c>
      <c r="I17" s="3">
        <v>45.206240833333332</v>
      </c>
      <c r="J17" s="3">
        <v>396.54182399999996</v>
      </c>
      <c r="K17" s="3">
        <v>9.1137797333333328</v>
      </c>
      <c r="L17" s="3">
        <v>98.628768000000008</v>
      </c>
    </row>
    <row r="18" spans="1:12" x14ac:dyDescent="0.3">
      <c r="A18" t="s">
        <v>125</v>
      </c>
      <c r="B18" t="s">
        <v>98</v>
      </c>
      <c r="C18" t="s">
        <v>123</v>
      </c>
      <c r="D18" t="s">
        <v>107</v>
      </c>
      <c r="E18" t="s">
        <v>104</v>
      </c>
      <c r="F18">
        <v>18.55</v>
      </c>
      <c r="G18" s="3">
        <v>60.060807999999994</v>
      </c>
      <c r="H18" s="3">
        <v>47.250821333333327</v>
      </c>
      <c r="I18" s="3">
        <v>64.162706333333333</v>
      </c>
      <c r="J18" s="3">
        <v>418.45066666666651</v>
      </c>
      <c r="K18" s="3">
        <v>7.7894618666666657</v>
      </c>
      <c r="L18" s="3">
        <v>85.916095999999996</v>
      </c>
    </row>
    <row r="19" spans="1:12" ht="15.6" x14ac:dyDescent="0.3">
      <c r="A19" s="1" t="s">
        <v>126</v>
      </c>
      <c r="B19" t="s">
        <v>98</v>
      </c>
      <c r="C19" t="s">
        <v>123</v>
      </c>
      <c r="D19" t="s">
        <v>107</v>
      </c>
      <c r="E19" t="s">
        <v>100</v>
      </c>
      <c r="F19">
        <v>19.78</v>
      </c>
      <c r="G19" s="3">
        <v>50.936450666666673</v>
      </c>
      <c r="H19" s="3">
        <v>64.055973333333313</v>
      </c>
      <c r="I19" s="3">
        <v>42.263465333333329</v>
      </c>
      <c r="J19" s="3">
        <v>426.52736000000004</v>
      </c>
      <c r="K19" s="3">
        <v>9.2270266666666654</v>
      </c>
      <c r="L19" s="3">
        <v>95.372106666666653</v>
      </c>
    </row>
    <row r="20" spans="1:12" x14ac:dyDescent="0.3">
      <c r="A20" t="s">
        <v>127</v>
      </c>
      <c r="B20" t="s">
        <v>98</v>
      </c>
      <c r="C20" t="s">
        <v>123</v>
      </c>
      <c r="D20" t="s">
        <v>107</v>
      </c>
      <c r="E20" t="s">
        <v>100</v>
      </c>
      <c r="F20">
        <v>14.8</v>
      </c>
      <c r="G20" s="3">
        <v>45.462497999999997</v>
      </c>
      <c r="H20" s="3">
        <v>47.873354666666664</v>
      </c>
      <c r="I20" s="3">
        <v>57.418041166666661</v>
      </c>
      <c r="J20" s="3">
        <v>388.51276799999994</v>
      </c>
      <c r="K20" s="3">
        <v>9.427536533333333</v>
      </c>
      <c r="L20" s="3">
        <v>80.948821333333314</v>
      </c>
    </row>
    <row r="21" spans="1:12" x14ac:dyDescent="0.3">
      <c r="A21" t="s">
        <v>128</v>
      </c>
      <c r="B21" t="s">
        <v>111</v>
      </c>
      <c r="C21" t="s">
        <v>123</v>
      </c>
      <c r="D21" t="s">
        <v>114</v>
      </c>
      <c r="E21" t="s">
        <v>104</v>
      </c>
      <c r="F21">
        <v>22.05</v>
      </c>
      <c r="G21" s="3">
        <v>66.337821333333338</v>
      </c>
      <c r="H21" s="3">
        <v>61.699007999999992</v>
      </c>
      <c r="I21" s="3">
        <v>26.394859166666663</v>
      </c>
      <c r="J21" s="3">
        <v>341.55101866666666</v>
      </c>
      <c r="K21" s="3">
        <v>9.457526399999999</v>
      </c>
      <c r="L21" s="3">
        <v>78.649237333333332</v>
      </c>
    </row>
    <row r="22" spans="1:12" x14ac:dyDescent="0.3">
      <c r="A22" t="s">
        <v>129</v>
      </c>
      <c r="B22" t="s">
        <v>111</v>
      </c>
      <c r="C22" t="s">
        <v>123</v>
      </c>
      <c r="D22" t="s">
        <v>114</v>
      </c>
      <c r="E22" t="s">
        <v>104</v>
      </c>
      <c r="F22">
        <v>19.8</v>
      </c>
      <c r="G22" s="3">
        <v>44.298792666666671</v>
      </c>
      <c r="H22" s="3">
        <v>60.527562666666668</v>
      </c>
      <c r="I22" s="3">
        <v>58.691609833333338</v>
      </c>
      <c r="J22" s="3">
        <v>217.55537066666665</v>
      </c>
      <c r="K22" s="3">
        <v>8.9484565333333332</v>
      </c>
      <c r="L22" s="3">
        <v>71.609738666666644</v>
      </c>
    </row>
    <row r="23" spans="1:12" x14ac:dyDescent="0.3">
      <c r="A23" t="s">
        <v>130</v>
      </c>
      <c r="B23" t="s">
        <v>111</v>
      </c>
      <c r="C23" t="s">
        <v>123</v>
      </c>
      <c r="D23" t="s">
        <v>120</v>
      </c>
      <c r="E23" t="s">
        <v>100</v>
      </c>
      <c r="F23">
        <v>26.52</v>
      </c>
      <c r="G23" s="3">
        <v>48.458259333333338</v>
      </c>
      <c r="H23" s="3">
        <v>65.349759999999989</v>
      </c>
      <c r="I23" s="3">
        <v>53.384908666666675</v>
      </c>
      <c r="J23" s="3">
        <v>371.64915200000002</v>
      </c>
      <c r="K23" s="3">
        <v>8.8845791999999992</v>
      </c>
      <c r="L23" s="3">
        <v>85.279487999999986</v>
      </c>
    </row>
    <row r="24" spans="1:12" x14ac:dyDescent="0.3">
      <c r="A24" t="s">
        <v>131</v>
      </c>
      <c r="B24" t="s">
        <v>111</v>
      </c>
      <c r="C24" t="s">
        <v>123</v>
      </c>
      <c r="D24" t="s">
        <v>117</v>
      </c>
      <c r="E24" t="s">
        <v>100</v>
      </c>
      <c r="F24">
        <v>17.89</v>
      </c>
      <c r="G24" s="3">
        <v>25.497530666666666</v>
      </c>
      <c r="H24" s="3">
        <v>37.891168</v>
      </c>
      <c r="I24" s="3">
        <v>28.741454000000004</v>
      </c>
      <c r="J24" s="3">
        <v>224.41514666666663</v>
      </c>
      <c r="K24" s="3">
        <v>5.6514117333333322</v>
      </c>
      <c r="L24" s="3">
        <v>69.788693333333327</v>
      </c>
    </row>
    <row r="25" spans="1:12" x14ac:dyDescent="0.3">
      <c r="A25" t="s">
        <v>132</v>
      </c>
      <c r="B25" t="s">
        <v>111</v>
      </c>
      <c r="C25" t="s">
        <v>123</v>
      </c>
      <c r="D25" t="s">
        <v>117</v>
      </c>
      <c r="E25" t="s">
        <v>100</v>
      </c>
      <c r="F25">
        <v>18.37</v>
      </c>
      <c r="G25" s="3">
        <v>24.71574</v>
      </c>
      <c r="H25" s="3">
        <v>36.602794666666661</v>
      </c>
      <c r="I25" s="3">
        <v>41.431585333333338</v>
      </c>
      <c r="J25" s="3">
        <v>226.39859199999995</v>
      </c>
      <c r="K25" s="3">
        <v>6.6975925333333315</v>
      </c>
      <c r="L25" s="3">
        <v>47.804063999999997</v>
      </c>
    </row>
    <row r="28" spans="1:12" x14ac:dyDescent="0.3">
      <c r="C28" t="s">
        <v>32</v>
      </c>
    </row>
    <row r="29" spans="1:12" x14ac:dyDescent="0.3">
      <c r="C29" t="s">
        <v>33</v>
      </c>
      <c r="G29" t="s">
        <v>34</v>
      </c>
    </row>
    <row r="30" spans="1:12" x14ac:dyDescent="0.3">
      <c r="D30" s="2" t="s">
        <v>22</v>
      </c>
      <c r="E30" t="s">
        <v>7</v>
      </c>
      <c r="G30" t="s">
        <v>22</v>
      </c>
      <c r="H30" t="s">
        <v>7</v>
      </c>
    </row>
    <row r="31" spans="1:12" x14ac:dyDescent="0.3">
      <c r="C31" t="s">
        <v>35</v>
      </c>
      <c r="D31" s="3">
        <f>AVERAGE(G21:G25)</f>
        <v>41.861628800000005</v>
      </c>
      <c r="E31">
        <f>AVERAGE(G9:G15)</f>
        <v>44.731687809523805</v>
      </c>
      <c r="F31" t="s">
        <v>35</v>
      </c>
      <c r="G31">
        <f>(STDEVA(G21:G25))/(SQRT(COUNT(G21:G25)))</f>
        <v>7.7791532749214491</v>
      </c>
      <c r="H31">
        <f>(STDEVA(G9:G15))/(SQRT(COUNT(G9:G15)))</f>
        <v>3.5055819681617932</v>
      </c>
    </row>
    <row r="32" spans="1:12" x14ac:dyDescent="0.3">
      <c r="C32" t="s">
        <v>36</v>
      </c>
      <c r="D32" s="3">
        <f>AVERAGE(G16:G20)</f>
        <v>48.4456864</v>
      </c>
      <c r="E32">
        <f>AVERAGE(G2:G8)</f>
        <v>46.560975333333339</v>
      </c>
      <c r="F32" t="s">
        <v>36</v>
      </c>
      <c r="G32">
        <f>(STDEVA(G16:G20))/(SQRT(COUNT(G16:G20)))</f>
        <v>3.3104438164784908</v>
      </c>
      <c r="H32">
        <f>(STDEVA(G2:G8))/(SQRT(COUNT(G2:G8)))</f>
        <v>4.6961669449815648</v>
      </c>
    </row>
    <row r="35" spans="3:8" x14ac:dyDescent="0.3">
      <c r="C35" t="s">
        <v>1</v>
      </c>
    </row>
    <row r="36" spans="3:8" x14ac:dyDescent="0.3">
      <c r="C36" t="s">
        <v>33</v>
      </c>
      <c r="G36" t="s">
        <v>34</v>
      </c>
    </row>
    <row r="37" spans="3:8" x14ac:dyDescent="0.3">
      <c r="D37" s="2" t="s">
        <v>22</v>
      </c>
      <c r="E37" t="s">
        <v>7</v>
      </c>
      <c r="G37" t="s">
        <v>22</v>
      </c>
      <c r="H37" t="s">
        <v>7</v>
      </c>
    </row>
    <row r="38" spans="3:8" x14ac:dyDescent="0.3">
      <c r="C38" t="s">
        <v>35</v>
      </c>
      <c r="D38">
        <f>AVERAGE(H21:H25)</f>
        <v>52.414058666666662</v>
      </c>
      <c r="E38">
        <f>AVERAGE(H9:H15)</f>
        <v>52.974261333333338</v>
      </c>
      <c r="F38" t="s">
        <v>35</v>
      </c>
      <c r="G38">
        <f>(STDEVA(H21:H25))/(SQRT(COUNT(H21:H25)))</f>
        <v>6.2461268913600918</v>
      </c>
      <c r="H38">
        <f>(STDEVA(H9:H15))/(SQRT(COUNT(H9:H15)))</f>
        <v>2.39384406189268</v>
      </c>
    </row>
    <row r="39" spans="3:8" x14ac:dyDescent="0.3">
      <c r="C39" t="s">
        <v>36</v>
      </c>
      <c r="D39">
        <f>AVERAGE(H16:H20)</f>
        <v>54.894881066666663</v>
      </c>
      <c r="E39">
        <f>AVERAGE(H2:H8)</f>
        <v>44.466821333333328</v>
      </c>
      <c r="F39" t="s">
        <v>36</v>
      </c>
      <c r="G39">
        <f>(STDEVA(H16:H20))/(SQRT(COUNT(H16:H20)))</f>
        <v>3.5917463419482143</v>
      </c>
      <c r="H39">
        <f>(STDEVA(H2:H8))/(SQRT(COUNT(H3:H9)))</f>
        <v>3.0158564381558612</v>
      </c>
    </row>
    <row r="42" spans="3:8" x14ac:dyDescent="0.3">
      <c r="C42" t="s">
        <v>2</v>
      </c>
    </row>
    <row r="43" spans="3:8" x14ac:dyDescent="0.3">
      <c r="C43" t="s">
        <v>33</v>
      </c>
      <c r="G43" t="s">
        <v>34</v>
      </c>
    </row>
    <row r="44" spans="3:8" x14ac:dyDescent="0.3">
      <c r="D44" s="2" t="s">
        <v>22</v>
      </c>
      <c r="E44" t="s">
        <v>7</v>
      </c>
      <c r="G44" t="s">
        <v>22</v>
      </c>
      <c r="H44" t="s">
        <v>7</v>
      </c>
    </row>
    <row r="45" spans="3:8" x14ac:dyDescent="0.3">
      <c r="C45" t="s">
        <v>35</v>
      </c>
      <c r="D45">
        <f>AVERAGE(I21:I25)</f>
        <v>41.728883400000008</v>
      </c>
      <c r="E45">
        <f>AVERAGE(I9:I15)</f>
        <v>47.055476119047626</v>
      </c>
      <c r="F45" t="s">
        <v>35</v>
      </c>
      <c r="G45">
        <f>(STDEVA(I21:I25))/(SQRT(COUNT(I21:I25)))</f>
        <v>6.4323052664583527</v>
      </c>
      <c r="H45">
        <f>(STDEVA(I9:I15))/(SQRT(COUNT(I9:I15)))</f>
        <v>2.5600958688299738</v>
      </c>
    </row>
    <row r="46" spans="3:8" x14ac:dyDescent="0.3">
      <c r="C46" t="s">
        <v>36</v>
      </c>
      <c r="D46">
        <f>AVERAGE(I16:I20)</f>
        <v>51.482379300000005</v>
      </c>
      <c r="E46">
        <f>AVERAGE(I2:I8)</f>
        <v>36.702107023809525</v>
      </c>
      <c r="F46" t="s">
        <v>36</v>
      </c>
      <c r="G46">
        <f>(STDEVA(I16:I20))/(SQRT(COUNT(I16:I20)))</f>
        <v>4.0628888040052775</v>
      </c>
      <c r="H46">
        <f>(STDEVA(I2:I8))/(SQRT(COUNT(I2:I8)))</f>
        <v>4.2175169927990437</v>
      </c>
    </row>
    <row r="49" spans="3:8" x14ac:dyDescent="0.3">
      <c r="C49" t="s">
        <v>3</v>
      </c>
    </row>
    <row r="50" spans="3:8" x14ac:dyDescent="0.3">
      <c r="C50" t="s">
        <v>33</v>
      </c>
      <c r="G50" t="s">
        <v>34</v>
      </c>
    </row>
    <row r="51" spans="3:8" x14ac:dyDescent="0.3">
      <c r="D51" s="2" t="s">
        <v>22</v>
      </c>
      <c r="E51" t="s">
        <v>7</v>
      </c>
      <c r="G51" t="s">
        <v>22</v>
      </c>
      <c r="H51" t="s">
        <v>7</v>
      </c>
    </row>
    <row r="52" spans="3:8" x14ac:dyDescent="0.3">
      <c r="C52" t="s">
        <v>35</v>
      </c>
      <c r="D52">
        <f>AVERAGE(J21:J25)</f>
        <v>276.31385599999999</v>
      </c>
      <c r="E52">
        <f>AVERAGE(J9:J15)</f>
        <v>342.37508266666657</v>
      </c>
      <c r="F52" t="s">
        <v>35</v>
      </c>
      <c r="G52">
        <f>(STDEVA(J21:J25))/(SQRT(COUNT(J21:J25)))</f>
        <v>33.152884690119926</v>
      </c>
      <c r="H52">
        <f>(STDEVA(J9:J15))/(SQRT(COUNT(J9:J15)))</f>
        <v>17.868334633027615</v>
      </c>
    </row>
    <row r="53" spans="3:8" x14ac:dyDescent="0.3">
      <c r="C53" t="s">
        <v>36</v>
      </c>
      <c r="D53">
        <f>AVERAGE(J16:J20)</f>
        <v>391.8032085333333</v>
      </c>
      <c r="E53">
        <f>AVERAGE(J2:J8)</f>
        <v>344.75014399999992</v>
      </c>
      <c r="F53" t="s">
        <v>36</v>
      </c>
      <c r="G53">
        <f>(STDEVA(J16:J20))/(SQRT(COUNT(J16:J20)))</f>
        <v>17.168955303550831</v>
      </c>
      <c r="H53">
        <f>(STDEVA(J2:J8))/(SQRT(COUNT(J2:J8)))</f>
        <v>15.096067179749699</v>
      </c>
    </row>
    <row r="56" spans="3:8" x14ac:dyDescent="0.3">
      <c r="C56" t="s">
        <v>5</v>
      </c>
    </row>
    <row r="57" spans="3:8" x14ac:dyDescent="0.3">
      <c r="C57" t="s">
        <v>33</v>
      </c>
      <c r="G57" t="s">
        <v>34</v>
      </c>
    </row>
    <row r="58" spans="3:8" x14ac:dyDescent="0.3">
      <c r="D58" s="2" t="s">
        <v>22</v>
      </c>
      <c r="E58" t="s">
        <v>7</v>
      </c>
      <c r="G58" t="s">
        <v>22</v>
      </c>
      <c r="H58" t="s">
        <v>7</v>
      </c>
    </row>
    <row r="59" spans="3:8" x14ac:dyDescent="0.3">
      <c r="C59" t="s">
        <v>35</v>
      </c>
      <c r="D59" s="3">
        <f>AVERAGE(L21:L25)</f>
        <v>70.626244266666646</v>
      </c>
      <c r="E59">
        <f>AVERAGE(L9:L15)</f>
        <v>89.444661333333329</v>
      </c>
      <c r="F59" t="s">
        <v>35</v>
      </c>
      <c r="G59">
        <f>(STDEVA(L21:L25))/(SQRT(COUNT(L21:L25)))</f>
        <v>6.3309029157824197</v>
      </c>
      <c r="H59">
        <f>(STDEVA(L9:L15))/(SQRT(COUNT(L9:L15)))</f>
        <v>5.2747789175428288</v>
      </c>
    </row>
    <row r="60" spans="3:8" x14ac:dyDescent="0.3">
      <c r="C60" t="s">
        <v>36</v>
      </c>
      <c r="D60">
        <f>AVERAGE(L16:L20)</f>
        <v>88.179735466666642</v>
      </c>
      <c r="E60">
        <f>AVERAGE(L2:L8)</f>
        <v>83.300063999999992</v>
      </c>
      <c r="F60" t="s">
        <v>36</v>
      </c>
      <c r="G60">
        <f>(STDEVA(L16:L20))/(SQRT(COUNT(L16:L20)))</f>
        <v>3.772889040873932</v>
      </c>
      <c r="H60">
        <f>(STDEVA(L2:L8))/(SQRT(COUNT(L2:L8)))</f>
        <v>5.6687096491845361</v>
      </c>
    </row>
    <row r="62" spans="3:8" x14ac:dyDescent="0.3">
      <c r="C62" t="s">
        <v>4</v>
      </c>
    </row>
    <row r="63" spans="3:8" x14ac:dyDescent="0.3">
      <c r="C63" t="s">
        <v>33</v>
      </c>
      <c r="G63" t="s">
        <v>34</v>
      </c>
    </row>
    <row r="64" spans="3:8" x14ac:dyDescent="0.3">
      <c r="D64" s="2" t="s">
        <v>22</v>
      </c>
      <c r="E64" t="s">
        <v>7</v>
      </c>
      <c r="G64" t="s">
        <v>22</v>
      </c>
      <c r="H64" t="s">
        <v>7</v>
      </c>
    </row>
    <row r="65" spans="3:8" x14ac:dyDescent="0.3">
      <c r="C65" t="s">
        <v>35</v>
      </c>
      <c r="D65" s="3">
        <f>AVERAGE(K21:K25)</f>
        <v>7.9279132799999985</v>
      </c>
      <c r="E65" s="3">
        <f>AVERAGE(K9:K15)</f>
        <v>7.8311445333333323</v>
      </c>
      <c r="F65" t="s">
        <v>35</v>
      </c>
      <c r="G65">
        <f>(STDEVA(K21:K25))/(SQRT(COUNT(K21:K25)))</f>
        <v>0.74136977760574896</v>
      </c>
      <c r="H65">
        <f>(STDEVA(K9:K15))/(SQRT(COUNT(K9:K15)))</f>
        <v>0.24889234564177268</v>
      </c>
    </row>
    <row r="66" spans="3:8" x14ac:dyDescent="0.3">
      <c r="C66" t="s">
        <v>36</v>
      </c>
      <c r="D66" s="3">
        <f>AVERAGE(K16:K20)</f>
        <v>8.3694897066666663</v>
      </c>
      <c r="E66" s="3">
        <f>AVERAGE(K2:K8)</f>
        <v>7.6675845333333319</v>
      </c>
      <c r="F66" t="s">
        <v>36</v>
      </c>
      <c r="G66">
        <f>(STDEVA(K16:K20))/(SQRT(COUNT(K16:K20)))</f>
        <v>0.5946003673454523</v>
      </c>
      <c r="H66">
        <f>(STDEVA(K2:K8))/(SQRT(COUNT(K2:K8)))</f>
        <v>0.13199547506031029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CD97D-7A80-4C9E-850B-1295B54564CF}">
  <dimension ref="A1:Q71"/>
  <sheetViews>
    <sheetView topLeftCell="A26" zoomScale="70" zoomScaleNormal="70" workbookViewId="0">
      <selection activeCell="P24" sqref="P24"/>
    </sheetView>
  </sheetViews>
  <sheetFormatPr defaultRowHeight="14.4" x14ac:dyDescent="0.3"/>
  <cols>
    <col min="16" max="16" width="10.109375" bestFit="1" customWidth="1"/>
  </cols>
  <sheetData>
    <row r="1" spans="1:17" x14ac:dyDescent="0.3">
      <c r="A1" s="12" t="s">
        <v>91</v>
      </c>
      <c r="B1" s="12" t="s">
        <v>92</v>
      </c>
      <c r="C1" s="12" t="s">
        <v>93</v>
      </c>
      <c r="D1" s="12" t="s">
        <v>94</v>
      </c>
      <c r="E1" s="12" t="s">
        <v>95</v>
      </c>
      <c r="F1" s="12" t="s">
        <v>96</v>
      </c>
      <c r="G1" s="12" t="s">
        <v>133</v>
      </c>
      <c r="H1" s="12" t="s">
        <v>134</v>
      </c>
      <c r="I1" s="12" t="s">
        <v>135</v>
      </c>
      <c r="J1" s="12" t="s">
        <v>136</v>
      </c>
      <c r="K1" s="12" t="s">
        <v>137</v>
      </c>
      <c r="L1" s="12" t="s">
        <v>138</v>
      </c>
    </row>
    <row r="2" spans="1:17" x14ac:dyDescent="0.3">
      <c r="A2" s="12" t="s">
        <v>97</v>
      </c>
      <c r="B2" s="12" t="s">
        <v>98</v>
      </c>
      <c r="C2" s="12" t="s">
        <v>99</v>
      </c>
      <c r="D2" s="12" t="s">
        <v>100</v>
      </c>
      <c r="E2" s="12" t="s">
        <v>100</v>
      </c>
      <c r="F2" s="12">
        <v>19.98</v>
      </c>
      <c r="G2" s="15">
        <v>51.540518666666664</v>
      </c>
      <c r="H2" s="15">
        <v>44.114335999999994</v>
      </c>
      <c r="I2" s="15">
        <v>18.925270000000005</v>
      </c>
      <c r="J2" s="15">
        <v>545.89785599999993</v>
      </c>
      <c r="K2" s="15">
        <v>6.2305301333333327</v>
      </c>
      <c r="L2" s="15">
        <v>176.78647466666663</v>
      </c>
      <c r="O2" s="16"/>
      <c r="P2" s="18" t="s">
        <v>139</v>
      </c>
      <c r="Q2" s="18"/>
    </row>
    <row r="3" spans="1:17" x14ac:dyDescent="0.3">
      <c r="A3" s="12" t="s">
        <v>101</v>
      </c>
      <c r="B3" s="12" t="s">
        <v>98</v>
      </c>
      <c r="C3" s="12" t="s">
        <v>99</v>
      </c>
      <c r="D3" s="12" t="s">
        <v>100</v>
      </c>
      <c r="E3" s="12" t="s">
        <v>100</v>
      </c>
      <c r="F3" s="12">
        <v>20.47</v>
      </c>
      <c r="G3" s="15">
        <v>78.079333999999989</v>
      </c>
      <c r="H3" s="15">
        <v>38.356714666666662</v>
      </c>
      <c r="I3" s="15">
        <v>21.347625333333333</v>
      </c>
      <c r="J3" s="15">
        <v>530.307456</v>
      </c>
      <c r="K3" s="15">
        <v>4.6224453333333324</v>
      </c>
      <c r="L3" s="15">
        <v>153.16485333333333</v>
      </c>
      <c r="O3" s="16"/>
      <c r="P3" s="17" t="s">
        <v>140</v>
      </c>
      <c r="Q3" s="17" t="s">
        <v>141</v>
      </c>
    </row>
    <row r="4" spans="1:17" x14ac:dyDescent="0.3">
      <c r="A4" s="12" t="s">
        <v>102</v>
      </c>
      <c r="B4" s="12" t="s">
        <v>98</v>
      </c>
      <c r="C4" s="12" t="s">
        <v>99</v>
      </c>
      <c r="D4" s="12" t="s">
        <v>103</v>
      </c>
      <c r="E4" s="12" t="s">
        <v>104</v>
      </c>
      <c r="F4" s="12">
        <v>17.940000000000001</v>
      </c>
      <c r="G4" s="15">
        <v>43.251363333333323</v>
      </c>
      <c r="H4" s="15">
        <v>24.90349866666666</v>
      </c>
      <c r="I4" s="15">
        <v>11.333374666666668</v>
      </c>
      <c r="J4" s="15">
        <v>495.7573973333333</v>
      </c>
      <c r="K4" s="15">
        <v>4.5597589333333328</v>
      </c>
      <c r="L4" s="15">
        <v>165.71079466666663</v>
      </c>
      <c r="O4" s="16" t="s">
        <v>32</v>
      </c>
      <c r="P4" s="16">
        <f>(D31/D32)-1</f>
        <v>0.27674203290255872</v>
      </c>
      <c r="Q4" s="16">
        <f>(E31/E32)-1</f>
        <v>3.3614187605247814E-2</v>
      </c>
    </row>
    <row r="5" spans="1:17" x14ac:dyDescent="0.3">
      <c r="A5" s="12" t="s">
        <v>105</v>
      </c>
      <c r="B5" s="12" t="s">
        <v>98</v>
      </c>
      <c r="C5" s="12" t="s">
        <v>99</v>
      </c>
      <c r="D5" s="12" t="s">
        <v>103</v>
      </c>
      <c r="E5" s="12" t="s">
        <v>104</v>
      </c>
      <c r="F5" s="12">
        <v>19.23</v>
      </c>
      <c r="G5" s="15">
        <v>32.219796000000002</v>
      </c>
      <c r="H5" s="15">
        <v>26.278485333333329</v>
      </c>
      <c r="I5" s="15">
        <v>25.147732400000002</v>
      </c>
      <c r="J5" s="15">
        <v>392.45367466666664</v>
      </c>
      <c r="K5" s="15">
        <v>6.6474650666666664</v>
      </c>
      <c r="L5" s="15">
        <v>131.07628799999998</v>
      </c>
      <c r="O5" s="16" t="s">
        <v>1</v>
      </c>
      <c r="P5" s="16">
        <f>(D38/D39)-1</f>
        <v>0.18222439332768237</v>
      </c>
      <c r="Q5" s="16">
        <f>(E38/E39)-1</f>
        <v>0.26107155174162688</v>
      </c>
    </row>
    <row r="6" spans="1:17" x14ac:dyDescent="0.3">
      <c r="A6" s="12" t="s">
        <v>106</v>
      </c>
      <c r="B6" s="12" t="s">
        <v>98</v>
      </c>
      <c r="C6" s="12" t="s">
        <v>99</v>
      </c>
      <c r="D6" s="12" t="s">
        <v>107</v>
      </c>
      <c r="E6" s="12" t="s">
        <v>104</v>
      </c>
      <c r="F6" s="12">
        <v>19.3</v>
      </c>
      <c r="G6" s="15">
        <v>59.323920666666673</v>
      </c>
      <c r="H6" s="15">
        <v>41.658847999999992</v>
      </c>
      <c r="I6" s="15">
        <v>36.90675233333333</v>
      </c>
      <c r="J6" s="15">
        <v>575.44166399999995</v>
      </c>
      <c r="K6" s="15">
        <v>5.7690975999999985</v>
      </c>
      <c r="L6" s="15">
        <v>169.03891199999998</v>
      </c>
      <c r="O6" s="16" t="s">
        <v>2</v>
      </c>
      <c r="P6" s="16">
        <f>(D45/D46)-1</f>
        <v>0.58537780253981664</v>
      </c>
      <c r="Q6" s="16">
        <f>(E45/E46)-1</f>
        <v>0.75343542763382776</v>
      </c>
    </row>
    <row r="7" spans="1:17" x14ac:dyDescent="0.3">
      <c r="A7" s="12" t="s">
        <v>108</v>
      </c>
      <c r="B7" s="12" t="s">
        <v>98</v>
      </c>
      <c r="C7" s="12" t="s">
        <v>99</v>
      </c>
      <c r="D7" s="12" t="s">
        <v>107</v>
      </c>
      <c r="E7" s="12" t="s">
        <v>100</v>
      </c>
      <c r="F7" s="12">
        <v>14.04</v>
      </c>
      <c r="G7" s="15">
        <v>31.572242666666664</v>
      </c>
      <c r="H7" s="15">
        <v>21.685813333333329</v>
      </c>
      <c r="I7" s="15">
        <v>12.630711333333334</v>
      </c>
      <c r="J7" s="15">
        <v>574.99127466666653</v>
      </c>
      <c r="K7" s="15">
        <v>3.6504271999999998</v>
      </c>
      <c r="L7" s="15">
        <v>123.95450666666666</v>
      </c>
      <c r="O7" s="16" t="s">
        <v>3</v>
      </c>
      <c r="P7" s="16">
        <f>(D52/'Summary-Gastroc'!D53)-1</f>
        <v>-0.17802693136488001</v>
      </c>
      <c r="Q7" s="16">
        <f>(E52/E53)-1</f>
        <v>-6.477966916462996E-2</v>
      </c>
    </row>
    <row r="8" spans="1:17" x14ac:dyDescent="0.3">
      <c r="A8" s="12" t="s">
        <v>109</v>
      </c>
      <c r="B8" s="12" t="s">
        <v>98</v>
      </c>
      <c r="C8" s="12" t="s">
        <v>99</v>
      </c>
      <c r="D8" s="12" t="s">
        <v>107</v>
      </c>
      <c r="E8" s="12" t="s">
        <v>100</v>
      </c>
      <c r="F8" s="12">
        <v>14.05</v>
      </c>
      <c r="G8" s="15">
        <v>30.45107733333333</v>
      </c>
      <c r="H8" s="15">
        <v>16.473855999999994</v>
      </c>
      <c r="I8" s="15">
        <v>12.770348333333335</v>
      </c>
      <c r="J8" s="15">
        <v>524.72089599999993</v>
      </c>
      <c r="K8" s="15">
        <v>3.2773402666666671</v>
      </c>
      <c r="L8" s="15">
        <v>157.248672</v>
      </c>
      <c r="O8" s="16" t="s">
        <v>4</v>
      </c>
      <c r="P8" s="16">
        <f>(D65/D66)-1</f>
        <v>-5.2620705328182082E-2</v>
      </c>
      <c r="Q8" s="16">
        <f>(E65/E66)-1</f>
        <v>0.21965723043185736</v>
      </c>
    </row>
    <row r="9" spans="1:17" x14ac:dyDescent="0.3">
      <c r="A9" s="12" t="s">
        <v>110</v>
      </c>
      <c r="B9" s="12" t="s">
        <v>111</v>
      </c>
      <c r="C9" s="12" t="s">
        <v>99</v>
      </c>
      <c r="D9" s="12" t="s">
        <v>112</v>
      </c>
      <c r="E9" s="12" t="s">
        <v>100</v>
      </c>
      <c r="F9" s="12">
        <v>20.18</v>
      </c>
      <c r="G9" s="15">
        <v>40.879994666666668</v>
      </c>
      <c r="H9" s="15">
        <v>33.874474666666664</v>
      </c>
      <c r="I9" s="15">
        <v>33.89911</v>
      </c>
      <c r="J9" s="15">
        <v>553.80565333333323</v>
      </c>
      <c r="K9" s="15">
        <v>6.6128197333333318</v>
      </c>
      <c r="L9" s="15">
        <v>144.159232</v>
      </c>
      <c r="O9" s="16" t="s">
        <v>5</v>
      </c>
      <c r="P9" s="16">
        <f>(D59/D60)-1</f>
        <v>-5.2928802633724792E-2</v>
      </c>
      <c r="Q9" s="16">
        <f>(E59/E60)-1</f>
        <v>-2.4504698677454084E-2</v>
      </c>
    </row>
    <row r="10" spans="1:17" x14ac:dyDescent="0.3">
      <c r="A10" s="12" t="s">
        <v>113</v>
      </c>
      <c r="B10" s="12" t="s">
        <v>111</v>
      </c>
      <c r="C10" s="12" t="s">
        <v>99</v>
      </c>
      <c r="D10" s="12" t="s">
        <v>114</v>
      </c>
      <c r="E10" s="12" t="s">
        <v>100</v>
      </c>
      <c r="F10" s="12">
        <v>17.170000000000002</v>
      </c>
      <c r="G10" s="15">
        <v>50.802685999999994</v>
      </c>
      <c r="H10" s="15">
        <v>23.86846933333333</v>
      </c>
      <c r="I10" s="15">
        <v>31.733250999999996</v>
      </c>
      <c r="J10" s="15">
        <v>453.54205866666661</v>
      </c>
      <c r="K10" s="15">
        <v>4.2783738666666666</v>
      </c>
      <c r="L10" s="15">
        <v>150.32393599999997</v>
      </c>
      <c r="O10" s="16"/>
      <c r="P10" s="16"/>
      <c r="Q10" s="16"/>
    </row>
    <row r="11" spans="1:17" x14ac:dyDescent="0.3">
      <c r="A11" s="12" t="s">
        <v>115</v>
      </c>
      <c r="B11" s="12" t="s">
        <v>111</v>
      </c>
      <c r="C11" s="12" t="s">
        <v>99</v>
      </c>
      <c r="D11" s="12" t="s">
        <v>114</v>
      </c>
      <c r="E11" s="12" t="s">
        <v>100</v>
      </c>
      <c r="F11" s="12">
        <v>19.14</v>
      </c>
      <c r="G11" s="15">
        <v>40.739139999999992</v>
      </c>
      <c r="H11" s="15">
        <v>31.297727999999999</v>
      </c>
      <c r="I11" s="15">
        <v>23.021288666666671</v>
      </c>
      <c r="J11" s="15">
        <v>434.05405866666661</v>
      </c>
      <c r="K11" s="15">
        <v>5.0761909333333328</v>
      </c>
      <c r="L11" s="15">
        <v>132.22824533333329</v>
      </c>
      <c r="O11" s="16"/>
      <c r="P11" s="16"/>
      <c r="Q11" s="16"/>
    </row>
    <row r="12" spans="1:17" x14ac:dyDescent="0.3">
      <c r="A12" s="12" t="s">
        <v>116</v>
      </c>
      <c r="B12" s="12" t="s">
        <v>111</v>
      </c>
      <c r="C12" s="12" t="s">
        <v>99</v>
      </c>
      <c r="D12" s="12" t="s">
        <v>117</v>
      </c>
      <c r="E12" s="12" t="s">
        <v>104</v>
      </c>
      <c r="F12" s="12">
        <v>23.46</v>
      </c>
      <c r="G12" s="15">
        <v>75.679132666666675</v>
      </c>
      <c r="H12" s="15">
        <v>53.401450666666655</v>
      </c>
      <c r="I12" s="15">
        <v>56.915447000000007</v>
      </c>
      <c r="J12" s="15">
        <v>570.30549333333329</v>
      </c>
      <c r="K12" s="15">
        <v>6.7257418666666648</v>
      </c>
      <c r="L12" s="15">
        <v>164.75804799999997</v>
      </c>
      <c r="O12" s="16"/>
      <c r="P12" s="16"/>
      <c r="Q12" s="16"/>
    </row>
    <row r="13" spans="1:17" x14ac:dyDescent="0.3">
      <c r="A13" s="12" t="s">
        <v>118</v>
      </c>
      <c r="B13" s="12" t="s">
        <v>111</v>
      </c>
      <c r="C13" s="12" t="s">
        <v>99</v>
      </c>
      <c r="D13" s="12" t="s">
        <v>117</v>
      </c>
      <c r="E13" s="12" t="s">
        <v>104</v>
      </c>
      <c r="F13" s="12">
        <v>21.19</v>
      </c>
      <c r="G13" s="15">
        <v>53.491213999999999</v>
      </c>
      <c r="H13" s="15">
        <v>41.260426666666653</v>
      </c>
      <c r="I13" s="15">
        <v>32.505711000000005</v>
      </c>
      <c r="J13" s="15">
        <v>600.07449599999995</v>
      </c>
      <c r="K13" s="15">
        <v>5.9647354666666663</v>
      </c>
      <c r="L13" s="15">
        <v>158.06500266666666</v>
      </c>
      <c r="O13" s="16"/>
      <c r="P13" s="16"/>
      <c r="Q13" s="16"/>
    </row>
    <row r="14" spans="1:17" x14ac:dyDescent="0.3">
      <c r="A14" s="12" t="s">
        <v>119</v>
      </c>
      <c r="B14" s="12" t="s">
        <v>111</v>
      </c>
      <c r="C14" s="12" t="s">
        <v>99</v>
      </c>
      <c r="D14" s="12" t="s">
        <v>120</v>
      </c>
      <c r="E14" s="12" t="s">
        <v>104</v>
      </c>
      <c r="F14" s="12">
        <v>24.55</v>
      </c>
      <c r="G14" s="15">
        <v>40.594031333333334</v>
      </c>
      <c r="H14" s="15">
        <v>45.008618666666663</v>
      </c>
      <c r="I14" s="15">
        <v>25.818980333333332</v>
      </c>
      <c r="J14" s="15">
        <v>351.54619733333323</v>
      </c>
      <c r="K14" s="15">
        <v>6.6009104000000001</v>
      </c>
      <c r="L14" s="15">
        <v>189.80012799999994</v>
      </c>
      <c r="O14" s="16"/>
      <c r="P14" s="16"/>
      <c r="Q14" s="16"/>
    </row>
    <row r="15" spans="1:17" x14ac:dyDescent="0.3">
      <c r="A15" s="12" t="s">
        <v>121</v>
      </c>
      <c r="B15" s="12" t="s">
        <v>111</v>
      </c>
      <c r="C15" s="12" t="s">
        <v>99</v>
      </c>
      <c r="D15" s="12" t="s">
        <v>120</v>
      </c>
      <c r="E15" s="12" t="s">
        <v>104</v>
      </c>
      <c r="F15" s="12">
        <v>23.62</v>
      </c>
      <c r="G15" s="15">
        <v>35.225010666666662</v>
      </c>
      <c r="H15" s="15">
        <v>40.491733333333329</v>
      </c>
      <c r="I15" s="15">
        <v>39.942124</v>
      </c>
      <c r="J15" s="15">
        <v>440.47210666666672</v>
      </c>
      <c r="K15" s="15">
        <v>7.132932799999999</v>
      </c>
      <c r="L15" s="15">
        <v>111.25482666666664</v>
      </c>
      <c r="O15" s="16"/>
      <c r="P15" s="16"/>
      <c r="Q15" s="16"/>
    </row>
    <row r="16" spans="1:17" x14ac:dyDescent="0.3">
      <c r="A16" s="12" t="s">
        <v>122</v>
      </c>
      <c r="B16" s="12" t="s">
        <v>98</v>
      </c>
      <c r="C16" s="12" t="s">
        <v>123</v>
      </c>
      <c r="D16" s="12" t="s">
        <v>107</v>
      </c>
      <c r="E16" s="12" t="s">
        <v>104</v>
      </c>
      <c r="F16" s="12">
        <v>26.99</v>
      </c>
      <c r="G16" s="15">
        <v>51.38359333333333</v>
      </c>
      <c r="H16" s="15">
        <v>36.550826666666666</v>
      </c>
      <c r="I16" s="15">
        <v>26.031902000000002</v>
      </c>
      <c r="J16" s="15">
        <v>588.91003733333332</v>
      </c>
      <c r="K16" s="15">
        <v>5.2099002666666658</v>
      </c>
      <c r="L16" s="15">
        <v>134.39357866666663</v>
      </c>
      <c r="O16" s="16"/>
      <c r="P16" s="16"/>
      <c r="Q16" s="16"/>
    </row>
    <row r="17" spans="1:17" x14ac:dyDescent="0.3">
      <c r="A17" s="12" t="s">
        <v>124</v>
      </c>
      <c r="B17" s="12" t="s">
        <v>98</v>
      </c>
      <c r="C17" s="12" t="s">
        <v>123</v>
      </c>
      <c r="D17" s="12" t="s">
        <v>107</v>
      </c>
      <c r="E17" s="12" t="s">
        <v>104</v>
      </c>
      <c r="F17" s="12">
        <v>18.8</v>
      </c>
      <c r="G17" s="15">
        <v>30.729005333333333</v>
      </c>
      <c r="H17" s="15">
        <v>34.508917333333329</v>
      </c>
      <c r="I17" s="15">
        <v>20.860381333333336</v>
      </c>
      <c r="J17" s="15">
        <v>550.04663466666659</v>
      </c>
      <c r="K17" s="15">
        <v>5.3075567999999995</v>
      </c>
      <c r="L17" s="15">
        <v>147.48301866666665</v>
      </c>
      <c r="O17" s="16"/>
      <c r="P17" s="16"/>
      <c r="Q17" s="16"/>
    </row>
    <row r="18" spans="1:17" x14ac:dyDescent="0.3">
      <c r="A18" s="12" t="s">
        <v>125</v>
      </c>
      <c r="B18" s="12" t="s">
        <v>98</v>
      </c>
      <c r="C18" s="12" t="s">
        <v>123</v>
      </c>
      <c r="D18" s="12" t="s">
        <v>107</v>
      </c>
      <c r="E18" s="12" t="s">
        <v>104</v>
      </c>
      <c r="F18" s="12">
        <v>18.55</v>
      </c>
      <c r="G18" s="15">
        <v>33.213341333333332</v>
      </c>
      <c r="H18" s="15">
        <v>22.335413333333328</v>
      </c>
      <c r="I18" s="15">
        <v>19.082733000000001</v>
      </c>
      <c r="J18" s="15">
        <v>483.94333866666659</v>
      </c>
      <c r="K18" s="15">
        <v>3.5085978666666664</v>
      </c>
      <c r="L18" s="15">
        <v>179.19215999999997</v>
      </c>
      <c r="O18" s="16"/>
      <c r="P18" s="16"/>
      <c r="Q18" s="16"/>
    </row>
    <row r="19" spans="1:17" ht="15.6" x14ac:dyDescent="0.3">
      <c r="A19" s="11" t="s">
        <v>126</v>
      </c>
      <c r="B19" s="12" t="s">
        <v>98</v>
      </c>
      <c r="C19" s="12" t="s">
        <v>123</v>
      </c>
      <c r="D19" s="12" t="s">
        <v>107</v>
      </c>
      <c r="E19" s="12" t="s">
        <v>100</v>
      </c>
      <c r="F19" s="12">
        <v>19.78</v>
      </c>
      <c r="G19" s="15">
        <v>27.512508666666662</v>
      </c>
      <c r="H19" s="15">
        <v>29.158378666666657</v>
      </c>
      <c r="I19" s="15">
        <v>20.428595999999999</v>
      </c>
      <c r="J19" s="15">
        <v>544.69393066666657</v>
      </c>
      <c r="K19" s="15">
        <v>7.5762847999999998</v>
      </c>
      <c r="L19" s="15">
        <v>176.24514133333335</v>
      </c>
      <c r="O19" s="16"/>
      <c r="P19" s="16"/>
      <c r="Q19" s="16"/>
    </row>
    <row r="20" spans="1:17" x14ac:dyDescent="0.3">
      <c r="A20" s="12" t="s">
        <v>127</v>
      </c>
      <c r="B20" s="12" t="s">
        <v>98</v>
      </c>
      <c r="C20" s="12" t="s">
        <v>123</v>
      </c>
      <c r="D20" s="12" t="s">
        <v>107</v>
      </c>
      <c r="E20" s="12" t="s">
        <v>100</v>
      </c>
      <c r="F20" s="12">
        <v>14.8</v>
      </c>
      <c r="G20" s="15">
        <v>40.438524000000001</v>
      </c>
      <c r="H20" s="15">
        <v>28.155829333333333</v>
      </c>
      <c r="I20" s="15">
        <v>16.692068333333332</v>
      </c>
      <c r="J20" s="15">
        <v>722.37252266666667</v>
      </c>
      <c r="K20" s="15">
        <v>4.5998175999999997</v>
      </c>
      <c r="L20" s="15">
        <v>146.03657599999997</v>
      </c>
      <c r="O20" s="16"/>
      <c r="P20" s="16"/>
      <c r="Q20" s="16"/>
    </row>
    <row r="21" spans="1:17" x14ac:dyDescent="0.3">
      <c r="A21" s="12" t="s">
        <v>128</v>
      </c>
      <c r="B21" s="12" t="s">
        <v>111</v>
      </c>
      <c r="C21" s="12" t="s">
        <v>123</v>
      </c>
      <c r="D21" s="12" t="s">
        <v>114</v>
      </c>
      <c r="E21" s="12" t="s">
        <v>104</v>
      </c>
      <c r="F21" s="12">
        <v>22.05</v>
      </c>
      <c r="G21" s="15">
        <v>63.939983333333338</v>
      </c>
      <c r="H21" s="15">
        <v>33.489045333333337</v>
      </c>
      <c r="I21" s="15">
        <v>26.606295333333332</v>
      </c>
      <c r="J21" s="15">
        <v>496.17314133333332</v>
      </c>
      <c r="K21" s="15">
        <v>5.0529135999999992</v>
      </c>
      <c r="L21" s="15">
        <v>175.05420799999999</v>
      </c>
      <c r="O21" s="16"/>
      <c r="P21" s="16"/>
      <c r="Q21" s="16"/>
    </row>
    <row r="22" spans="1:17" x14ac:dyDescent="0.3">
      <c r="A22" s="12" t="s">
        <v>129</v>
      </c>
      <c r="B22" s="12" t="s">
        <v>111</v>
      </c>
      <c r="C22" s="12" t="s">
        <v>123</v>
      </c>
      <c r="D22" s="12" t="s">
        <v>114</v>
      </c>
      <c r="E22" s="12" t="s">
        <v>104</v>
      </c>
      <c r="F22" s="12">
        <v>19.8</v>
      </c>
      <c r="G22" s="15">
        <v>51.196417333333336</v>
      </c>
      <c r="H22" s="15">
        <v>30.06781866666666</v>
      </c>
      <c r="I22" s="15">
        <v>35.365793666666669</v>
      </c>
      <c r="J22" s="15">
        <v>582.18884266666646</v>
      </c>
      <c r="K22" s="15">
        <v>5.3272613333333334</v>
      </c>
      <c r="L22" s="15">
        <v>158.79038933333331</v>
      </c>
      <c r="O22" s="16"/>
      <c r="P22" s="16"/>
      <c r="Q22" s="16"/>
    </row>
    <row r="23" spans="1:17" x14ac:dyDescent="0.3">
      <c r="A23" s="12" t="s">
        <v>130</v>
      </c>
      <c r="B23" s="12" t="s">
        <v>111</v>
      </c>
      <c r="C23" s="12" t="s">
        <v>123</v>
      </c>
      <c r="D23" s="12" t="s">
        <v>120</v>
      </c>
      <c r="E23" s="12" t="s">
        <v>100</v>
      </c>
      <c r="F23" s="12">
        <v>26.52</v>
      </c>
      <c r="G23" s="15">
        <v>41.994542666666668</v>
      </c>
      <c r="H23" s="15">
        <v>39.878943999999997</v>
      </c>
      <c r="I23" s="15">
        <v>35.73023633333333</v>
      </c>
      <c r="J23" s="15">
        <v>443.03586133333329</v>
      </c>
      <c r="K23" s="15">
        <v>6.6848170666666658</v>
      </c>
      <c r="L23" s="15">
        <v>138.53369599999999</v>
      </c>
      <c r="O23" s="16"/>
      <c r="P23" s="16"/>
      <c r="Q23" s="16"/>
    </row>
    <row r="24" spans="1:17" x14ac:dyDescent="0.3">
      <c r="A24" s="12" t="s">
        <v>131</v>
      </c>
      <c r="B24" s="12" t="s">
        <v>111</v>
      </c>
      <c r="C24" s="12" t="s">
        <v>123</v>
      </c>
      <c r="D24" s="12" t="s">
        <v>117</v>
      </c>
      <c r="E24" s="12" t="s">
        <v>100</v>
      </c>
      <c r="F24" s="12">
        <v>17.89</v>
      </c>
      <c r="G24" s="15">
        <v>38.285054666666667</v>
      </c>
      <c r="H24" s="15">
        <v>54.624864000000002</v>
      </c>
      <c r="I24" s="15">
        <v>28.919713999999999</v>
      </c>
      <c r="J24" s="15">
        <v>423.85966933333322</v>
      </c>
      <c r="K24" s="15">
        <v>4.9163893333333322</v>
      </c>
      <c r="L24" s="15">
        <v>134.82664533333332</v>
      </c>
    </row>
    <row r="25" spans="1:17" x14ac:dyDescent="0.3">
      <c r="A25" s="12" t="s">
        <v>132</v>
      </c>
      <c r="B25" s="12" t="s">
        <v>111</v>
      </c>
      <c r="C25" s="12" t="s">
        <v>123</v>
      </c>
      <c r="D25" s="12" t="s">
        <v>117</v>
      </c>
      <c r="E25" s="12" t="s">
        <v>100</v>
      </c>
      <c r="F25" s="12">
        <v>18.37</v>
      </c>
      <c r="G25" s="15">
        <v>38.581416666666669</v>
      </c>
      <c r="H25" s="15">
        <v>20.111615999999998</v>
      </c>
      <c r="I25" s="15">
        <v>36.823564333333337</v>
      </c>
      <c r="J25" s="15">
        <v>430.21708800000005</v>
      </c>
      <c r="K25" s="15">
        <v>2.8420000000000005</v>
      </c>
      <c r="L25" s="15">
        <v>134.68373333333332</v>
      </c>
    </row>
    <row r="26" spans="1:17" x14ac:dyDescent="0.3">
      <c r="A26" s="12"/>
      <c r="B26" s="12"/>
      <c r="C26" s="12"/>
      <c r="D26" s="12"/>
      <c r="E26" s="12"/>
      <c r="F26" s="12"/>
      <c r="G26" s="12"/>
      <c r="H26" s="12"/>
    </row>
    <row r="27" spans="1:17" x14ac:dyDescent="0.3">
      <c r="A27" s="12"/>
      <c r="B27" s="12"/>
      <c r="C27" s="12"/>
      <c r="D27" s="12"/>
      <c r="E27" s="12"/>
      <c r="F27" s="12"/>
      <c r="G27" s="12"/>
      <c r="H27" s="12"/>
    </row>
    <row r="28" spans="1:17" x14ac:dyDescent="0.3">
      <c r="A28" s="12"/>
      <c r="B28" s="12"/>
      <c r="C28" s="12" t="s">
        <v>32</v>
      </c>
      <c r="D28" s="12"/>
      <c r="E28" s="12"/>
      <c r="F28" s="12"/>
      <c r="G28" s="12"/>
      <c r="H28" s="12"/>
    </row>
    <row r="29" spans="1:17" x14ac:dyDescent="0.3">
      <c r="A29" s="12"/>
      <c r="B29" s="12"/>
      <c r="C29" s="12" t="s">
        <v>33</v>
      </c>
      <c r="D29" s="12"/>
      <c r="E29" s="12"/>
      <c r="F29" s="12"/>
      <c r="G29" s="12" t="s">
        <v>34</v>
      </c>
      <c r="H29" s="12"/>
    </row>
    <row r="30" spans="1:17" x14ac:dyDescent="0.3">
      <c r="A30" s="12"/>
      <c r="B30" s="12"/>
      <c r="C30" s="12"/>
      <c r="D30" s="13" t="s">
        <v>22</v>
      </c>
      <c r="E30" s="12" t="s">
        <v>7</v>
      </c>
      <c r="F30" s="12"/>
      <c r="G30" s="12" t="s">
        <v>22</v>
      </c>
      <c r="H30" s="12" t="s">
        <v>7</v>
      </c>
    </row>
    <row r="31" spans="1:17" x14ac:dyDescent="0.3">
      <c r="A31" s="12"/>
      <c r="B31" s="12"/>
      <c r="C31" s="12" t="s">
        <v>35</v>
      </c>
      <c r="D31" s="15">
        <f>AVERAGE(G21:G25)</f>
        <v>46.79948293333333</v>
      </c>
      <c r="E31" s="15">
        <f>AVERAGE(G9:G15)</f>
        <v>48.201601333333329</v>
      </c>
      <c r="F31" s="12" t="s">
        <v>35</v>
      </c>
      <c r="G31" s="12">
        <f>(STDEVA(G21:G25))/(SQRT(COUNT(G21:G25)))</f>
        <v>4.8798019371593249</v>
      </c>
      <c r="H31" s="12">
        <f>(STDEVA(G9:G15))/(SQRT(COUNT(G9:G15)))</f>
        <v>5.176231511503965</v>
      </c>
    </row>
    <row r="32" spans="1:17" x14ac:dyDescent="0.3">
      <c r="A32" s="12"/>
      <c r="B32" s="12"/>
      <c r="C32" s="12" t="s">
        <v>36</v>
      </c>
      <c r="D32" s="15">
        <f>AVERAGE(G16:G20)</f>
        <v>36.655394533333329</v>
      </c>
      <c r="E32" s="12">
        <f>AVERAGE(G2:G8)</f>
        <v>46.634036095238095</v>
      </c>
      <c r="F32" s="12" t="s">
        <v>36</v>
      </c>
      <c r="G32" s="12">
        <f>(STDEVA(G16:G20))/(SQRT(COUNT(G16:G20)))</f>
        <v>4.2531993228996612</v>
      </c>
      <c r="H32" s="12">
        <f>(STDEVA(G2:G8))/(SQRT(COUNT(G2:G8)))</f>
        <v>6.6937641024544074</v>
      </c>
    </row>
    <row r="33" spans="1:8" x14ac:dyDescent="0.3">
      <c r="A33" s="12"/>
      <c r="B33" s="12"/>
      <c r="C33" s="12"/>
      <c r="D33" s="12"/>
      <c r="E33" s="12"/>
      <c r="F33" s="12"/>
      <c r="G33" s="12"/>
      <c r="H33" s="12"/>
    </row>
    <row r="34" spans="1:8" x14ac:dyDescent="0.3">
      <c r="A34" s="12"/>
      <c r="B34" s="12"/>
      <c r="C34" s="12"/>
      <c r="D34" s="12"/>
      <c r="E34" s="12"/>
      <c r="F34" s="12"/>
      <c r="G34" s="12"/>
      <c r="H34" s="12"/>
    </row>
    <row r="35" spans="1:8" x14ac:dyDescent="0.3">
      <c r="A35" s="12"/>
      <c r="B35" s="12"/>
      <c r="C35" s="12" t="s">
        <v>1</v>
      </c>
      <c r="D35" s="12"/>
      <c r="E35" s="12"/>
      <c r="F35" s="12"/>
      <c r="G35" s="12"/>
      <c r="H35" s="12"/>
    </row>
    <row r="36" spans="1:8" x14ac:dyDescent="0.3">
      <c r="A36" s="12"/>
      <c r="B36" s="12"/>
      <c r="C36" s="12" t="s">
        <v>33</v>
      </c>
      <c r="D36" s="12"/>
      <c r="E36" s="12"/>
      <c r="F36" s="12"/>
      <c r="G36" s="12" t="s">
        <v>34</v>
      </c>
      <c r="H36" s="12"/>
    </row>
    <row r="37" spans="1:8" x14ac:dyDescent="0.3">
      <c r="A37" s="12"/>
      <c r="B37" s="12"/>
      <c r="C37" s="12"/>
      <c r="D37" s="13" t="s">
        <v>22</v>
      </c>
      <c r="E37" s="12" t="s">
        <v>7</v>
      </c>
      <c r="F37" s="12"/>
      <c r="G37" s="12" t="s">
        <v>22</v>
      </c>
      <c r="H37" s="12" t="s">
        <v>7</v>
      </c>
    </row>
    <row r="38" spans="1:8" x14ac:dyDescent="0.3">
      <c r="A38" s="12"/>
      <c r="B38" s="12"/>
      <c r="C38" s="12" t="s">
        <v>35</v>
      </c>
      <c r="D38" s="12">
        <f>AVERAGE(H21:H25)</f>
        <v>35.634457600000005</v>
      </c>
      <c r="E38" s="12">
        <f>AVERAGE(H9:H15)</f>
        <v>38.457557333333334</v>
      </c>
      <c r="F38" s="12" t="s">
        <v>35</v>
      </c>
      <c r="G38" s="12">
        <f>(STDEVA(H21:H25))/(SQRT(COUNT(H21:H25)))</f>
        <v>5.7236355325252051</v>
      </c>
      <c r="H38" s="12">
        <f>(STDEVA(H9:H15))/(SQRT(COUNT(H9:H15)))</f>
        <v>3.6623554498812938</v>
      </c>
    </row>
    <row r="39" spans="1:8" x14ac:dyDescent="0.3">
      <c r="A39" s="12"/>
      <c r="B39" s="12"/>
      <c r="C39" s="12" t="s">
        <v>36</v>
      </c>
      <c r="D39" s="12">
        <f>AVERAGE(H16:H20)</f>
        <v>30.141873066666665</v>
      </c>
      <c r="E39" s="12">
        <f>AVERAGE(H2:H8)</f>
        <v>30.495935999999993</v>
      </c>
      <c r="F39" s="12" t="s">
        <v>36</v>
      </c>
      <c r="G39" s="12">
        <f>(STDEVA(H16:H20))/(SQRT(COUNT(H16:H20)))</f>
        <v>2.5099622147322944</v>
      </c>
      <c r="H39" s="12">
        <f>(STDEVA(H2:H8))/(SQRT(COUNT(H3:H9)))</f>
        <v>4.068352007839958</v>
      </c>
    </row>
    <row r="40" spans="1:8" x14ac:dyDescent="0.3">
      <c r="A40" s="12"/>
      <c r="B40" s="12"/>
      <c r="C40" s="12"/>
      <c r="D40" s="12"/>
      <c r="E40" s="12"/>
      <c r="F40" s="12"/>
      <c r="G40" s="12"/>
      <c r="H40" s="12"/>
    </row>
    <row r="41" spans="1:8" x14ac:dyDescent="0.3">
      <c r="A41" s="12"/>
      <c r="B41" s="12"/>
      <c r="C41" s="12"/>
      <c r="D41" s="12"/>
      <c r="E41" s="12"/>
      <c r="F41" s="12"/>
      <c r="G41" s="12"/>
      <c r="H41" s="12"/>
    </row>
    <row r="42" spans="1:8" x14ac:dyDescent="0.3">
      <c r="A42" s="12"/>
      <c r="B42" s="12"/>
      <c r="C42" s="12" t="s">
        <v>2</v>
      </c>
      <c r="D42" s="12"/>
      <c r="E42" s="12"/>
      <c r="F42" s="12"/>
      <c r="G42" s="12"/>
      <c r="H42" s="12"/>
    </row>
    <row r="43" spans="1:8" x14ac:dyDescent="0.3">
      <c r="A43" s="12"/>
      <c r="B43" s="12"/>
      <c r="C43" s="12" t="s">
        <v>33</v>
      </c>
      <c r="D43" s="12"/>
      <c r="E43" s="12"/>
      <c r="F43" s="12"/>
      <c r="G43" s="12" t="s">
        <v>34</v>
      </c>
      <c r="H43" s="12"/>
    </row>
    <row r="44" spans="1:8" x14ac:dyDescent="0.3">
      <c r="A44" s="12"/>
      <c r="B44" s="12"/>
      <c r="C44" s="12"/>
      <c r="D44" s="13" t="s">
        <v>22</v>
      </c>
      <c r="E44" s="12" t="s">
        <v>7</v>
      </c>
      <c r="F44" s="12"/>
      <c r="G44" s="12" t="s">
        <v>22</v>
      </c>
      <c r="H44" s="12" t="s">
        <v>7</v>
      </c>
    </row>
    <row r="45" spans="1:8" x14ac:dyDescent="0.3">
      <c r="A45" s="12"/>
      <c r="B45" s="12"/>
      <c r="C45" s="12" t="s">
        <v>35</v>
      </c>
      <c r="D45" s="12">
        <f>AVERAGE(I21:I25)</f>
        <v>32.689120733333333</v>
      </c>
      <c r="E45" s="12">
        <f>AVERAGE(I9:I15)</f>
        <v>34.833701714285716</v>
      </c>
      <c r="F45" s="12" t="s">
        <v>35</v>
      </c>
      <c r="G45" s="12">
        <f>(STDEVA(I21:I25))/(SQRT(COUNT(I21:I25)))</f>
        <v>2.0581032279063041</v>
      </c>
      <c r="H45" s="12">
        <f>(STDEVA(I9:I15))/(SQRT(COUNT(I9:I15)))</f>
        <v>4.2269080046937004</v>
      </c>
    </row>
    <row r="46" spans="1:8" x14ac:dyDescent="0.3">
      <c r="A46" s="12"/>
      <c r="B46" s="12"/>
      <c r="C46" s="12" t="s">
        <v>36</v>
      </c>
      <c r="D46" s="12">
        <f>AVERAGE(I16:I20)</f>
        <v>20.619136133333335</v>
      </c>
      <c r="E46" s="12">
        <f>AVERAGE(I2:I8)</f>
        <v>19.865973485714289</v>
      </c>
      <c r="F46" s="12" t="s">
        <v>36</v>
      </c>
      <c r="G46" s="12">
        <f>(STDEVA(I16:I20))/(SQRT(COUNT(I16:I20)))</f>
        <v>1.5358212006968508</v>
      </c>
      <c r="H46" s="12">
        <f>(STDEVA(I2:I8))/(SQRT(COUNT(I2:I8)))</f>
        <v>3.4395026409949576</v>
      </c>
    </row>
    <row r="47" spans="1:8" x14ac:dyDescent="0.3">
      <c r="A47" s="12"/>
      <c r="B47" s="12"/>
      <c r="C47" s="12"/>
      <c r="D47" s="12"/>
      <c r="E47" s="12"/>
      <c r="F47" s="12"/>
      <c r="G47" s="12"/>
      <c r="H47" s="12"/>
    </row>
    <row r="48" spans="1:8" x14ac:dyDescent="0.3">
      <c r="A48" s="12"/>
      <c r="B48" s="12"/>
      <c r="C48" s="12"/>
      <c r="D48" s="12"/>
      <c r="E48" s="12"/>
      <c r="F48" s="12"/>
      <c r="G48" s="12"/>
      <c r="H48" s="12"/>
    </row>
    <row r="49" spans="1:8" x14ac:dyDescent="0.3">
      <c r="A49" s="12"/>
      <c r="B49" s="12"/>
      <c r="C49" s="12" t="s">
        <v>3</v>
      </c>
      <c r="D49" s="12"/>
      <c r="E49" s="12"/>
      <c r="F49" s="12"/>
      <c r="G49" s="12"/>
      <c r="H49" s="12"/>
    </row>
    <row r="50" spans="1:8" x14ac:dyDescent="0.3">
      <c r="A50" s="12"/>
      <c r="B50" s="12"/>
      <c r="C50" s="12" t="s">
        <v>33</v>
      </c>
      <c r="D50" s="12"/>
      <c r="E50" s="12"/>
      <c r="F50" s="12"/>
      <c r="G50" s="12" t="s">
        <v>34</v>
      </c>
      <c r="H50" s="12"/>
    </row>
    <row r="51" spans="1:8" x14ac:dyDescent="0.3">
      <c r="A51" s="12"/>
      <c r="B51" s="12"/>
      <c r="C51" s="12"/>
      <c r="D51" s="13" t="s">
        <v>22</v>
      </c>
      <c r="E51" s="12" t="s">
        <v>7</v>
      </c>
      <c r="F51" s="12"/>
      <c r="G51" s="12" t="s">
        <v>22</v>
      </c>
      <c r="H51" s="12" t="s">
        <v>7</v>
      </c>
    </row>
    <row r="52" spans="1:8" x14ac:dyDescent="0.3">
      <c r="A52" s="12"/>
      <c r="B52" s="12"/>
      <c r="C52" s="12" t="s">
        <v>35</v>
      </c>
      <c r="D52" s="12">
        <f>AVERAGE(J21:J25)</f>
        <v>475.09492053333327</v>
      </c>
      <c r="E52" s="12">
        <f>AVERAGE(J9:J15)</f>
        <v>486.25715199999996</v>
      </c>
      <c r="F52" s="12" t="s">
        <v>35</v>
      </c>
      <c r="G52" s="12">
        <f>(STDEVA(J21:J25))/(SQRT(COUNT(J21:J25)))</f>
        <v>29.648148040982491</v>
      </c>
      <c r="H52" s="12">
        <f>(STDEVA(J9:J15))/(SQRT(COUNT(J9:J15)))</f>
        <v>34.023823403341964</v>
      </c>
    </row>
    <row r="53" spans="1:8" x14ac:dyDescent="0.3">
      <c r="A53" s="12"/>
      <c r="B53" s="12"/>
      <c r="C53" s="12" t="s">
        <v>36</v>
      </c>
      <c r="D53" s="12">
        <f>AVERAGE(J16:J20)</f>
        <v>577.99329279999984</v>
      </c>
      <c r="E53" s="12">
        <f>AVERAGE(J2:J8)</f>
        <v>519.93860266666661</v>
      </c>
      <c r="F53" s="12" t="s">
        <v>36</v>
      </c>
      <c r="G53" s="12">
        <f>(STDEVA(J16:J20))/(SQRT(COUNT(J16:J20)))</f>
        <v>39.811929380456348</v>
      </c>
      <c r="H53" s="12">
        <f>(STDEVA(J2:J8))/(SQRT(COUNT(J2:J8)))</f>
        <v>23.78114016292669</v>
      </c>
    </row>
    <row r="54" spans="1:8" x14ac:dyDescent="0.3">
      <c r="A54" s="12"/>
      <c r="B54" s="12"/>
      <c r="C54" s="12"/>
      <c r="D54" s="12"/>
      <c r="E54" s="12"/>
      <c r="F54" s="12"/>
      <c r="G54" s="12"/>
      <c r="H54" s="12"/>
    </row>
    <row r="55" spans="1:8" x14ac:dyDescent="0.3">
      <c r="A55" s="12"/>
      <c r="B55" s="12"/>
      <c r="C55" s="12"/>
      <c r="D55" s="12"/>
      <c r="E55" s="12"/>
      <c r="F55" s="12"/>
      <c r="G55" s="12"/>
      <c r="H55" s="12"/>
    </row>
    <row r="56" spans="1:8" x14ac:dyDescent="0.3">
      <c r="A56" s="12"/>
      <c r="B56" s="12"/>
      <c r="C56" s="12" t="s">
        <v>5</v>
      </c>
      <c r="D56" s="12"/>
      <c r="E56" s="12"/>
      <c r="F56" s="12"/>
      <c r="G56" s="12"/>
      <c r="H56" s="12"/>
    </row>
    <row r="57" spans="1:8" x14ac:dyDescent="0.3">
      <c r="A57" s="12"/>
      <c r="B57" s="12"/>
      <c r="C57" s="12" t="s">
        <v>33</v>
      </c>
      <c r="D57" s="12"/>
      <c r="E57" s="12"/>
      <c r="F57" s="12"/>
      <c r="G57" s="12" t="s">
        <v>34</v>
      </c>
      <c r="H57" s="12"/>
    </row>
    <row r="58" spans="1:8" x14ac:dyDescent="0.3">
      <c r="A58" s="12"/>
      <c r="B58" s="12"/>
      <c r="C58" s="12"/>
      <c r="D58" s="13" t="s">
        <v>22</v>
      </c>
      <c r="E58" s="12" t="s">
        <v>7</v>
      </c>
      <c r="F58" s="12"/>
      <c r="G58" s="12" t="s">
        <v>22</v>
      </c>
      <c r="H58" s="12" t="s">
        <v>7</v>
      </c>
    </row>
    <row r="59" spans="1:8" x14ac:dyDescent="0.3">
      <c r="A59" s="12"/>
      <c r="B59" s="12"/>
      <c r="C59" s="12" t="s">
        <v>35</v>
      </c>
      <c r="D59" s="15">
        <f>AVERAGE(L21:L25)</f>
        <v>148.37773439999998</v>
      </c>
      <c r="E59" s="12">
        <f>AVERAGE(L9:L15)</f>
        <v>150.08420266666664</v>
      </c>
      <c r="F59" s="12" t="s">
        <v>35</v>
      </c>
      <c r="G59" s="12">
        <f>(STDEVA(L21:L25))/(SQRT(COUNT(L21:L25)))</f>
        <v>8.0253361257315721</v>
      </c>
      <c r="H59" s="12">
        <f>(STDEVA(L9:L15))/(SQRT(COUNT(L9:L15)))</f>
        <v>9.4088206245658057</v>
      </c>
    </row>
    <row r="60" spans="1:8" x14ac:dyDescent="0.3">
      <c r="A60" s="12"/>
      <c r="B60" s="12"/>
      <c r="C60" s="12" t="s">
        <v>36</v>
      </c>
      <c r="D60" s="12">
        <f>AVERAGE(L16:L20)</f>
        <v>156.6700949333333</v>
      </c>
      <c r="E60" s="12">
        <f>AVERAGE(L2:L8)</f>
        <v>153.85435733333333</v>
      </c>
      <c r="F60" s="12" t="s">
        <v>36</v>
      </c>
      <c r="G60" s="12">
        <f>(STDEVA(L16:L20))/(SQRT(COUNT(L16:L20)))</f>
        <v>8.8998402475649101</v>
      </c>
      <c r="H60" s="12">
        <f>(STDEVA(L2:L8))/(SQRT(COUNT(L2:L8)))</f>
        <v>7.4352220198052397</v>
      </c>
    </row>
    <row r="61" spans="1:8" x14ac:dyDescent="0.3">
      <c r="A61" s="12"/>
      <c r="B61" s="12"/>
      <c r="C61" s="12"/>
      <c r="D61" s="12"/>
      <c r="E61" s="12"/>
      <c r="F61" s="12"/>
      <c r="G61" s="12"/>
      <c r="H61" s="12"/>
    </row>
    <row r="62" spans="1:8" x14ac:dyDescent="0.3">
      <c r="A62" s="12"/>
      <c r="B62" s="12"/>
      <c r="C62" s="12" t="s">
        <v>4</v>
      </c>
      <c r="D62" s="12"/>
      <c r="E62" s="12"/>
      <c r="F62" s="12"/>
      <c r="G62" s="12"/>
      <c r="H62" s="12"/>
    </row>
    <row r="63" spans="1:8" x14ac:dyDescent="0.3">
      <c r="A63" s="12"/>
      <c r="B63" s="12"/>
      <c r="C63" s="12" t="s">
        <v>33</v>
      </c>
      <c r="D63" s="12"/>
      <c r="E63" s="12"/>
      <c r="F63" s="12"/>
      <c r="G63" s="12" t="s">
        <v>34</v>
      </c>
      <c r="H63" s="12"/>
    </row>
    <row r="64" spans="1:8" x14ac:dyDescent="0.3">
      <c r="A64" s="12"/>
      <c r="B64" s="12"/>
      <c r="C64" s="12"/>
      <c r="D64" s="13" t="s">
        <v>22</v>
      </c>
      <c r="E64" s="12" t="s">
        <v>7</v>
      </c>
      <c r="F64" s="12"/>
      <c r="G64" s="12" t="s">
        <v>22</v>
      </c>
      <c r="H64" s="12" t="s">
        <v>7</v>
      </c>
    </row>
    <row r="65" spans="1:8" x14ac:dyDescent="0.3">
      <c r="A65" s="12"/>
      <c r="B65" s="12"/>
      <c r="C65" s="12" t="s">
        <v>35</v>
      </c>
      <c r="D65" s="15">
        <f>AVERAGE(K21:K25)</f>
        <v>4.9646762666666664</v>
      </c>
      <c r="E65" s="15">
        <f>AVERAGE(K9:K15)</f>
        <v>6.0559578666666667</v>
      </c>
      <c r="F65" s="12" t="s">
        <v>35</v>
      </c>
      <c r="G65" s="12">
        <f>(STDEVA(K21:K25))/(SQRT(COUNT(K21:K25)))</f>
        <v>0.61669377694236349</v>
      </c>
      <c r="H65" s="12">
        <f>(STDEVA(K9:K15))/(SQRT(COUNT(K9:K15)))</f>
        <v>0.38863692392494276</v>
      </c>
    </row>
    <row r="66" spans="1:8" x14ac:dyDescent="0.3">
      <c r="A66" s="12"/>
      <c r="B66" s="12"/>
      <c r="C66" s="12" t="s">
        <v>36</v>
      </c>
      <c r="D66" s="15">
        <f>AVERAGE(K16:K20)</f>
        <v>5.2404314666666663</v>
      </c>
      <c r="E66" s="15">
        <f>AVERAGE(K2:K8)</f>
        <v>4.9652949333333325</v>
      </c>
      <c r="F66" s="12" t="s">
        <v>36</v>
      </c>
      <c r="G66" s="12">
        <f>(STDEVA(K16:K20))/(SQRT(COUNT(K16:K20)))</f>
        <v>0.66600609995883631</v>
      </c>
      <c r="H66" s="12">
        <f>(STDEVA(K2:K8))/(SQRT(COUNT(K2:K8)))</f>
        <v>0.48640294397549716</v>
      </c>
    </row>
    <row r="67" spans="1:8" x14ac:dyDescent="0.3">
      <c r="A67" s="12"/>
      <c r="B67" s="12"/>
      <c r="C67" s="12"/>
      <c r="D67" s="12"/>
      <c r="E67" s="12"/>
      <c r="F67" s="12"/>
      <c r="G67" s="12"/>
      <c r="H67" s="12"/>
    </row>
    <row r="68" spans="1:8" x14ac:dyDescent="0.3">
      <c r="A68" s="12"/>
      <c r="B68" s="12"/>
      <c r="C68" s="12"/>
      <c r="D68" s="12"/>
      <c r="E68" s="12"/>
      <c r="F68" s="12"/>
      <c r="G68" s="12"/>
      <c r="H68" s="12"/>
    </row>
    <row r="69" spans="1:8" x14ac:dyDescent="0.3">
      <c r="A69" s="12"/>
      <c r="B69" s="12"/>
      <c r="C69" s="12"/>
      <c r="D69" s="12"/>
      <c r="E69" s="12"/>
      <c r="F69" s="12"/>
      <c r="G69" s="12"/>
      <c r="H69" s="12"/>
    </row>
    <row r="70" spans="1:8" x14ac:dyDescent="0.3">
      <c r="A70" s="12"/>
      <c r="B70" s="12"/>
      <c r="C70" s="12"/>
      <c r="D70" s="12"/>
      <c r="E70" s="12"/>
      <c r="F70" s="12"/>
      <c r="G70" s="12"/>
      <c r="H70" s="12"/>
    </row>
    <row r="71" spans="1:8" x14ac:dyDescent="0.3">
      <c r="A71" s="12"/>
      <c r="B71" s="12"/>
      <c r="C71" s="12"/>
      <c r="D71" s="12"/>
      <c r="E71" s="12"/>
      <c r="F71" s="12"/>
      <c r="G71" s="12"/>
      <c r="H71" s="12"/>
    </row>
  </sheetData>
  <mergeCells count="1">
    <mergeCell ref="P2:Q2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7CBBB-5CF6-4CD9-A6D6-3219365BC749}">
  <dimension ref="A1:K26"/>
  <sheetViews>
    <sheetView zoomScale="70" zoomScaleNormal="70" workbookViewId="0">
      <selection activeCell="K2" sqref="A2:K25"/>
    </sheetView>
  </sheetViews>
  <sheetFormatPr defaultRowHeight="14.4" x14ac:dyDescent="0.3"/>
  <cols>
    <col min="1" max="1" width="13.33203125" bestFit="1" customWidth="1"/>
  </cols>
  <sheetData>
    <row r="1" spans="1:11" x14ac:dyDescent="0.3">
      <c r="A1" s="12" t="s">
        <v>91</v>
      </c>
      <c r="B1" s="12" t="s">
        <v>92</v>
      </c>
      <c r="C1" s="12" t="s">
        <v>93</v>
      </c>
      <c r="D1" s="12" t="s">
        <v>94</v>
      </c>
      <c r="E1" s="12" t="s">
        <v>95</v>
      </c>
      <c r="F1" s="12" t="s">
        <v>96</v>
      </c>
      <c r="G1" s="12" t="s">
        <v>133</v>
      </c>
      <c r="H1" s="12" t="s">
        <v>134</v>
      </c>
      <c r="I1" s="12" t="s">
        <v>135</v>
      </c>
      <c r="J1" s="12" t="s">
        <v>136</v>
      </c>
      <c r="K1" s="12" t="s">
        <v>138</v>
      </c>
    </row>
    <row r="2" spans="1:11" x14ac:dyDescent="0.3">
      <c r="A2" s="12" t="s">
        <v>97</v>
      </c>
      <c r="B2" s="12" t="s">
        <v>98</v>
      </c>
      <c r="C2" s="12" t="s">
        <v>99</v>
      </c>
      <c r="D2" s="12" t="s">
        <v>100</v>
      </c>
      <c r="E2" s="12" t="s">
        <v>100</v>
      </c>
      <c r="F2" s="12">
        <v>19.98</v>
      </c>
      <c r="G2" s="15">
        <v>14.818572666666668</v>
      </c>
      <c r="H2" s="15">
        <v>60.423626666666657</v>
      </c>
      <c r="I2" s="15">
        <v>34.905288666666671</v>
      </c>
      <c r="J2" s="15">
        <v>194.724096</v>
      </c>
      <c r="K2" s="15">
        <v>70.86269866666666</v>
      </c>
    </row>
    <row r="3" spans="1:11" x14ac:dyDescent="0.3">
      <c r="A3" s="12" t="s">
        <v>101</v>
      </c>
      <c r="B3" s="12" t="s">
        <v>98</v>
      </c>
      <c r="C3" s="12" t="s">
        <v>99</v>
      </c>
      <c r="D3" s="12" t="s">
        <v>100</v>
      </c>
      <c r="E3" s="12" t="s">
        <v>100</v>
      </c>
      <c r="F3" s="12">
        <v>20.47</v>
      </c>
      <c r="G3" s="15">
        <v>42.034719333333328</v>
      </c>
      <c r="H3" s="15">
        <v>34.082346666666659</v>
      </c>
      <c r="I3" s="15">
        <v>48.518410666666668</v>
      </c>
      <c r="J3" s="15">
        <v>173.78099199999997</v>
      </c>
      <c r="K3" s="15">
        <v>103.974976</v>
      </c>
    </row>
    <row r="4" spans="1:11" x14ac:dyDescent="0.3">
      <c r="A4" s="12" t="s">
        <v>102</v>
      </c>
      <c r="B4" s="12" t="s">
        <v>98</v>
      </c>
      <c r="C4" s="12" t="s">
        <v>99</v>
      </c>
      <c r="D4" s="12" t="s">
        <v>103</v>
      </c>
      <c r="E4" s="12" t="s">
        <v>104</v>
      </c>
      <c r="F4" s="12">
        <v>17.940000000000001</v>
      </c>
      <c r="G4" s="15">
        <v>13.627452666666667</v>
      </c>
      <c r="H4" s="15">
        <v>18.541749333333328</v>
      </c>
      <c r="I4" s="15">
        <v>21.521924000000002</v>
      </c>
      <c r="J4" s="15">
        <v>95.101439999999982</v>
      </c>
      <c r="K4" s="15">
        <v>39.13839999999999</v>
      </c>
    </row>
    <row r="5" spans="1:11" x14ac:dyDescent="0.3">
      <c r="A5" s="12" t="s">
        <v>105</v>
      </c>
      <c r="B5" s="12" t="s">
        <v>98</v>
      </c>
      <c r="C5" s="12" t="s">
        <v>99</v>
      </c>
      <c r="D5" s="12" t="s">
        <v>103</v>
      </c>
      <c r="E5" s="12" t="s">
        <v>104</v>
      </c>
      <c r="F5" s="12">
        <v>19.23</v>
      </c>
      <c r="G5" s="15">
        <v>15.498267333333331</v>
      </c>
      <c r="H5" s="15">
        <v>30.22155733333333</v>
      </c>
      <c r="I5" s="15">
        <v>29.621860333333338</v>
      </c>
      <c r="J5" s="15">
        <v>74.522111999999993</v>
      </c>
      <c r="K5" s="15">
        <v>62.15372799999998</v>
      </c>
    </row>
    <row r="6" spans="1:11" x14ac:dyDescent="0.3">
      <c r="A6" s="12" t="s">
        <v>106</v>
      </c>
      <c r="B6" s="12" t="s">
        <v>98</v>
      </c>
      <c r="C6" s="12" t="s">
        <v>99</v>
      </c>
      <c r="D6" s="12" t="s">
        <v>107</v>
      </c>
      <c r="E6" s="12" t="s">
        <v>104</v>
      </c>
      <c r="F6" s="12">
        <v>19.3</v>
      </c>
      <c r="G6" s="15">
        <v>26.069457333333332</v>
      </c>
      <c r="H6" s="15">
        <v>43.287178666666662</v>
      </c>
      <c r="I6" s="15">
        <v>44.468937666666662</v>
      </c>
      <c r="J6" s="15">
        <v>294.82312533333339</v>
      </c>
      <c r="K6" s="15">
        <v>106.30270933333331</v>
      </c>
    </row>
    <row r="7" spans="1:11" x14ac:dyDescent="0.3">
      <c r="A7" s="12" t="s">
        <v>108</v>
      </c>
      <c r="B7" s="12" t="s">
        <v>98</v>
      </c>
      <c r="C7" s="12" t="s">
        <v>99</v>
      </c>
      <c r="D7" s="12" t="s">
        <v>107</v>
      </c>
      <c r="E7" s="12" t="s">
        <v>100</v>
      </c>
      <c r="F7" s="12">
        <v>14.04</v>
      </c>
      <c r="G7" s="15">
        <v>15.043089333333333</v>
      </c>
      <c r="H7" s="15">
        <v>7.0243413333333322</v>
      </c>
      <c r="I7" s="15">
        <v>18.005250333333333</v>
      </c>
      <c r="J7" s="15">
        <v>80.93149866666667</v>
      </c>
      <c r="K7" s="15">
        <v>40.277365333333329</v>
      </c>
    </row>
    <row r="8" spans="1:11" x14ac:dyDescent="0.3">
      <c r="A8" s="12" t="s">
        <v>109</v>
      </c>
      <c r="B8" s="12" t="s">
        <v>98</v>
      </c>
      <c r="C8" s="12" t="s">
        <v>99</v>
      </c>
      <c r="D8" s="12" t="s">
        <v>107</v>
      </c>
      <c r="E8" s="12" t="s">
        <v>100</v>
      </c>
      <c r="F8" s="12">
        <v>14.05</v>
      </c>
      <c r="G8" s="15">
        <v>12.557808000000001</v>
      </c>
      <c r="H8" s="15">
        <v>19.589770666666663</v>
      </c>
      <c r="I8" s="15">
        <v>20.858400666666665</v>
      </c>
      <c r="J8" s="15">
        <v>409.89759999999995</v>
      </c>
      <c r="K8" s="15">
        <v>124.28796799999998</v>
      </c>
    </row>
    <row r="9" spans="1:11" x14ac:dyDescent="0.3">
      <c r="A9" s="12" t="s">
        <v>110</v>
      </c>
      <c r="B9" s="12" t="s">
        <v>111</v>
      </c>
      <c r="C9" s="12" t="s">
        <v>99</v>
      </c>
      <c r="D9" s="12" t="s">
        <v>112</v>
      </c>
      <c r="E9" s="12" t="s">
        <v>100</v>
      </c>
      <c r="F9" s="12">
        <v>20.18</v>
      </c>
      <c r="G9" s="15">
        <v>27.650054666666666</v>
      </c>
      <c r="H9" s="15">
        <v>49.512511999999994</v>
      </c>
      <c r="I9" s="15">
        <v>34.771593666666668</v>
      </c>
      <c r="J9" s="15">
        <v>178.86519466666661</v>
      </c>
      <c r="K9" s="15">
        <v>86.054677333333331</v>
      </c>
    </row>
    <row r="10" spans="1:11" x14ac:dyDescent="0.3">
      <c r="A10" s="12" t="s">
        <v>113</v>
      </c>
      <c r="B10" s="12" t="s">
        <v>111</v>
      </c>
      <c r="C10" s="12" t="s">
        <v>99</v>
      </c>
      <c r="D10" s="12" t="s">
        <v>114</v>
      </c>
      <c r="E10" s="12" t="s">
        <v>100</v>
      </c>
      <c r="F10" s="12">
        <v>17.170000000000002</v>
      </c>
      <c r="G10" s="15">
        <v>48.437461999999996</v>
      </c>
      <c r="H10" s="15">
        <v>62.591125333333331</v>
      </c>
      <c r="I10" s="15">
        <v>55.797360666666677</v>
      </c>
      <c r="J10" s="15">
        <v>285.01849599999991</v>
      </c>
      <c r="K10" s="15">
        <v>103.34919466666668</v>
      </c>
    </row>
    <row r="11" spans="1:11" x14ac:dyDescent="0.3">
      <c r="A11" s="12" t="s">
        <v>115</v>
      </c>
      <c r="B11" s="12" t="s">
        <v>111</v>
      </c>
      <c r="C11" s="12" t="s">
        <v>99</v>
      </c>
      <c r="D11" s="12" t="s">
        <v>114</v>
      </c>
      <c r="E11" s="12" t="s">
        <v>100</v>
      </c>
      <c r="F11" s="12">
        <v>19.14</v>
      </c>
      <c r="G11" s="15"/>
      <c r="H11" s="15"/>
      <c r="I11" s="15"/>
      <c r="J11" s="15"/>
      <c r="K11" s="15"/>
    </row>
    <row r="12" spans="1:11" x14ac:dyDescent="0.3">
      <c r="A12" s="12" t="s">
        <v>116</v>
      </c>
      <c r="B12" s="12" t="s">
        <v>111</v>
      </c>
      <c r="C12" s="12" t="s">
        <v>99</v>
      </c>
      <c r="D12" s="12" t="s">
        <v>117</v>
      </c>
      <c r="E12" s="12" t="s">
        <v>104</v>
      </c>
      <c r="F12" s="12">
        <v>23.46</v>
      </c>
      <c r="G12" s="15">
        <v>36.24313466666667</v>
      </c>
      <c r="H12" s="15">
        <v>50.525887999999995</v>
      </c>
      <c r="I12" s="15">
        <v>38.660632666666672</v>
      </c>
      <c r="J12" s="15">
        <v>217.48607999999999</v>
      </c>
      <c r="K12" s="15">
        <v>86.461759999999998</v>
      </c>
    </row>
    <row r="13" spans="1:11" x14ac:dyDescent="0.3">
      <c r="A13" s="12" t="s">
        <v>118</v>
      </c>
      <c r="B13" s="12" t="s">
        <v>111</v>
      </c>
      <c r="C13" s="12" t="s">
        <v>99</v>
      </c>
      <c r="D13" s="12" t="s">
        <v>117</v>
      </c>
      <c r="E13" s="12" t="s">
        <v>104</v>
      </c>
      <c r="F13" s="12">
        <v>21.19</v>
      </c>
      <c r="G13" s="15">
        <v>38.088425333333333</v>
      </c>
      <c r="H13" s="15">
        <v>32.343584</v>
      </c>
      <c r="I13" s="15">
        <v>23.45208366666667</v>
      </c>
      <c r="J13" s="15">
        <v>168.14246399999999</v>
      </c>
      <c r="K13" s="15">
        <v>81.36239999999998</v>
      </c>
    </row>
    <row r="14" spans="1:11" x14ac:dyDescent="0.3">
      <c r="A14" s="12" t="s">
        <v>119</v>
      </c>
      <c r="B14" s="12" t="s">
        <v>111</v>
      </c>
      <c r="C14" s="12" t="s">
        <v>99</v>
      </c>
      <c r="D14" s="12" t="s">
        <v>120</v>
      </c>
      <c r="E14" s="12" t="s">
        <v>104</v>
      </c>
      <c r="F14" s="12">
        <v>24.55</v>
      </c>
      <c r="G14" s="15">
        <v>41.743083999999996</v>
      </c>
      <c r="H14" s="15">
        <v>46.641280000000002</v>
      </c>
      <c r="I14" s="15">
        <v>37.938679666666673</v>
      </c>
      <c r="J14" s="15">
        <v>351.31234133333328</v>
      </c>
      <c r="K14" s="15">
        <v>107.81411199999999</v>
      </c>
    </row>
    <row r="15" spans="1:11" x14ac:dyDescent="0.3">
      <c r="A15" s="12" t="s">
        <v>121</v>
      </c>
      <c r="B15" s="12" t="s">
        <v>111</v>
      </c>
      <c r="C15" s="12" t="s">
        <v>99</v>
      </c>
      <c r="D15" s="12" t="s">
        <v>120</v>
      </c>
      <c r="E15" s="12" t="s">
        <v>104</v>
      </c>
      <c r="F15" s="12">
        <v>23.62</v>
      </c>
      <c r="G15" s="15">
        <v>35.079901999999997</v>
      </c>
      <c r="H15" s="15">
        <v>37.107317333333334</v>
      </c>
      <c r="I15" s="15">
        <v>35.012244666666668</v>
      </c>
      <c r="J15" s="15">
        <v>289.20191999999997</v>
      </c>
      <c r="K15" s="15">
        <v>87.037738666666669</v>
      </c>
    </row>
    <row r="16" spans="1:11" x14ac:dyDescent="0.3">
      <c r="A16" s="12" t="s">
        <v>122</v>
      </c>
      <c r="B16" s="12" t="s">
        <v>98</v>
      </c>
      <c r="C16" s="12" t="s">
        <v>123</v>
      </c>
      <c r="D16" s="12" t="s">
        <v>107</v>
      </c>
      <c r="E16" s="12" t="s">
        <v>104</v>
      </c>
      <c r="F16" s="12">
        <v>26.99</v>
      </c>
      <c r="G16" s="15">
        <v>27.459569999999996</v>
      </c>
      <c r="H16" s="15">
        <v>52.879605333333338</v>
      </c>
      <c r="I16" s="15">
        <v>36.603710333333339</v>
      </c>
      <c r="J16" s="15">
        <v>130.07590399999998</v>
      </c>
      <c r="K16" s="15">
        <v>68.760159999999999</v>
      </c>
    </row>
    <row r="17" spans="1:11" x14ac:dyDescent="0.3">
      <c r="A17" s="12" t="s">
        <v>124</v>
      </c>
      <c r="B17" s="12" t="s">
        <v>98</v>
      </c>
      <c r="C17" s="12" t="s">
        <v>123</v>
      </c>
      <c r="D17" s="12" t="s">
        <v>107</v>
      </c>
      <c r="E17" s="12" t="s">
        <v>104</v>
      </c>
      <c r="F17" s="12">
        <v>18.8</v>
      </c>
      <c r="G17" s="15">
        <v>32.504813999999996</v>
      </c>
      <c r="H17" s="15">
        <v>33.51069866666667</v>
      </c>
      <c r="I17" s="15">
        <v>25.975453000000005</v>
      </c>
      <c r="J17" s="15">
        <v>189.52729600000001</v>
      </c>
      <c r="K17" s="15">
        <v>72.586303999999984</v>
      </c>
    </row>
    <row r="18" spans="1:11" x14ac:dyDescent="0.3">
      <c r="A18" s="12" t="s">
        <v>125</v>
      </c>
      <c r="B18" s="12" t="s">
        <v>98</v>
      </c>
      <c r="C18" s="12" t="s">
        <v>123</v>
      </c>
      <c r="D18" s="12" t="s">
        <v>107</v>
      </c>
      <c r="E18" s="12" t="s">
        <v>104</v>
      </c>
      <c r="F18" s="12">
        <v>18.55</v>
      </c>
      <c r="G18" s="15">
        <v>18.002455333333337</v>
      </c>
      <c r="H18" s="15">
        <v>50.480415999999998</v>
      </c>
      <c r="I18" s="15">
        <v>32.53145966666667</v>
      </c>
      <c r="J18" s="15">
        <v>234.33237333333327</v>
      </c>
      <c r="K18" s="15">
        <v>122.43877333333333</v>
      </c>
    </row>
    <row r="19" spans="1:11" ht="15.6" x14ac:dyDescent="0.3">
      <c r="A19" s="11" t="s">
        <v>126</v>
      </c>
      <c r="B19" s="12" t="s">
        <v>98</v>
      </c>
      <c r="C19" s="12" t="s">
        <v>123</v>
      </c>
      <c r="D19" s="12" t="s">
        <v>107</v>
      </c>
      <c r="E19" s="12" t="s">
        <v>100</v>
      </c>
      <c r="F19" s="12">
        <v>19.78</v>
      </c>
      <c r="G19" s="15">
        <v>45.082946666666658</v>
      </c>
      <c r="H19" s="15">
        <v>38.729151999999992</v>
      </c>
      <c r="I19" s="15">
        <v>36.818612666666667</v>
      </c>
      <c r="J19" s="15">
        <v>167.97789866666668</v>
      </c>
      <c r="K19" s="15">
        <v>109.21941333333332</v>
      </c>
    </row>
    <row r="20" spans="1:11" x14ac:dyDescent="0.3">
      <c r="A20" s="12" t="s">
        <v>127</v>
      </c>
      <c r="B20" s="12" t="s">
        <v>98</v>
      </c>
      <c r="C20" s="12" t="s">
        <v>123</v>
      </c>
      <c r="D20" s="12" t="s">
        <v>107</v>
      </c>
      <c r="E20" s="12" t="s">
        <v>100</v>
      </c>
      <c r="F20" s="12">
        <v>14.8</v>
      </c>
      <c r="G20" s="15">
        <v>32.663157333333331</v>
      </c>
      <c r="H20" s="15">
        <v>22.950368000000001</v>
      </c>
      <c r="I20" s="15">
        <v>28.978143666666671</v>
      </c>
      <c r="J20" s="15">
        <v>252.50385066666664</v>
      </c>
      <c r="K20" s="15">
        <v>66.813525333333317</v>
      </c>
    </row>
    <row r="21" spans="1:11" x14ac:dyDescent="0.3">
      <c r="A21" s="12" t="s">
        <v>128</v>
      </c>
      <c r="B21" s="12" t="s">
        <v>111</v>
      </c>
      <c r="C21" s="12" t="s">
        <v>123</v>
      </c>
      <c r="D21" s="12" t="s">
        <v>114</v>
      </c>
      <c r="E21" s="12" t="s">
        <v>104</v>
      </c>
      <c r="F21" s="12">
        <v>22.05</v>
      </c>
      <c r="G21" s="15">
        <v>38.693911333333332</v>
      </c>
      <c r="H21" s="15">
        <v>33.681759999999997</v>
      </c>
      <c r="I21" s="15">
        <v>29.169278000000002</v>
      </c>
      <c r="J21" s="15">
        <v>136.78843733333332</v>
      </c>
      <c r="K21" s="15">
        <v>79.786037333333326</v>
      </c>
    </row>
    <row r="22" spans="1:11" x14ac:dyDescent="0.3">
      <c r="A22" s="12" t="s">
        <v>129</v>
      </c>
      <c r="B22" s="12" t="s">
        <v>111</v>
      </c>
      <c r="C22" s="12" t="s">
        <v>123</v>
      </c>
      <c r="D22" s="12" t="s">
        <v>114</v>
      </c>
      <c r="E22" s="12" t="s">
        <v>104</v>
      </c>
      <c r="F22" s="12">
        <v>19.8</v>
      </c>
      <c r="G22" s="15">
        <v>43.366693999999995</v>
      </c>
      <c r="H22" s="15">
        <v>61.534442666666664</v>
      </c>
      <c r="I22" s="15">
        <v>47.645927000000015</v>
      </c>
      <c r="J22" s="15">
        <v>283.59803733333331</v>
      </c>
      <c r="K22" s="15">
        <v>102.43325866666666</v>
      </c>
    </row>
    <row r="23" spans="1:11" x14ac:dyDescent="0.3">
      <c r="A23" s="12" t="s">
        <v>130</v>
      </c>
      <c r="B23" s="12" t="s">
        <v>111</v>
      </c>
      <c r="C23" s="12" t="s">
        <v>123</v>
      </c>
      <c r="D23" s="12" t="s">
        <v>120</v>
      </c>
      <c r="E23" s="12" t="s">
        <v>100</v>
      </c>
      <c r="F23" s="12">
        <v>26.52</v>
      </c>
      <c r="G23" s="15">
        <v>29.171568666666666</v>
      </c>
      <c r="H23" s="15">
        <v>30.663285333333327</v>
      </c>
      <c r="I23" s="15">
        <v>25.924945999999995</v>
      </c>
      <c r="J23" s="15">
        <v>151.14892799999998</v>
      </c>
      <c r="K23" s="15">
        <v>81.773813333333322</v>
      </c>
    </row>
    <row r="24" spans="1:11" x14ac:dyDescent="0.3">
      <c r="A24" s="12" t="s">
        <v>131</v>
      </c>
      <c r="B24" s="12" t="s">
        <v>111</v>
      </c>
      <c r="C24" s="12" t="s">
        <v>123</v>
      </c>
      <c r="D24" s="12" t="s">
        <v>117</v>
      </c>
      <c r="E24" s="12" t="s">
        <v>100</v>
      </c>
      <c r="F24" s="12">
        <v>17.89</v>
      </c>
      <c r="G24" s="15">
        <v>34.607235333333328</v>
      </c>
      <c r="H24" s="15">
        <v>27.374144000000001</v>
      </c>
      <c r="I24" s="15">
        <v>35.092461666666665</v>
      </c>
      <c r="J24" s="15">
        <v>165.8212266666666</v>
      </c>
      <c r="K24" s="15">
        <v>70.364671999999999</v>
      </c>
    </row>
    <row r="25" spans="1:11" x14ac:dyDescent="0.3">
      <c r="A25" s="12" t="s">
        <v>132</v>
      </c>
      <c r="B25" s="12" t="s">
        <v>111</v>
      </c>
      <c r="C25" s="12" t="s">
        <v>123</v>
      </c>
      <c r="D25" s="12" t="s">
        <v>117</v>
      </c>
      <c r="E25" s="12" t="s">
        <v>100</v>
      </c>
      <c r="F25" s="12">
        <v>18.37</v>
      </c>
      <c r="G25" s="15">
        <v>38.206119333333334</v>
      </c>
      <c r="H25" s="15">
        <v>49.581802666666661</v>
      </c>
      <c r="I25" s="15">
        <v>28.923675333333335</v>
      </c>
      <c r="J25" s="15">
        <v>272.39893333333328</v>
      </c>
      <c r="K25" s="15">
        <v>81.728341333333319</v>
      </c>
    </row>
    <row r="26" spans="1:11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A7D8D-E45A-4AA2-9521-67015ABAFD53}">
  <dimension ref="A1:L65"/>
  <sheetViews>
    <sheetView zoomScale="85" zoomScaleNormal="85" workbookViewId="0">
      <selection sqref="A1:L25"/>
    </sheetView>
  </sheetViews>
  <sheetFormatPr defaultRowHeight="14.4" x14ac:dyDescent="0.3"/>
  <cols>
    <col min="1" max="2" width="16.6640625" customWidth="1"/>
  </cols>
  <sheetData>
    <row r="1" spans="1:12" x14ac:dyDescent="0.3">
      <c r="A1" s="12" t="s">
        <v>91</v>
      </c>
      <c r="B1" s="12" t="s">
        <v>92</v>
      </c>
      <c r="C1" s="12" t="s">
        <v>93</v>
      </c>
      <c r="D1" s="12" t="s">
        <v>94</v>
      </c>
      <c r="E1" s="12" t="s">
        <v>95</v>
      </c>
      <c r="F1" s="12" t="s">
        <v>96</v>
      </c>
      <c r="G1" s="12" t="s">
        <v>133</v>
      </c>
      <c r="H1" s="12" t="s">
        <v>134</v>
      </c>
      <c r="I1" s="12" t="s">
        <v>135</v>
      </c>
      <c r="J1" s="12" t="s">
        <v>136</v>
      </c>
      <c r="K1" s="12" t="s">
        <v>137</v>
      </c>
      <c r="L1" s="12" t="s">
        <v>138</v>
      </c>
    </row>
    <row r="2" spans="1:12" x14ac:dyDescent="0.3">
      <c r="A2" t="s">
        <v>97</v>
      </c>
      <c r="B2" t="s">
        <v>98</v>
      </c>
      <c r="C2" t="s">
        <v>99</v>
      </c>
      <c r="D2" t="s">
        <v>100</v>
      </c>
      <c r="E2" t="s">
        <v>100</v>
      </c>
      <c r="F2">
        <v>19.98</v>
      </c>
      <c r="G2" s="3">
        <v>33.707278000000002</v>
      </c>
      <c r="H2" s="3">
        <v>32.98777066666667</v>
      </c>
      <c r="I2" s="3">
        <v>40.229320666666666</v>
      </c>
      <c r="J2" s="3">
        <v>287.46965333333333</v>
      </c>
      <c r="K2" s="3">
        <v>4.614866666666666</v>
      </c>
      <c r="L2" s="3">
        <v>82.118101333333314</v>
      </c>
    </row>
    <row r="3" spans="1:12" x14ac:dyDescent="0.3">
      <c r="A3" t="s">
        <v>101</v>
      </c>
      <c r="B3" t="s">
        <v>98</v>
      </c>
      <c r="C3" t="s">
        <v>99</v>
      </c>
      <c r="D3" t="s">
        <v>100</v>
      </c>
      <c r="E3" t="s">
        <v>100</v>
      </c>
      <c r="F3">
        <v>20.47</v>
      </c>
      <c r="G3" s="3">
        <v>21.120164666666668</v>
      </c>
      <c r="H3" s="3">
        <v>23.10952</v>
      </c>
      <c r="I3" s="3">
        <v>27.454020666666668</v>
      </c>
      <c r="J3" s="3">
        <v>484.49766399999999</v>
      </c>
      <c r="K3" s="3">
        <v>2.7705439999999997</v>
      </c>
      <c r="L3" s="3">
        <v>104.02910933333332</v>
      </c>
    </row>
    <row r="4" spans="1:12" x14ac:dyDescent="0.3">
      <c r="A4" t="s">
        <v>102</v>
      </c>
      <c r="B4" t="s">
        <v>98</v>
      </c>
      <c r="C4" t="s">
        <v>99</v>
      </c>
      <c r="D4" t="s">
        <v>103</v>
      </c>
      <c r="E4" t="s">
        <v>104</v>
      </c>
      <c r="F4">
        <v>17.940000000000001</v>
      </c>
      <c r="G4" s="3">
        <v>23.377147999999995</v>
      </c>
      <c r="H4" s="3">
        <v>16.545311999999996</v>
      </c>
      <c r="I4" s="3">
        <v>25.498112333333331</v>
      </c>
      <c r="J4" s="3">
        <v>319.35202133333325</v>
      </c>
      <c r="K4" s="3">
        <v>2.9746266666666661</v>
      </c>
      <c r="L4" s="3">
        <v>117.33075200000003</v>
      </c>
    </row>
    <row r="5" spans="1:12" x14ac:dyDescent="0.3">
      <c r="A5" t="s">
        <v>105</v>
      </c>
      <c r="B5" t="s">
        <v>98</v>
      </c>
      <c r="C5" t="s">
        <v>99</v>
      </c>
      <c r="D5" t="s">
        <v>103</v>
      </c>
      <c r="E5" t="s">
        <v>104</v>
      </c>
      <c r="F5">
        <v>19.23</v>
      </c>
      <c r="G5" s="3">
        <v>12.874494666666667</v>
      </c>
      <c r="H5" s="3">
        <v>26.688815999999992</v>
      </c>
      <c r="I5" s="3">
        <v>27.84025066666667</v>
      </c>
      <c r="J5" s="3">
        <v>235.0339413333333</v>
      </c>
      <c r="K5" s="3">
        <v>5.1785029333333314</v>
      </c>
      <c r="L5" s="3">
        <v>101.38740266666667</v>
      </c>
    </row>
    <row r="6" spans="1:12" x14ac:dyDescent="0.3">
      <c r="A6" t="s">
        <v>106</v>
      </c>
      <c r="B6" t="s">
        <v>98</v>
      </c>
      <c r="C6" t="s">
        <v>99</v>
      </c>
      <c r="D6" t="s">
        <v>107</v>
      </c>
      <c r="E6" t="s">
        <v>104</v>
      </c>
      <c r="F6">
        <v>19.3</v>
      </c>
      <c r="G6" s="3">
        <v>26.058822333333335</v>
      </c>
      <c r="H6" s="3">
        <v>43.528613333333325</v>
      </c>
      <c r="I6" s="3">
        <v>62.786143000000003</v>
      </c>
      <c r="J6" s="3">
        <v>452.34679466666665</v>
      </c>
      <c r="K6" s="3">
        <v>5.8874330666666665</v>
      </c>
      <c r="L6" s="3">
        <v>145.1422933333333</v>
      </c>
    </row>
    <row r="7" spans="1:12" x14ac:dyDescent="0.3">
      <c r="A7" t="s">
        <v>108</v>
      </c>
      <c r="B7" t="s">
        <v>98</v>
      </c>
      <c r="C7" t="s">
        <v>99</v>
      </c>
      <c r="D7" t="s">
        <v>107</v>
      </c>
      <c r="E7" t="s">
        <v>100</v>
      </c>
      <c r="F7">
        <v>14.04</v>
      </c>
      <c r="G7" s="3">
        <v>18.954642333333332</v>
      </c>
      <c r="H7" s="3">
        <v>17.004362666666662</v>
      </c>
      <c r="I7" s="3">
        <v>23.289669</v>
      </c>
      <c r="J7" s="3">
        <v>530.26414933333319</v>
      </c>
      <c r="K7" s="3">
        <v>3.7306527999999997</v>
      </c>
      <c r="L7" s="3">
        <v>174.81385599999999</v>
      </c>
    </row>
    <row r="8" spans="1:12" x14ac:dyDescent="0.3">
      <c r="A8" t="s">
        <v>109</v>
      </c>
      <c r="B8" t="s">
        <v>98</v>
      </c>
      <c r="C8" t="s">
        <v>99</v>
      </c>
      <c r="D8" t="s">
        <v>107</v>
      </c>
      <c r="E8" t="s">
        <v>100</v>
      </c>
      <c r="F8">
        <v>14.05</v>
      </c>
      <c r="L8">
        <v>0</v>
      </c>
    </row>
    <row r="9" spans="1:12" x14ac:dyDescent="0.3">
      <c r="A9" t="s">
        <v>110</v>
      </c>
      <c r="B9" t="s">
        <v>111</v>
      </c>
      <c r="C9" t="s">
        <v>99</v>
      </c>
      <c r="D9" t="s">
        <v>112</v>
      </c>
      <c r="E9" t="s">
        <v>100</v>
      </c>
      <c r="F9">
        <v>20.18</v>
      </c>
      <c r="G9" s="3">
        <v>36.598580000000005</v>
      </c>
      <c r="H9" s="3">
        <v>50.849605333333336</v>
      </c>
      <c r="I9" s="3">
        <v>54.323744666666663</v>
      </c>
      <c r="J9" s="3">
        <v>345.84703999999999</v>
      </c>
      <c r="K9" s="3">
        <v>6.8977775999999986</v>
      </c>
      <c r="L9" s="3">
        <v>106.62967466666665</v>
      </c>
    </row>
    <row r="10" spans="1:12" x14ac:dyDescent="0.3">
      <c r="A10" t="s">
        <v>113</v>
      </c>
      <c r="B10" t="s">
        <v>111</v>
      </c>
      <c r="C10" t="s">
        <v>99</v>
      </c>
      <c r="D10" t="s">
        <v>114</v>
      </c>
      <c r="E10" t="s">
        <v>100</v>
      </c>
      <c r="F10">
        <v>17.170000000000002</v>
      </c>
      <c r="G10" s="3">
        <v>48.508362000000005</v>
      </c>
      <c r="H10" s="3">
        <v>45.532629333333333</v>
      </c>
      <c r="I10" s="3">
        <v>58.258338999999999</v>
      </c>
      <c r="J10" s="3">
        <v>472.35447466666665</v>
      </c>
      <c r="K10" s="3">
        <v>5.8978266666666661</v>
      </c>
      <c r="L10" s="3">
        <v>135.06699733333329</v>
      </c>
    </row>
    <row r="11" spans="1:12" x14ac:dyDescent="0.3">
      <c r="A11" t="s">
        <v>115</v>
      </c>
      <c r="B11" t="s">
        <v>111</v>
      </c>
      <c r="C11" t="s">
        <v>99</v>
      </c>
      <c r="D11" t="s">
        <v>114</v>
      </c>
      <c r="E11" t="s">
        <v>100</v>
      </c>
      <c r="F11">
        <v>19.14</v>
      </c>
      <c r="G11" s="3">
        <v>41.532747333333333</v>
      </c>
      <c r="H11" s="3">
        <v>55.63824000000001</v>
      </c>
      <c r="I11" s="3">
        <v>41.751463000000001</v>
      </c>
      <c r="J11" s="3">
        <v>621.70184533333327</v>
      </c>
      <c r="K11" s="3">
        <v>6.1359050666666652</v>
      </c>
      <c r="L11" s="3">
        <v>122.36515199999997</v>
      </c>
    </row>
    <row r="12" spans="1:12" x14ac:dyDescent="0.3">
      <c r="A12" t="s">
        <v>116</v>
      </c>
      <c r="B12" t="s">
        <v>111</v>
      </c>
      <c r="C12" t="s">
        <v>99</v>
      </c>
      <c r="D12" t="s">
        <v>117</v>
      </c>
      <c r="E12" t="s">
        <v>104</v>
      </c>
      <c r="F12">
        <v>23.46</v>
      </c>
      <c r="G12" s="3">
        <v>54.518082333333339</v>
      </c>
      <c r="H12" s="3">
        <v>57.866367999999987</v>
      </c>
      <c r="I12" s="3">
        <v>74.899900333333335</v>
      </c>
      <c r="J12" s="3">
        <v>509.28639999999996</v>
      </c>
      <c r="K12" s="3">
        <v>8.1609247999999983</v>
      </c>
      <c r="L12" s="3">
        <v>139.40199466666667</v>
      </c>
    </row>
    <row r="13" spans="1:12" x14ac:dyDescent="0.3">
      <c r="A13" t="s">
        <v>118</v>
      </c>
      <c r="B13" t="s">
        <v>111</v>
      </c>
      <c r="C13" t="s">
        <v>99</v>
      </c>
      <c r="D13" t="s">
        <v>117</v>
      </c>
      <c r="E13" t="s">
        <v>104</v>
      </c>
      <c r="F13">
        <v>21.19</v>
      </c>
      <c r="G13" s="3">
        <v>60.839289999999991</v>
      </c>
      <c r="H13" s="3">
        <v>53.266117333333327</v>
      </c>
      <c r="I13" s="3">
        <v>61.93841766666668</v>
      </c>
      <c r="J13" s="3">
        <v>576.38574933333337</v>
      </c>
      <c r="K13" s="3">
        <v>8.786597866666666</v>
      </c>
      <c r="L13" s="3">
        <v>132.03986133333331</v>
      </c>
    </row>
    <row r="14" spans="1:12" x14ac:dyDescent="0.3">
      <c r="A14" t="s">
        <v>119</v>
      </c>
      <c r="B14" t="s">
        <v>111</v>
      </c>
      <c r="C14" t="s">
        <v>99</v>
      </c>
      <c r="D14" t="s">
        <v>120</v>
      </c>
      <c r="E14" t="s">
        <v>104</v>
      </c>
      <c r="F14">
        <v>24.55</v>
      </c>
      <c r="G14" s="3">
        <v>40.185411000000002</v>
      </c>
      <c r="H14" s="3">
        <v>57.780837333333338</v>
      </c>
      <c r="I14" s="3">
        <v>49.896954666666673</v>
      </c>
      <c r="J14" s="3">
        <v>513.12337066666657</v>
      </c>
      <c r="K14" s="3">
        <v>7.0603941333333315</v>
      </c>
      <c r="L14" s="3">
        <v>138.38861866666667</v>
      </c>
    </row>
    <row r="15" spans="1:12" x14ac:dyDescent="0.3">
      <c r="A15" t="s">
        <v>121</v>
      </c>
      <c r="B15" t="s">
        <v>111</v>
      </c>
      <c r="C15" t="s">
        <v>99</v>
      </c>
      <c r="D15" t="s">
        <v>120</v>
      </c>
      <c r="E15" t="s">
        <v>104</v>
      </c>
      <c r="F15">
        <v>23.62</v>
      </c>
      <c r="G15" s="3">
        <v>51.17798333333333</v>
      </c>
      <c r="H15" s="3">
        <v>60.784154666666652</v>
      </c>
      <c r="I15" s="3">
        <v>76.056609666666674</v>
      </c>
      <c r="J15" s="3">
        <v>478.93708799999996</v>
      </c>
      <c r="K15" s="3">
        <v>7.2013573333333332</v>
      </c>
      <c r="L15" s="3">
        <v>118.66026666666667</v>
      </c>
    </row>
    <row r="16" spans="1:12" x14ac:dyDescent="0.3">
      <c r="A16" t="s">
        <v>122</v>
      </c>
      <c r="B16" t="s">
        <v>98</v>
      </c>
      <c r="C16" t="s">
        <v>123</v>
      </c>
      <c r="D16" t="s">
        <v>107</v>
      </c>
      <c r="E16" t="s">
        <v>104</v>
      </c>
      <c r="F16">
        <v>26.99</v>
      </c>
      <c r="G16" s="3">
        <v>29.081053000000004</v>
      </c>
      <c r="H16" s="3">
        <v>18.603461333333332</v>
      </c>
      <c r="I16" s="3">
        <v>26.268591666666669</v>
      </c>
      <c r="J16" s="3">
        <v>427.2375893333334</v>
      </c>
      <c r="K16" s="3">
        <v>4.3917290666666666</v>
      </c>
      <c r="L16" s="3">
        <v>114.11090133333332</v>
      </c>
    </row>
    <row r="17" spans="1:12" x14ac:dyDescent="0.3">
      <c r="A17" t="s">
        <v>124</v>
      </c>
      <c r="B17" t="s">
        <v>98</v>
      </c>
      <c r="C17" t="s">
        <v>123</v>
      </c>
      <c r="D17" t="s">
        <v>107</v>
      </c>
      <c r="E17" t="s">
        <v>104</v>
      </c>
      <c r="F17">
        <v>18.8</v>
      </c>
      <c r="G17" s="3">
        <v>28.277992333333337</v>
      </c>
      <c r="H17" s="3">
        <v>45.575935999999999</v>
      </c>
      <c r="I17" s="3">
        <v>58.232590333333334</v>
      </c>
      <c r="J17" s="3">
        <v>658.67707733333316</v>
      </c>
      <c r="K17" s="3">
        <v>6.1381786666666667</v>
      </c>
      <c r="L17" s="3">
        <v>146.18598399999996</v>
      </c>
    </row>
    <row r="18" spans="1:12" ht="15.6" x14ac:dyDescent="0.3">
      <c r="A18" s="1" t="s">
        <v>125</v>
      </c>
      <c r="B18" t="s">
        <v>98</v>
      </c>
      <c r="C18" t="s">
        <v>123</v>
      </c>
      <c r="D18" t="s">
        <v>107</v>
      </c>
      <c r="E18" t="s">
        <v>104</v>
      </c>
      <c r="F18">
        <v>18.55</v>
      </c>
      <c r="G18" s="3">
        <v>42.483516333333334</v>
      </c>
      <c r="H18" s="3">
        <v>34.087759999999989</v>
      </c>
      <c r="I18" s="3">
        <v>41.324629333333334</v>
      </c>
      <c r="J18" s="3">
        <v>667.51163733333328</v>
      </c>
      <c r="K18" s="3">
        <v>5.329968</v>
      </c>
      <c r="L18" s="3">
        <v>166.7285013333333</v>
      </c>
    </row>
    <row r="19" spans="1:12" x14ac:dyDescent="0.3">
      <c r="A19" t="s">
        <v>126</v>
      </c>
      <c r="B19" t="s">
        <v>98</v>
      </c>
      <c r="C19" t="s">
        <v>123</v>
      </c>
      <c r="D19" t="s">
        <v>107</v>
      </c>
      <c r="E19" t="s">
        <v>100</v>
      </c>
      <c r="F19">
        <v>19.78</v>
      </c>
      <c r="G19" s="3">
        <v>11.740803666666668</v>
      </c>
      <c r="H19" s="3">
        <v>15.399850666666666</v>
      </c>
      <c r="I19" s="3">
        <v>21.819023999999999</v>
      </c>
      <c r="J19" s="3">
        <v>138.54668799999996</v>
      </c>
      <c r="K19" s="3">
        <v>0.92665439999999999</v>
      </c>
      <c r="L19" s="3">
        <v>56.521695999999984</v>
      </c>
    </row>
    <row r="20" spans="1:12" x14ac:dyDescent="0.3">
      <c r="A20" t="s">
        <v>127</v>
      </c>
      <c r="B20" t="s">
        <v>98</v>
      </c>
      <c r="C20" t="s">
        <v>123</v>
      </c>
      <c r="D20" t="s">
        <v>107</v>
      </c>
      <c r="E20" t="s">
        <v>100</v>
      </c>
      <c r="F20">
        <v>14.8</v>
      </c>
      <c r="G20" s="3">
        <v>17.019072333333334</v>
      </c>
      <c r="H20" s="3">
        <v>35.929376000000005</v>
      </c>
      <c r="I20" s="3">
        <v>52.226218666666682</v>
      </c>
      <c r="J20" s="3">
        <v>681.9544106666666</v>
      </c>
      <c r="K20" s="3">
        <v>4.8172170666666663</v>
      </c>
      <c r="L20" s="3">
        <v>181.20591999999996</v>
      </c>
    </row>
    <row r="21" spans="1:12" x14ac:dyDescent="0.3">
      <c r="A21" t="s">
        <v>128</v>
      </c>
      <c r="B21" t="s">
        <v>111</v>
      </c>
      <c r="C21" t="s">
        <v>123</v>
      </c>
      <c r="D21" t="s">
        <v>114</v>
      </c>
      <c r="E21" t="s">
        <v>104</v>
      </c>
      <c r="F21">
        <v>22.05</v>
      </c>
      <c r="G21" s="3">
        <v>32.013004333333335</v>
      </c>
      <c r="H21" s="3">
        <v>25.283514666666669</v>
      </c>
      <c r="I21" s="3">
        <v>40.858182333333332</v>
      </c>
      <c r="J21" s="3">
        <v>311.68674133333332</v>
      </c>
      <c r="K21" s="3">
        <v>5.9729637333333327</v>
      </c>
      <c r="L21" s="3">
        <v>124.274976</v>
      </c>
    </row>
    <row r="22" spans="1:12" x14ac:dyDescent="0.3">
      <c r="A22" t="s">
        <v>129</v>
      </c>
      <c r="B22" t="s">
        <v>111</v>
      </c>
      <c r="C22" t="s">
        <v>123</v>
      </c>
      <c r="D22" t="s">
        <v>114</v>
      </c>
      <c r="E22" t="s">
        <v>104</v>
      </c>
      <c r="F22">
        <v>19.8</v>
      </c>
      <c r="G22" s="3">
        <v>17.926828666666665</v>
      </c>
      <c r="H22" s="3">
        <v>9.6411466666666659</v>
      </c>
      <c r="I22" s="3">
        <v>14.804493000000003</v>
      </c>
      <c r="J22" s="3">
        <v>109.40996266666669</v>
      </c>
      <c r="K22" s="3">
        <v>4.0661711999999994</v>
      </c>
      <c r="L22" s="3">
        <v>39.699221333333334</v>
      </c>
    </row>
    <row r="23" spans="1:12" x14ac:dyDescent="0.3">
      <c r="A23" t="s">
        <v>130</v>
      </c>
      <c r="B23" t="s">
        <v>111</v>
      </c>
      <c r="C23" t="s">
        <v>123</v>
      </c>
      <c r="D23" t="s">
        <v>120</v>
      </c>
      <c r="E23" t="s">
        <v>100</v>
      </c>
      <c r="F23">
        <v>26.52</v>
      </c>
      <c r="G23" s="3">
        <v>35.645447666666669</v>
      </c>
      <c r="H23" s="3">
        <v>51.007674666666666</v>
      </c>
      <c r="I23" s="3">
        <v>47.286436000000002</v>
      </c>
      <c r="J23" s="3">
        <v>429.42890666666653</v>
      </c>
      <c r="K23" s="3">
        <v>7.5384997333333335</v>
      </c>
      <c r="L23" s="3">
        <v>144.25883733333333</v>
      </c>
    </row>
    <row r="24" spans="1:12" x14ac:dyDescent="0.3">
      <c r="A24" t="s">
        <v>131</v>
      </c>
      <c r="B24" t="s">
        <v>111</v>
      </c>
      <c r="C24" t="s">
        <v>123</v>
      </c>
      <c r="D24" t="s">
        <v>117</v>
      </c>
      <c r="E24" t="s">
        <v>100</v>
      </c>
      <c r="F24">
        <v>17.89</v>
      </c>
      <c r="G24" s="3">
        <v>15.252480666666667</v>
      </c>
      <c r="H24" s="3">
        <v>24.731354666666665</v>
      </c>
      <c r="I24" s="3">
        <v>44.635313666666669</v>
      </c>
      <c r="J24" s="3">
        <v>288.89011200000004</v>
      </c>
      <c r="K24" s="3">
        <v>5.524090133333333</v>
      </c>
      <c r="L24" s="3">
        <v>112.98059733333332</v>
      </c>
    </row>
    <row r="25" spans="1:12" x14ac:dyDescent="0.3">
      <c r="A25" t="s">
        <v>132</v>
      </c>
      <c r="B25" t="s">
        <v>111</v>
      </c>
      <c r="C25" t="s">
        <v>123</v>
      </c>
      <c r="D25" t="s">
        <v>117</v>
      </c>
      <c r="E25" t="s">
        <v>100</v>
      </c>
      <c r="F25">
        <v>18.37</v>
      </c>
      <c r="G25" s="3">
        <v>22.513349666666667</v>
      </c>
      <c r="H25" s="3">
        <v>42.753423999999995</v>
      </c>
      <c r="I25" s="3">
        <v>37.540565666666666</v>
      </c>
      <c r="J25" s="3">
        <v>488.17006933333334</v>
      </c>
      <c r="K25" s="3">
        <v>4.119654933333333</v>
      </c>
      <c r="L25" s="3">
        <v>142.96396799999997</v>
      </c>
    </row>
    <row r="27" spans="1:12" x14ac:dyDescent="0.3">
      <c r="C27" t="s">
        <v>32</v>
      </c>
    </row>
    <row r="28" spans="1:12" x14ac:dyDescent="0.3">
      <c r="C28" t="s">
        <v>33</v>
      </c>
      <c r="G28" t="s">
        <v>34</v>
      </c>
    </row>
    <row r="29" spans="1:12" x14ac:dyDescent="0.3">
      <c r="D29" s="2" t="s">
        <v>22</v>
      </c>
      <c r="E29" t="s">
        <v>7</v>
      </c>
      <c r="G29" t="s">
        <v>22</v>
      </c>
      <c r="H29" t="s">
        <v>7</v>
      </c>
    </row>
    <row r="30" spans="1:12" x14ac:dyDescent="0.3">
      <c r="C30" t="s">
        <v>35</v>
      </c>
      <c r="D30" s="3">
        <f>AVERAGE(G21:G25)</f>
        <v>24.670222200000005</v>
      </c>
      <c r="E30" s="3">
        <f>AVERAGE(G9:G15)</f>
        <v>47.622922285714289</v>
      </c>
      <c r="F30" t="s">
        <v>35</v>
      </c>
      <c r="G30">
        <f>(STDEVA(G21:G25))/(SQRT(COUNT(G21:G25)))</f>
        <v>3.9572170433329035</v>
      </c>
      <c r="H30">
        <f>(STDEVA(G9:G15))/(SQRT(COUNT(G9:G15)))</f>
        <v>3.2717441034297639</v>
      </c>
    </row>
    <row r="31" spans="1:12" x14ac:dyDescent="0.3">
      <c r="C31" t="s">
        <v>36</v>
      </c>
      <c r="D31">
        <f>AVERAGE(G16:G20)</f>
        <v>25.720487533333333</v>
      </c>
      <c r="E31" s="3">
        <f>AVERAGE(G2:G7)</f>
        <v>22.682091666666665</v>
      </c>
      <c r="F31" t="s">
        <v>36</v>
      </c>
      <c r="G31">
        <f>(STDEVA(G16:G20))/(SQRT(COUNT(G16:G20)))</f>
        <v>5.3384433737847985</v>
      </c>
      <c r="H31">
        <f>(STDEVA(G2:G7))/(SQRT(COUNT(G2:G7)))</f>
        <v>2.863346529190042</v>
      </c>
    </row>
    <row r="34" spans="3:8" x14ac:dyDescent="0.3">
      <c r="C34" t="s">
        <v>1</v>
      </c>
    </row>
    <row r="35" spans="3:8" x14ac:dyDescent="0.3">
      <c r="C35" t="s">
        <v>33</v>
      </c>
      <c r="G35" t="s">
        <v>34</v>
      </c>
    </row>
    <row r="36" spans="3:8" x14ac:dyDescent="0.3">
      <c r="D36" s="2" t="s">
        <v>22</v>
      </c>
      <c r="E36" t="s">
        <v>7</v>
      </c>
      <c r="G36" t="s">
        <v>22</v>
      </c>
      <c r="H36" t="s">
        <v>7</v>
      </c>
    </row>
    <row r="37" spans="3:8" x14ac:dyDescent="0.3">
      <c r="C37" t="s">
        <v>35</v>
      </c>
      <c r="D37">
        <f>AVERAGE(H21:H25)</f>
        <v>30.683422933333325</v>
      </c>
      <c r="E37">
        <f>AVERAGE(H9:H15)</f>
        <v>54.531136000000004</v>
      </c>
      <c r="F37" t="s">
        <v>35</v>
      </c>
      <c r="G37">
        <f>(STDEVA(H21:H25))/(SQRT(COUNT(H21:H25)))</f>
        <v>7.3011083086454693</v>
      </c>
      <c r="H37">
        <f>(STDEVA(H9:H15))/(SQRT(COUNT(H9:H15)))</f>
        <v>1.940405673520339</v>
      </c>
    </row>
    <row r="38" spans="3:8" x14ac:dyDescent="0.3">
      <c r="C38" t="s">
        <v>36</v>
      </c>
      <c r="D38">
        <f>AVERAGE(H16:H20)</f>
        <v>29.919276799999999</v>
      </c>
      <c r="E38">
        <f>AVERAGE(H2:H7)</f>
        <v>26.644065777777772</v>
      </c>
      <c r="F38" t="s">
        <v>36</v>
      </c>
      <c r="G38">
        <f>(STDEVA(H16:H20))/(SQRT(COUNT(H16:H20)))</f>
        <v>5.6457503345633455</v>
      </c>
      <c r="H38">
        <f>(STDEVA(H2:H7))/(SQRT(COUNT(H3:H9)))</f>
        <v>4.2140014959864143</v>
      </c>
    </row>
    <row r="41" spans="3:8" x14ac:dyDescent="0.3">
      <c r="C41" t="s">
        <v>2</v>
      </c>
    </row>
    <row r="42" spans="3:8" x14ac:dyDescent="0.3">
      <c r="C42" t="s">
        <v>33</v>
      </c>
      <c r="G42" t="s">
        <v>34</v>
      </c>
    </row>
    <row r="43" spans="3:8" x14ac:dyDescent="0.3">
      <c r="D43" s="2" t="s">
        <v>22</v>
      </c>
      <c r="E43" t="s">
        <v>7</v>
      </c>
      <c r="G43" t="s">
        <v>22</v>
      </c>
      <c r="H43" t="s">
        <v>7</v>
      </c>
    </row>
    <row r="44" spans="3:8" x14ac:dyDescent="0.3">
      <c r="C44" t="s">
        <v>35</v>
      </c>
      <c r="D44">
        <f>AVERAGE(I21:I25)</f>
        <v>37.024998133333341</v>
      </c>
      <c r="E44">
        <f>AVERAGE(I9:I15)</f>
        <v>59.589347000000011</v>
      </c>
      <c r="F44" t="s">
        <v>35</v>
      </c>
      <c r="G44">
        <f>(STDEVA(I21:I25))/(SQRT(COUNT(I21:I25)))</f>
        <v>5.7962227742789656</v>
      </c>
      <c r="H44">
        <f>(STDEVA(I9:I15))/(SQRT(COUNT(I9:I15)))</f>
        <v>4.7627839024801562</v>
      </c>
    </row>
    <row r="45" spans="3:8" x14ac:dyDescent="0.3">
      <c r="C45" t="s">
        <v>36</v>
      </c>
      <c r="D45">
        <f>AVERAGE(I16:I20)</f>
        <v>39.974210800000002</v>
      </c>
      <c r="E45">
        <f>AVERAGE(I2:I7)</f>
        <v>34.516252722222227</v>
      </c>
      <c r="F45" t="s">
        <v>36</v>
      </c>
      <c r="G45">
        <f>(STDEVA(I16:I20))/(SQRT(COUNT(I16:I20)))</f>
        <v>7.0808140553687915</v>
      </c>
      <c r="H45">
        <f>(STDEVA(I2:I7))/(SQRT(COUNT(I2:I7)))</f>
        <v>6.1471755163204964</v>
      </c>
    </row>
    <row r="48" spans="3:8" x14ac:dyDescent="0.3">
      <c r="C48" t="s">
        <v>3</v>
      </c>
    </row>
    <row r="49" spans="3:8" x14ac:dyDescent="0.3">
      <c r="C49" t="s">
        <v>33</v>
      </c>
      <c r="G49" t="s">
        <v>34</v>
      </c>
    </row>
    <row r="50" spans="3:8" x14ac:dyDescent="0.3">
      <c r="D50" s="2" t="s">
        <v>22</v>
      </c>
      <c r="E50" t="s">
        <v>7</v>
      </c>
      <c r="G50" t="s">
        <v>22</v>
      </c>
      <c r="H50" t="s">
        <v>7</v>
      </c>
    </row>
    <row r="51" spans="3:8" x14ac:dyDescent="0.3">
      <c r="C51" t="s">
        <v>35</v>
      </c>
      <c r="D51">
        <f>AVERAGE(J21:J25)</f>
        <v>325.51715839999997</v>
      </c>
      <c r="E51">
        <f>AVERAGE(J9:J15)</f>
        <v>502.51942400000001</v>
      </c>
      <c r="F51" t="s">
        <v>35</v>
      </c>
      <c r="G51">
        <f>(STDEVA(J21:J25))/(SQRT(COUNT(J21:J25)))</f>
        <v>65.379187007362262</v>
      </c>
      <c r="H51">
        <f>(STDEVA(J9:J15))/(SQRT(COUNT(J9:J15)))</f>
        <v>33.033606938692884</v>
      </c>
    </row>
    <row r="52" spans="3:8" x14ac:dyDescent="0.3">
      <c r="C52" t="s">
        <v>36</v>
      </c>
      <c r="D52">
        <f>AVERAGE(J16:J20)</f>
        <v>514.78548053333327</v>
      </c>
      <c r="E52">
        <f>AVERAGE(J2:J7)</f>
        <v>384.82737066666664</v>
      </c>
      <c r="F52" t="s">
        <v>36</v>
      </c>
      <c r="G52">
        <f>(STDEVA(J16:J20))/(SQRT(COUNT(J16:J20)))</f>
        <v>105.16553239131702</v>
      </c>
      <c r="H52">
        <f>(STDEVA(J2:J7))/(SQRT(COUNT(J2:J7)))</f>
        <v>48.938231321228166</v>
      </c>
    </row>
    <row r="55" spans="3:8" x14ac:dyDescent="0.3">
      <c r="C55" t="s">
        <v>5</v>
      </c>
    </row>
    <row r="56" spans="3:8" x14ac:dyDescent="0.3">
      <c r="C56" t="s">
        <v>33</v>
      </c>
      <c r="G56" t="s">
        <v>34</v>
      </c>
    </row>
    <row r="57" spans="3:8" x14ac:dyDescent="0.3">
      <c r="D57" s="2" t="s">
        <v>22</v>
      </c>
      <c r="E57" t="s">
        <v>7</v>
      </c>
      <c r="G57" t="s">
        <v>22</v>
      </c>
      <c r="H57" t="s">
        <v>7</v>
      </c>
    </row>
    <row r="58" spans="3:8" x14ac:dyDescent="0.3">
      <c r="C58" t="s">
        <v>35</v>
      </c>
      <c r="D58" s="3">
        <f>AVERAGE(L21:L25)</f>
        <v>112.83552</v>
      </c>
      <c r="E58">
        <f>AVERAGE(L9:L15)</f>
        <v>127.50750933333329</v>
      </c>
      <c r="F58" t="s">
        <v>35</v>
      </c>
      <c r="G58">
        <f>(STDEVA(L21:L25))/(SQRT(COUNT(L21:L25)))</f>
        <v>19.202797497745621</v>
      </c>
      <c r="H58">
        <f>(STDEVA(L9:L15))/(SQRT(COUNT(L9:L15)))</f>
        <v>4.572607147480908</v>
      </c>
    </row>
    <row r="59" spans="3:8" x14ac:dyDescent="0.3">
      <c r="C59" t="s">
        <v>36</v>
      </c>
      <c r="D59">
        <f>AVERAGE(L16:L20)</f>
        <v>132.9506005333333</v>
      </c>
      <c r="E59">
        <f>AVERAGE(L2:L7)</f>
        <v>120.80358577777777</v>
      </c>
      <c r="F59" t="s">
        <v>36</v>
      </c>
      <c r="G59">
        <f>(STDEVA(L16:L20))/(SQRT(COUNT(L16:L20)))</f>
        <v>22.182210810586792</v>
      </c>
      <c r="H59">
        <f>(STDEVA(L2:L7))/(SQRT(COUNT(L2:L7)))</f>
        <v>13.755581270513645</v>
      </c>
    </row>
    <row r="61" spans="3:8" x14ac:dyDescent="0.3">
      <c r="C61" t="s">
        <v>4</v>
      </c>
    </row>
    <row r="62" spans="3:8" x14ac:dyDescent="0.3">
      <c r="C62" t="s">
        <v>33</v>
      </c>
      <c r="G62" t="s">
        <v>34</v>
      </c>
    </row>
    <row r="63" spans="3:8" x14ac:dyDescent="0.3">
      <c r="D63" s="2" t="s">
        <v>22</v>
      </c>
      <c r="E63" t="s">
        <v>7</v>
      </c>
      <c r="G63" t="s">
        <v>22</v>
      </c>
      <c r="H63" t="s">
        <v>7</v>
      </c>
    </row>
    <row r="64" spans="3:8" x14ac:dyDescent="0.3">
      <c r="C64" t="s">
        <v>35</v>
      </c>
      <c r="D64" s="3">
        <f>AVERAGE(K21:K25)</f>
        <v>5.4442759466666661</v>
      </c>
      <c r="E64" s="3">
        <f>AVERAGE(K9:K15)</f>
        <v>7.1629690666666663</v>
      </c>
      <c r="F64" t="s">
        <v>35</v>
      </c>
      <c r="G64">
        <f>(STDEVA(K21:K25))/(SQRT(COUNT(K21:K25)))</f>
        <v>0.64519174942623292</v>
      </c>
      <c r="H64">
        <f>(STDEVA(K9:K15))/(SQRT(COUNT(K9:K15)))</f>
        <v>0.38943957500046772</v>
      </c>
    </row>
    <row r="65" spans="3:8" x14ac:dyDescent="0.3">
      <c r="C65" t="s">
        <v>36</v>
      </c>
      <c r="D65" s="3">
        <f>AVERAGE(K16:K20)</f>
        <v>4.3207494400000002</v>
      </c>
      <c r="E65" s="3">
        <f>AVERAGE(K2:K7)</f>
        <v>4.192771022222221</v>
      </c>
      <c r="F65" t="s">
        <v>36</v>
      </c>
      <c r="G65">
        <f>(STDEVA(K16:K20))/(SQRT(COUNT(K16:K20)))</f>
        <v>0.89702203005480941</v>
      </c>
      <c r="H65">
        <f>(STDEVA(K2:K7))/(SQRT(COUNT(K2:K7)))</f>
        <v>0.507998366255351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E8199-5323-4FB0-B693-46068BE11858}">
  <dimension ref="A1:L66"/>
  <sheetViews>
    <sheetView tabSelected="1" topLeftCell="D27" zoomScale="85" zoomScaleNormal="85" workbookViewId="0">
      <selection activeCell="AA50" sqref="AA50"/>
    </sheetView>
  </sheetViews>
  <sheetFormatPr defaultRowHeight="14.4" x14ac:dyDescent="0.3"/>
  <cols>
    <col min="1" max="1" width="14.88671875" bestFit="1" customWidth="1"/>
    <col min="2" max="2" width="14.88671875" customWidth="1"/>
  </cols>
  <sheetData>
    <row r="1" spans="1:12" x14ac:dyDescent="0.3">
      <c r="A1" s="12" t="s">
        <v>91</v>
      </c>
      <c r="B1" s="12" t="s">
        <v>92</v>
      </c>
      <c r="C1" s="12" t="s">
        <v>93</v>
      </c>
      <c r="D1" s="12" t="s">
        <v>94</v>
      </c>
      <c r="E1" s="12" t="s">
        <v>95</v>
      </c>
      <c r="F1" s="12" t="s">
        <v>96</v>
      </c>
      <c r="G1" s="12" t="s">
        <v>133</v>
      </c>
      <c r="H1" s="12" t="s">
        <v>134</v>
      </c>
      <c r="I1" s="12" t="s">
        <v>135</v>
      </c>
      <c r="J1" s="12" t="s">
        <v>136</v>
      </c>
      <c r="K1" s="12" t="s">
        <v>137</v>
      </c>
      <c r="L1" s="12" t="s">
        <v>138</v>
      </c>
    </row>
    <row r="2" spans="1:12" x14ac:dyDescent="0.3">
      <c r="A2" t="s">
        <v>97</v>
      </c>
      <c r="B2" t="s">
        <v>98</v>
      </c>
      <c r="C2" t="s">
        <v>99</v>
      </c>
      <c r="D2" t="s">
        <v>100</v>
      </c>
      <c r="E2" t="s">
        <v>100</v>
      </c>
      <c r="F2">
        <v>19.98</v>
      </c>
      <c r="G2" s="3">
        <v>34.190106999999998</v>
      </c>
      <c r="H2" s="3">
        <v>50.117722666666666</v>
      </c>
      <c r="I2" s="3">
        <v>37.066196000000005</v>
      </c>
      <c r="J2" s="3">
        <v>766.9957119999998</v>
      </c>
      <c r="K2" s="3">
        <v>4.0400789333333336</v>
      </c>
      <c r="L2" s="3">
        <v>119.80789333333333</v>
      </c>
    </row>
    <row r="3" spans="1:12" x14ac:dyDescent="0.3">
      <c r="A3" t="s">
        <v>101</v>
      </c>
      <c r="B3" t="s">
        <v>98</v>
      </c>
      <c r="C3" t="s">
        <v>99</v>
      </c>
      <c r="D3" t="s">
        <v>100</v>
      </c>
      <c r="E3" t="s">
        <v>100</v>
      </c>
      <c r="F3">
        <v>20.47</v>
      </c>
      <c r="G3" s="3">
        <v>34.158438333333336</v>
      </c>
      <c r="H3" s="3">
        <v>60.823130666666657</v>
      </c>
      <c r="I3" s="3">
        <v>33.553483666666672</v>
      </c>
      <c r="J3" s="3">
        <v>614.83340799999996</v>
      </c>
      <c r="K3" s="3">
        <v>3.6545413333333334</v>
      </c>
      <c r="L3" s="3">
        <v>148.19974399999998</v>
      </c>
    </row>
    <row r="4" spans="1:12" x14ac:dyDescent="0.3">
      <c r="A4" t="s">
        <v>102</v>
      </c>
      <c r="B4" t="s">
        <v>98</v>
      </c>
      <c r="C4" t="s">
        <v>99</v>
      </c>
      <c r="D4" t="s">
        <v>103</v>
      </c>
      <c r="E4" t="s">
        <v>104</v>
      </c>
      <c r="F4">
        <v>17.940000000000001</v>
      </c>
      <c r="G4" s="3">
        <v>18.876652333333332</v>
      </c>
      <c r="H4" s="3">
        <v>30.709840000000003</v>
      </c>
      <c r="I4" s="3">
        <v>33.166263333333333</v>
      </c>
      <c r="J4" s="3">
        <v>628.63091199999985</v>
      </c>
      <c r="K4" s="3">
        <v>4.6208213333333337</v>
      </c>
      <c r="L4" s="3">
        <v>197.7100906666667</v>
      </c>
    </row>
    <row r="5" spans="1:12" x14ac:dyDescent="0.3">
      <c r="A5" t="s">
        <v>105</v>
      </c>
      <c r="B5" t="s">
        <v>98</v>
      </c>
      <c r="C5" t="s">
        <v>99</v>
      </c>
      <c r="D5" t="s">
        <v>103</v>
      </c>
      <c r="E5" t="s">
        <v>104</v>
      </c>
      <c r="F5">
        <v>19.23</v>
      </c>
      <c r="G5" s="3">
        <v>27.308080333333333</v>
      </c>
      <c r="H5" s="3">
        <v>53.865914666666676</v>
      </c>
      <c r="I5" s="3">
        <v>29.756545666666664</v>
      </c>
      <c r="J5" s="3">
        <v>505.53604266666673</v>
      </c>
      <c r="K5" s="3">
        <v>4.1895952000000003</v>
      </c>
      <c r="L5" s="3">
        <v>124.145056</v>
      </c>
    </row>
    <row r="6" spans="1:12" x14ac:dyDescent="0.3">
      <c r="A6" t="s">
        <v>106</v>
      </c>
      <c r="B6" t="s">
        <v>98</v>
      </c>
      <c r="C6" t="s">
        <v>99</v>
      </c>
      <c r="D6" t="s">
        <v>107</v>
      </c>
      <c r="E6" t="s">
        <v>104</v>
      </c>
      <c r="F6">
        <v>19.3</v>
      </c>
      <c r="G6" s="3">
        <v>35.592036333333333</v>
      </c>
      <c r="H6" s="3">
        <v>52.823306666666653</v>
      </c>
      <c r="I6" s="3">
        <v>39.910928499999997</v>
      </c>
      <c r="J6" s="3">
        <v>788.25928533333331</v>
      </c>
      <c r="K6" s="3">
        <v>4.2980783999999996</v>
      </c>
      <c r="L6" s="3">
        <v>99.559861333333316</v>
      </c>
    </row>
    <row r="7" spans="1:12" x14ac:dyDescent="0.3">
      <c r="A7" t="s">
        <v>108</v>
      </c>
      <c r="B7" t="s">
        <v>98</v>
      </c>
      <c r="C7" t="s">
        <v>99</v>
      </c>
      <c r="D7" t="s">
        <v>107</v>
      </c>
      <c r="E7" t="s">
        <v>100</v>
      </c>
      <c r="F7">
        <v>14.04</v>
      </c>
      <c r="G7" s="3">
        <v>16.713966000000003</v>
      </c>
      <c r="H7" s="3">
        <v>21.293887999999995</v>
      </c>
      <c r="I7" s="3">
        <v>23.358001999999999</v>
      </c>
      <c r="J7" s="3">
        <v>794.61670399999991</v>
      </c>
      <c r="K7" s="3">
        <v>3.5980261333333328</v>
      </c>
      <c r="L7" s="3">
        <v>119.33585066666667</v>
      </c>
    </row>
    <row r="8" spans="1:12" x14ac:dyDescent="0.3">
      <c r="A8" t="s">
        <v>109</v>
      </c>
      <c r="B8" t="s">
        <v>98</v>
      </c>
      <c r="C8" t="s">
        <v>99</v>
      </c>
      <c r="D8" t="s">
        <v>107</v>
      </c>
      <c r="E8" t="s">
        <v>100</v>
      </c>
      <c r="F8">
        <v>14.05</v>
      </c>
      <c r="G8" s="3">
        <v>17.769667000000002</v>
      </c>
      <c r="H8" s="3">
        <v>44.684901333333322</v>
      </c>
      <c r="I8" s="3">
        <v>20.626662666666668</v>
      </c>
      <c r="J8" s="3">
        <v>716.50879999999984</v>
      </c>
      <c r="K8" s="3">
        <v>3.5598079999999994</v>
      </c>
      <c r="L8" s="3">
        <v>84.690517333333318</v>
      </c>
    </row>
    <row r="9" spans="1:12" x14ac:dyDescent="0.3">
      <c r="A9" t="s">
        <v>110</v>
      </c>
      <c r="B9" t="s">
        <v>111</v>
      </c>
      <c r="C9" t="s">
        <v>99</v>
      </c>
      <c r="D9" t="s">
        <v>112</v>
      </c>
      <c r="E9" t="s">
        <v>100</v>
      </c>
      <c r="F9">
        <v>20.18</v>
      </c>
      <c r="G9" s="3">
        <v>34.959844666666662</v>
      </c>
      <c r="H9" s="3">
        <v>60.525397333333331</v>
      </c>
      <c r="I9" s="3">
        <v>41.139932166666668</v>
      </c>
      <c r="J9" s="3">
        <v>688.07364266666661</v>
      </c>
      <c r="K9" s="3">
        <v>6.185599466666666</v>
      </c>
      <c r="L9" s="3">
        <v>104.42103466666666</v>
      </c>
    </row>
    <row r="10" spans="1:12" x14ac:dyDescent="0.3">
      <c r="A10" t="s">
        <v>113</v>
      </c>
      <c r="B10" t="s">
        <v>111</v>
      </c>
      <c r="C10" t="s">
        <v>99</v>
      </c>
      <c r="D10" t="s">
        <v>114</v>
      </c>
      <c r="E10" t="s">
        <v>100</v>
      </c>
      <c r="F10">
        <v>17.170000000000002</v>
      </c>
      <c r="G10" s="3">
        <v>27.324151000000001</v>
      </c>
      <c r="H10" s="3">
        <v>38.854741333333337</v>
      </c>
      <c r="I10" s="3">
        <v>28.662227333333327</v>
      </c>
      <c r="J10" s="3">
        <v>448.04211199999997</v>
      </c>
      <c r="K10" s="3">
        <v>5.3293183999999982</v>
      </c>
      <c r="L10" s="3">
        <v>116.68764800000001</v>
      </c>
    </row>
    <row r="11" spans="1:12" x14ac:dyDescent="0.3">
      <c r="A11" t="s">
        <v>115</v>
      </c>
      <c r="B11" t="s">
        <v>111</v>
      </c>
      <c r="C11" t="s">
        <v>99</v>
      </c>
      <c r="D11" t="s">
        <v>114</v>
      </c>
      <c r="E11" t="s">
        <v>100</v>
      </c>
      <c r="F11">
        <v>19.14</v>
      </c>
      <c r="G11" s="3">
        <v>25.053932999999997</v>
      </c>
      <c r="H11" s="3">
        <v>50.59950933333333</v>
      </c>
      <c r="I11" s="3">
        <v>33.163787499999998</v>
      </c>
      <c r="J11" s="3">
        <v>600.62016000000006</v>
      </c>
      <c r="K11" s="3">
        <v>4.812020266666666</v>
      </c>
      <c r="L11" s="3">
        <v>96.547882666666652</v>
      </c>
    </row>
    <row r="12" spans="1:12" x14ac:dyDescent="0.3">
      <c r="A12" t="s">
        <v>116</v>
      </c>
      <c r="B12" t="s">
        <v>111</v>
      </c>
      <c r="C12" t="s">
        <v>99</v>
      </c>
      <c r="D12" t="s">
        <v>117</v>
      </c>
      <c r="E12" t="s">
        <v>104</v>
      </c>
      <c r="F12">
        <v>23.46</v>
      </c>
      <c r="G12" s="3">
        <v>35.399424666666668</v>
      </c>
      <c r="H12" s="3">
        <v>53.063658666666662</v>
      </c>
      <c r="I12" s="3">
        <v>44.168371499999999</v>
      </c>
      <c r="J12" s="3">
        <v>690.58542933333331</v>
      </c>
      <c r="K12" s="3">
        <v>5.3108047999999997</v>
      </c>
      <c r="L12" s="3">
        <v>115.29317333333331</v>
      </c>
    </row>
    <row r="13" spans="1:12" x14ac:dyDescent="0.3">
      <c r="A13" t="s">
        <v>118</v>
      </c>
      <c r="B13" t="s">
        <v>111</v>
      </c>
      <c r="C13" t="s">
        <v>99</v>
      </c>
      <c r="D13" t="s">
        <v>117</v>
      </c>
      <c r="E13" t="s">
        <v>104</v>
      </c>
      <c r="F13">
        <v>21.19</v>
      </c>
      <c r="G13" s="3">
        <v>40.414181666666664</v>
      </c>
      <c r="H13" s="3">
        <v>47.728277333333331</v>
      </c>
      <c r="I13" s="3">
        <v>38.297675499999997</v>
      </c>
      <c r="J13" s="3">
        <v>758.29973333333339</v>
      </c>
      <c r="K13" s="3">
        <v>5.2075184000000005</v>
      </c>
      <c r="L13" s="3">
        <v>116.69197866666664</v>
      </c>
    </row>
    <row r="14" spans="1:12" x14ac:dyDescent="0.3">
      <c r="A14" t="s">
        <v>119</v>
      </c>
      <c r="B14" t="s">
        <v>111</v>
      </c>
      <c r="C14" t="s">
        <v>99</v>
      </c>
      <c r="D14" t="s">
        <v>120</v>
      </c>
      <c r="E14" t="s">
        <v>104</v>
      </c>
      <c r="F14">
        <v>24.55</v>
      </c>
      <c r="G14" s="3">
        <v>22.668857000000003</v>
      </c>
      <c r="H14" s="3">
        <v>80.560144000000008</v>
      </c>
      <c r="I14" s="3">
        <v>31.657490500000002</v>
      </c>
      <c r="J14" s="3">
        <v>417.59752533333324</v>
      </c>
      <c r="K14" s="3">
        <v>4.9729045333333328</v>
      </c>
      <c r="L14" s="3">
        <v>101.76850133333333</v>
      </c>
    </row>
    <row r="15" spans="1:12" x14ac:dyDescent="0.3">
      <c r="A15" t="s">
        <v>121</v>
      </c>
      <c r="B15" t="s">
        <v>111</v>
      </c>
      <c r="C15" t="s">
        <v>99</v>
      </c>
      <c r="D15" t="s">
        <v>120</v>
      </c>
      <c r="E15" t="s">
        <v>104</v>
      </c>
      <c r="F15">
        <v>23.62</v>
      </c>
      <c r="G15" s="3">
        <v>42.353296666666665</v>
      </c>
      <c r="H15" s="3">
        <v>51.080213333333333</v>
      </c>
      <c r="I15" s="3">
        <v>48.974954333333329</v>
      </c>
      <c r="J15" s="3">
        <v>590.78954666666664</v>
      </c>
      <c r="K15" s="3">
        <v>7.112795199999999</v>
      </c>
      <c r="L15" s="3">
        <v>93.367007999999998</v>
      </c>
    </row>
    <row r="16" spans="1:12" x14ac:dyDescent="0.3">
      <c r="A16" t="s">
        <v>122</v>
      </c>
      <c r="B16" t="s">
        <v>98</v>
      </c>
      <c r="C16" t="s">
        <v>123</v>
      </c>
      <c r="D16" t="s">
        <v>107</v>
      </c>
      <c r="E16" t="s">
        <v>104</v>
      </c>
      <c r="F16">
        <v>26.99</v>
      </c>
      <c r="G16" s="3">
        <v>28.619257666666662</v>
      </c>
      <c r="H16" s="3">
        <v>48.345397333333338</v>
      </c>
      <c r="I16" s="3">
        <v>40.137714833333334</v>
      </c>
      <c r="J16" s="3">
        <v>729.31025066666655</v>
      </c>
      <c r="K16" s="3">
        <v>3.8898047999999998</v>
      </c>
      <c r="L16" s="3">
        <v>100.80925866666664</v>
      </c>
    </row>
    <row r="17" spans="1:12" x14ac:dyDescent="0.3">
      <c r="A17" t="s">
        <v>124</v>
      </c>
      <c r="B17" t="s">
        <v>98</v>
      </c>
      <c r="C17" t="s">
        <v>123</v>
      </c>
      <c r="D17" t="s">
        <v>107</v>
      </c>
      <c r="E17" t="s">
        <v>104</v>
      </c>
      <c r="F17">
        <v>18.8</v>
      </c>
      <c r="G17" s="3">
        <v>33.605891</v>
      </c>
      <c r="H17" s="3">
        <v>44.918757333333332</v>
      </c>
      <c r="I17" s="3">
        <v>37.060254</v>
      </c>
      <c r="J17" s="3">
        <v>612.46886399999994</v>
      </c>
      <c r="K17" s="3">
        <v>4.5870421333333322</v>
      </c>
      <c r="L17" s="3">
        <v>183.08975999999998</v>
      </c>
    </row>
    <row r="18" spans="1:12" x14ac:dyDescent="0.3">
      <c r="A18" t="s">
        <v>125</v>
      </c>
      <c r="B18" t="s">
        <v>98</v>
      </c>
      <c r="C18" t="s">
        <v>123</v>
      </c>
      <c r="D18" t="s">
        <v>107</v>
      </c>
      <c r="E18" t="s">
        <v>104</v>
      </c>
      <c r="F18">
        <v>18.55</v>
      </c>
      <c r="G18" s="3">
        <v>27.479421999999992</v>
      </c>
      <c r="H18" s="3">
        <v>45.592176000000002</v>
      </c>
      <c r="I18" s="3">
        <v>33.298472833333342</v>
      </c>
      <c r="J18" s="3">
        <v>711.95293866666657</v>
      </c>
      <c r="K18" s="3">
        <v>4.150077866666666</v>
      </c>
      <c r="L18" s="3">
        <v>131.60679466666664</v>
      </c>
    </row>
    <row r="19" spans="1:12" ht="15.6" x14ac:dyDescent="0.3">
      <c r="A19" s="1" t="s">
        <v>126</v>
      </c>
      <c r="B19" t="s">
        <v>98</v>
      </c>
      <c r="C19" t="s">
        <v>123</v>
      </c>
      <c r="D19" t="s">
        <v>107</v>
      </c>
      <c r="E19" t="s">
        <v>100</v>
      </c>
      <c r="F19">
        <v>19.78</v>
      </c>
      <c r="G19" s="3">
        <v>22.770244000000005</v>
      </c>
      <c r="H19" s="3">
        <v>48.158095999999993</v>
      </c>
      <c r="I19" s="3">
        <v>25.143573000000004</v>
      </c>
      <c r="J19" s="3">
        <v>638.66073600000004</v>
      </c>
      <c r="K19" s="3">
        <v>3.3000762666666668</v>
      </c>
      <c r="L19" s="3">
        <v>194.42961066666663</v>
      </c>
    </row>
    <row r="20" spans="1:12" x14ac:dyDescent="0.3">
      <c r="A20" t="s">
        <v>127</v>
      </c>
      <c r="B20" t="s">
        <v>98</v>
      </c>
      <c r="C20" t="s">
        <v>123</v>
      </c>
      <c r="D20" t="s">
        <v>107</v>
      </c>
      <c r="E20" t="s">
        <v>100</v>
      </c>
      <c r="F20">
        <v>14.8</v>
      </c>
      <c r="G20" s="3">
        <v>25.673362666666669</v>
      </c>
      <c r="H20" s="3">
        <v>59.182890666666665</v>
      </c>
      <c r="I20" s="3">
        <v>31.713939500000002</v>
      </c>
      <c r="J20" s="3">
        <v>950.42542933333334</v>
      </c>
      <c r="K20" s="3">
        <v>4.6263429333333326</v>
      </c>
      <c r="L20" s="3">
        <v>165.28855466666661</v>
      </c>
    </row>
    <row r="21" spans="1:12" x14ac:dyDescent="0.3">
      <c r="A21" t="s">
        <v>128</v>
      </c>
      <c r="B21" t="s">
        <v>111</v>
      </c>
      <c r="C21" t="s">
        <v>123</v>
      </c>
      <c r="D21" t="s">
        <v>114</v>
      </c>
      <c r="E21" t="s">
        <v>104</v>
      </c>
      <c r="F21">
        <v>22.05</v>
      </c>
      <c r="G21" s="3">
        <v>33.783613666666675</v>
      </c>
      <c r="H21" s="3">
        <v>64.616794666666664</v>
      </c>
      <c r="I21" s="3">
        <v>36.987959666666669</v>
      </c>
      <c r="J21" s="3">
        <v>583.26284799999996</v>
      </c>
      <c r="K21" s="3">
        <v>4.3968175999999994</v>
      </c>
      <c r="L21" s="3">
        <v>142.91199999999998</v>
      </c>
    </row>
    <row r="22" spans="1:12" x14ac:dyDescent="0.3">
      <c r="A22" t="s">
        <v>129</v>
      </c>
      <c r="B22" t="s">
        <v>111</v>
      </c>
      <c r="C22" t="s">
        <v>123</v>
      </c>
      <c r="D22" t="s">
        <v>114</v>
      </c>
      <c r="E22" t="s">
        <v>104</v>
      </c>
      <c r="F22">
        <v>19.8</v>
      </c>
      <c r="G22" s="3">
        <v>29.676376666666663</v>
      </c>
      <c r="H22" s="3">
        <v>47.823551999999992</v>
      </c>
      <c r="I22" s="3">
        <v>38.207059999999998</v>
      </c>
      <c r="J22" s="3">
        <v>709.73563733333333</v>
      </c>
      <c r="K22" s="3">
        <v>6.3310015999999996</v>
      </c>
      <c r="L22" s="3">
        <v>59.42540799999999</v>
      </c>
    </row>
    <row r="23" spans="1:12" x14ac:dyDescent="0.3">
      <c r="A23" t="s">
        <v>130</v>
      </c>
      <c r="B23" t="s">
        <v>111</v>
      </c>
      <c r="C23" t="s">
        <v>123</v>
      </c>
      <c r="D23" t="s">
        <v>120</v>
      </c>
      <c r="E23" t="s">
        <v>100</v>
      </c>
      <c r="F23">
        <v>26.52</v>
      </c>
      <c r="G23" s="3">
        <v>38.882977999999994</v>
      </c>
      <c r="H23" s="3">
        <v>108.78526399999998</v>
      </c>
      <c r="I23" s="3">
        <v>52.476772999999994</v>
      </c>
      <c r="J23" s="3">
        <v>607.09017599999993</v>
      </c>
      <c r="K23" s="3">
        <v>7.2378431999999995</v>
      </c>
      <c r="L23" s="3">
        <v>169.56292266666668</v>
      </c>
    </row>
    <row r="24" spans="1:12" x14ac:dyDescent="0.3">
      <c r="A24" t="s">
        <v>131</v>
      </c>
      <c r="B24" t="s">
        <v>111</v>
      </c>
      <c r="C24" t="s">
        <v>123</v>
      </c>
      <c r="D24" t="s">
        <v>117</v>
      </c>
      <c r="E24" t="s">
        <v>100</v>
      </c>
      <c r="F24">
        <v>17.89</v>
      </c>
      <c r="G24" s="3">
        <v>29.568845</v>
      </c>
      <c r="H24" s="3">
        <v>68.652975999999995</v>
      </c>
      <c r="I24" s="3">
        <v>47.038852666666671</v>
      </c>
      <c r="J24" s="3">
        <v>637.83790933333341</v>
      </c>
      <c r="K24" s="3">
        <v>6.0895669333333329</v>
      </c>
      <c r="L24" s="3">
        <v>88.094421333333315</v>
      </c>
    </row>
    <row r="25" spans="1:12" x14ac:dyDescent="0.3">
      <c r="A25" t="s">
        <v>132</v>
      </c>
      <c r="B25" t="s">
        <v>111</v>
      </c>
      <c r="C25" t="s">
        <v>123</v>
      </c>
      <c r="D25" t="s">
        <v>117</v>
      </c>
      <c r="E25" t="s">
        <v>100</v>
      </c>
      <c r="F25">
        <v>18.37</v>
      </c>
      <c r="G25" s="3">
        <v>31.249175000000001</v>
      </c>
      <c r="H25" s="3">
        <v>61.462986666666652</v>
      </c>
      <c r="I25" s="3">
        <v>38.651224499999998</v>
      </c>
      <c r="J25" s="3">
        <v>823.48492800000008</v>
      </c>
      <c r="K25" s="3">
        <v>4.571559999999999</v>
      </c>
      <c r="L25" s="3">
        <v>138.69393066666666</v>
      </c>
    </row>
    <row r="28" spans="1:12" x14ac:dyDescent="0.3">
      <c r="C28" t="s">
        <v>32</v>
      </c>
    </row>
    <row r="29" spans="1:12" x14ac:dyDescent="0.3">
      <c r="C29" t="s">
        <v>33</v>
      </c>
      <c r="G29" t="s">
        <v>34</v>
      </c>
    </row>
    <row r="30" spans="1:12" x14ac:dyDescent="0.3">
      <c r="D30" s="2" t="s">
        <v>22</v>
      </c>
      <c r="E30" t="s">
        <v>7</v>
      </c>
      <c r="G30" t="s">
        <v>22</v>
      </c>
      <c r="H30" t="s">
        <v>7</v>
      </c>
    </row>
    <row r="31" spans="1:12" x14ac:dyDescent="0.3">
      <c r="C31" t="s">
        <v>35</v>
      </c>
      <c r="D31" s="3">
        <f>AVERAGE(G21:G25)</f>
        <v>32.63219766666667</v>
      </c>
      <c r="E31">
        <f>AVERAGE(G9:G15)</f>
        <v>32.596241238095232</v>
      </c>
      <c r="F31" t="s">
        <v>35</v>
      </c>
      <c r="G31">
        <f>(STDEVA(G21:G25))/(SQRT(COUNT(G21:G25)))</f>
        <v>1.7382717368347564</v>
      </c>
      <c r="H31">
        <f>(STDEVA(G9:G15))/(SQRT(COUNT(G9:G15)))</f>
        <v>2.8990929966297445</v>
      </c>
    </row>
    <row r="32" spans="1:12" x14ac:dyDescent="0.3">
      <c r="C32" t="s">
        <v>36</v>
      </c>
      <c r="D32" s="3">
        <f>AVERAGE(G16:G20)</f>
        <v>27.629635466666667</v>
      </c>
      <c r="E32">
        <f>AVERAGE(G2:G8)</f>
        <v>26.372706761904762</v>
      </c>
      <c r="F32" t="s">
        <v>36</v>
      </c>
      <c r="G32">
        <f>(STDEVA(G16:G20))/(SQRT(COUNT(G16:G20)))</f>
        <v>1.7910644192536689</v>
      </c>
      <c r="H32">
        <f>(STDEVA(G2:G8))/(SQRT(COUNT(G2:G8)))</f>
        <v>3.2037727844956634</v>
      </c>
    </row>
    <row r="35" spans="3:8" x14ac:dyDescent="0.3">
      <c r="C35" t="s">
        <v>1</v>
      </c>
    </row>
    <row r="36" spans="3:8" x14ac:dyDescent="0.3">
      <c r="C36" t="s">
        <v>33</v>
      </c>
      <c r="G36" t="s">
        <v>34</v>
      </c>
    </row>
    <row r="37" spans="3:8" x14ac:dyDescent="0.3">
      <c r="D37" s="2" t="s">
        <v>22</v>
      </c>
      <c r="E37" t="s">
        <v>7</v>
      </c>
      <c r="G37" t="s">
        <v>22</v>
      </c>
      <c r="H37" t="s">
        <v>7</v>
      </c>
    </row>
    <row r="38" spans="3:8" x14ac:dyDescent="0.3">
      <c r="C38" t="s">
        <v>35</v>
      </c>
      <c r="D38">
        <f>AVERAGE(H21:H25)</f>
        <v>70.268314666666654</v>
      </c>
      <c r="E38">
        <f>AVERAGE(H9:H15)</f>
        <v>54.630277333333332</v>
      </c>
      <c r="F38" t="s">
        <v>35</v>
      </c>
      <c r="G38">
        <f>(STDEVA(H21:H25))/(SQRT(COUNT(H21:H25)))</f>
        <v>10.245500367516405</v>
      </c>
      <c r="H38">
        <f>(STDEVA(H9:H15))/(SQRT(COUNT(H9:H15)))</f>
        <v>4.9639651594396099</v>
      </c>
    </row>
    <row r="39" spans="3:8" x14ac:dyDescent="0.3">
      <c r="C39" t="s">
        <v>36</v>
      </c>
      <c r="D39">
        <f>AVERAGE(H16:H20)</f>
        <v>49.239463466666663</v>
      </c>
      <c r="E39">
        <f>AVERAGE(H2:H8)</f>
        <v>44.902671999999988</v>
      </c>
      <c r="F39" t="s">
        <v>36</v>
      </c>
      <c r="G39">
        <f>(STDEVA(H16:H20))/(SQRT(COUNT(H16:H20)))</f>
        <v>2.576932883153594</v>
      </c>
      <c r="H39">
        <f>(STDEVA(H2:H8))/(SQRT(COUNT(H3:H9)))</f>
        <v>5.3063136617740225</v>
      </c>
    </row>
    <row r="42" spans="3:8" x14ac:dyDescent="0.3">
      <c r="C42" t="s">
        <v>2</v>
      </c>
    </row>
    <row r="43" spans="3:8" x14ac:dyDescent="0.3">
      <c r="C43" t="s">
        <v>33</v>
      </c>
      <c r="G43" t="s">
        <v>34</v>
      </c>
    </row>
    <row r="44" spans="3:8" x14ac:dyDescent="0.3">
      <c r="D44" s="2" t="s">
        <v>22</v>
      </c>
      <c r="E44" t="s">
        <v>7</v>
      </c>
      <c r="G44" t="s">
        <v>22</v>
      </c>
      <c r="H44" t="s">
        <v>7</v>
      </c>
    </row>
    <row r="45" spans="3:8" x14ac:dyDescent="0.3">
      <c r="C45" t="s">
        <v>35</v>
      </c>
      <c r="D45">
        <f>AVERAGE(I21:I25)</f>
        <v>42.672373966666669</v>
      </c>
      <c r="E45">
        <f>AVERAGE(I9:I15)</f>
        <v>38.00920554761904</v>
      </c>
      <c r="F45" t="s">
        <v>35</v>
      </c>
      <c r="G45">
        <f>(STDEVA(I21:I25))/(SQRT(COUNT(I21:I25)))</f>
        <v>3.0299638152179771</v>
      </c>
      <c r="H45">
        <f>(STDEVA(I9:I15))/(SQRT(COUNT(I9:I15)))</f>
        <v>2.7570515547698955</v>
      </c>
    </row>
    <row r="46" spans="3:8" x14ac:dyDescent="0.3">
      <c r="C46" t="s">
        <v>36</v>
      </c>
      <c r="D46">
        <f>AVERAGE(I16:I20)</f>
        <v>33.470790833333339</v>
      </c>
      <c r="E46">
        <f>AVERAGE(I2:I8)</f>
        <v>31.06258311904762</v>
      </c>
      <c r="F46" t="s">
        <v>36</v>
      </c>
      <c r="G46">
        <f>(STDEVA(I16:I20))/(SQRT(COUNT(I16:I20)))</f>
        <v>2.5474585216542436</v>
      </c>
      <c r="H46">
        <f>(STDEVA(I2:I8))/(SQRT(COUNT(I2:I8)))</f>
        <v>2.6499837345524808</v>
      </c>
    </row>
    <row r="49" spans="3:8" x14ac:dyDescent="0.3">
      <c r="C49" t="s">
        <v>3</v>
      </c>
    </row>
    <row r="50" spans="3:8" x14ac:dyDescent="0.3">
      <c r="C50" t="s">
        <v>33</v>
      </c>
      <c r="G50" t="s">
        <v>34</v>
      </c>
    </row>
    <row r="51" spans="3:8" x14ac:dyDescent="0.3">
      <c r="D51" s="2" t="s">
        <v>22</v>
      </c>
      <c r="E51" t="s">
        <v>7</v>
      </c>
      <c r="G51" t="s">
        <v>22</v>
      </c>
      <c r="H51" t="s">
        <v>7</v>
      </c>
    </row>
    <row r="52" spans="3:8" x14ac:dyDescent="0.3">
      <c r="C52" t="s">
        <v>35</v>
      </c>
      <c r="D52">
        <f>AVERAGE(J21:J25)</f>
        <v>672.28229973333328</v>
      </c>
      <c r="E52">
        <f>AVERAGE(J9:J15)</f>
        <v>599.14402133333328</v>
      </c>
      <c r="F52" t="s">
        <v>35</v>
      </c>
      <c r="G52">
        <f>(STDEVA(J21:J25))/(SQRT(COUNT(J21:J25)))</f>
        <v>43.373885637512863</v>
      </c>
      <c r="H52">
        <f>(STDEVA(J9:J15))/(SQRT(COUNT(J9:J15)))</f>
        <v>48.172172058771679</v>
      </c>
    </row>
    <row r="53" spans="3:8" x14ac:dyDescent="0.3">
      <c r="C53" t="s">
        <v>36</v>
      </c>
      <c r="D53">
        <f>AVERAGE(J16:J20)</f>
        <v>728.56364373333327</v>
      </c>
      <c r="E53">
        <f>AVERAGE(J2:J8)</f>
        <v>687.91155199999992</v>
      </c>
      <c r="F53" t="s">
        <v>36</v>
      </c>
      <c r="G53">
        <f>(STDEVA(J16:J20))/(SQRT(COUNT(J16:J20)))</f>
        <v>59.606902098072986</v>
      </c>
      <c r="H53">
        <f>(STDEVA(J2:J8))/(SQRT(COUNT(J2:J8)))</f>
        <v>41.011961036485857</v>
      </c>
    </row>
    <row r="56" spans="3:8" x14ac:dyDescent="0.3">
      <c r="C56" t="s">
        <v>5</v>
      </c>
    </row>
    <row r="57" spans="3:8" x14ac:dyDescent="0.3">
      <c r="C57" t="s">
        <v>33</v>
      </c>
      <c r="G57" t="s">
        <v>34</v>
      </c>
    </row>
    <row r="58" spans="3:8" x14ac:dyDescent="0.3">
      <c r="D58" s="2" t="s">
        <v>22</v>
      </c>
      <c r="E58" t="s">
        <v>7</v>
      </c>
      <c r="G58" t="s">
        <v>22</v>
      </c>
      <c r="H58" t="s">
        <v>7</v>
      </c>
    </row>
    <row r="59" spans="3:8" x14ac:dyDescent="0.3">
      <c r="C59" t="s">
        <v>35</v>
      </c>
      <c r="D59" s="3">
        <f>AVERAGE(L21:L25)</f>
        <v>119.73773653333333</v>
      </c>
      <c r="E59">
        <f>AVERAGE(L9:L15)</f>
        <v>106.39674666666666</v>
      </c>
      <c r="F59" t="s">
        <v>35</v>
      </c>
      <c r="G59">
        <f>(STDEVA(L21:L25))/(SQRT(COUNT(L21:L25)))</f>
        <v>20.022249282265587</v>
      </c>
      <c r="H59">
        <f>(STDEVA(L9:L15))/(SQRT(COUNT(L9:L15)))</f>
        <v>3.7261596603518181</v>
      </c>
    </row>
    <row r="60" spans="3:8" x14ac:dyDescent="0.3">
      <c r="C60" t="s">
        <v>36</v>
      </c>
      <c r="D60">
        <f>AVERAGE(L16:L20)</f>
        <v>155.0447957333333</v>
      </c>
      <c r="E60">
        <f>AVERAGE(L2:L8)</f>
        <v>127.63557333333334</v>
      </c>
      <c r="F60" t="s">
        <v>36</v>
      </c>
      <c r="G60">
        <f>(STDEVA(L16:L20))/(SQRT(COUNT(L16:L20)))</f>
        <v>17.224185960512902</v>
      </c>
      <c r="H60">
        <f>(STDEVA(L2:L8))/(SQRT(COUNT(L2:L8)))</f>
        <v>13.894318996349844</v>
      </c>
    </row>
    <row r="62" spans="3:8" x14ac:dyDescent="0.3">
      <c r="C62" t="s">
        <v>4</v>
      </c>
    </row>
    <row r="63" spans="3:8" x14ac:dyDescent="0.3">
      <c r="C63" t="s">
        <v>33</v>
      </c>
      <c r="G63" t="s">
        <v>34</v>
      </c>
    </row>
    <row r="64" spans="3:8" x14ac:dyDescent="0.3">
      <c r="D64" s="2" t="s">
        <v>22</v>
      </c>
      <c r="E64" t="s">
        <v>7</v>
      </c>
      <c r="G64" t="s">
        <v>22</v>
      </c>
      <c r="H64" t="s">
        <v>7</v>
      </c>
    </row>
    <row r="65" spans="3:8" x14ac:dyDescent="0.3">
      <c r="C65" t="s">
        <v>35</v>
      </c>
      <c r="D65" s="3">
        <f>AVERAGE(K21:K25)</f>
        <v>5.7253578666666662</v>
      </c>
      <c r="E65" s="3">
        <f>AVERAGE(K9:K15)</f>
        <v>5.5615658666666663</v>
      </c>
      <c r="F65" t="s">
        <v>35</v>
      </c>
      <c r="G65">
        <f>(STDEVA(K21:K25))/(SQRT(COUNT(K21:K25)))</f>
        <v>0.54237133113743419</v>
      </c>
      <c r="H65">
        <f>(STDEVA(K9:K15))/(SQRT(COUNT(K9:K15)))</f>
        <v>0.30652587699921663</v>
      </c>
    </row>
    <row r="66" spans="3:8" x14ac:dyDescent="0.3">
      <c r="C66" t="s">
        <v>36</v>
      </c>
      <c r="D66" s="3">
        <f>AVERAGE(K16:K20)</f>
        <v>4.1106687999999991</v>
      </c>
      <c r="E66" s="3">
        <f>AVERAGE(K2:K8)</f>
        <v>3.9944213333333338</v>
      </c>
      <c r="F66" t="s">
        <v>36</v>
      </c>
      <c r="G66">
        <f>(STDEVA(K16:K20))/(SQRT(COUNT(K16:K20)))</f>
        <v>0.24497403950495272</v>
      </c>
      <c r="H66">
        <f>(STDEVA(K2:K8))/(SQRT(COUNT(K2:K8)))</f>
        <v>0.153242598461684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2B342-B63E-4985-B3CF-065B908E06C8}">
  <dimension ref="A1:L66"/>
  <sheetViews>
    <sheetView zoomScale="70" zoomScaleNormal="70" workbookViewId="0">
      <selection activeCell="L25" sqref="A1:L25"/>
    </sheetView>
  </sheetViews>
  <sheetFormatPr defaultRowHeight="14.4" x14ac:dyDescent="0.3"/>
  <cols>
    <col min="1" max="1" width="15.109375" bestFit="1" customWidth="1"/>
    <col min="2" max="2" width="15.109375" customWidth="1"/>
    <col min="7" max="7" width="9.33203125" bestFit="1" customWidth="1"/>
    <col min="8" max="8" width="9.5546875" bestFit="1" customWidth="1"/>
    <col min="9" max="12" width="9.33203125" bestFit="1" customWidth="1"/>
  </cols>
  <sheetData>
    <row r="1" spans="1:12" x14ac:dyDescent="0.3">
      <c r="A1" s="12" t="s">
        <v>91</v>
      </c>
      <c r="B1" s="12" t="s">
        <v>92</v>
      </c>
      <c r="C1" s="12" t="s">
        <v>93</v>
      </c>
      <c r="D1" s="12" t="s">
        <v>94</v>
      </c>
      <c r="E1" s="12" t="s">
        <v>95</v>
      </c>
      <c r="F1" s="12" t="s">
        <v>96</v>
      </c>
      <c r="G1" s="12" t="s">
        <v>133</v>
      </c>
      <c r="H1" s="12" t="s">
        <v>134</v>
      </c>
      <c r="I1" s="12" t="s">
        <v>135</v>
      </c>
      <c r="J1" s="12" t="s">
        <v>136</v>
      </c>
      <c r="K1" s="12" t="s">
        <v>137</v>
      </c>
      <c r="L1" s="12" t="s">
        <v>138</v>
      </c>
    </row>
    <row r="2" spans="1:12" x14ac:dyDescent="0.3">
      <c r="A2" t="s">
        <v>97</v>
      </c>
      <c r="B2" t="s">
        <v>98</v>
      </c>
      <c r="C2" t="s">
        <v>99</v>
      </c>
      <c r="D2" t="s">
        <v>100</v>
      </c>
      <c r="E2" t="s">
        <v>100</v>
      </c>
      <c r="F2">
        <v>19.98</v>
      </c>
      <c r="G2" s="3">
        <v>42.71157800000001</v>
      </c>
      <c r="H2" s="3">
        <v>62.019477333333327</v>
      </c>
      <c r="I2" s="3">
        <v>7.3086104833333323</v>
      </c>
      <c r="J2" s="3">
        <v>712.50726399999996</v>
      </c>
      <c r="K2" s="3">
        <v>4.5453594666666666</v>
      </c>
      <c r="L2" s="3">
        <v>121.3214613333333</v>
      </c>
    </row>
    <row r="3" spans="1:12" x14ac:dyDescent="0.3">
      <c r="A3" t="s">
        <v>101</v>
      </c>
      <c r="B3" t="s">
        <v>98</v>
      </c>
      <c r="C3" t="s">
        <v>99</v>
      </c>
      <c r="D3" t="s">
        <v>100</v>
      </c>
      <c r="E3" t="s">
        <v>100</v>
      </c>
      <c r="F3">
        <v>20.47</v>
      </c>
      <c r="G3" s="3">
        <v>39.386367999999997</v>
      </c>
      <c r="H3" s="3">
        <v>99.733087999999981</v>
      </c>
      <c r="I3" s="3">
        <v>7.8172952000000002</v>
      </c>
      <c r="J3" s="3">
        <v>589.24782933333324</v>
      </c>
      <c r="K3" s="3">
        <v>6.506826666666667</v>
      </c>
      <c r="L3" s="3">
        <v>158.72542933333332</v>
      </c>
    </row>
    <row r="4" spans="1:12" x14ac:dyDescent="0.3">
      <c r="A4" t="s">
        <v>102</v>
      </c>
      <c r="B4" t="s">
        <v>98</v>
      </c>
      <c r="C4" t="s">
        <v>99</v>
      </c>
      <c r="D4" t="s">
        <v>103</v>
      </c>
      <c r="E4" t="s">
        <v>104</v>
      </c>
      <c r="F4">
        <v>17.940000000000001</v>
      </c>
      <c r="G4" s="3">
        <v>40.038648000000002</v>
      </c>
      <c r="H4" s="3">
        <v>51.88788266666667</v>
      </c>
      <c r="I4" s="3">
        <v>5.6588141833333339</v>
      </c>
      <c r="J4" s="3">
        <v>635.32612266666661</v>
      </c>
      <c r="K4" s="3">
        <v>5.1873807999999997</v>
      </c>
      <c r="L4" s="3">
        <v>139.82856533333333</v>
      </c>
    </row>
    <row r="5" spans="1:12" x14ac:dyDescent="0.3">
      <c r="A5" t="s">
        <v>105</v>
      </c>
      <c r="B5" t="s">
        <v>98</v>
      </c>
      <c r="C5" t="s">
        <v>99</v>
      </c>
      <c r="D5" t="s">
        <v>103</v>
      </c>
      <c r="E5" t="s">
        <v>104</v>
      </c>
      <c r="F5">
        <v>19.23</v>
      </c>
      <c r="G5" s="3">
        <v>37.009799999999998</v>
      </c>
      <c r="H5" s="3">
        <v>79.611727999999999</v>
      </c>
      <c r="I5" s="3">
        <v>8.0901320333333349</v>
      </c>
      <c r="J5" s="3">
        <v>656.33851733333336</v>
      </c>
      <c r="K5" s="3">
        <v>6.6604570666666669</v>
      </c>
      <c r="L5" s="3">
        <v>111.78966400000002</v>
      </c>
    </row>
    <row r="6" spans="1:12" x14ac:dyDescent="0.3">
      <c r="A6" t="s">
        <v>106</v>
      </c>
      <c r="B6" t="s">
        <v>98</v>
      </c>
      <c r="C6" t="s">
        <v>99</v>
      </c>
      <c r="D6" t="s">
        <v>107</v>
      </c>
      <c r="E6" t="s">
        <v>104</v>
      </c>
      <c r="F6">
        <v>19.3</v>
      </c>
      <c r="G6" s="3">
        <v>30.404992333333333</v>
      </c>
      <c r="H6" s="3">
        <v>62.499098666666669</v>
      </c>
      <c r="I6" s="3">
        <v>9.2648159166666666</v>
      </c>
      <c r="J6" s="3">
        <v>646.87167999999997</v>
      </c>
      <c r="K6" s="3">
        <v>4.9241845333333334</v>
      </c>
      <c r="L6" s="3">
        <v>138.55101866666666</v>
      </c>
    </row>
    <row r="7" spans="1:12" x14ac:dyDescent="0.3">
      <c r="A7" t="s">
        <v>108</v>
      </c>
      <c r="B7" t="s">
        <v>98</v>
      </c>
      <c r="C7" t="s">
        <v>99</v>
      </c>
      <c r="D7" t="s">
        <v>107</v>
      </c>
      <c r="E7" t="s">
        <v>100</v>
      </c>
      <c r="F7">
        <v>14.04</v>
      </c>
      <c r="G7" s="3">
        <v>13.101138333333333</v>
      </c>
      <c r="H7" s="3">
        <v>34.992869333333338</v>
      </c>
      <c r="I7" s="3">
        <v>5.7482907999999995</v>
      </c>
      <c r="J7" s="3">
        <v>495.31566933333335</v>
      </c>
      <c r="K7" s="3">
        <v>3.0708757333333327</v>
      </c>
      <c r="L7" s="3">
        <v>105.209216</v>
      </c>
    </row>
    <row r="8" spans="1:12" x14ac:dyDescent="0.3">
      <c r="A8" t="s">
        <v>109</v>
      </c>
      <c r="B8" t="s">
        <v>98</v>
      </c>
      <c r="C8" t="s">
        <v>99</v>
      </c>
      <c r="D8" t="s">
        <v>107</v>
      </c>
      <c r="E8" t="s">
        <v>100</v>
      </c>
      <c r="F8">
        <v>14.05</v>
      </c>
      <c r="G8" s="3">
        <v>22.832636000000001</v>
      </c>
      <c r="H8" s="3">
        <v>62.308549333333318</v>
      </c>
      <c r="I8" s="3">
        <v>5.2473306833333346</v>
      </c>
      <c r="J8" s="3">
        <v>819.94244266666669</v>
      </c>
      <c r="K8" s="3">
        <v>5.9143914666666664</v>
      </c>
      <c r="L8" s="3">
        <v>131.61329066666667</v>
      </c>
    </row>
    <row r="9" spans="1:12" x14ac:dyDescent="0.3">
      <c r="A9" t="s">
        <v>110</v>
      </c>
      <c r="B9" t="s">
        <v>111</v>
      </c>
      <c r="C9" t="s">
        <v>99</v>
      </c>
      <c r="D9" t="s">
        <v>112</v>
      </c>
      <c r="E9" t="s">
        <v>100</v>
      </c>
      <c r="F9">
        <v>20.18</v>
      </c>
      <c r="G9" s="3">
        <v>35.435583666666666</v>
      </c>
      <c r="H9" s="3">
        <v>70.863781333333321</v>
      </c>
      <c r="I9" s="3">
        <v>5.4353949833333335</v>
      </c>
      <c r="J9" s="3">
        <v>580.31799466666655</v>
      </c>
      <c r="K9" s="3">
        <v>7.0553055999999996</v>
      </c>
      <c r="L9" s="3">
        <v>107.09955199999997</v>
      </c>
    </row>
    <row r="10" spans="1:12" x14ac:dyDescent="0.3">
      <c r="A10" t="s">
        <v>113</v>
      </c>
      <c r="B10" t="s">
        <v>111</v>
      </c>
      <c r="C10" t="s">
        <v>99</v>
      </c>
      <c r="D10" t="s">
        <v>114</v>
      </c>
      <c r="E10" t="s">
        <v>100</v>
      </c>
      <c r="F10">
        <v>17.170000000000002</v>
      </c>
      <c r="G10" s="3">
        <v>27.591207666666662</v>
      </c>
      <c r="H10" s="3">
        <v>78.825711999999996</v>
      </c>
      <c r="I10" s="3">
        <v>7.2479030500000015</v>
      </c>
      <c r="J10" s="3">
        <v>786.37111466666659</v>
      </c>
      <c r="K10" s="3">
        <v>6.172499199999999</v>
      </c>
      <c r="L10" s="3">
        <v>177.70890666666668</v>
      </c>
    </row>
    <row r="11" spans="1:12" x14ac:dyDescent="0.3">
      <c r="A11" t="s">
        <v>115</v>
      </c>
      <c r="B11" t="s">
        <v>111</v>
      </c>
      <c r="C11" t="s">
        <v>99</v>
      </c>
      <c r="D11" t="s">
        <v>114</v>
      </c>
      <c r="E11" t="s">
        <v>100</v>
      </c>
      <c r="F11">
        <v>19.14</v>
      </c>
      <c r="G11" s="3">
        <v>14.866784666666664</v>
      </c>
      <c r="H11" s="3">
        <v>50.381893333333331</v>
      </c>
      <c r="I11" s="3">
        <v>3.9664830666666671</v>
      </c>
      <c r="J11" s="3">
        <v>226.58914133333332</v>
      </c>
      <c r="K11" s="3">
        <v>3.8719407999999991</v>
      </c>
      <c r="L11" s="3">
        <v>72.177055999999979</v>
      </c>
    </row>
    <row r="12" spans="1:12" x14ac:dyDescent="0.3">
      <c r="A12" t="s">
        <v>116</v>
      </c>
      <c r="B12" t="s">
        <v>111</v>
      </c>
      <c r="C12" t="s">
        <v>99</v>
      </c>
      <c r="D12" t="s">
        <v>117</v>
      </c>
      <c r="E12" t="s">
        <v>104</v>
      </c>
      <c r="F12">
        <v>23.46</v>
      </c>
      <c r="G12" s="3">
        <v>37.009327333333324</v>
      </c>
      <c r="H12" s="3">
        <v>68.060757333333328</v>
      </c>
      <c r="I12" s="3">
        <v>8.3153833499999994</v>
      </c>
      <c r="J12" s="3">
        <v>705.00654933333328</v>
      </c>
      <c r="K12" s="3">
        <v>6.4248687999999996</v>
      </c>
      <c r="L12" s="3">
        <v>123.61887999999999</v>
      </c>
    </row>
    <row r="13" spans="1:12" x14ac:dyDescent="0.3">
      <c r="A13" t="s">
        <v>118</v>
      </c>
      <c r="B13" t="s">
        <v>111</v>
      </c>
      <c r="C13" t="s">
        <v>99</v>
      </c>
      <c r="D13" t="s">
        <v>117</v>
      </c>
      <c r="E13" t="s">
        <v>104</v>
      </c>
      <c r="F13">
        <v>21.19</v>
      </c>
      <c r="G13" s="3">
        <v>40.20644466666667</v>
      </c>
      <c r="H13" s="3">
        <v>76.29443733333332</v>
      </c>
      <c r="I13" s="3">
        <v>6.7503595833333341</v>
      </c>
      <c r="J13" s="3">
        <v>588.23445333333325</v>
      </c>
      <c r="K13" s="3">
        <v>7.7949834666666655</v>
      </c>
      <c r="L13" s="3">
        <v>106.92849066666665</v>
      </c>
    </row>
    <row r="14" spans="1:12" x14ac:dyDescent="0.3">
      <c r="A14" t="s">
        <v>119</v>
      </c>
      <c r="B14" t="s">
        <v>111</v>
      </c>
      <c r="C14" t="s">
        <v>99</v>
      </c>
      <c r="D14" t="s">
        <v>120</v>
      </c>
      <c r="E14" t="s">
        <v>104</v>
      </c>
      <c r="F14">
        <v>24.55</v>
      </c>
      <c r="G14" s="3">
        <v>34.580056999999996</v>
      </c>
      <c r="H14" s="3">
        <v>85.70281066666665</v>
      </c>
      <c r="I14" s="3">
        <v>7.2914281999999995</v>
      </c>
      <c r="J14" s="3">
        <v>586.25100799999996</v>
      </c>
      <c r="K14" s="3">
        <v>6.8184181333333322</v>
      </c>
      <c r="L14" s="3">
        <v>130.14735999999999</v>
      </c>
    </row>
    <row r="15" spans="1:12" x14ac:dyDescent="0.3">
      <c r="A15" t="s">
        <v>121</v>
      </c>
      <c r="B15" t="s">
        <v>111</v>
      </c>
      <c r="C15" t="s">
        <v>99</v>
      </c>
      <c r="D15" t="s">
        <v>120</v>
      </c>
      <c r="E15" t="s">
        <v>104</v>
      </c>
      <c r="F15">
        <v>23.62</v>
      </c>
      <c r="G15" s="3">
        <v>30.026386333333335</v>
      </c>
      <c r="H15" s="3">
        <v>77.438815999999989</v>
      </c>
      <c r="I15" s="3">
        <v>8.0261069833333334</v>
      </c>
      <c r="J15" s="3">
        <v>465.85847466666667</v>
      </c>
      <c r="K15" s="3">
        <v>6.8658389333333325</v>
      </c>
      <c r="L15" s="3">
        <v>116.12466133333331</v>
      </c>
    </row>
    <row r="16" spans="1:12" x14ac:dyDescent="0.3">
      <c r="A16" t="s">
        <v>122</v>
      </c>
      <c r="B16" t="s">
        <v>98</v>
      </c>
      <c r="C16" t="s">
        <v>123</v>
      </c>
      <c r="D16" t="s">
        <v>107</v>
      </c>
      <c r="E16" t="s">
        <v>104</v>
      </c>
      <c r="F16">
        <v>26.99</v>
      </c>
      <c r="G16" s="3">
        <v>23.566450999999997</v>
      </c>
      <c r="H16" s="3">
        <v>46.890293333333332</v>
      </c>
      <c r="I16" s="3">
        <v>5.5927589499999986</v>
      </c>
      <c r="J16" s="3">
        <v>741.28887466666652</v>
      </c>
      <c r="K16" s="3">
        <v>3.5493061333333329</v>
      </c>
      <c r="L16" s="3">
        <v>136.19080533333334</v>
      </c>
    </row>
    <row r="17" spans="1:12" x14ac:dyDescent="0.3">
      <c r="A17" t="s">
        <v>124</v>
      </c>
      <c r="B17" t="s">
        <v>98</v>
      </c>
      <c r="C17" t="s">
        <v>123</v>
      </c>
      <c r="D17" t="s">
        <v>107</v>
      </c>
      <c r="E17" t="s">
        <v>104</v>
      </c>
      <c r="F17">
        <v>18.8</v>
      </c>
      <c r="G17" s="3">
        <v>34.055160666666673</v>
      </c>
      <c r="H17" s="3">
        <v>59.936426666666662</v>
      </c>
      <c r="I17" s="3">
        <v>6.9000979833333336</v>
      </c>
      <c r="J17" s="3">
        <v>593.64778666666666</v>
      </c>
      <c r="K17" s="3">
        <v>6.8036938666666664</v>
      </c>
      <c r="L17" s="3">
        <v>126.0765333333333</v>
      </c>
    </row>
    <row r="18" spans="1:12" x14ac:dyDescent="0.3">
      <c r="A18" t="s">
        <v>125</v>
      </c>
      <c r="B18" t="s">
        <v>98</v>
      </c>
      <c r="C18" t="s">
        <v>123</v>
      </c>
      <c r="D18" t="s">
        <v>107</v>
      </c>
      <c r="E18" t="s">
        <v>104</v>
      </c>
      <c r="F18">
        <v>18.55</v>
      </c>
      <c r="G18" s="3">
        <v>20.937715333333333</v>
      </c>
      <c r="H18" s="3">
        <v>44.203114666666657</v>
      </c>
      <c r="I18" s="3">
        <v>4.7088369333333331</v>
      </c>
      <c r="J18" s="3">
        <v>773.49171199999978</v>
      </c>
      <c r="K18" s="3">
        <v>3.8095791999999999</v>
      </c>
      <c r="L18" s="3">
        <v>120.00710399999998</v>
      </c>
    </row>
    <row r="19" spans="1:12" ht="15.6" x14ac:dyDescent="0.3">
      <c r="A19" s="1" t="s">
        <v>126</v>
      </c>
      <c r="B19" t="s">
        <v>98</v>
      </c>
      <c r="C19" t="s">
        <v>123</v>
      </c>
      <c r="D19" t="s">
        <v>107</v>
      </c>
      <c r="E19" t="s">
        <v>100</v>
      </c>
      <c r="F19">
        <v>19.78</v>
      </c>
      <c r="G19" s="3">
        <v>21.47088333333333</v>
      </c>
      <c r="H19" s="3">
        <v>53.334325333333325</v>
      </c>
      <c r="I19" s="3">
        <v>3.4947872999999992</v>
      </c>
      <c r="J19" s="3">
        <v>655.44639999999993</v>
      </c>
      <c r="K19" s="3">
        <v>3.7000133333333327</v>
      </c>
      <c r="L19" s="3">
        <v>144.54682666666665</v>
      </c>
    </row>
    <row r="20" spans="1:12" x14ac:dyDescent="0.3">
      <c r="A20" t="s">
        <v>127</v>
      </c>
      <c r="B20" t="s">
        <v>98</v>
      </c>
      <c r="C20" t="s">
        <v>123</v>
      </c>
      <c r="D20" t="s">
        <v>107</v>
      </c>
      <c r="E20" t="s">
        <v>100</v>
      </c>
      <c r="F20">
        <v>14.8</v>
      </c>
      <c r="G20" s="3">
        <v>24.010521333333333</v>
      </c>
      <c r="H20" s="3">
        <v>59.796762666666652</v>
      </c>
      <c r="I20" s="3">
        <v>7.2210155</v>
      </c>
      <c r="J20" s="3">
        <v>768.18231466666657</v>
      </c>
      <c r="K20" s="3">
        <v>7.2737877333333332</v>
      </c>
      <c r="L20" s="3">
        <v>124.677728</v>
      </c>
    </row>
    <row r="21" spans="1:12" x14ac:dyDescent="0.3">
      <c r="A21" t="s">
        <v>128</v>
      </c>
      <c r="B21" t="s">
        <v>111</v>
      </c>
      <c r="C21" t="s">
        <v>123</v>
      </c>
      <c r="D21" t="s">
        <v>114</v>
      </c>
      <c r="E21" t="s">
        <v>104</v>
      </c>
      <c r="F21">
        <v>22.05</v>
      </c>
      <c r="G21" s="3">
        <v>21.975454999999997</v>
      </c>
      <c r="H21" s="3">
        <v>73.351749333333345</v>
      </c>
      <c r="I21" s="3">
        <v>5.9128346833333332</v>
      </c>
      <c r="J21" s="3">
        <v>706.05457066666656</v>
      </c>
      <c r="K21" s="3">
        <v>5.5249562666666661</v>
      </c>
      <c r="L21" s="3">
        <v>151.51270399999996</v>
      </c>
    </row>
    <row r="22" spans="1:12" x14ac:dyDescent="0.3">
      <c r="A22" t="s">
        <v>129</v>
      </c>
      <c r="B22" t="s">
        <v>111</v>
      </c>
      <c r="C22" t="s">
        <v>123</v>
      </c>
      <c r="D22" t="s">
        <v>114</v>
      </c>
      <c r="E22" t="s">
        <v>104</v>
      </c>
      <c r="F22">
        <v>19.8</v>
      </c>
      <c r="G22" s="3">
        <v>21.053518666666669</v>
      </c>
      <c r="H22" s="3">
        <v>59.959162666666671</v>
      </c>
      <c r="I22" s="3">
        <v>7.2074479333333326</v>
      </c>
      <c r="J22" s="3">
        <v>675.97375999999986</v>
      </c>
      <c r="K22" s="3">
        <v>5.3188165333333339</v>
      </c>
      <c r="L22" s="3">
        <v>113.93334399999999</v>
      </c>
    </row>
    <row r="23" spans="1:12" x14ac:dyDescent="0.3">
      <c r="A23" t="s">
        <v>130</v>
      </c>
      <c r="B23" t="s">
        <v>111</v>
      </c>
      <c r="C23" t="s">
        <v>123</v>
      </c>
      <c r="D23" t="s">
        <v>120</v>
      </c>
      <c r="E23" t="s">
        <v>100</v>
      </c>
      <c r="F23">
        <v>26.52</v>
      </c>
      <c r="G23" s="3">
        <v>29.528195666666665</v>
      </c>
      <c r="H23" s="3">
        <v>81.423029333333318</v>
      </c>
      <c r="I23" s="3">
        <v>6.2314744333333332</v>
      </c>
      <c r="J23" s="3">
        <v>525.14530133333324</v>
      </c>
      <c r="K23" s="3">
        <v>7.7584975999999992</v>
      </c>
      <c r="L23" s="3">
        <v>112.52804266666662</v>
      </c>
    </row>
    <row r="24" spans="1:12" x14ac:dyDescent="0.3">
      <c r="A24" t="s">
        <v>131</v>
      </c>
      <c r="B24" t="s">
        <v>111</v>
      </c>
      <c r="C24" t="s">
        <v>123</v>
      </c>
      <c r="D24" t="s">
        <v>117</v>
      </c>
      <c r="E24" t="s">
        <v>100</v>
      </c>
      <c r="F24">
        <v>17.89</v>
      </c>
      <c r="G24" s="3">
        <v>15.228610999999997</v>
      </c>
      <c r="H24" s="3">
        <v>64.938346666666661</v>
      </c>
      <c r="I24" s="3">
        <v>6.1372937333333333</v>
      </c>
      <c r="J24" s="3">
        <v>440.12565333333322</v>
      </c>
      <c r="K24" s="3">
        <v>4.7476015999999985</v>
      </c>
      <c r="L24" s="3">
        <v>75.533322666666649</v>
      </c>
    </row>
    <row r="25" spans="1:12" x14ac:dyDescent="0.3">
      <c r="A25" t="s">
        <v>132</v>
      </c>
      <c r="B25" t="s">
        <v>111</v>
      </c>
      <c r="C25" t="s">
        <v>123</v>
      </c>
      <c r="D25" t="s">
        <v>117</v>
      </c>
      <c r="E25" t="s">
        <v>100</v>
      </c>
      <c r="F25">
        <v>18.37</v>
      </c>
      <c r="G25" s="3">
        <v>25.078748000000004</v>
      </c>
      <c r="H25" s="3">
        <v>94.140031999999991</v>
      </c>
      <c r="I25" s="3">
        <v>7.6498298333333334</v>
      </c>
      <c r="J25" s="3">
        <v>615.12789333333342</v>
      </c>
      <c r="K25" s="3">
        <v>6.1195568000000007</v>
      </c>
      <c r="L25" s="3">
        <v>119.92265599999999</v>
      </c>
    </row>
    <row r="28" spans="1:12" x14ac:dyDescent="0.3">
      <c r="C28" t="s">
        <v>32</v>
      </c>
    </row>
    <row r="29" spans="1:12" x14ac:dyDescent="0.3">
      <c r="C29" t="s">
        <v>33</v>
      </c>
      <c r="G29" t="s">
        <v>34</v>
      </c>
    </row>
    <row r="30" spans="1:12" x14ac:dyDescent="0.3">
      <c r="D30" s="2" t="s">
        <v>22</v>
      </c>
      <c r="E30" t="s">
        <v>7</v>
      </c>
      <c r="G30" t="s">
        <v>22</v>
      </c>
      <c r="H30" t="s">
        <v>7</v>
      </c>
    </row>
    <row r="31" spans="1:12" x14ac:dyDescent="0.3">
      <c r="C31" t="s">
        <v>35</v>
      </c>
      <c r="D31">
        <f>AVERAGE(G21:G25)</f>
        <v>22.572905666666667</v>
      </c>
      <c r="E31">
        <f>AVERAGE(G9:G15)</f>
        <v>31.387970190476185</v>
      </c>
      <c r="F31" t="s">
        <v>35</v>
      </c>
      <c r="G31">
        <f>(STDEVA(G21:G25))/(SQRT(COUNT(G21:G25)))</f>
        <v>2.3585954834320675</v>
      </c>
      <c r="H31">
        <f>(STDEVA(G9:G15))/(SQRT(COUNT(G9:G15)))</f>
        <v>3.181631165363505</v>
      </c>
    </row>
    <row r="32" spans="1:12" x14ac:dyDescent="0.3">
      <c r="C32" t="s">
        <v>36</v>
      </c>
      <c r="D32">
        <f>AVERAGE(G16:G20)</f>
        <v>24.808146333333333</v>
      </c>
      <c r="E32">
        <f>AVERAGE(G2:G8)</f>
        <v>32.212165809523803</v>
      </c>
      <c r="F32" t="s">
        <v>36</v>
      </c>
      <c r="G32">
        <f>(STDEVA(G16:G20))/(SQRT(COUNT(G16:G20)))</f>
        <v>2.3854019313236194</v>
      </c>
      <c r="H32">
        <f>(STDEVA(G2:G8))/(SQRT(COUNT(G2:G8)))</f>
        <v>4.0896232721344674</v>
      </c>
    </row>
    <row r="35" spans="3:8" x14ac:dyDescent="0.3">
      <c r="C35" t="s">
        <v>1</v>
      </c>
    </row>
    <row r="36" spans="3:8" x14ac:dyDescent="0.3">
      <c r="C36" t="s">
        <v>33</v>
      </c>
      <c r="G36" t="s">
        <v>34</v>
      </c>
    </row>
    <row r="37" spans="3:8" x14ac:dyDescent="0.3">
      <c r="D37" s="2" t="s">
        <v>22</v>
      </c>
      <c r="E37" t="s">
        <v>7</v>
      </c>
      <c r="G37" t="s">
        <v>22</v>
      </c>
      <c r="H37" t="s">
        <v>7</v>
      </c>
    </row>
    <row r="38" spans="3:8" x14ac:dyDescent="0.3">
      <c r="C38" t="s">
        <v>35</v>
      </c>
      <c r="D38">
        <f>AVERAGE(H21:H25)</f>
        <v>74.762463999999994</v>
      </c>
      <c r="E38">
        <f>AVERAGE(H9:H15)</f>
        <v>72.509743999999984</v>
      </c>
      <c r="F38" t="s">
        <v>35</v>
      </c>
      <c r="G38">
        <f>(STDEVA(H21:H25))/(SQRT(COUNT(H21:H25)))</f>
        <v>6.0724558449178421</v>
      </c>
      <c r="H38">
        <f>(STDEVA(H9:H15))/(SQRT(COUNT(H9:H15)))</f>
        <v>4.2670179306017886</v>
      </c>
    </row>
    <row r="39" spans="3:8" x14ac:dyDescent="0.3">
      <c r="C39" t="s">
        <v>36</v>
      </c>
      <c r="D39">
        <f>AVERAGE(H16:H20)</f>
        <v>52.832184533333326</v>
      </c>
      <c r="E39">
        <f>AVERAGE(H2:H8)</f>
        <v>64.721813333333316</v>
      </c>
      <c r="F39" t="s">
        <v>36</v>
      </c>
      <c r="G39">
        <f>(STDEVA(H16:H20))/(SQRT(COUNT(H16:H20)))</f>
        <v>3.2326047395545272</v>
      </c>
      <c r="H39">
        <f>(STDEVA(H2:H8))/(SQRT(COUNT(H3:H9)))</f>
        <v>7.7368717127133735</v>
      </c>
    </row>
    <row r="42" spans="3:8" x14ac:dyDescent="0.3">
      <c r="C42" t="s">
        <v>2</v>
      </c>
    </row>
    <row r="43" spans="3:8" x14ac:dyDescent="0.3">
      <c r="C43" t="s">
        <v>33</v>
      </c>
      <c r="G43" t="s">
        <v>34</v>
      </c>
    </row>
    <row r="44" spans="3:8" x14ac:dyDescent="0.3">
      <c r="D44" s="2" t="s">
        <v>22</v>
      </c>
      <c r="E44" t="s">
        <v>7</v>
      </c>
      <c r="G44" t="s">
        <v>22</v>
      </c>
      <c r="H44" t="s">
        <v>7</v>
      </c>
    </row>
    <row r="45" spans="3:8" x14ac:dyDescent="0.3">
      <c r="C45" t="s">
        <v>35</v>
      </c>
      <c r="D45">
        <f>AVERAGE(I21:I25)</f>
        <v>6.6277761233333337</v>
      </c>
      <c r="E45">
        <f>AVERAGE(I9:I15)</f>
        <v>6.7190084595238107</v>
      </c>
      <c r="F45" t="s">
        <v>35</v>
      </c>
      <c r="G45">
        <f>(STDEVA(I21:I25))/(SQRT(COUNT(I21:I25)))</f>
        <v>0.3383328583259132</v>
      </c>
      <c r="H45">
        <f>(STDEVA(I9:I15))/(SQRT(COUNT(I9:I15)))</f>
        <v>0.57918982159719057</v>
      </c>
    </row>
    <row r="46" spans="3:8" x14ac:dyDescent="0.3">
      <c r="C46" t="s">
        <v>36</v>
      </c>
      <c r="D46">
        <f>AVERAGE(I16:I20)</f>
        <v>5.5834993333333331</v>
      </c>
      <c r="E46">
        <f>AVERAGE(I2:I8)</f>
        <v>7.0193270428571441</v>
      </c>
      <c r="F46" t="s">
        <v>36</v>
      </c>
      <c r="G46">
        <f>(STDEVA(I16:I20))/(SQRT(COUNT(I16:I20)))</f>
        <v>0.69075065016048109</v>
      </c>
      <c r="H46">
        <f>(STDEVA(I2:I8))/(SQRT(COUNT(I2:I8)))</f>
        <v>0.56727798612006386</v>
      </c>
    </row>
    <row r="49" spans="3:8" x14ac:dyDescent="0.3">
      <c r="C49" t="s">
        <v>3</v>
      </c>
    </row>
    <row r="50" spans="3:8" x14ac:dyDescent="0.3">
      <c r="C50" t="s">
        <v>33</v>
      </c>
      <c r="G50" t="s">
        <v>34</v>
      </c>
    </row>
    <row r="51" spans="3:8" x14ac:dyDescent="0.3">
      <c r="D51" s="2" t="s">
        <v>22</v>
      </c>
      <c r="E51" t="s">
        <v>7</v>
      </c>
      <c r="G51" t="s">
        <v>22</v>
      </c>
      <c r="H51" t="s">
        <v>7</v>
      </c>
    </row>
    <row r="52" spans="3:8" x14ac:dyDescent="0.3">
      <c r="C52" t="s">
        <v>35</v>
      </c>
      <c r="D52">
        <f>AVERAGE(J21:J25)</f>
        <v>592.48543573333325</v>
      </c>
      <c r="E52">
        <f>AVERAGE(J9:J15)</f>
        <v>562.661248</v>
      </c>
      <c r="F52" t="s">
        <v>35</v>
      </c>
      <c r="G52">
        <f>(STDEVA(J21:J25))/(SQRT(COUNT(J21:J25)))</f>
        <v>49.055645229940112</v>
      </c>
      <c r="H52">
        <f>(STDEVA(J9:J15))/(SQRT(COUNT(J9:J15)))</f>
        <v>67.98910160754059</v>
      </c>
    </row>
    <row r="53" spans="3:8" x14ac:dyDescent="0.3">
      <c r="C53" t="s">
        <v>36</v>
      </c>
      <c r="D53">
        <f>AVERAGE(J16:J20)</f>
        <v>706.41141759999994</v>
      </c>
      <c r="E53">
        <f>AVERAGE(J2:J8)</f>
        <v>650.79278933333342</v>
      </c>
      <c r="F53" t="s">
        <v>36</v>
      </c>
      <c r="G53">
        <f>(STDEVA(J16:J20))/(SQRT(COUNT(J16:J20)))</f>
        <v>35.245507595214065</v>
      </c>
      <c r="H53">
        <f>(STDEVA(J2:J8))/(SQRT(COUNT(J2:J8)))</f>
        <v>38.005809871116298</v>
      </c>
    </row>
    <row r="56" spans="3:8" x14ac:dyDescent="0.3">
      <c r="C56" t="s">
        <v>5</v>
      </c>
    </row>
    <row r="57" spans="3:8" x14ac:dyDescent="0.3">
      <c r="C57" t="s">
        <v>33</v>
      </c>
      <c r="G57" t="s">
        <v>34</v>
      </c>
    </row>
    <row r="58" spans="3:8" x14ac:dyDescent="0.3">
      <c r="D58" s="2" t="s">
        <v>22</v>
      </c>
      <c r="E58" t="s">
        <v>7</v>
      </c>
      <c r="G58" t="s">
        <v>22</v>
      </c>
      <c r="H58" t="s">
        <v>7</v>
      </c>
    </row>
    <row r="59" spans="3:8" x14ac:dyDescent="0.3">
      <c r="C59" t="s">
        <v>35</v>
      </c>
      <c r="D59" s="3">
        <f>AVERAGE(L21:L25)</f>
        <v>114.68601386666664</v>
      </c>
      <c r="E59">
        <f>AVERAGE(L9:L15)</f>
        <v>119.11498666666664</v>
      </c>
      <c r="F59" t="s">
        <v>35</v>
      </c>
      <c r="G59">
        <f>(STDEVA(L21:L25))/(SQRT(COUNT(L21:L25)))</f>
        <v>12.086736753234778</v>
      </c>
      <c r="H59">
        <f>(STDEVA(L9:L15))/(SQRT(COUNT(L9:L15)))</f>
        <v>12.031940144925997</v>
      </c>
    </row>
    <row r="60" spans="3:8" x14ac:dyDescent="0.3">
      <c r="C60" t="s">
        <v>36</v>
      </c>
      <c r="D60">
        <f>AVERAGE(L16:L20)</f>
        <v>130.29979946666666</v>
      </c>
      <c r="E60">
        <f>AVERAGE(L2:L8)</f>
        <v>129.57694933333332</v>
      </c>
      <c r="F60" t="s">
        <v>36</v>
      </c>
      <c r="G60">
        <f>(STDEVA(L16:L20))/(SQRT(COUNT(L16:L20)))</f>
        <v>4.433198498474038</v>
      </c>
      <c r="H60">
        <f>(STDEVA(L2:L8))/(SQRT(COUNT(L2:L8)))</f>
        <v>6.9311875447814</v>
      </c>
    </row>
    <row r="62" spans="3:8" x14ac:dyDescent="0.3">
      <c r="C62" t="s">
        <v>4</v>
      </c>
    </row>
    <row r="63" spans="3:8" x14ac:dyDescent="0.3">
      <c r="C63" t="s">
        <v>33</v>
      </c>
      <c r="G63" t="s">
        <v>34</v>
      </c>
    </row>
    <row r="64" spans="3:8" x14ac:dyDescent="0.3">
      <c r="D64" s="2" t="s">
        <v>22</v>
      </c>
      <c r="E64" t="s">
        <v>7</v>
      </c>
      <c r="G64" t="s">
        <v>22</v>
      </c>
      <c r="H64" t="s">
        <v>7</v>
      </c>
    </row>
    <row r="65" spans="3:8" x14ac:dyDescent="0.3">
      <c r="C65" t="s">
        <v>35</v>
      </c>
      <c r="D65" s="3">
        <f>AVERAGE(K21:K25)</f>
        <v>5.8938857599999999</v>
      </c>
      <c r="E65" s="3">
        <f>AVERAGE(K9:K15)</f>
        <v>6.4291221333333324</v>
      </c>
      <c r="F65" t="s">
        <v>35</v>
      </c>
      <c r="G65">
        <f>(STDEVA(K21:K25))/(SQRT(COUNT(K21:K25)))</f>
        <v>0.51519344396740585</v>
      </c>
      <c r="H65">
        <f>(STDEVA(K9:K15))/(SQRT(COUNT(K9:K15)))</f>
        <v>0.46815254044222859</v>
      </c>
    </row>
    <row r="66" spans="3:8" x14ac:dyDescent="0.3">
      <c r="C66" t="s">
        <v>36</v>
      </c>
      <c r="D66" s="3">
        <f>AVERAGE(K16:K20)</f>
        <v>5.0272760533333329</v>
      </c>
      <c r="E66" s="3">
        <f>AVERAGE(K2:K8)</f>
        <v>5.2584965333333331</v>
      </c>
      <c r="F66" t="s">
        <v>36</v>
      </c>
      <c r="G66">
        <f>(STDEVA(K16:K20))/(SQRT(COUNT(K16:K20)))</f>
        <v>0.82556895577682943</v>
      </c>
      <c r="H66">
        <f>(STDEVA(K2:K8))/(SQRT(COUNT(K2:K8)))</f>
        <v>0.47220583747482875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109E0-7261-4FB7-AFA8-E1D9816BBDE6}">
  <dimension ref="A1:L66"/>
  <sheetViews>
    <sheetView topLeftCell="A10" zoomScale="70" zoomScaleNormal="70" workbookViewId="0">
      <selection activeCell="AG24" sqref="AG24"/>
    </sheetView>
  </sheetViews>
  <sheetFormatPr defaultRowHeight="14.4" x14ac:dyDescent="0.3"/>
  <cols>
    <col min="1" max="1" width="20.5546875" customWidth="1"/>
    <col min="6" max="8" width="11.6640625" bestFit="1" customWidth="1"/>
    <col min="9" max="9" width="13.88671875" bestFit="1" customWidth="1"/>
    <col min="10" max="10" width="11.6640625" bestFit="1" customWidth="1"/>
  </cols>
  <sheetData>
    <row r="1" spans="1:12" x14ac:dyDescent="0.3">
      <c r="A1" s="12" t="s">
        <v>91</v>
      </c>
      <c r="B1" s="12" t="s">
        <v>92</v>
      </c>
      <c r="C1" s="12" t="s">
        <v>93</v>
      </c>
      <c r="D1" s="12" t="s">
        <v>94</v>
      </c>
      <c r="E1" s="12" t="s">
        <v>95</v>
      </c>
      <c r="F1" s="12" t="s">
        <v>96</v>
      </c>
      <c r="G1" s="12" t="s">
        <v>133</v>
      </c>
      <c r="H1" s="12" t="s">
        <v>134</v>
      </c>
      <c r="I1" s="12" t="s">
        <v>135</v>
      </c>
      <c r="J1" s="12" t="s">
        <v>136</v>
      </c>
      <c r="K1" s="12" t="s">
        <v>137</v>
      </c>
      <c r="L1" s="12" t="s">
        <v>138</v>
      </c>
    </row>
    <row r="2" spans="1:12" x14ac:dyDescent="0.3">
      <c r="A2" t="s">
        <v>97</v>
      </c>
      <c r="B2" t="s">
        <v>98</v>
      </c>
      <c r="C2" t="s">
        <v>99</v>
      </c>
      <c r="D2" t="s">
        <v>100</v>
      </c>
      <c r="E2" t="s">
        <v>100</v>
      </c>
      <c r="F2">
        <v>19.98</v>
      </c>
      <c r="G2" s="3">
        <v>19.5064806666667</v>
      </c>
      <c r="H2" s="3">
        <v>36.735962666666659</v>
      </c>
      <c r="I2" s="3">
        <v>11.723566</v>
      </c>
      <c r="J2" s="3">
        <v>411.84640000000002</v>
      </c>
      <c r="K2" s="3">
        <v>5.1896543999999984</v>
      </c>
      <c r="L2">
        <v>103.76710399999997</v>
      </c>
    </row>
    <row r="3" spans="1:12" x14ac:dyDescent="0.3">
      <c r="A3" t="s">
        <v>101</v>
      </c>
      <c r="B3" t="s">
        <v>98</v>
      </c>
      <c r="C3" t="s">
        <v>99</v>
      </c>
      <c r="D3" t="s">
        <v>100</v>
      </c>
      <c r="E3" t="s">
        <v>100</v>
      </c>
      <c r="F3">
        <v>20.47</v>
      </c>
      <c r="G3" s="3">
        <v>34.097700666666668</v>
      </c>
      <c r="H3" s="3">
        <v>53.203322666666658</v>
      </c>
      <c r="I3" s="3">
        <v>24.042817500000005</v>
      </c>
      <c r="J3" s="3">
        <v>711.93561599999998</v>
      </c>
      <c r="K3" s="3">
        <v>10.488874666666666</v>
      </c>
      <c r="L3">
        <v>126.18046933333331</v>
      </c>
    </row>
    <row r="4" spans="1:12" x14ac:dyDescent="0.3">
      <c r="A4" t="s">
        <v>102</v>
      </c>
      <c r="B4" t="s">
        <v>98</v>
      </c>
      <c r="C4" t="s">
        <v>99</v>
      </c>
      <c r="D4" t="s">
        <v>103</v>
      </c>
      <c r="E4" t="s">
        <v>104</v>
      </c>
      <c r="F4">
        <v>17.940000000000001</v>
      </c>
      <c r="G4" s="3">
        <v>29.730260666666663</v>
      </c>
      <c r="H4" s="3">
        <v>44.338447999999993</v>
      </c>
      <c r="I4" s="3">
        <v>19.950760166666669</v>
      </c>
      <c r="J4" s="3">
        <v>655.65427199999999</v>
      </c>
      <c r="K4" s="3">
        <v>6.7506431999999998</v>
      </c>
      <c r="L4">
        <v>171.7953813333333</v>
      </c>
    </row>
    <row r="5" spans="1:12" x14ac:dyDescent="0.3">
      <c r="A5" t="s">
        <v>105</v>
      </c>
      <c r="B5" t="s">
        <v>98</v>
      </c>
      <c r="C5" t="s">
        <v>99</v>
      </c>
      <c r="D5" t="s">
        <v>103</v>
      </c>
      <c r="E5" t="s">
        <v>104</v>
      </c>
      <c r="F5">
        <v>19.23</v>
      </c>
      <c r="G5" s="3">
        <v>43.112872000000003</v>
      </c>
      <c r="H5" s="3">
        <v>61.749893333333318</v>
      </c>
      <c r="I5" s="3">
        <v>22.015605166666667</v>
      </c>
      <c r="J5" s="3">
        <v>665.62346666666667</v>
      </c>
      <c r="K5" s="3">
        <v>8.0273237333333327</v>
      </c>
      <c r="L5">
        <v>121.58130133333331</v>
      </c>
    </row>
    <row r="6" spans="1:12" x14ac:dyDescent="0.3">
      <c r="A6" t="s">
        <v>106</v>
      </c>
      <c r="B6" t="s">
        <v>98</v>
      </c>
      <c r="C6" t="s">
        <v>99</v>
      </c>
      <c r="D6" t="s">
        <v>107</v>
      </c>
      <c r="E6" t="s">
        <v>104</v>
      </c>
      <c r="F6">
        <v>19.3</v>
      </c>
      <c r="G6" s="3">
        <v>32.472200000000001</v>
      </c>
      <c r="H6" s="3">
        <v>59.949418666666666</v>
      </c>
      <c r="I6" s="3">
        <v>21.798227000000001</v>
      </c>
      <c r="J6" s="3">
        <v>681.53433599999994</v>
      </c>
      <c r="K6" s="3">
        <v>6.3773397333333328</v>
      </c>
      <c r="L6">
        <v>133.19181866666662</v>
      </c>
    </row>
    <row r="7" spans="1:12" x14ac:dyDescent="0.3">
      <c r="A7" t="s">
        <v>108</v>
      </c>
      <c r="B7" t="s">
        <v>98</v>
      </c>
      <c r="C7" t="s">
        <v>99</v>
      </c>
      <c r="D7" t="s">
        <v>107</v>
      </c>
      <c r="E7" t="s">
        <v>100</v>
      </c>
      <c r="F7">
        <v>14.04</v>
      </c>
      <c r="G7" s="3">
        <v>28.852991333333328</v>
      </c>
      <c r="H7" s="3">
        <v>48.938698666666667</v>
      </c>
      <c r="I7" s="3">
        <v>21.509049666666662</v>
      </c>
      <c r="J7" s="3">
        <v>1017.3775359999997</v>
      </c>
      <c r="K7" s="3">
        <v>6.2939743999999989</v>
      </c>
      <c r="L7">
        <v>180.75769600000001</v>
      </c>
    </row>
    <row r="8" spans="1:12" x14ac:dyDescent="0.3">
      <c r="A8" t="s">
        <v>109</v>
      </c>
      <c r="B8" t="s">
        <v>98</v>
      </c>
      <c r="C8" t="s">
        <v>99</v>
      </c>
      <c r="D8" t="s">
        <v>107</v>
      </c>
      <c r="E8" t="s">
        <v>100</v>
      </c>
      <c r="F8">
        <v>14.05</v>
      </c>
      <c r="G8" s="3">
        <v>33.321582000000006</v>
      </c>
      <c r="H8" s="3">
        <v>68.644314666666645</v>
      </c>
      <c r="I8" s="3">
        <v>17.607136333333337</v>
      </c>
      <c r="J8" s="3">
        <v>709.19863466666652</v>
      </c>
      <c r="K8" s="3">
        <v>10.039567999999997</v>
      </c>
      <c r="L8">
        <v>185.67083733333331</v>
      </c>
    </row>
    <row r="9" spans="1:12" x14ac:dyDescent="0.3">
      <c r="A9" t="s">
        <v>110</v>
      </c>
      <c r="B9" t="s">
        <v>111</v>
      </c>
      <c r="C9" t="s">
        <v>99</v>
      </c>
      <c r="D9" t="s">
        <v>112</v>
      </c>
      <c r="E9" t="s">
        <v>100</v>
      </c>
      <c r="F9">
        <v>20.18</v>
      </c>
      <c r="G9" s="3">
        <v>48.921945333333333</v>
      </c>
      <c r="H9" s="3">
        <v>68.350911999999994</v>
      </c>
      <c r="I9" s="3">
        <v>22.712799833333332</v>
      </c>
      <c r="J9" s="3">
        <v>767.73192533333327</v>
      </c>
      <c r="K9" s="3">
        <v>10.7911552</v>
      </c>
      <c r="L9">
        <v>114.06109866666665</v>
      </c>
    </row>
    <row r="10" spans="1:12" x14ac:dyDescent="0.3">
      <c r="A10" t="s">
        <v>113</v>
      </c>
      <c r="B10" t="s">
        <v>111</v>
      </c>
      <c r="C10" t="s">
        <v>99</v>
      </c>
      <c r="D10" t="s">
        <v>114</v>
      </c>
      <c r="E10" t="s">
        <v>100</v>
      </c>
      <c r="F10">
        <v>17.170000000000002</v>
      </c>
      <c r="G10" s="3">
        <v>60.642660666666664</v>
      </c>
      <c r="H10" s="3">
        <v>80.684650666666656</v>
      </c>
      <c r="I10" s="3">
        <v>33.462868166666667</v>
      </c>
      <c r="J10" s="3">
        <v>1036.086016</v>
      </c>
      <c r="K10" s="3">
        <v>12.215078399999998</v>
      </c>
      <c r="L10">
        <v>134.95006933333329</v>
      </c>
    </row>
    <row r="11" spans="1:12" x14ac:dyDescent="0.3">
      <c r="A11" t="s">
        <v>115</v>
      </c>
      <c r="B11" t="s">
        <v>111</v>
      </c>
      <c r="C11" t="s">
        <v>99</v>
      </c>
      <c r="D11" t="s">
        <v>114</v>
      </c>
      <c r="E11" t="s">
        <v>100</v>
      </c>
      <c r="F11">
        <v>19.14</v>
      </c>
      <c r="G11" s="3">
        <v>51.327818666666666</v>
      </c>
      <c r="H11" s="3">
        <v>63.83835733333332</v>
      </c>
      <c r="I11" s="3">
        <v>24.675145333333333</v>
      </c>
      <c r="J11" s="3">
        <v>573.1290879999998</v>
      </c>
      <c r="K11" s="3">
        <v>7.8608095999999996</v>
      </c>
      <c r="L11">
        <v>106.59719466666668</v>
      </c>
    </row>
    <row r="12" spans="1:12" x14ac:dyDescent="0.3">
      <c r="A12" t="s">
        <v>116</v>
      </c>
      <c r="B12" t="s">
        <v>111</v>
      </c>
      <c r="C12" t="s">
        <v>99</v>
      </c>
      <c r="D12" t="s">
        <v>117</v>
      </c>
      <c r="E12" t="s">
        <v>104</v>
      </c>
      <c r="F12">
        <v>23.46</v>
      </c>
      <c r="G12" s="3">
        <v>37.464032666666668</v>
      </c>
      <c r="H12" s="3">
        <v>76.727503999999982</v>
      </c>
      <c r="I12" s="3">
        <v>24.656824166666674</v>
      </c>
      <c r="J12" s="3">
        <v>692.85469866666654</v>
      </c>
      <c r="K12" s="3">
        <v>9.4291605333333326</v>
      </c>
      <c r="L12">
        <v>153.47449599999999</v>
      </c>
    </row>
    <row r="13" spans="1:12" x14ac:dyDescent="0.3">
      <c r="A13" t="s">
        <v>118</v>
      </c>
      <c r="B13" t="s">
        <v>111</v>
      </c>
      <c r="C13" t="s">
        <v>99</v>
      </c>
      <c r="D13" t="s">
        <v>117</v>
      </c>
      <c r="E13" t="s">
        <v>104</v>
      </c>
      <c r="F13">
        <v>21.19</v>
      </c>
      <c r="G13" s="3">
        <v>30.078616</v>
      </c>
      <c r="H13" s="3">
        <v>56.300831999999978</v>
      </c>
      <c r="I13" s="3">
        <v>22.673186500000003</v>
      </c>
      <c r="J13" s="3">
        <v>711.58916266666654</v>
      </c>
      <c r="K13" s="3">
        <v>8.3287381333333315</v>
      </c>
      <c r="L13">
        <v>130.25779199999999</v>
      </c>
    </row>
    <row r="14" spans="1:12" x14ac:dyDescent="0.3">
      <c r="A14" t="s">
        <v>119</v>
      </c>
      <c r="B14" t="s">
        <v>111</v>
      </c>
      <c r="C14" t="s">
        <v>99</v>
      </c>
      <c r="D14" t="s">
        <v>120</v>
      </c>
      <c r="E14" t="s">
        <v>104</v>
      </c>
      <c r="F14">
        <v>24.55</v>
      </c>
      <c r="G14" s="3">
        <v>36.837276666666661</v>
      </c>
      <c r="H14" s="3">
        <v>83.113071999999988</v>
      </c>
      <c r="I14" s="3">
        <v>20.40680866666667</v>
      </c>
      <c r="J14" s="3">
        <v>545.43014399999993</v>
      </c>
      <c r="K14" s="3">
        <v>8.2460223999999975</v>
      </c>
      <c r="L14">
        <v>121.741536</v>
      </c>
    </row>
    <row r="15" spans="1:12" x14ac:dyDescent="0.3">
      <c r="A15" t="s">
        <v>121</v>
      </c>
      <c r="B15" t="s">
        <v>111</v>
      </c>
      <c r="C15" t="s">
        <v>99</v>
      </c>
      <c r="D15" t="s">
        <v>120</v>
      </c>
      <c r="E15" t="s">
        <v>104</v>
      </c>
      <c r="F15">
        <v>23.62</v>
      </c>
      <c r="G15" s="3">
        <v>35.560131333333331</v>
      </c>
      <c r="H15" s="3">
        <v>77.22011733333332</v>
      </c>
      <c r="I15" s="3">
        <v>24.648406333333334</v>
      </c>
      <c r="J15" s="3">
        <v>520.60676266666655</v>
      </c>
      <c r="K15" s="3">
        <v>11.112274133333331</v>
      </c>
      <c r="L15">
        <v>129.7013013333333</v>
      </c>
    </row>
    <row r="16" spans="1:12" x14ac:dyDescent="0.3">
      <c r="A16" t="s">
        <v>122</v>
      </c>
      <c r="B16" t="s">
        <v>98</v>
      </c>
      <c r="C16" t="s">
        <v>123</v>
      </c>
      <c r="D16" t="s">
        <v>107</v>
      </c>
      <c r="E16" t="s">
        <v>104</v>
      </c>
      <c r="F16">
        <v>26.99</v>
      </c>
      <c r="G16" s="3">
        <v>33.35088733333334</v>
      </c>
      <c r="H16" s="3">
        <v>59.650602666666671</v>
      </c>
      <c r="I16" s="3">
        <v>21.841306499999998</v>
      </c>
      <c r="J16" s="3">
        <v>669.72027733333323</v>
      </c>
      <c r="K16" s="3">
        <v>8.9549525333333335</v>
      </c>
      <c r="L16">
        <v>170.36626133333334</v>
      </c>
    </row>
    <row r="17" spans="1:12" x14ac:dyDescent="0.3">
      <c r="A17" t="s">
        <v>124</v>
      </c>
      <c r="B17" t="s">
        <v>98</v>
      </c>
      <c r="C17" t="s">
        <v>123</v>
      </c>
      <c r="D17" t="s">
        <v>107</v>
      </c>
      <c r="E17" t="s">
        <v>104</v>
      </c>
      <c r="F17">
        <v>18.8</v>
      </c>
      <c r="G17" s="3">
        <v>33.376411333333337</v>
      </c>
      <c r="H17" s="3">
        <v>63.348991999999988</v>
      </c>
      <c r="I17" s="3">
        <v>18.763845666666665</v>
      </c>
      <c r="J17" s="3">
        <v>620.0561919999999</v>
      </c>
      <c r="K17" s="3">
        <v>8.0206111999999994</v>
      </c>
      <c r="L17">
        <v>129.90267733333332</v>
      </c>
    </row>
    <row r="18" spans="1:12" x14ac:dyDescent="0.3">
      <c r="A18" t="s">
        <v>125</v>
      </c>
      <c r="B18" t="s">
        <v>98</v>
      </c>
      <c r="C18" t="s">
        <v>123</v>
      </c>
      <c r="D18" t="s">
        <v>107</v>
      </c>
      <c r="E18" t="s">
        <v>104</v>
      </c>
      <c r="F18">
        <v>18.55</v>
      </c>
      <c r="G18" s="3">
        <v>48.348600666666655</v>
      </c>
      <c r="H18" s="3">
        <v>59.988394666666657</v>
      </c>
      <c r="I18" s="3">
        <v>25.107920999999997</v>
      </c>
      <c r="J18" s="3">
        <v>776.48853333333329</v>
      </c>
      <c r="K18" s="3">
        <v>7.3164448000000002</v>
      </c>
      <c r="L18">
        <v>144.97123200000001</v>
      </c>
    </row>
    <row r="19" spans="1:12" ht="15.6" x14ac:dyDescent="0.3">
      <c r="A19" s="1" t="s">
        <v>126</v>
      </c>
      <c r="B19" t="s">
        <v>98</v>
      </c>
      <c r="C19" t="s">
        <v>123</v>
      </c>
      <c r="D19" t="s">
        <v>107</v>
      </c>
      <c r="E19" t="s">
        <v>100</v>
      </c>
      <c r="F19">
        <v>19.78</v>
      </c>
      <c r="G19" s="3">
        <v>40.900319333333336</v>
      </c>
      <c r="H19" s="3">
        <v>69.364287999999988</v>
      </c>
      <c r="I19" s="3">
        <v>18.407820833333332</v>
      </c>
      <c r="J19" s="3">
        <v>745.13450666666665</v>
      </c>
      <c r="K19" s="3">
        <v>11.337252266666665</v>
      </c>
      <c r="L19">
        <v>184.20274133333331</v>
      </c>
    </row>
    <row r="20" spans="1:12" x14ac:dyDescent="0.3">
      <c r="A20" t="s">
        <v>127</v>
      </c>
      <c r="B20" t="s">
        <v>98</v>
      </c>
      <c r="C20" t="s">
        <v>123</v>
      </c>
      <c r="D20" t="s">
        <v>107</v>
      </c>
      <c r="E20" t="s">
        <v>100</v>
      </c>
      <c r="F20">
        <v>14.8</v>
      </c>
      <c r="G20" s="3">
        <v>51.567933333333336</v>
      </c>
      <c r="H20" s="3">
        <v>52.435711999999988</v>
      </c>
      <c r="I20" s="3">
        <v>17.747763666666668</v>
      </c>
      <c r="J20" s="3">
        <v>887.55281066666669</v>
      </c>
      <c r="K20" s="3">
        <v>8.3391317333333319</v>
      </c>
      <c r="L20">
        <v>126.19129599999994</v>
      </c>
    </row>
    <row r="21" spans="1:12" x14ac:dyDescent="0.3">
      <c r="A21" t="s">
        <v>128</v>
      </c>
      <c r="B21" t="s">
        <v>111</v>
      </c>
      <c r="C21" t="s">
        <v>123</v>
      </c>
      <c r="D21" t="s">
        <v>114</v>
      </c>
      <c r="E21" t="s">
        <v>104</v>
      </c>
      <c r="F21">
        <v>22.05</v>
      </c>
      <c r="G21" s="3">
        <v>69.815229999999985</v>
      </c>
      <c r="H21" s="3">
        <v>67.285567999999998</v>
      </c>
      <c r="I21" s="3">
        <v>24.362199999999998</v>
      </c>
      <c r="J21" s="3">
        <v>639.93395200000009</v>
      </c>
      <c r="K21" s="3">
        <v>8.7596394666666679</v>
      </c>
      <c r="L21">
        <v>102.81435733333331</v>
      </c>
    </row>
    <row r="22" spans="1:12" x14ac:dyDescent="0.3">
      <c r="A22" t="s">
        <v>129</v>
      </c>
      <c r="B22" t="s">
        <v>111</v>
      </c>
      <c r="C22" t="s">
        <v>123</v>
      </c>
      <c r="D22" t="s">
        <v>114</v>
      </c>
      <c r="E22" t="s">
        <v>104</v>
      </c>
      <c r="F22">
        <v>19.8</v>
      </c>
      <c r="G22" s="3">
        <v>71.798066666666656</v>
      </c>
      <c r="H22" s="3">
        <v>62.257663999999991</v>
      </c>
      <c r="I22" s="3">
        <v>20.475636833333336</v>
      </c>
      <c r="J22" s="3">
        <v>698.40661333333321</v>
      </c>
      <c r="K22" s="3">
        <v>9.6307530666666654</v>
      </c>
      <c r="L22">
        <v>128.28300799999997</v>
      </c>
    </row>
    <row r="23" spans="1:12" x14ac:dyDescent="0.3">
      <c r="A23" t="s">
        <v>130</v>
      </c>
      <c r="B23" t="s">
        <v>111</v>
      </c>
      <c r="C23" t="s">
        <v>123</v>
      </c>
      <c r="D23" t="s">
        <v>120</v>
      </c>
      <c r="E23" t="s">
        <v>100</v>
      </c>
      <c r="F23">
        <v>26.52</v>
      </c>
      <c r="G23" s="3">
        <v>56.792317999999987</v>
      </c>
      <c r="H23" s="3">
        <v>80.334949333333313</v>
      </c>
      <c r="I23" s="3">
        <v>22.108696500000001</v>
      </c>
      <c r="J23" s="3">
        <v>656.50481493333325</v>
      </c>
      <c r="K23" s="3">
        <v>9.2444575999999987</v>
      </c>
      <c r="L23">
        <v>117.08606933333331</v>
      </c>
    </row>
    <row r="24" spans="1:12" x14ac:dyDescent="0.3">
      <c r="A24" t="s">
        <v>131</v>
      </c>
      <c r="B24" t="s">
        <v>111</v>
      </c>
      <c r="C24" t="s">
        <v>123</v>
      </c>
      <c r="D24" t="s">
        <v>117</v>
      </c>
      <c r="E24" t="s">
        <v>100</v>
      </c>
      <c r="F24">
        <v>17.89</v>
      </c>
      <c r="G24" s="3">
        <v>30.550810000000002</v>
      </c>
      <c r="H24" s="3">
        <v>60.697541333333319</v>
      </c>
      <c r="I24" s="3">
        <v>21.56153733333333</v>
      </c>
      <c r="J24" s="3">
        <v>621.46798933333332</v>
      </c>
      <c r="K24" s="3">
        <v>9.2654613333333309</v>
      </c>
      <c r="L24">
        <v>142.74093866666666</v>
      </c>
    </row>
    <row r="25" spans="1:12" x14ac:dyDescent="0.3">
      <c r="A25" t="s">
        <v>132</v>
      </c>
      <c r="B25" t="s">
        <v>111</v>
      </c>
      <c r="C25" t="s">
        <v>123</v>
      </c>
      <c r="D25" t="s">
        <v>117</v>
      </c>
      <c r="E25" t="s">
        <v>100</v>
      </c>
      <c r="F25">
        <v>18.37</v>
      </c>
      <c r="G25" s="3">
        <v>42.162339333333328</v>
      </c>
      <c r="H25" s="3">
        <v>68.846773333333317</v>
      </c>
      <c r="I25" s="3">
        <v>22.038382833333337</v>
      </c>
      <c r="J25" s="3">
        <v>694.34444799999983</v>
      </c>
      <c r="K25" s="3">
        <v>7.8289791999999991</v>
      </c>
      <c r="L25">
        <v>143.58974933333332</v>
      </c>
    </row>
    <row r="28" spans="1:12" x14ac:dyDescent="0.3">
      <c r="B28" t="s">
        <v>32</v>
      </c>
    </row>
    <row r="29" spans="1:12" x14ac:dyDescent="0.3">
      <c r="B29" t="s">
        <v>33</v>
      </c>
      <c r="F29" t="s">
        <v>34</v>
      </c>
    </row>
    <row r="30" spans="1:12" x14ac:dyDescent="0.3">
      <c r="C30" s="2" t="s">
        <v>22</v>
      </c>
      <c r="D30" t="s">
        <v>7</v>
      </c>
      <c r="F30" t="s">
        <v>22</v>
      </c>
      <c r="G30" t="s">
        <v>7</v>
      </c>
    </row>
    <row r="31" spans="1:12" x14ac:dyDescent="0.3">
      <c r="B31" t="s">
        <v>35</v>
      </c>
      <c r="C31" s="3">
        <f>AVERAGE(G21:G25)</f>
        <v>54.2237528</v>
      </c>
      <c r="D31">
        <f>AVERAGE(G9:G15)</f>
        <v>42.976068761904763</v>
      </c>
      <c r="E31" t="s">
        <v>35</v>
      </c>
      <c r="F31">
        <f>(STDEVA(G21:G25))/(SQRT(COUNT(G21:G25)))</f>
        <v>7.9512078075435655</v>
      </c>
      <c r="G31">
        <f>(STDEVA(G9:G15))/(SQRT(COUNT(G9:G15)))</f>
        <v>4.101745767113961</v>
      </c>
    </row>
    <row r="32" spans="1:12" x14ac:dyDescent="0.3">
      <c r="B32" t="s">
        <v>36</v>
      </c>
      <c r="C32">
        <f>AVERAGE(G16:G20)</f>
        <v>41.508830400000008</v>
      </c>
      <c r="D32">
        <f>AVERAGE(G2:G8)</f>
        <v>31.584869619047627</v>
      </c>
      <c r="E32" t="s">
        <v>36</v>
      </c>
      <c r="F32">
        <f>(STDEVA(G16:G20))/(SQRT(COUNT(G16:G20)))</f>
        <v>3.7485101693691889</v>
      </c>
      <c r="G32">
        <f>(STDEVA(G2:G8))/(SQRT(COUNT(G2:G8)))</f>
        <v>2.6717343078243627</v>
      </c>
    </row>
    <row r="35" spans="2:7" x14ac:dyDescent="0.3">
      <c r="B35" t="s">
        <v>1</v>
      </c>
    </row>
    <row r="36" spans="2:7" x14ac:dyDescent="0.3">
      <c r="B36" t="s">
        <v>33</v>
      </c>
      <c r="F36" t="s">
        <v>34</v>
      </c>
    </row>
    <row r="37" spans="2:7" x14ac:dyDescent="0.3">
      <c r="C37" s="2" t="s">
        <v>22</v>
      </c>
      <c r="D37" t="s">
        <v>7</v>
      </c>
      <c r="F37" t="s">
        <v>22</v>
      </c>
      <c r="G37" t="s">
        <v>7</v>
      </c>
    </row>
    <row r="38" spans="2:7" x14ac:dyDescent="0.3">
      <c r="B38" t="s">
        <v>35</v>
      </c>
      <c r="C38">
        <f>AVERAGE(H21:H25)</f>
        <v>67.884499199999993</v>
      </c>
      <c r="D38">
        <f>AVERAGE(H9:H15)</f>
        <v>72.319349333333321</v>
      </c>
      <c r="E38" t="s">
        <v>35</v>
      </c>
      <c r="F38">
        <f>(STDEVA(H21:H25))/(SQRT(COUNT(H21:H25)))</f>
        <v>3.461300596292022</v>
      </c>
      <c r="G38">
        <f>(STDEVA(H9:H15))/(SQRT(COUNT(H9:H15)))</f>
        <v>3.6974917099247637</v>
      </c>
    </row>
    <row r="39" spans="2:7" x14ac:dyDescent="0.3">
      <c r="B39" t="s">
        <v>36</v>
      </c>
      <c r="C39">
        <f>AVERAGE(H16:H20)</f>
        <v>60.95759786666666</v>
      </c>
      <c r="D39">
        <f>AVERAGE(H2:H8)</f>
        <v>53.365722666666656</v>
      </c>
      <c r="E39" t="s">
        <v>36</v>
      </c>
      <c r="F39">
        <f>(STDEVA(H16:H20))/(SQRT(COUNT(H16:H20)))</f>
        <v>2.7537368694106505</v>
      </c>
      <c r="G39">
        <f>(STDEVA(H2:H8))/(SQRT(COUNT(H3:H9)))</f>
        <v>4.1540005534318167</v>
      </c>
    </row>
    <row r="42" spans="2:7" x14ac:dyDescent="0.3">
      <c r="B42" t="s">
        <v>2</v>
      </c>
    </row>
    <row r="43" spans="2:7" x14ac:dyDescent="0.3">
      <c r="B43" t="s">
        <v>33</v>
      </c>
      <c r="F43" t="s">
        <v>34</v>
      </c>
    </row>
    <row r="44" spans="2:7" x14ac:dyDescent="0.3">
      <c r="C44" s="2" t="s">
        <v>22</v>
      </c>
      <c r="D44" t="s">
        <v>7</v>
      </c>
      <c r="F44" t="s">
        <v>22</v>
      </c>
      <c r="G44" t="s">
        <v>7</v>
      </c>
    </row>
    <row r="45" spans="2:7" x14ac:dyDescent="0.3">
      <c r="B45" t="s">
        <v>35</v>
      </c>
      <c r="C45">
        <f>AVERAGE(I21:I25)</f>
        <v>22.109290700000003</v>
      </c>
      <c r="D45">
        <f>AVERAGE(I9:I15)</f>
        <v>24.748005571428575</v>
      </c>
      <c r="E45" t="s">
        <v>35</v>
      </c>
      <c r="F45">
        <f>(STDEVA(I21:I25))/(SQRT(COUNT(I21:I25)))</f>
        <v>0.63440867346785812</v>
      </c>
      <c r="G45">
        <f>(STDEVA(I9:I15))/(SQRT(COUNT(I9:I15)))</f>
        <v>1.5680234742718044</v>
      </c>
    </row>
    <row r="46" spans="2:7" x14ac:dyDescent="0.3">
      <c r="B46" t="s">
        <v>36</v>
      </c>
      <c r="C46">
        <f>AVERAGE(I16:I20)</f>
        <v>20.373731533333334</v>
      </c>
      <c r="D46">
        <f>AVERAGE(I2:I8)</f>
        <v>19.806737404761908</v>
      </c>
      <c r="E46" t="s">
        <v>36</v>
      </c>
      <c r="F46">
        <f>(STDEVA(I16:I20))/(SQRT(COUNT(I16:I20)))</f>
        <v>1.376927209585125</v>
      </c>
      <c r="G46">
        <f>(STDEVA(I2:I8))/(SQRT(COUNT(I2:I8)))</f>
        <v>1.5421384086172285</v>
      </c>
    </row>
    <row r="49" spans="2:7" x14ac:dyDescent="0.3">
      <c r="B49" t="s">
        <v>3</v>
      </c>
    </row>
    <row r="50" spans="2:7" x14ac:dyDescent="0.3">
      <c r="B50" t="s">
        <v>33</v>
      </c>
      <c r="F50" t="s">
        <v>34</v>
      </c>
    </row>
    <row r="51" spans="2:7" x14ac:dyDescent="0.3">
      <c r="C51" s="2" t="s">
        <v>22</v>
      </c>
      <c r="D51" t="s">
        <v>7</v>
      </c>
      <c r="F51" t="s">
        <v>22</v>
      </c>
      <c r="G51" t="s">
        <v>7</v>
      </c>
    </row>
    <row r="52" spans="2:7" x14ac:dyDescent="0.3">
      <c r="B52" t="s">
        <v>35</v>
      </c>
      <c r="C52">
        <f>AVERAGE(J21:J25)</f>
        <v>662.13156351999999</v>
      </c>
      <c r="D52">
        <f>AVERAGE(J9:J15)</f>
        <v>692.48968533333311</v>
      </c>
      <c r="E52" t="s">
        <v>35</v>
      </c>
      <c r="F52">
        <f>(STDEVA(J21:J25))/(SQRT(COUNT(J21:J25)))</f>
        <v>15.052358100919857</v>
      </c>
      <c r="G52">
        <f>(STDEVA(J9:J15))/(SQRT(COUNT(J9:J15)))</f>
        <v>67.17106030666919</v>
      </c>
    </row>
    <row r="53" spans="2:7" x14ac:dyDescent="0.3">
      <c r="B53" t="s">
        <v>36</v>
      </c>
      <c r="C53">
        <f>AVERAGE(J16:J20)</f>
        <v>739.79046399999993</v>
      </c>
      <c r="D53">
        <f>AVERAGE(J2:J8)</f>
        <v>693.3100373333333</v>
      </c>
      <c r="E53" t="s">
        <v>36</v>
      </c>
      <c r="F53">
        <f>(STDEVA(J16:J20))/(SQRT(COUNT(J16:J20)))</f>
        <v>46.073389894888663</v>
      </c>
      <c r="G53">
        <f>(STDEVA(J2:J8))/(SQRT(COUNT(J2:J8)))</f>
        <v>66.755426485128851</v>
      </c>
    </row>
    <row r="56" spans="2:7" x14ac:dyDescent="0.3">
      <c r="B56" t="s">
        <v>5</v>
      </c>
    </row>
    <row r="57" spans="2:7" x14ac:dyDescent="0.3">
      <c r="B57" t="s">
        <v>33</v>
      </c>
      <c r="F57" t="s">
        <v>34</v>
      </c>
    </row>
    <row r="58" spans="2:7" x14ac:dyDescent="0.3">
      <c r="C58" s="2" t="s">
        <v>22</v>
      </c>
      <c r="D58" t="s">
        <v>7</v>
      </c>
      <c r="F58" t="s">
        <v>22</v>
      </c>
      <c r="G58" t="s">
        <v>7</v>
      </c>
    </row>
    <row r="59" spans="2:7" x14ac:dyDescent="0.3">
      <c r="B59" t="s">
        <v>35</v>
      </c>
      <c r="C59">
        <f>AVERAGE(L21:L25)</f>
        <v>126.90282453333332</v>
      </c>
      <c r="D59">
        <f>AVERAGE(L9:L15)</f>
        <v>127.25478399999997</v>
      </c>
      <c r="E59" t="s">
        <v>35</v>
      </c>
      <c r="F59">
        <f>(STDEVA(L21:L25))/(SQRT(COUNT(L21:L25)))</f>
        <v>7.7711876817034824</v>
      </c>
      <c r="G59">
        <f>(STDEVA(L9:L15))/(SQRT(COUNT(L9:L15)))</f>
        <v>5.7588429953294158</v>
      </c>
    </row>
    <row r="60" spans="2:7" x14ac:dyDescent="0.3">
      <c r="B60" t="s">
        <v>36</v>
      </c>
      <c r="C60">
        <f>AVERAGE(L16:L20)</f>
        <v>151.12684159999998</v>
      </c>
      <c r="D60">
        <f>AVERAGE(L2:L8)</f>
        <v>146.13494399999999</v>
      </c>
      <c r="E60" t="s">
        <v>36</v>
      </c>
      <c r="F60">
        <f>(STDEVA(L16:L20))/(SQRT(COUNT(L16:L20)))</f>
        <v>11.345282119851927</v>
      </c>
      <c r="G60">
        <f>(STDEVA(L2:L8))/(SQRT(COUNT(L2:L8)))</f>
        <v>12.328732071814921</v>
      </c>
    </row>
    <row r="62" spans="2:7" x14ac:dyDescent="0.3">
      <c r="B62" t="s">
        <v>4</v>
      </c>
    </row>
    <row r="63" spans="2:7" x14ac:dyDescent="0.3">
      <c r="B63" t="s">
        <v>33</v>
      </c>
      <c r="F63" t="s">
        <v>34</v>
      </c>
    </row>
    <row r="64" spans="2:7" x14ac:dyDescent="0.3">
      <c r="C64" s="2" t="s">
        <v>22</v>
      </c>
      <c r="D64" t="s">
        <v>7</v>
      </c>
      <c r="F64" t="s">
        <v>22</v>
      </c>
      <c r="G64" t="s">
        <v>7</v>
      </c>
    </row>
    <row r="65" spans="2:7" x14ac:dyDescent="0.3">
      <c r="B65" t="s">
        <v>35</v>
      </c>
      <c r="C65" s="3">
        <f>AVERAGE(K21:K25)</f>
        <v>8.9458581333333331</v>
      </c>
      <c r="D65" s="3">
        <f>AVERAGE(K9:K15)</f>
        <v>9.7118911999999984</v>
      </c>
      <c r="E65" t="s">
        <v>35</v>
      </c>
      <c r="F65">
        <f>(STDEVA(K21:K25))/(SQRT(COUNT(K21:K25)))</f>
        <v>0.31164762634973187</v>
      </c>
      <c r="G65">
        <f>(STDEVA(K9:K15))/(SQRT(COUNT(K9:K15)))</f>
        <v>0.63546295018233323</v>
      </c>
    </row>
    <row r="66" spans="2:7" x14ac:dyDescent="0.3">
      <c r="B66" t="s">
        <v>36</v>
      </c>
      <c r="C66" s="3">
        <f>AVERAGE(K16:K20)</f>
        <v>8.7936785066666658</v>
      </c>
      <c r="D66" s="3">
        <f>AVERAGE(K2:K8)</f>
        <v>7.5953397333333319</v>
      </c>
      <c r="E66" t="s">
        <v>36</v>
      </c>
      <c r="F66">
        <f>(STDEVA(K16:K20))/(SQRT(COUNT(K16:K20)))</f>
        <v>0.6885579873233092</v>
      </c>
      <c r="G66">
        <f>(STDEVA(K2:K8))/(SQRT(COUNT(K2:K8)))</f>
        <v>0.75924957145182881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6E1E3-1446-4D50-BFB6-89449E402053}">
  <dimension ref="A1:L66"/>
  <sheetViews>
    <sheetView zoomScale="85" zoomScaleNormal="85" workbookViewId="0">
      <selection sqref="A1:L25"/>
    </sheetView>
  </sheetViews>
  <sheetFormatPr defaultRowHeight="14.4" x14ac:dyDescent="0.3"/>
  <cols>
    <col min="1" max="1" width="15.5546875" customWidth="1"/>
    <col min="2" max="2" width="13.33203125" customWidth="1"/>
    <col min="5" max="5" width="13.5546875" customWidth="1"/>
  </cols>
  <sheetData>
    <row r="1" spans="1:12" x14ac:dyDescent="0.3">
      <c r="A1" s="12" t="s">
        <v>91</v>
      </c>
      <c r="B1" s="12" t="s">
        <v>92</v>
      </c>
      <c r="C1" s="12" t="s">
        <v>93</v>
      </c>
      <c r="D1" s="12" t="s">
        <v>94</v>
      </c>
      <c r="E1" s="12" t="s">
        <v>95</v>
      </c>
      <c r="F1" s="12" t="s">
        <v>96</v>
      </c>
      <c r="G1" s="12" t="s">
        <v>133</v>
      </c>
      <c r="H1" s="12" t="s">
        <v>134</v>
      </c>
      <c r="I1" s="12" t="s">
        <v>135</v>
      </c>
      <c r="J1" s="12" t="s">
        <v>136</v>
      </c>
      <c r="K1" s="12" t="s">
        <v>137</v>
      </c>
      <c r="L1" s="12" t="s">
        <v>138</v>
      </c>
    </row>
    <row r="2" spans="1:12" x14ac:dyDescent="0.3">
      <c r="A2" t="s">
        <v>97</v>
      </c>
      <c r="B2" t="s">
        <v>98</v>
      </c>
      <c r="C2" t="s">
        <v>99</v>
      </c>
      <c r="D2" t="s">
        <v>100</v>
      </c>
      <c r="E2" t="s">
        <v>100</v>
      </c>
      <c r="F2">
        <v>19.98</v>
      </c>
      <c r="G2">
        <v>20.393203333333336</v>
      </c>
      <c r="H2">
        <v>39.417727999999997</v>
      </c>
      <c r="I2">
        <v>11.373582199999998</v>
      </c>
      <c r="J2">
        <v>677.50681600000007</v>
      </c>
      <c r="K2">
        <v>3.4537066666666663</v>
      </c>
      <c r="L2" s="15">
        <v>212.32609066666663</v>
      </c>
    </row>
    <row r="3" spans="1:12" x14ac:dyDescent="0.3">
      <c r="A3" t="s">
        <v>101</v>
      </c>
      <c r="B3" t="s">
        <v>98</v>
      </c>
      <c r="C3" t="s">
        <v>99</v>
      </c>
      <c r="D3" t="s">
        <v>100</v>
      </c>
      <c r="E3" t="s">
        <v>100</v>
      </c>
      <c r="F3">
        <v>20.47</v>
      </c>
      <c r="G3">
        <v>31.284861333333328</v>
      </c>
      <c r="H3">
        <v>36.143743999999998</v>
      </c>
      <c r="I3">
        <v>13.369103866666666</v>
      </c>
      <c r="J3">
        <v>786.74355199999991</v>
      </c>
      <c r="K3">
        <v>4.8535946666666669</v>
      </c>
      <c r="L3" s="15">
        <v>140.75532799999999</v>
      </c>
    </row>
    <row r="4" spans="1:12" x14ac:dyDescent="0.3">
      <c r="A4" t="s">
        <v>102</v>
      </c>
      <c r="B4" t="s">
        <v>98</v>
      </c>
      <c r="C4" t="s">
        <v>99</v>
      </c>
      <c r="D4" t="s">
        <v>103</v>
      </c>
      <c r="E4" t="s">
        <v>104</v>
      </c>
      <c r="F4">
        <v>17.940000000000001</v>
      </c>
      <c r="G4">
        <v>32.03592866666667</v>
      </c>
      <c r="H4">
        <v>29.846954666666662</v>
      </c>
      <c r="I4">
        <v>10.286394266666667</v>
      </c>
      <c r="J4">
        <v>545.59470933333318</v>
      </c>
      <c r="K4">
        <v>3.3833333333333333</v>
      </c>
      <c r="L4" s="15">
        <v>156.81127466666666</v>
      </c>
    </row>
    <row r="5" spans="1:12" x14ac:dyDescent="0.3">
      <c r="A5" t="s">
        <v>105</v>
      </c>
      <c r="B5" t="s">
        <v>98</v>
      </c>
      <c r="C5" t="s">
        <v>99</v>
      </c>
      <c r="D5" t="s">
        <v>103</v>
      </c>
      <c r="E5" t="s">
        <v>104</v>
      </c>
      <c r="F5">
        <v>19.23</v>
      </c>
      <c r="G5">
        <v>36.974113666666668</v>
      </c>
      <c r="H5">
        <v>23.706069333333332</v>
      </c>
      <c r="I5">
        <v>9.2924957333333325</v>
      </c>
      <c r="J5">
        <v>693.0798933333333</v>
      </c>
      <c r="K5">
        <v>0.76306346666666669</v>
      </c>
      <c r="L5" s="15">
        <v>153.52862933333333</v>
      </c>
    </row>
    <row r="6" spans="1:12" x14ac:dyDescent="0.3">
      <c r="A6" t="s">
        <v>106</v>
      </c>
      <c r="B6" t="s">
        <v>98</v>
      </c>
      <c r="C6" t="s">
        <v>99</v>
      </c>
      <c r="D6" t="s">
        <v>107</v>
      </c>
      <c r="E6" t="s">
        <v>104</v>
      </c>
      <c r="F6">
        <v>19.3</v>
      </c>
      <c r="G6">
        <v>50.150169666666663</v>
      </c>
      <c r="H6">
        <v>26.607615999999993</v>
      </c>
      <c r="I6">
        <v>15.171906666666668</v>
      </c>
      <c r="J6">
        <v>794.60804266666651</v>
      </c>
      <c r="K6">
        <v>4.5077909333333324</v>
      </c>
      <c r="L6" s="15">
        <v>188.10034133333332</v>
      </c>
    </row>
    <row r="7" spans="1:12" x14ac:dyDescent="0.3">
      <c r="A7" t="s">
        <v>108</v>
      </c>
      <c r="B7" t="s">
        <v>98</v>
      </c>
      <c r="C7" t="s">
        <v>99</v>
      </c>
      <c r="D7" t="s">
        <v>107</v>
      </c>
      <c r="E7" t="s">
        <v>100</v>
      </c>
      <c r="F7">
        <v>14.04</v>
      </c>
      <c r="G7">
        <v>25.980832333333336</v>
      </c>
      <c r="H7">
        <v>36.031146666666665</v>
      </c>
      <c r="I7">
        <v>6.9493670666666674</v>
      </c>
      <c r="J7">
        <v>734.39445333333333</v>
      </c>
      <c r="K7">
        <v>2.6172383999999997</v>
      </c>
      <c r="L7" s="15">
        <v>151.59931733333332</v>
      </c>
    </row>
    <row r="8" spans="1:12" x14ac:dyDescent="0.3">
      <c r="A8" t="s">
        <v>109</v>
      </c>
      <c r="B8" t="s">
        <v>98</v>
      </c>
      <c r="C8" t="s">
        <v>99</v>
      </c>
      <c r="D8" t="s">
        <v>107</v>
      </c>
      <c r="E8" t="s">
        <v>100</v>
      </c>
      <c r="F8">
        <v>14.05</v>
      </c>
      <c r="G8">
        <v>22.855560333333333</v>
      </c>
      <c r="H8">
        <v>29.699711999999995</v>
      </c>
      <c r="I8">
        <v>10.433755866666667</v>
      </c>
      <c r="J8">
        <v>666.76676266666652</v>
      </c>
      <c r="K8">
        <v>2.0512202666666663</v>
      </c>
      <c r="L8" s="15">
        <v>187.19306666666662</v>
      </c>
    </row>
    <row r="9" spans="1:12" x14ac:dyDescent="0.3">
      <c r="A9" t="s">
        <v>110</v>
      </c>
      <c r="B9" t="s">
        <v>111</v>
      </c>
      <c r="C9" t="s">
        <v>99</v>
      </c>
      <c r="D9" t="s">
        <v>112</v>
      </c>
      <c r="E9" t="s">
        <v>100</v>
      </c>
      <c r="F9">
        <v>20.18</v>
      </c>
      <c r="G9">
        <v>35.345067999999991</v>
      </c>
      <c r="H9">
        <v>49.334954666666661</v>
      </c>
      <c r="I9">
        <v>12.075134333333335</v>
      </c>
      <c r="J9">
        <v>574.30702933333328</v>
      </c>
      <c r="K9">
        <v>4.3865322666666664</v>
      </c>
      <c r="L9" s="15">
        <v>125.90763733333333</v>
      </c>
    </row>
    <row r="10" spans="1:12" x14ac:dyDescent="0.3">
      <c r="A10" t="s">
        <v>113</v>
      </c>
      <c r="B10" t="s">
        <v>111</v>
      </c>
      <c r="C10" t="s">
        <v>99</v>
      </c>
      <c r="D10" t="s">
        <v>114</v>
      </c>
      <c r="E10" t="s">
        <v>100</v>
      </c>
      <c r="F10">
        <v>17.170000000000002</v>
      </c>
      <c r="G10">
        <v>29.920508999999999</v>
      </c>
      <c r="H10">
        <v>33.995733333333334</v>
      </c>
      <c r="I10">
        <v>9.8001406000000024</v>
      </c>
      <c r="J10">
        <v>781.3648639999999</v>
      </c>
      <c r="K10">
        <v>3.7328181333333332</v>
      </c>
      <c r="L10" s="15">
        <v>173.417216</v>
      </c>
    </row>
    <row r="11" spans="1:12" x14ac:dyDescent="0.3">
      <c r="A11" t="s">
        <v>115</v>
      </c>
      <c r="B11" t="s">
        <v>111</v>
      </c>
      <c r="C11" t="s">
        <v>99</v>
      </c>
      <c r="D11" t="s">
        <v>114</v>
      </c>
      <c r="E11" t="s">
        <v>100</v>
      </c>
      <c r="F11">
        <v>19.14</v>
      </c>
      <c r="G11">
        <v>27.641782999999997</v>
      </c>
      <c r="H11">
        <v>36.706730666666665</v>
      </c>
      <c r="I11">
        <v>9.2738774666666668</v>
      </c>
      <c r="J11">
        <v>461.58843733333316</v>
      </c>
      <c r="K11">
        <v>3.4952810666666663</v>
      </c>
      <c r="L11" s="15">
        <v>183.36042666666665</v>
      </c>
    </row>
    <row r="12" spans="1:12" x14ac:dyDescent="0.3">
      <c r="A12" t="s">
        <v>116</v>
      </c>
      <c r="B12" t="s">
        <v>111</v>
      </c>
      <c r="C12" t="s">
        <v>99</v>
      </c>
      <c r="D12" t="s">
        <v>117</v>
      </c>
      <c r="E12" t="s">
        <v>104</v>
      </c>
      <c r="F12">
        <v>23.46</v>
      </c>
      <c r="G12">
        <v>31.813066333333332</v>
      </c>
      <c r="H12">
        <v>34.671317333333334</v>
      </c>
      <c r="I12">
        <v>10.546653866666666</v>
      </c>
      <c r="J12">
        <v>720.38907733333326</v>
      </c>
      <c r="K12">
        <v>4.6385770666666666</v>
      </c>
      <c r="L12" s="15">
        <v>153.2882773333333</v>
      </c>
    </row>
    <row r="13" spans="1:12" x14ac:dyDescent="0.3">
      <c r="A13" t="s">
        <v>118</v>
      </c>
      <c r="B13" t="s">
        <v>111</v>
      </c>
      <c r="C13" t="s">
        <v>99</v>
      </c>
      <c r="D13" t="s">
        <v>117</v>
      </c>
      <c r="E13" t="s">
        <v>104</v>
      </c>
      <c r="F13">
        <v>21.19</v>
      </c>
      <c r="G13">
        <v>45.04111566666667</v>
      </c>
      <c r="H13">
        <v>52.955391999999982</v>
      </c>
      <c r="I13">
        <v>14.3552778</v>
      </c>
      <c r="J13">
        <v>699.51526399999989</v>
      </c>
      <c r="K13">
        <v>5.3308341333333331</v>
      </c>
      <c r="L13" s="15">
        <v>215.10421333333329</v>
      </c>
    </row>
    <row r="14" spans="1:12" x14ac:dyDescent="0.3">
      <c r="A14" t="s">
        <v>119</v>
      </c>
      <c r="B14" t="s">
        <v>111</v>
      </c>
      <c r="C14" t="s">
        <v>99</v>
      </c>
      <c r="D14" t="s">
        <v>120</v>
      </c>
      <c r="E14" t="s">
        <v>104</v>
      </c>
      <c r="F14">
        <v>24.55</v>
      </c>
      <c r="G14">
        <v>21.268582000000002</v>
      </c>
      <c r="H14">
        <v>35.797290666666662</v>
      </c>
      <c r="I14">
        <v>11.861420400000002</v>
      </c>
      <c r="J14">
        <v>643.93548799999985</v>
      </c>
      <c r="K14">
        <v>3.9495679999999997</v>
      </c>
      <c r="L14" s="15">
        <v>136.2557653333333</v>
      </c>
    </row>
    <row r="15" spans="1:12" x14ac:dyDescent="0.3">
      <c r="A15" t="s">
        <v>121</v>
      </c>
      <c r="B15" t="s">
        <v>111</v>
      </c>
      <c r="C15" t="s">
        <v>99</v>
      </c>
      <c r="D15" t="s">
        <v>120</v>
      </c>
      <c r="E15" t="s">
        <v>104</v>
      </c>
      <c r="F15">
        <v>23.62</v>
      </c>
      <c r="G15">
        <v>36.040833333333339</v>
      </c>
      <c r="H15">
        <v>38.283093333333333</v>
      </c>
      <c r="I15">
        <v>18.408315999999999</v>
      </c>
      <c r="J15">
        <v>458.41838933333327</v>
      </c>
      <c r="K15">
        <v>4.9806997333333332</v>
      </c>
      <c r="L15" s="15">
        <v>162.20511999999999</v>
      </c>
    </row>
    <row r="16" spans="1:12" x14ac:dyDescent="0.3">
      <c r="A16" t="s">
        <v>122</v>
      </c>
      <c r="B16" t="s">
        <v>98</v>
      </c>
      <c r="C16" t="s">
        <v>123</v>
      </c>
      <c r="D16" t="s">
        <v>107</v>
      </c>
      <c r="E16" t="s">
        <v>104</v>
      </c>
      <c r="F16">
        <v>26.99</v>
      </c>
      <c r="G16">
        <v>37.301199000000004</v>
      </c>
      <c r="H16">
        <v>34.238250666666666</v>
      </c>
      <c r="I16">
        <v>13.064873466666665</v>
      </c>
      <c r="J16">
        <v>605.93821866666656</v>
      </c>
      <c r="K16">
        <v>3.013277866666666</v>
      </c>
      <c r="L16" s="15">
        <v>177.9535893333333</v>
      </c>
    </row>
    <row r="17" spans="1:12" x14ac:dyDescent="0.3">
      <c r="A17" t="s">
        <v>124</v>
      </c>
      <c r="B17" t="s">
        <v>98</v>
      </c>
      <c r="C17" t="s">
        <v>123</v>
      </c>
      <c r="D17" t="s">
        <v>107</v>
      </c>
      <c r="E17" t="s">
        <v>104</v>
      </c>
      <c r="F17">
        <v>18.8</v>
      </c>
      <c r="G17">
        <v>28.113740666666661</v>
      </c>
      <c r="H17">
        <v>47.810559999999995</v>
      </c>
      <c r="I17">
        <v>14.602266933333334</v>
      </c>
      <c r="J17">
        <v>831.47933866666665</v>
      </c>
      <c r="K17">
        <v>5.6859488000000002</v>
      </c>
      <c r="L17" s="15">
        <v>165.73028266666662</v>
      </c>
    </row>
    <row r="18" spans="1:12" x14ac:dyDescent="0.3">
      <c r="A18" t="s">
        <v>125</v>
      </c>
      <c r="B18" t="s">
        <v>98</v>
      </c>
      <c r="C18" t="s">
        <v>123</v>
      </c>
      <c r="D18" t="s">
        <v>107</v>
      </c>
      <c r="E18" t="s">
        <v>104</v>
      </c>
      <c r="F18">
        <v>18.55</v>
      </c>
      <c r="G18">
        <v>32.201125666666663</v>
      </c>
      <c r="H18">
        <v>26.607615999999993</v>
      </c>
      <c r="I18">
        <v>12.0693904</v>
      </c>
      <c r="J18">
        <v>723.37723733333314</v>
      </c>
      <c r="K18">
        <v>2.5284597333333338</v>
      </c>
      <c r="L18" s="15">
        <v>194.76307200000002</v>
      </c>
    </row>
    <row r="19" spans="1:12" ht="15.6" x14ac:dyDescent="0.3">
      <c r="A19" s="1" t="s">
        <v>126</v>
      </c>
      <c r="B19" t="s">
        <v>98</v>
      </c>
      <c r="C19" t="s">
        <v>123</v>
      </c>
      <c r="D19" t="s">
        <v>107</v>
      </c>
      <c r="E19" t="s">
        <v>100</v>
      </c>
      <c r="F19">
        <v>19.78</v>
      </c>
      <c r="G19">
        <v>40.220151999999999</v>
      </c>
      <c r="H19">
        <v>26.209194666666669</v>
      </c>
      <c r="I19">
        <v>9.8195511333333307</v>
      </c>
      <c r="J19">
        <v>622.05696</v>
      </c>
      <c r="K19">
        <v>4.2864938666666665</v>
      </c>
      <c r="L19" s="15">
        <v>179.53428266666668</v>
      </c>
    </row>
    <row r="20" spans="1:12" x14ac:dyDescent="0.3">
      <c r="A20" t="s">
        <v>127</v>
      </c>
      <c r="B20" t="s">
        <v>98</v>
      </c>
      <c r="C20" t="s">
        <v>123</v>
      </c>
      <c r="D20" t="s">
        <v>107</v>
      </c>
      <c r="E20" t="s">
        <v>100</v>
      </c>
      <c r="F20">
        <v>14.8</v>
      </c>
      <c r="G20">
        <v>23.591029666666667</v>
      </c>
      <c r="H20">
        <v>29.569791999999993</v>
      </c>
      <c r="I20">
        <v>11.119066533333335</v>
      </c>
      <c r="J20">
        <v>808.11106133333328</v>
      </c>
      <c r="K20">
        <v>3.5992170666666663</v>
      </c>
      <c r="L20" s="15">
        <v>192.32274133333331</v>
      </c>
    </row>
    <row r="21" spans="1:12" x14ac:dyDescent="0.3">
      <c r="A21" t="s">
        <v>128</v>
      </c>
      <c r="B21" t="s">
        <v>111</v>
      </c>
      <c r="C21" t="s">
        <v>123</v>
      </c>
      <c r="D21" t="s">
        <v>114</v>
      </c>
      <c r="E21" t="s">
        <v>104</v>
      </c>
      <c r="F21">
        <v>22.05</v>
      </c>
      <c r="G21">
        <v>44.474860999999997</v>
      </c>
      <c r="H21">
        <v>41.842901333333337</v>
      </c>
      <c r="I21">
        <v>13.798512400000002</v>
      </c>
      <c r="J21">
        <v>678.10444800000005</v>
      </c>
      <c r="K21">
        <v>3.4108330666666662</v>
      </c>
      <c r="L21" s="15">
        <v>168.83970133333332</v>
      </c>
    </row>
    <row r="22" spans="1:12" x14ac:dyDescent="0.3">
      <c r="A22" t="s">
        <v>129</v>
      </c>
      <c r="B22" t="s">
        <v>111</v>
      </c>
      <c r="C22" t="s">
        <v>123</v>
      </c>
      <c r="D22" t="s">
        <v>114</v>
      </c>
      <c r="E22" t="s">
        <v>104</v>
      </c>
      <c r="F22">
        <v>19.8</v>
      </c>
      <c r="G22">
        <v>33.66001133333333</v>
      </c>
      <c r="H22">
        <v>41.461802666666664</v>
      </c>
      <c r="I22">
        <v>13.428523866666668</v>
      </c>
      <c r="J22">
        <v>624.15300266666668</v>
      </c>
      <c r="K22">
        <v>3.8891551999999994</v>
      </c>
      <c r="L22" s="15">
        <v>210.68476799999999</v>
      </c>
    </row>
    <row r="23" spans="1:12" x14ac:dyDescent="0.3">
      <c r="A23" t="s">
        <v>130</v>
      </c>
      <c r="B23" t="s">
        <v>111</v>
      </c>
      <c r="C23" t="s">
        <v>123</v>
      </c>
      <c r="D23" t="s">
        <v>120</v>
      </c>
      <c r="E23" t="s">
        <v>100</v>
      </c>
      <c r="F23">
        <v>26.52</v>
      </c>
      <c r="G23">
        <v>37.073846333333336</v>
      </c>
      <c r="H23">
        <v>49.023146666666662</v>
      </c>
      <c r="I23">
        <v>14.203360666666667</v>
      </c>
      <c r="J23">
        <v>435.56979199999989</v>
      </c>
      <c r="K23">
        <v>6.7807413333333315</v>
      </c>
      <c r="L23" s="15">
        <v>147.65841066666664</v>
      </c>
    </row>
    <row r="24" spans="1:12" x14ac:dyDescent="0.3">
      <c r="A24" t="s">
        <v>131</v>
      </c>
      <c r="B24" t="s">
        <v>111</v>
      </c>
      <c r="C24" t="s">
        <v>123</v>
      </c>
      <c r="D24" t="s">
        <v>117</v>
      </c>
      <c r="E24" t="s">
        <v>100</v>
      </c>
      <c r="F24">
        <v>17.89</v>
      </c>
      <c r="G24">
        <v>32.89641833333333</v>
      </c>
      <c r="H24">
        <v>32.835114666666662</v>
      </c>
      <c r="I24">
        <v>13.235012733333333</v>
      </c>
      <c r="J24">
        <v>682.59101866666663</v>
      </c>
      <c r="K24">
        <v>5.1186314666666668</v>
      </c>
      <c r="L24" s="15">
        <v>144.21336533333331</v>
      </c>
    </row>
    <row r="25" spans="1:12" x14ac:dyDescent="0.3">
      <c r="A25" t="s">
        <v>132</v>
      </c>
      <c r="B25" t="s">
        <v>111</v>
      </c>
      <c r="C25" t="s">
        <v>123</v>
      </c>
      <c r="D25" t="s">
        <v>117</v>
      </c>
      <c r="E25" t="s">
        <v>100</v>
      </c>
      <c r="F25">
        <v>18.37</v>
      </c>
      <c r="G25">
        <v>22.017049666666665</v>
      </c>
      <c r="H25">
        <v>37.416959999999996</v>
      </c>
      <c r="I25">
        <v>9.8290583333333341</v>
      </c>
      <c r="J25">
        <v>749.2832853333332</v>
      </c>
      <c r="K25">
        <v>3.209457066666666</v>
      </c>
      <c r="L25" s="15">
        <v>136.01757866666665</v>
      </c>
    </row>
    <row r="28" spans="1:12" x14ac:dyDescent="0.3">
      <c r="B28" t="s">
        <v>32</v>
      </c>
    </row>
    <row r="29" spans="1:12" x14ac:dyDescent="0.3">
      <c r="B29" t="s">
        <v>33</v>
      </c>
      <c r="F29" t="s">
        <v>34</v>
      </c>
    </row>
    <row r="30" spans="1:12" x14ac:dyDescent="0.3">
      <c r="C30" s="2" t="s">
        <v>22</v>
      </c>
      <c r="D30" t="s">
        <v>7</v>
      </c>
      <c r="F30" t="s">
        <v>22</v>
      </c>
      <c r="G30" t="s">
        <v>7</v>
      </c>
    </row>
    <row r="31" spans="1:12" x14ac:dyDescent="0.3">
      <c r="B31" t="s">
        <v>35</v>
      </c>
      <c r="C31">
        <f>AVERAGE(G21:G25)</f>
        <v>34.024437333333331</v>
      </c>
      <c r="D31">
        <f>AVERAGE(G9:G15)</f>
        <v>32.438708190476184</v>
      </c>
      <c r="E31" t="s">
        <v>35</v>
      </c>
      <c r="F31">
        <f>(STDEVA(G21:G25))/(SQRT(COUNT(G21:G25)))</f>
        <v>3.6338192154643827</v>
      </c>
      <c r="G31">
        <f>(STDEVA(G9:G15))/(SQRT(COUNT(G9:G15)))</f>
        <v>2.8231942074017065</v>
      </c>
    </row>
    <row r="32" spans="1:12" x14ac:dyDescent="0.3">
      <c r="B32" t="s">
        <v>36</v>
      </c>
      <c r="C32">
        <f>AVERAGE(G16:G20)</f>
        <v>32.28544939999999</v>
      </c>
      <c r="D32">
        <f>AVERAGE(G2:G8)</f>
        <v>31.382095619047618</v>
      </c>
      <c r="E32" t="s">
        <v>36</v>
      </c>
      <c r="F32">
        <f>(STDEVA(G16:G20))/(SQRT(COUNT(G16:G20)))</f>
        <v>3.0093225828041184</v>
      </c>
      <c r="G32">
        <f>(STDEVA(G2:G8))/(SQRT(COUNT(G2:G8)))</f>
        <v>3.8003114665256081</v>
      </c>
    </row>
    <row r="35" spans="2:7" x14ac:dyDescent="0.3">
      <c r="B35" t="s">
        <v>1</v>
      </c>
    </row>
    <row r="36" spans="2:7" x14ac:dyDescent="0.3">
      <c r="B36" t="s">
        <v>33</v>
      </c>
      <c r="F36" t="s">
        <v>34</v>
      </c>
    </row>
    <row r="37" spans="2:7" x14ac:dyDescent="0.3">
      <c r="C37" s="2" t="s">
        <v>22</v>
      </c>
      <c r="D37" t="s">
        <v>7</v>
      </c>
      <c r="F37" t="s">
        <v>22</v>
      </c>
      <c r="G37" t="s">
        <v>7</v>
      </c>
    </row>
    <row r="38" spans="2:7" x14ac:dyDescent="0.3">
      <c r="B38" t="s">
        <v>35</v>
      </c>
      <c r="C38">
        <f>AVERAGE(H21:H25)</f>
        <v>40.515985066666666</v>
      </c>
      <c r="D38">
        <f>AVERAGE(H9:H15)</f>
        <v>40.249215999999997</v>
      </c>
      <c r="E38" t="s">
        <v>35</v>
      </c>
      <c r="F38">
        <f>(STDEVA(H21:H25))/(SQRT(COUNT(H21:H25)))</f>
        <v>2.6798022563722155</v>
      </c>
      <c r="G38">
        <f>(STDEVA(H9:H15))/(SQRT(COUNT(H9:H15)))</f>
        <v>2.888610782063624</v>
      </c>
    </row>
    <row r="39" spans="2:7" x14ac:dyDescent="0.3">
      <c r="B39" t="s">
        <v>36</v>
      </c>
      <c r="C39">
        <f>AVERAGE(H16:H20)</f>
        <v>32.887082666666664</v>
      </c>
      <c r="D39">
        <f>AVERAGE(H2:H8)</f>
        <v>31.636138666666664</v>
      </c>
      <c r="E39" t="s">
        <v>36</v>
      </c>
      <c r="F39">
        <f>(STDEVA(H16:H20))/(SQRT(COUNT(H16:H20)))</f>
        <v>3.9972874415546613</v>
      </c>
      <c r="G39">
        <f>(STDEVA(H2:H8))/(SQRT(COUNT(H3:H9)))</f>
        <v>2.1564449424683789</v>
      </c>
    </row>
    <row r="42" spans="2:7" x14ac:dyDescent="0.3">
      <c r="B42" t="s">
        <v>2</v>
      </c>
    </row>
    <row r="43" spans="2:7" x14ac:dyDescent="0.3">
      <c r="B43" t="s">
        <v>33</v>
      </c>
      <c r="F43" t="s">
        <v>34</v>
      </c>
    </row>
    <row r="44" spans="2:7" x14ac:dyDescent="0.3">
      <c r="C44" s="2" t="s">
        <v>22</v>
      </c>
      <c r="D44" t="s">
        <v>7</v>
      </c>
      <c r="F44" t="s">
        <v>22</v>
      </c>
      <c r="G44" t="s">
        <v>7</v>
      </c>
    </row>
    <row r="45" spans="2:7" x14ac:dyDescent="0.3">
      <c r="B45" t="s">
        <v>35</v>
      </c>
      <c r="C45">
        <f>AVERAGE(I21:I25)</f>
        <v>12.898893599999999</v>
      </c>
      <c r="D45">
        <f>AVERAGE(I9:I15)</f>
        <v>12.331545780952382</v>
      </c>
      <c r="E45" t="s">
        <v>35</v>
      </c>
      <c r="F45">
        <f>(STDEVA(I21:I25))/(SQRT(COUNT(I21:I25)))</f>
        <v>0.78512168384792635</v>
      </c>
      <c r="G45">
        <f>(STDEVA(I9:I15))/(SQRT(COUNT(I9:I15)))</f>
        <v>1.1977417157412964</v>
      </c>
    </row>
    <row r="46" spans="2:7" x14ac:dyDescent="0.3">
      <c r="B46" t="s">
        <v>36</v>
      </c>
      <c r="C46">
        <f>AVERAGE(I16:I20)</f>
        <v>12.135029693333333</v>
      </c>
      <c r="D46">
        <f>AVERAGE(I2:I8)</f>
        <v>10.982372238095239</v>
      </c>
      <c r="E46" t="s">
        <v>36</v>
      </c>
      <c r="F46">
        <f>(STDEVA(I16:I20))/(SQRT(COUNT(I16:I20)))</f>
        <v>0.8170006016636594</v>
      </c>
      <c r="G46">
        <f>(STDEVA(I2:I8))/(SQRT(COUNT(I2:I8)))</f>
        <v>1.0154509953139401</v>
      </c>
    </row>
    <row r="49" spans="2:7" x14ac:dyDescent="0.3">
      <c r="B49" t="s">
        <v>3</v>
      </c>
    </row>
    <row r="50" spans="2:7" x14ac:dyDescent="0.3">
      <c r="B50" t="s">
        <v>33</v>
      </c>
      <c r="F50" t="s">
        <v>34</v>
      </c>
    </row>
    <row r="51" spans="2:7" x14ac:dyDescent="0.3">
      <c r="C51" s="2" t="s">
        <v>22</v>
      </c>
      <c r="D51" t="s">
        <v>7</v>
      </c>
      <c r="F51" t="s">
        <v>22</v>
      </c>
      <c r="G51" t="s">
        <v>7</v>
      </c>
    </row>
    <row r="52" spans="2:7" x14ac:dyDescent="0.3">
      <c r="B52" t="s">
        <v>35</v>
      </c>
      <c r="C52">
        <f>AVERAGE(J21:J25)</f>
        <v>633.94030933333329</v>
      </c>
      <c r="D52">
        <f>AVERAGE(J9:J15)</f>
        <v>619.93122133333316</v>
      </c>
      <c r="E52" t="s">
        <v>35</v>
      </c>
      <c r="F52">
        <f>(STDEVA(J21:J25))/(SQRT(COUNT(J21:J25)))</f>
        <v>53.417234248051251</v>
      </c>
      <c r="G52">
        <f>(STDEVA(J9:J15))/(SQRT(COUNT(J9:J15)))</f>
        <v>47.884490361927412</v>
      </c>
    </row>
    <row r="53" spans="2:7" x14ac:dyDescent="0.3">
      <c r="B53" t="s">
        <v>36</v>
      </c>
      <c r="C53">
        <f>AVERAGE(J16:J20)</f>
        <v>718.19256319999988</v>
      </c>
      <c r="D53">
        <f>AVERAGE(J2:J8)</f>
        <v>699.81346133333318</v>
      </c>
      <c r="E53" t="s">
        <v>36</v>
      </c>
      <c r="F53">
        <f>(STDEVA(J16:J20))/(SQRT(COUNT(J16:J20)))</f>
        <v>46.254298566346485</v>
      </c>
      <c r="G53">
        <f>(STDEVA(J2:J8))/(SQRT(COUNT(J2:J8)))</f>
        <v>32.055433179780778</v>
      </c>
    </row>
    <row r="56" spans="2:7" x14ac:dyDescent="0.3">
      <c r="B56" t="s">
        <v>5</v>
      </c>
    </row>
    <row r="57" spans="2:7" x14ac:dyDescent="0.3">
      <c r="B57" t="s">
        <v>33</v>
      </c>
      <c r="F57" t="s">
        <v>34</v>
      </c>
    </row>
    <row r="58" spans="2:7" x14ac:dyDescent="0.3">
      <c r="C58" s="2" t="s">
        <v>22</v>
      </c>
      <c r="D58" t="s">
        <v>7</v>
      </c>
      <c r="F58" t="s">
        <v>22</v>
      </c>
      <c r="G58" t="s">
        <v>7</v>
      </c>
    </row>
    <row r="59" spans="2:7" x14ac:dyDescent="0.3">
      <c r="B59" t="s">
        <v>35</v>
      </c>
      <c r="C59">
        <f>AVERAGE(L21:L25)</f>
        <v>161.48276479999998</v>
      </c>
      <c r="D59">
        <f>AVERAGE(L9:L15)</f>
        <v>164.219808</v>
      </c>
      <c r="E59" t="s">
        <v>35</v>
      </c>
      <c r="F59">
        <f>(STDEVA(L21:L25))/(SQRT(COUNT(L21:L25)))</f>
        <v>13.440205102595623</v>
      </c>
      <c r="G59">
        <f>(STDEVA(L9:L15))/(SQRT(COUNT(L9:L15)))</f>
        <v>11.35314696974317</v>
      </c>
    </row>
    <row r="60" spans="2:7" x14ac:dyDescent="0.3">
      <c r="B60" t="s">
        <v>36</v>
      </c>
      <c r="C60">
        <f>AVERAGE(L16:L20)</f>
        <v>182.06079360000001</v>
      </c>
      <c r="D60">
        <f>AVERAGE(L2:L8)</f>
        <v>170.04486399999999</v>
      </c>
      <c r="E60" t="s">
        <v>36</v>
      </c>
      <c r="F60">
        <f>(STDEVA(L16:L20))/(SQRT(COUNT(L16:L20)))</f>
        <v>5.2753834910879736</v>
      </c>
      <c r="G60">
        <f>(STDEVA(L2:L8))/(SQRT(COUNT(L2:L8)))</f>
        <v>9.8244014115543816</v>
      </c>
    </row>
    <row r="62" spans="2:7" x14ac:dyDescent="0.3">
      <c r="B62" t="s">
        <v>4</v>
      </c>
    </row>
    <row r="63" spans="2:7" x14ac:dyDescent="0.3">
      <c r="B63" t="s">
        <v>33</v>
      </c>
      <c r="F63" t="s">
        <v>34</v>
      </c>
    </row>
    <row r="64" spans="2:7" x14ac:dyDescent="0.3">
      <c r="C64" s="2" t="s">
        <v>22</v>
      </c>
      <c r="D64" t="s">
        <v>7</v>
      </c>
      <c r="F64" t="s">
        <v>22</v>
      </c>
      <c r="G64" t="s">
        <v>7</v>
      </c>
    </row>
    <row r="65" spans="2:7" x14ac:dyDescent="0.3">
      <c r="B65" t="s">
        <v>35</v>
      </c>
      <c r="C65" s="3">
        <f>AVERAGE(K21:K25)</f>
        <v>4.4817636266666661</v>
      </c>
      <c r="D65" s="3">
        <f>AVERAGE(K9:K15)</f>
        <v>4.3591872</v>
      </c>
      <c r="E65" t="s">
        <v>35</v>
      </c>
      <c r="F65">
        <f>(STDEVA(K21:K25))/(SQRT(COUNT(K21:K25)))</f>
        <v>0.66361661129351868</v>
      </c>
      <c r="G65">
        <f>(STDEVA(K9:K15))/(SQRT(COUNT(K9:K15)))</f>
        <v>0.2542796523098303</v>
      </c>
    </row>
    <row r="66" spans="2:7" x14ac:dyDescent="0.3">
      <c r="B66" t="s">
        <v>36</v>
      </c>
      <c r="C66" s="3">
        <f>AVERAGE(K16:K20)</f>
        <v>3.8226794666666661</v>
      </c>
      <c r="D66" s="3">
        <f>AVERAGE(K2:K8)</f>
        <v>3.0899925333333331</v>
      </c>
      <c r="E66" t="s">
        <v>36</v>
      </c>
      <c r="F66">
        <f>(STDEVA(K16:K20))/(SQRT(COUNT(K16:K20)))</f>
        <v>0.55077071085132745</v>
      </c>
      <c r="G66">
        <f>(STDEVA(K2:K8))/(SQRT(COUNT(K2:K8)))</f>
        <v>0.53576657935703209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9EADB-6DC2-4DE6-8D54-1FABA02C5723}">
  <dimension ref="A1:M82"/>
  <sheetViews>
    <sheetView topLeftCell="G23" workbookViewId="0">
      <selection activeCell="V29" sqref="V29"/>
    </sheetView>
  </sheetViews>
  <sheetFormatPr defaultRowHeight="14.4" x14ac:dyDescent="0.3"/>
  <sheetData>
    <row r="1" spans="1:13" x14ac:dyDescent="0.3">
      <c r="A1" s="16" t="s">
        <v>91</v>
      </c>
      <c r="B1" s="16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133</v>
      </c>
      <c r="H1" s="16" t="s">
        <v>134</v>
      </c>
      <c r="I1" s="16" t="s">
        <v>135</v>
      </c>
      <c r="J1" s="16" t="s">
        <v>136</v>
      </c>
      <c r="K1" s="16" t="s">
        <v>137</v>
      </c>
      <c r="L1" s="16" t="s">
        <v>138</v>
      </c>
      <c r="M1" s="16"/>
    </row>
    <row r="2" spans="1:13" x14ac:dyDescent="0.3">
      <c r="A2" s="16" t="s">
        <v>97</v>
      </c>
      <c r="B2" s="16" t="s">
        <v>98</v>
      </c>
      <c r="C2" s="16" t="s">
        <v>99</v>
      </c>
      <c r="D2" s="16" t="s">
        <v>100</v>
      </c>
      <c r="E2" s="16" t="s">
        <v>100</v>
      </c>
      <c r="F2" s="16">
        <v>19.98</v>
      </c>
      <c r="G2" s="17">
        <v>40.69565466666667</v>
      </c>
      <c r="H2" s="17">
        <v>117.39138133333333</v>
      </c>
      <c r="I2" s="17">
        <v>34.830518499999997</v>
      </c>
      <c r="J2" s="17">
        <v>434.48712533333327</v>
      </c>
      <c r="K2" s="17">
        <v>13.125601066666668</v>
      </c>
      <c r="L2" s="17">
        <v>84.575754666666654</v>
      </c>
      <c r="M2" s="16"/>
    </row>
    <row r="3" spans="1:13" x14ac:dyDescent="0.3">
      <c r="A3" s="16" t="s">
        <v>101</v>
      </c>
      <c r="B3" s="16" t="s">
        <v>98</v>
      </c>
      <c r="C3" s="16" t="s">
        <v>99</v>
      </c>
      <c r="D3" s="16" t="s">
        <v>100</v>
      </c>
      <c r="E3" s="16" t="s">
        <v>100</v>
      </c>
      <c r="F3" s="16">
        <v>20.47</v>
      </c>
      <c r="G3" s="17">
        <v>55.353520666666668</v>
      </c>
      <c r="H3" s="17">
        <v>121.52933333333331</v>
      </c>
      <c r="I3" s="17">
        <v>30.491868166666659</v>
      </c>
      <c r="J3" s="17">
        <v>284.85393066666671</v>
      </c>
      <c r="K3" s="17">
        <v>13.000228266666664</v>
      </c>
      <c r="L3" s="17">
        <v>62.326954666666666</v>
      </c>
      <c r="M3" s="16"/>
    </row>
    <row r="4" spans="1:13" x14ac:dyDescent="0.3">
      <c r="A4" s="16" t="s">
        <v>102</v>
      </c>
      <c r="B4" s="16" t="s">
        <v>98</v>
      </c>
      <c r="C4" s="16" t="s">
        <v>99</v>
      </c>
      <c r="D4" s="16" t="s">
        <v>103</v>
      </c>
      <c r="E4" s="16" t="s">
        <v>104</v>
      </c>
      <c r="F4" s="16">
        <v>17.940000000000001</v>
      </c>
      <c r="G4" s="17">
        <v>53.838151333333329</v>
      </c>
      <c r="H4" s="17">
        <v>87.611551999999989</v>
      </c>
      <c r="I4" s="17">
        <v>25.285190666666665</v>
      </c>
      <c r="J4" s="17">
        <v>343.93288533333333</v>
      </c>
      <c r="K4" s="17">
        <v>12.295628799999999</v>
      </c>
      <c r="L4" s="17">
        <v>78.532309333333316</v>
      </c>
      <c r="M4" s="16"/>
    </row>
    <row r="5" spans="1:13" x14ac:dyDescent="0.3">
      <c r="A5" s="16" t="s">
        <v>105</v>
      </c>
      <c r="B5" s="16" t="s">
        <v>98</v>
      </c>
      <c r="C5" s="16" t="s">
        <v>99</v>
      </c>
      <c r="D5" s="16" t="s">
        <v>103</v>
      </c>
      <c r="E5" s="16" t="s">
        <v>104</v>
      </c>
      <c r="F5" s="16">
        <v>19.23</v>
      </c>
      <c r="G5" s="17">
        <v>80.55043533333334</v>
      </c>
      <c r="H5" s="17">
        <v>140.28545066666666</v>
      </c>
      <c r="I5" s="17">
        <v>28.251239000000005</v>
      </c>
      <c r="J5" s="17">
        <v>293.60187733333333</v>
      </c>
      <c r="K5" s="17">
        <v>12.969047466666666</v>
      </c>
      <c r="L5" s="17">
        <v>79.000021333333322</v>
      </c>
      <c r="M5" s="16"/>
    </row>
    <row r="6" spans="1:13" x14ac:dyDescent="0.3">
      <c r="A6" s="16" t="s">
        <v>106</v>
      </c>
      <c r="B6" s="16" t="s">
        <v>98</v>
      </c>
      <c r="C6" s="16" t="s">
        <v>99</v>
      </c>
      <c r="D6" s="16" t="s">
        <v>107</v>
      </c>
      <c r="E6" s="16" t="s">
        <v>104</v>
      </c>
      <c r="F6" s="16">
        <v>19.3</v>
      </c>
      <c r="G6" s="17">
        <v>82.631586666666678</v>
      </c>
      <c r="H6" s="17">
        <v>134.94790399999997</v>
      </c>
      <c r="I6" s="17">
        <v>37.199395833333334</v>
      </c>
      <c r="J6" s="17">
        <v>460.57506133333328</v>
      </c>
      <c r="K6" s="17">
        <v>12.361887999999999</v>
      </c>
      <c r="L6" s="17">
        <v>88.824138666666656</v>
      </c>
      <c r="M6" s="16"/>
    </row>
    <row r="7" spans="1:13" x14ac:dyDescent="0.3">
      <c r="A7" s="16" t="s">
        <v>108</v>
      </c>
      <c r="B7" s="16" t="s">
        <v>98</v>
      </c>
      <c r="C7" s="16" t="s">
        <v>99</v>
      </c>
      <c r="D7" s="16" t="s">
        <v>107</v>
      </c>
      <c r="E7" s="16" t="s">
        <v>100</v>
      </c>
      <c r="F7" s="16">
        <v>14.04</v>
      </c>
      <c r="G7" s="17">
        <v>56.082845333333339</v>
      </c>
      <c r="H7" s="17">
        <v>78.066762666666676</v>
      </c>
      <c r="I7" s="17">
        <v>23.689268500000001</v>
      </c>
      <c r="J7" s="17">
        <v>401.45280000000002</v>
      </c>
      <c r="K7" s="17">
        <v>9.4858922666666654</v>
      </c>
      <c r="L7" s="17">
        <v>80.686815999999993</v>
      </c>
      <c r="M7" s="16"/>
    </row>
    <row r="8" spans="1:13" x14ac:dyDescent="0.3">
      <c r="A8" s="16" t="s">
        <v>109</v>
      </c>
      <c r="B8" s="16" t="s">
        <v>98</v>
      </c>
      <c r="C8" s="16" t="s">
        <v>99</v>
      </c>
      <c r="D8" s="16" t="s">
        <v>107</v>
      </c>
      <c r="E8" s="16" t="s">
        <v>100</v>
      </c>
      <c r="F8" s="16">
        <v>14.05</v>
      </c>
      <c r="G8" s="17">
        <v>58.754357333333338</v>
      </c>
      <c r="H8" s="17">
        <v>129.29205333333331</v>
      </c>
      <c r="I8" s="17">
        <v>29.945699333333341</v>
      </c>
      <c r="J8" s="17">
        <v>473.66233599999998</v>
      </c>
      <c r="K8" s="17">
        <v>12.199271466666669</v>
      </c>
      <c r="L8" s="17">
        <v>103.82123733333333</v>
      </c>
      <c r="M8" s="16"/>
    </row>
    <row r="9" spans="1:13" x14ac:dyDescent="0.3">
      <c r="A9" s="16" t="s">
        <v>110</v>
      </c>
      <c r="B9" s="16" t="s">
        <v>111</v>
      </c>
      <c r="C9" s="16" t="s">
        <v>99</v>
      </c>
      <c r="D9" s="16" t="s">
        <v>112</v>
      </c>
      <c r="E9" s="16" t="s">
        <v>100</v>
      </c>
      <c r="F9" s="16">
        <v>20.18</v>
      </c>
      <c r="G9" s="17">
        <v>76.676931999999994</v>
      </c>
      <c r="H9" s="17">
        <v>182.6307093333333</v>
      </c>
      <c r="I9" s="17">
        <v>34.071923166666679</v>
      </c>
      <c r="J9" s="17">
        <v>426.4927146666667</v>
      </c>
      <c r="K9" s="17">
        <v>15.638903466666665</v>
      </c>
      <c r="L9" s="17">
        <v>82.811007999999987</v>
      </c>
      <c r="M9" s="16"/>
    </row>
    <row r="10" spans="1:13" x14ac:dyDescent="0.3">
      <c r="A10" s="16" t="s">
        <v>113</v>
      </c>
      <c r="B10" s="16" t="s">
        <v>111</v>
      </c>
      <c r="C10" s="16" t="s">
        <v>99</v>
      </c>
      <c r="D10" s="16" t="s">
        <v>114</v>
      </c>
      <c r="E10" s="16" t="s">
        <v>100</v>
      </c>
      <c r="F10" s="16">
        <v>17.170000000000002</v>
      </c>
      <c r="G10" s="17">
        <v>90.416879333333327</v>
      </c>
      <c r="H10" s="17">
        <v>123.04506666666666</v>
      </c>
      <c r="I10" s="17">
        <v>27.880854333333339</v>
      </c>
      <c r="J10" s="17">
        <v>345.40531199999998</v>
      </c>
      <c r="K10" s="17">
        <v>15.783331199999997</v>
      </c>
      <c r="L10" s="17">
        <v>60.770079999999993</v>
      </c>
      <c r="M10" s="16"/>
    </row>
    <row r="11" spans="1:13" x14ac:dyDescent="0.3">
      <c r="A11" s="16" t="s">
        <v>115</v>
      </c>
      <c r="B11" s="16" t="s">
        <v>111</v>
      </c>
      <c r="C11" s="16" t="s">
        <v>99</v>
      </c>
      <c r="D11" s="16" t="s">
        <v>114</v>
      </c>
      <c r="E11" s="16" t="s">
        <v>100</v>
      </c>
      <c r="F11" s="16">
        <v>19.14</v>
      </c>
      <c r="G11" s="17">
        <v>85.120649333333333</v>
      </c>
      <c r="H11" s="17">
        <v>149.78909866666666</v>
      </c>
      <c r="I11" s="17">
        <v>31.850110333333333</v>
      </c>
      <c r="J11" s="17">
        <v>313.43633066666666</v>
      </c>
      <c r="K11" s="17">
        <v>14.821057066666665</v>
      </c>
      <c r="L11" s="17">
        <v>73.225077333333317</v>
      </c>
      <c r="M11" s="16"/>
    </row>
    <row r="12" spans="1:13" x14ac:dyDescent="0.3">
      <c r="A12" s="16" t="s">
        <v>116</v>
      </c>
      <c r="B12" s="16" t="s">
        <v>111</v>
      </c>
      <c r="C12" s="16" t="s">
        <v>99</v>
      </c>
      <c r="D12" s="16" t="s">
        <v>117</v>
      </c>
      <c r="E12" s="16" t="s">
        <v>104</v>
      </c>
      <c r="F12" s="16">
        <v>23.46</v>
      </c>
      <c r="G12" s="17">
        <v>80.869012666666677</v>
      </c>
      <c r="H12" s="17">
        <v>157.30497066666663</v>
      </c>
      <c r="I12" s="17">
        <v>38.697275000000005</v>
      </c>
      <c r="J12" s="17">
        <v>417.19910399999992</v>
      </c>
      <c r="K12" s="17">
        <v>13.523372799999999</v>
      </c>
      <c r="L12" s="17">
        <v>83.781077333333329</v>
      </c>
      <c r="M12" s="16"/>
    </row>
    <row r="13" spans="1:13" x14ac:dyDescent="0.3">
      <c r="A13" s="16" t="s">
        <v>118</v>
      </c>
      <c r="B13" s="16" t="s">
        <v>111</v>
      </c>
      <c r="C13" s="16" t="s">
        <v>99</v>
      </c>
      <c r="D13" s="16" t="s">
        <v>117</v>
      </c>
      <c r="E13" s="16" t="s">
        <v>104</v>
      </c>
      <c r="F13" s="16">
        <v>21.19</v>
      </c>
      <c r="G13" s="17">
        <v>66.069819333333342</v>
      </c>
      <c r="H13" s="17">
        <v>117.83743999999999</v>
      </c>
      <c r="I13" s="17">
        <v>35.085034166666667</v>
      </c>
      <c r="J13" s="17">
        <v>447.21062399999994</v>
      </c>
      <c r="K13" s="17">
        <v>13.821106133333332</v>
      </c>
      <c r="L13" s="17">
        <v>72.584138666666661</v>
      </c>
      <c r="M13" s="16"/>
    </row>
    <row r="14" spans="1:13" x14ac:dyDescent="0.3">
      <c r="A14" s="16" t="s">
        <v>119</v>
      </c>
      <c r="B14" s="16" t="s">
        <v>111</v>
      </c>
      <c r="C14" s="16" t="s">
        <v>99</v>
      </c>
      <c r="D14" s="16" t="s">
        <v>120</v>
      </c>
      <c r="E14" s="16" t="s">
        <v>104</v>
      </c>
      <c r="F14" s="16">
        <v>24.55</v>
      </c>
      <c r="G14" s="17">
        <v>63.360021333333336</v>
      </c>
      <c r="H14" s="17">
        <v>179.08605866666664</v>
      </c>
      <c r="I14" s="17">
        <v>31.007831833333324</v>
      </c>
      <c r="J14" s="17">
        <v>392.51430399999998</v>
      </c>
      <c r="K14" s="17">
        <v>13.987620266666665</v>
      </c>
      <c r="L14" s="17">
        <v>96.303199999999975</v>
      </c>
      <c r="M14" s="16"/>
    </row>
    <row r="15" spans="1:13" x14ac:dyDescent="0.3">
      <c r="A15" s="16" t="s">
        <v>121</v>
      </c>
      <c r="B15" s="16" t="s">
        <v>111</v>
      </c>
      <c r="C15" s="16" t="s">
        <v>99</v>
      </c>
      <c r="D15" s="16" t="s">
        <v>120</v>
      </c>
      <c r="E15" s="16" t="s">
        <v>104</v>
      </c>
      <c r="F15" s="16">
        <v>23.62</v>
      </c>
      <c r="G15" s="17">
        <v>71.727166666666648</v>
      </c>
      <c r="H15" s="17">
        <v>137.85161599999998</v>
      </c>
      <c r="I15" s="17">
        <v>35.673787333333344</v>
      </c>
      <c r="J15" s="17">
        <v>331.97158400000001</v>
      </c>
      <c r="K15" s="17">
        <v>13.914215466666667</v>
      </c>
      <c r="L15" s="17">
        <v>52.968383999999993</v>
      </c>
      <c r="M15" s="16"/>
    </row>
    <row r="16" spans="1:13" x14ac:dyDescent="0.3">
      <c r="A16" s="16" t="s">
        <v>122</v>
      </c>
      <c r="B16" s="16" t="s">
        <v>98</v>
      </c>
      <c r="C16" s="16" t="s">
        <v>123</v>
      </c>
      <c r="D16" s="16" t="s">
        <v>107</v>
      </c>
      <c r="E16" s="16" t="s">
        <v>104</v>
      </c>
      <c r="F16" s="16">
        <v>26.99</v>
      </c>
      <c r="G16" s="17">
        <v>46.576100666666669</v>
      </c>
      <c r="H16" s="17">
        <v>123.98482133333331</v>
      </c>
      <c r="I16" s="17">
        <v>25.854137166666668</v>
      </c>
      <c r="J16" s="17">
        <v>341.96676266666657</v>
      </c>
      <c r="K16" s="17">
        <v>8.984834133333333</v>
      </c>
      <c r="L16" s="17">
        <v>61.287594666666664</v>
      </c>
      <c r="M16" s="16"/>
    </row>
    <row r="17" spans="1:13" x14ac:dyDescent="0.3">
      <c r="A17" s="16" t="s">
        <v>124</v>
      </c>
      <c r="B17" s="16" t="s">
        <v>98</v>
      </c>
      <c r="C17" s="16" t="s">
        <v>123</v>
      </c>
      <c r="D17" s="16" t="s">
        <v>107</v>
      </c>
      <c r="E17" s="16" t="s">
        <v>104</v>
      </c>
      <c r="F17" s="16">
        <v>18.8</v>
      </c>
      <c r="G17" s="17">
        <v>86.853445333333326</v>
      </c>
      <c r="H17" s="17">
        <v>131.75403733333332</v>
      </c>
      <c r="I17" s="17">
        <v>27.279226833333336</v>
      </c>
      <c r="J17" s="17">
        <v>374.03101866666668</v>
      </c>
      <c r="K17" s="17">
        <v>13.761559466666668</v>
      </c>
      <c r="L17" s="17">
        <v>94.668373333333335</v>
      </c>
      <c r="M17" s="16"/>
    </row>
    <row r="18" spans="1:13" x14ac:dyDescent="0.3">
      <c r="A18" s="16" t="s">
        <v>125</v>
      </c>
      <c r="B18" s="16" t="s">
        <v>98</v>
      </c>
      <c r="C18" s="16" t="s">
        <v>123</v>
      </c>
      <c r="D18" s="16" t="s">
        <v>107</v>
      </c>
      <c r="E18" s="16" t="s">
        <v>104</v>
      </c>
      <c r="F18" s="16">
        <v>18.55</v>
      </c>
      <c r="G18" s="17">
        <v>67.032168666666664</v>
      </c>
      <c r="H18" s="17">
        <v>112.47390933333334</v>
      </c>
      <c r="I18" s="17">
        <v>30.016012999999994</v>
      </c>
      <c r="J18" s="17">
        <v>362.40750933333328</v>
      </c>
      <c r="K18" s="17">
        <v>11.599257600000001</v>
      </c>
      <c r="L18" s="17">
        <v>89.651296000000002</v>
      </c>
      <c r="M18" s="16"/>
    </row>
    <row r="19" spans="1:13" ht="15.6" x14ac:dyDescent="0.3">
      <c r="A19" s="11" t="s">
        <v>126</v>
      </c>
      <c r="B19" s="16" t="s">
        <v>98</v>
      </c>
      <c r="C19" s="16" t="s">
        <v>123</v>
      </c>
      <c r="D19" s="16" t="s">
        <v>107</v>
      </c>
      <c r="E19" s="16" t="s">
        <v>100</v>
      </c>
      <c r="F19" s="16">
        <v>19.78</v>
      </c>
      <c r="G19" s="17">
        <v>45.877972</v>
      </c>
      <c r="H19" s="17">
        <v>92.028831999999994</v>
      </c>
      <c r="I19" s="17">
        <v>30.916226000000005</v>
      </c>
      <c r="J19" s="17">
        <v>378.43097599999993</v>
      </c>
      <c r="K19" s="17">
        <v>10.1019296</v>
      </c>
      <c r="L19" s="17">
        <v>72.27882666666666</v>
      </c>
      <c r="M19" s="16"/>
    </row>
    <row r="20" spans="1:13" x14ac:dyDescent="0.3">
      <c r="A20" s="16" t="s">
        <v>127</v>
      </c>
      <c r="B20" s="16" t="s">
        <v>98</v>
      </c>
      <c r="C20" s="16" t="s">
        <v>123</v>
      </c>
      <c r="D20" s="16" t="s">
        <v>107</v>
      </c>
      <c r="E20" s="16" t="s">
        <v>100</v>
      </c>
      <c r="F20" s="16">
        <v>14.8</v>
      </c>
      <c r="G20" s="17">
        <v>46.420593333333329</v>
      </c>
      <c r="H20" s="17">
        <v>100.09036799999998</v>
      </c>
      <c r="I20" s="17">
        <v>36.498239833333336</v>
      </c>
      <c r="J20" s="17">
        <v>491.74719999999996</v>
      </c>
      <c r="K20" s="17">
        <v>11.929470933333333</v>
      </c>
      <c r="L20" s="17">
        <v>83.094666666666654</v>
      </c>
      <c r="M20" s="16"/>
    </row>
    <row r="21" spans="1:13" x14ac:dyDescent="0.3">
      <c r="A21" s="16" t="s">
        <v>128</v>
      </c>
      <c r="B21" s="16" t="s">
        <v>111</v>
      </c>
      <c r="C21" s="16" t="s">
        <v>123</v>
      </c>
      <c r="D21" s="16" t="s">
        <v>114</v>
      </c>
      <c r="E21" s="16" t="s">
        <v>104</v>
      </c>
      <c r="F21" s="16">
        <v>22.05</v>
      </c>
      <c r="G21" s="17">
        <v>84.267485999999991</v>
      </c>
      <c r="H21" s="17">
        <v>103.71946666666663</v>
      </c>
      <c r="I21" s="17">
        <v>27.609503000000007</v>
      </c>
      <c r="J21" s="17">
        <v>254.82508799999999</v>
      </c>
      <c r="K21" s="17">
        <v>12.259467733333333</v>
      </c>
      <c r="L21" s="17">
        <v>64.591893333333331</v>
      </c>
      <c r="M21" s="16"/>
    </row>
    <row r="22" spans="1:13" x14ac:dyDescent="0.3">
      <c r="A22" s="16" t="s">
        <v>129</v>
      </c>
      <c r="B22" s="16" t="s">
        <v>111</v>
      </c>
      <c r="C22" s="16" t="s">
        <v>123</v>
      </c>
      <c r="D22" s="16" t="s">
        <v>114</v>
      </c>
      <c r="E22" s="16" t="s">
        <v>104</v>
      </c>
      <c r="F22" s="16">
        <v>19.8</v>
      </c>
      <c r="G22" s="17">
        <v>87.968938666666673</v>
      </c>
      <c r="H22" s="17">
        <v>154.53767466666665</v>
      </c>
      <c r="I22" s="17">
        <v>31.216792166666671</v>
      </c>
      <c r="J22" s="17">
        <v>289.70427733333332</v>
      </c>
      <c r="K22" s="17">
        <v>14.159547733333332</v>
      </c>
      <c r="L22" s="17">
        <v>66.016682666666668</v>
      </c>
      <c r="M22" s="16"/>
    </row>
    <row r="23" spans="1:13" x14ac:dyDescent="0.3">
      <c r="A23" s="16" t="s">
        <v>130</v>
      </c>
      <c r="B23" s="16" t="s">
        <v>111</v>
      </c>
      <c r="C23" s="16" t="s">
        <v>123</v>
      </c>
      <c r="D23" s="16" t="s">
        <v>120</v>
      </c>
      <c r="E23" s="16" t="s">
        <v>100</v>
      </c>
      <c r="F23" s="16">
        <v>26.52</v>
      </c>
      <c r="G23" s="17">
        <v>101.72779266666667</v>
      </c>
      <c r="H23" s="17">
        <v>147.50900266666662</v>
      </c>
      <c r="I23" s="17">
        <v>37.441532333333335</v>
      </c>
      <c r="J23" s="17">
        <v>322.84253866666666</v>
      </c>
      <c r="K23" s="17">
        <v>17.82394133333333</v>
      </c>
      <c r="L23" s="17">
        <v>84.079893333333331</v>
      </c>
      <c r="M23" s="16"/>
    </row>
    <row r="24" spans="1:13" x14ac:dyDescent="0.3">
      <c r="A24" s="16" t="s">
        <v>131</v>
      </c>
      <c r="B24" s="16" t="s">
        <v>111</v>
      </c>
      <c r="C24" s="16" t="s">
        <v>123</v>
      </c>
      <c r="D24" s="16" t="s">
        <v>117</v>
      </c>
      <c r="E24" s="16" t="s">
        <v>100</v>
      </c>
      <c r="F24" s="16">
        <v>17.89</v>
      </c>
      <c r="G24" s="17">
        <v>60.629898666666669</v>
      </c>
      <c r="H24" s="17">
        <v>133.96484266666664</v>
      </c>
      <c r="I24" s="17">
        <v>38.336298499999998</v>
      </c>
      <c r="J24" s="17">
        <v>431.51628799999997</v>
      </c>
      <c r="K24" s="17">
        <v>15.377114666666669</v>
      </c>
      <c r="L24" s="17">
        <v>89.913301333333337</v>
      </c>
      <c r="M24" s="16"/>
    </row>
    <row r="25" spans="1:13" x14ac:dyDescent="0.3">
      <c r="A25" s="16" t="s">
        <v>132</v>
      </c>
      <c r="B25" s="16" t="s">
        <v>111</v>
      </c>
      <c r="C25" s="16" t="s">
        <v>123</v>
      </c>
      <c r="D25" s="16" t="s">
        <v>117</v>
      </c>
      <c r="E25" s="16" t="s">
        <v>100</v>
      </c>
      <c r="F25" s="16">
        <v>18.37</v>
      </c>
      <c r="G25" s="17">
        <v>83.942291333333316</v>
      </c>
      <c r="H25" s="17">
        <v>118.92876799999999</v>
      </c>
      <c r="I25" s="17">
        <v>31.287601000000002</v>
      </c>
      <c r="J25" s="17">
        <v>343.67304533333328</v>
      </c>
      <c r="K25" s="17">
        <v>11.020030933333334</v>
      </c>
      <c r="L25" s="17">
        <v>74.169162666666665</v>
      </c>
      <c r="M25" s="16"/>
    </row>
    <row r="26" spans="1:13" x14ac:dyDescent="0.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x14ac:dyDescent="0.3">
      <c r="A28" s="16"/>
      <c r="B28" s="16" t="s">
        <v>32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 x14ac:dyDescent="0.3">
      <c r="A29" s="16"/>
      <c r="B29" s="16" t="s">
        <v>33</v>
      </c>
      <c r="C29" s="16"/>
      <c r="D29" s="16"/>
      <c r="E29" s="16"/>
      <c r="F29" s="16" t="s">
        <v>34</v>
      </c>
      <c r="G29" s="16"/>
      <c r="H29" s="16"/>
      <c r="I29" s="16"/>
      <c r="J29" s="16"/>
      <c r="K29" s="16"/>
      <c r="L29" s="16"/>
      <c r="M29" s="16"/>
    </row>
    <row r="30" spans="1:13" x14ac:dyDescent="0.3">
      <c r="A30" s="16"/>
      <c r="B30" s="16"/>
      <c r="C30" s="13" t="s">
        <v>22</v>
      </c>
      <c r="D30" s="16" t="s">
        <v>7</v>
      </c>
      <c r="E30" s="16"/>
      <c r="F30" s="16" t="s">
        <v>22</v>
      </c>
      <c r="G30" s="16" t="s">
        <v>7</v>
      </c>
      <c r="H30" s="16"/>
      <c r="I30" s="16"/>
      <c r="J30" s="16"/>
      <c r="K30" s="16"/>
      <c r="L30" s="16"/>
      <c r="M30" s="16"/>
    </row>
    <row r="31" spans="1:13" x14ac:dyDescent="0.3">
      <c r="A31" s="16"/>
      <c r="B31" s="16" t="s">
        <v>35</v>
      </c>
      <c r="C31" s="16">
        <f>AVERAGE(G21:G25)</f>
        <v>83.707281466666672</v>
      </c>
      <c r="D31" s="16">
        <f>AVERAGE(G9:G15)</f>
        <v>76.320068666666657</v>
      </c>
      <c r="E31" s="16" t="s">
        <v>35</v>
      </c>
      <c r="F31" s="16">
        <f>(STDEVA(G21:G25))/(SQRT(COUNT(G21:G25)))</f>
        <v>6.6175342902548104</v>
      </c>
      <c r="G31" s="16">
        <f>(STDEVA(G9:G15))/(SQRT(COUNT(G9:G15)))</f>
        <v>3.7515575211710868</v>
      </c>
      <c r="H31" s="16"/>
      <c r="I31" s="16"/>
      <c r="J31" s="16"/>
      <c r="K31" s="16"/>
      <c r="L31" s="16"/>
      <c r="M31" s="16"/>
    </row>
    <row r="32" spans="1:13" x14ac:dyDescent="0.3">
      <c r="A32" s="16"/>
      <c r="B32" s="16" t="s">
        <v>36</v>
      </c>
      <c r="C32" s="16">
        <f>AVERAGE(G16:G20)</f>
        <v>58.552055999999993</v>
      </c>
      <c r="D32" s="16">
        <f>AVERAGE(G2:G8)</f>
        <v>61.129507333333343</v>
      </c>
      <c r="E32" s="16" t="s">
        <v>36</v>
      </c>
      <c r="F32" s="16">
        <f>(STDEVA(G16:G20))/(SQRT(COUNT(G16:G20)))</f>
        <v>8.1366739115379811</v>
      </c>
      <c r="G32" s="16">
        <f>(STDEVA(G2:G8))/(SQRT(COUNT(G2:G8)))</f>
        <v>5.7210767884205156</v>
      </c>
      <c r="H32" s="16"/>
      <c r="I32" s="16"/>
      <c r="J32" s="16"/>
      <c r="K32" s="16"/>
      <c r="L32" s="16"/>
      <c r="M32" s="16"/>
    </row>
    <row r="33" spans="1:13" x14ac:dyDescent="0.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spans="1:13" x14ac:dyDescent="0.3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</row>
    <row r="35" spans="1:13" x14ac:dyDescent="0.3">
      <c r="A35" s="16"/>
      <c r="B35" s="16" t="s">
        <v>1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6" spans="1:13" x14ac:dyDescent="0.3">
      <c r="A36" s="16"/>
      <c r="B36" s="16" t="s">
        <v>33</v>
      </c>
      <c r="C36" s="16"/>
      <c r="D36" s="16"/>
      <c r="E36" s="16"/>
      <c r="F36" s="16" t="s">
        <v>34</v>
      </c>
      <c r="G36" s="16"/>
      <c r="H36" s="16"/>
      <c r="I36" s="16"/>
      <c r="J36" s="16"/>
      <c r="K36" s="16"/>
      <c r="L36" s="16"/>
      <c r="M36" s="16"/>
    </row>
    <row r="37" spans="1:13" x14ac:dyDescent="0.3">
      <c r="A37" s="16"/>
      <c r="B37" s="16"/>
      <c r="C37" s="13" t="s">
        <v>22</v>
      </c>
      <c r="D37" s="16" t="s">
        <v>7</v>
      </c>
      <c r="E37" s="16"/>
      <c r="F37" s="16" t="s">
        <v>22</v>
      </c>
      <c r="G37" s="16" t="s">
        <v>7</v>
      </c>
      <c r="H37" s="16"/>
      <c r="I37" s="16"/>
      <c r="J37" s="16"/>
      <c r="K37" s="16"/>
      <c r="L37" s="16"/>
      <c r="M37" s="16"/>
    </row>
    <row r="38" spans="1:13" x14ac:dyDescent="0.3">
      <c r="A38" s="16"/>
      <c r="B38" s="16" t="s">
        <v>35</v>
      </c>
      <c r="C38" s="16">
        <f>AVERAGE(H21:H25)</f>
        <v>131.73195093333328</v>
      </c>
      <c r="D38" s="16">
        <f>AVERAGE(H9:H15)</f>
        <v>149.64928</v>
      </c>
      <c r="E38" s="16" t="s">
        <v>35</v>
      </c>
      <c r="F38" s="16">
        <f>(STDEVA(H21:H25))/(SQRT(COUNT(H21:H25)))</f>
        <v>9.2806868547130072</v>
      </c>
      <c r="G38" s="16">
        <f>(STDEVA(H9:H15))/(SQRT(COUNT(H9:H15)))</f>
        <v>9.6014507523741823</v>
      </c>
      <c r="H38" s="16"/>
      <c r="I38" s="16"/>
      <c r="J38" s="16"/>
      <c r="K38" s="16"/>
      <c r="L38" s="16"/>
      <c r="M38" s="16"/>
    </row>
    <row r="39" spans="1:13" x14ac:dyDescent="0.3">
      <c r="A39" s="16"/>
      <c r="B39" s="16" t="s">
        <v>36</v>
      </c>
      <c r="C39" s="16">
        <f>AVERAGE(H16:H20)</f>
        <v>112.0663936</v>
      </c>
      <c r="D39" s="16">
        <f>AVERAGE(H2:H8)</f>
        <v>115.58920533333333</v>
      </c>
      <c r="E39" s="16" t="s">
        <v>36</v>
      </c>
      <c r="F39" s="16">
        <f>(STDEVA(H16:H20))/(SQRT(COUNT(H16:H20)))</f>
        <v>7.3305776325058769</v>
      </c>
      <c r="G39" s="16">
        <f>(STDEVA(H2:H8))/(SQRT(COUNT(H3:H9)))</f>
        <v>8.9995337705256162</v>
      </c>
      <c r="H39" s="16"/>
      <c r="I39" s="16"/>
      <c r="J39" s="16"/>
      <c r="K39" s="16"/>
      <c r="L39" s="16"/>
      <c r="M39" s="16"/>
    </row>
    <row r="40" spans="1:13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</row>
    <row r="41" spans="1:13" x14ac:dyDescent="0.3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</row>
    <row r="42" spans="1:13" x14ac:dyDescent="0.3">
      <c r="A42" s="16"/>
      <c r="B42" s="16" t="s">
        <v>2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</row>
    <row r="43" spans="1:13" x14ac:dyDescent="0.3">
      <c r="A43" s="16"/>
      <c r="B43" s="16" t="s">
        <v>33</v>
      </c>
      <c r="C43" s="16"/>
      <c r="D43" s="16"/>
      <c r="E43" s="16"/>
      <c r="F43" s="16" t="s">
        <v>34</v>
      </c>
      <c r="G43" s="16"/>
      <c r="H43" s="16"/>
      <c r="I43" s="16"/>
      <c r="J43" s="16"/>
      <c r="K43" s="16"/>
      <c r="L43" s="16"/>
      <c r="M43" s="16"/>
    </row>
    <row r="44" spans="1:13" x14ac:dyDescent="0.3">
      <c r="A44" s="16"/>
      <c r="B44" s="16"/>
      <c r="C44" s="13" t="s">
        <v>22</v>
      </c>
      <c r="D44" s="16" t="s">
        <v>7</v>
      </c>
      <c r="E44" s="16"/>
      <c r="F44" s="16" t="s">
        <v>22</v>
      </c>
      <c r="G44" s="16" t="s">
        <v>7</v>
      </c>
      <c r="H44" s="16"/>
      <c r="I44" s="16"/>
      <c r="J44" s="16"/>
      <c r="K44" s="16"/>
      <c r="L44" s="16"/>
      <c r="M44" s="16"/>
    </row>
    <row r="45" spans="1:13" x14ac:dyDescent="0.3">
      <c r="A45" s="16"/>
      <c r="B45" s="16" t="s">
        <v>35</v>
      </c>
      <c r="C45" s="16">
        <f>AVERAGE(I21:I25)</f>
        <v>33.178345399999998</v>
      </c>
      <c r="D45" s="16">
        <f>AVERAGE(I9:I15)</f>
        <v>33.466688023809532</v>
      </c>
      <c r="E45" s="16" t="s">
        <v>35</v>
      </c>
      <c r="F45" s="16">
        <f>(STDEVA(I21:I25))/(SQRT(COUNT(I21:I25)))</f>
        <v>2.0397776123846709</v>
      </c>
      <c r="G45" s="16">
        <f>(STDEVA(I9:I15))/(SQRT(COUNT(I9:I15)))</f>
        <v>1.3369876990057339</v>
      </c>
      <c r="H45" s="16"/>
      <c r="I45" s="16"/>
      <c r="J45" s="16"/>
      <c r="K45" s="16"/>
      <c r="L45" s="16"/>
      <c r="M45" s="16"/>
    </row>
    <row r="46" spans="1:13" x14ac:dyDescent="0.3">
      <c r="A46" s="16"/>
      <c r="B46" s="16" t="s">
        <v>36</v>
      </c>
      <c r="C46" s="16">
        <f>AVERAGE(I16:I20)</f>
        <v>30.112768566666666</v>
      </c>
      <c r="D46" s="16">
        <f>AVERAGE(I2:I8)</f>
        <v>29.956168571428574</v>
      </c>
      <c r="E46" s="16" t="s">
        <v>36</v>
      </c>
      <c r="F46" s="16">
        <f>(STDEVA(I16:I20))/(SQRT(COUNT(I16:I20)))</f>
        <v>1.8383967055547827</v>
      </c>
      <c r="G46" s="16">
        <f>(STDEVA(I2:I8))/(SQRT(COUNT(I2:I8)))</f>
        <v>1.8290614818913877</v>
      </c>
      <c r="H46" s="16"/>
      <c r="I46" s="16"/>
      <c r="J46" s="16"/>
      <c r="K46" s="16"/>
      <c r="L46" s="16"/>
      <c r="M46" s="16"/>
    </row>
    <row r="47" spans="1:13" x14ac:dyDescent="0.3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</row>
    <row r="48" spans="1:13" x14ac:dyDescent="0.3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49" spans="1:13" x14ac:dyDescent="0.3">
      <c r="A49" s="16"/>
      <c r="B49" s="16" t="s">
        <v>3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</row>
    <row r="50" spans="1:13" x14ac:dyDescent="0.3">
      <c r="A50" s="16"/>
      <c r="B50" s="16" t="s">
        <v>33</v>
      </c>
      <c r="C50" s="16"/>
      <c r="D50" s="16"/>
      <c r="E50" s="16"/>
      <c r="F50" s="16" t="s">
        <v>34</v>
      </c>
      <c r="G50" s="16"/>
      <c r="H50" s="16"/>
      <c r="I50" s="16"/>
      <c r="J50" s="16"/>
      <c r="K50" s="16"/>
      <c r="L50" s="16"/>
      <c r="M50" s="16"/>
    </row>
    <row r="51" spans="1:13" x14ac:dyDescent="0.3">
      <c r="A51" s="16"/>
      <c r="B51" s="16"/>
      <c r="C51" s="13" t="s">
        <v>22</v>
      </c>
      <c r="D51" s="16" t="s">
        <v>7</v>
      </c>
      <c r="E51" s="16"/>
      <c r="F51" s="16" t="s">
        <v>22</v>
      </c>
      <c r="G51" s="16" t="s">
        <v>7</v>
      </c>
      <c r="H51" s="16"/>
      <c r="I51" s="16"/>
      <c r="J51" s="16"/>
      <c r="K51" s="16"/>
      <c r="L51" s="16"/>
      <c r="M51" s="16"/>
    </row>
    <row r="52" spans="1:13" x14ac:dyDescent="0.3">
      <c r="A52" s="16"/>
      <c r="B52" s="16" t="s">
        <v>35</v>
      </c>
      <c r="C52" s="16">
        <f>AVERAGE(J21:J25)</f>
        <v>328.51224746666662</v>
      </c>
      <c r="D52" s="16">
        <f>AVERAGE(J9:J15)</f>
        <v>382.03285333333326</v>
      </c>
      <c r="E52" s="16" t="s">
        <v>35</v>
      </c>
      <c r="F52" s="16">
        <f>(STDEVA(J21:J25))/(SQRT(COUNT(J21:J25)))</f>
        <v>29.839306101314527</v>
      </c>
      <c r="G52" s="16">
        <f>(STDEVA(J9:J15))/(SQRT(COUNT(J9:J15)))</f>
        <v>19.593814285218539</v>
      </c>
      <c r="H52" s="16"/>
      <c r="I52" s="16"/>
      <c r="J52" s="16"/>
      <c r="K52" s="16"/>
      <c r="L52" s="16"/>
      <c r="M52" s="16"/>
    </row>
    <row r="53" spans="1:13" x14ac:dyDescent="0.3">
      <c r="A53" s="16"/>
      <c r="B53" s="16" t="s">
        <v>36</v>
      </c>
      <c r="C53" s="16">
        <f>AVERAGE(J16:J20)</f>
        <v>389.7166933333333</v>
      </c>
      <c r="D53" s="16">
        <f>AVERAGE(J2:J8)</f>
        <v>384.65228799999994</v>
      </c>
      <c r="E53" s="16" t="s">
        <v>36</v>
      </c>
      <c r="F53" s="16">
        <f>(STDEVA(J16:J20))/(SQRT(COUNT(J16:J20)))</f>
        <v>26.276871489534621</v>
      </c>
      <c r="G53" s="16">
        <f>(STDEVA(J2:J8))/(SQRT(COUNT(J2:J8)))</f>
        <v>29.423340076827685</v>
      </c>
      <c r="H53" s="16"/>
      <c r="I53" s="16"/>
      <c r="J53" s="16"/>
      <c r="K53" s="16"/>
      <c r="L53" s="16"/>
      <c r="M53" s="16"/>
    </row>
    <row r="54" spans="1:13" x14ac:dyDescent="0.3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</row>
    <row r="55" spans="1:13" x14ac:dyDescent="0.3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</row>
    <row r="56" spans="1:13" x14ac:dyDescent="0.3">
      <c r="A56" s="16"/>
      <c r="B56" s="16" t="s">
        <v>5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</row>
    <row r="57" spans="1:13" x14ac:dyDescent="0.3">
      <c r="A57" s="16"/>
      <c r="B57" s="16" t="s">
        <v>33</v>
      </c>
      <c r="C57" s="16"/>
      <c r="D57" s="16"/>
      <c r="E57" s="16"/>
      <c r="F57" s="16" t="s">
        <v>34</v>
      </c>
      <c r="G57" s="16"/>
      <c r="H57" s="16"/>
      <c r="I57" s="16"/>
      <c r="J57" s="16"/>
      <c r="K57" s="16"/>
      <c r="L57" s="16"/>
      <c r="M57" s="16"/>
    </row>
    <row r="58" spans="1:13" x14ac:dyDescent="0.3">
      <c r="A58" s="16"/>
      <c r="B58" s="16"/>
      <c r="C58" s="13" t="s">
        <v>22</v>
      </c>
      <c r="D58" s="16" t="s">
        <v>7</v>
      </c>
      <c r="E58" s="16"/>
      <c r="F58" s="16" t="s">
        <v>22</v>
      </c>
      <c r="G58" s="16" t="s">
        <v>7</v>
      </c>
      <c r="H58" s="16"/>
      <c r="I58" s="16"/>
      <c r="J58" s="16"/>
      <c r="K58" s="16"/>
      <c r="L58" s="16"/>
      <c r="M58" s="16"/>
    </row>
    <row r="59" spans="1:13" x14ac:dyDescent="0.3">
      <c r="A59" s="16"/>
      <c r="B59" s="16" t="s">
        <v>35</v>
      </c>
      <c r="C59" s="16">
        <f>AVERAGE(L21:L25)</f>
        <v>75.754186666666669</v>
      </c>
      <c r="D59" s="16">
        <f>AVERAGE(L9:L15)</f>
        <v>74.634709333333333</v>
      </c>
      <c r="E59" s="16" t="s">
        <v>35</v>
      </c>
      <c r="F59" s="16">
        <f>(STDEVA(L21:L25))/(SQRT(COUNT(L21:L25)))</f>
        <v>4.9584574079705304</v>
      </c>
      <c r="G59" s="16">
        <f>(STDEVA(L9:L15))/(SQRT(COUNT(L9:L15)))</f>
        <v>5.5374931961354683</v>
      </c>
      <c r="H59" s="16"/>
      <c r="I59" s="16"/>
      <c r="J59" s="16"/>
      <c r="K59" s="16"/>
      <c r="L59" s="16"/>
      <c r="M59" s="16"/>
    </row>
    <row r="60" spans="1:13" x14ac:dyDescent="0.3">
      <c r="A60" s="16"/>
      <c r="B60" s="16" t="s">
        <v>36</v>
      </c>
      <c r="C60" s="16">
        <f>AVERAGE(L16:L20)</f>
        <v>80.196151466666649</v>
      </c>
      <c r="D60" s="16">
        <f>AVERAGE(L2:L8)</f>
        <v>82.538175999999993</v>
      </c>
      <c r="E60" s="16" t="s">
        <v>36</v>
      </c>
      <c r="F60" s="16">
        <f>(STDEVA(L16:L20))/(SQRT(COUNT(L16:L20)))</f>
        <v>6.0310194267487311</v>
      </c>
      <c r="G60" s="16">
        <f>(STDEVA(L2:L8))/(SQRT(COUNT(L2:L8)))</f>
        <v>4.7235989634089792</v>
      </c>
      <c r="H60" s="16"/>
      <c r="I60" s="16"/>
      <c r="J60" s="16"/>
      <c r="K60" s="16"/>
      <c r="L60" s="16"/>
      <c r="M60" s="16"/>
    </row>
    <row r="61" spans="1:13" x14ac:dyDescent="0.3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</row>
    <row r="62" spans="1:13" x14ac:dyDescent="0.3">
      <c r="A62" s="16"/>
      <c r="B62" s="16" t="s">
        <v>4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</row>
    <row r="63" spans="1:13" x14ac:dyDescent="0.3">
      <c r="A63" s="16"/>
      <c r="B63" s="16" t="s">
        <v>33</v>
      </c>
      <c r="C63" s="16"/>
      <c r="D63" s="16"/>
      <c r="E63" s="16"/>
      <c r="F63" s="16" t="s">
        <v>34</v>
      </c>
      <c r="G63" s="16"/>
      <c r="H63" s="16"/>
      <c r="I63" s="16"/>
      <c r="J63" s="16"/>
      <c r="K63" s="16"/>
      <c r="L63" s="16"/>
      <c r="M63" s="16"/>
    </row>
    <row r="64" spans="1:13" x14ac:dyDescent="0.3">
      <c r="A64" s="16"/>
      <c r="B64" s="16"/>
      <c r="C64" s="13" t="s">
        <v>22</v>
      </c>
      <c r="D64" s="16" t="s">
        <v>7</v>
      </c>
      <c r="E64" s="16"/>
      <c r="F64" s="16" t="s">
        <v>22</v>
      </c>
      <c r="G64" s="16" t="s">
        <v>7</v>
      </c>
      <c r="H64" s="16"/>
      <c r="I64" s="16"/>
      <c r="J64" s="16"/>
      <c r="K64" s="16"/>
      <c r="L64" s="16"/>
      <c r="M64" s="16"/>
    </row>
    <row r="65" spans="1:13" x14ac:dyDescent="0.3">
      <c r="A65" s="16"/>
      <c r="B65" s="16" t="s">
        <v>35</v>
      </c>
      <c r="C65" s="17">
        <f>AVERAGE(K21:K25)</f>
        <v>14.12802048</v>
      </c>
      <c r="D65" s="17">
        <f>AVERAGE(K9:K15)</f>
        <v>14.498515199999998</v>
      </c>
      <c r="E65" s="16" t="s">
        <v>35</v>
      </c>
      <c r="F65" s="16">
        <f>(STDEVA(K21:K25))/(SQRT(COUNT(K21:K25)))</f>
        <v>1.1910530970161677</v>
      </c>
      <c r="G65" s="16">
        <f>(STDEVA(K9:K15))/(SQRT(COUNT(K9:K15)))</f>
        <v>0.34735313318207073</v>
      </c>
      <c r="H65" s="16"/>
      <c r="I65" s="16"/>
      <c r="J65" s="16"/>
      <c r="K65" s="16"/>
      <c r="L65" s="16"/>
      <c r="M65" s="16"/>
    </row>
    <row r="66" spans="1:13" x14ac:dyDescent="0.3">
      <c r="A66" s="16"/>
      <c r="B66" s="16" t="s">
        <v>36</v>
      </c>
      <c r="C66" s="17">
        <f>AVERAGE(K16:K20)</f>
        <v>11.275410346666668</v>
      </c>
      <c r="D66" s="17">
        <f>AVERAGE(K2:K8)</f>
        <v>12.205365333333333</v>
      </c>
      <c r="E66" s="16" t="s">
        <v>36</v>
      </c>
      <c r="F66" s="16">
        <f>(STDEVA(K16:K20))/(SQRT(COUNT(K16:K20)))</f>
        <v>0.81662127676435459</v>
      </c>
      <c r="G66" s="16">
        <f>(STDEVA(K2:K8))/(SQRT(COUNT(K2:K8)))</f>
        <v>0.47534621524473752</v>
      </c>
      <c r="H66" s="16"/>
      <c r="I66" s="16"/>
      <c r="J66" s="16"/>
      <c r="K66" s="16"/>
      <c r="L66" s="16"/>
      <c r="M66" s="16"/>
    </row>
    <row r="67" spans="1:13" x14ac:dyDescent="0.3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</row>
    <row r="68" spans="1:13" x14ac:dyDescent="0.3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</row>
    <row r="69" spans="1:13" x14ac:dyDescent="0.3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</row>
    <row r="70" spans="1:13" x14ac:dyDescent="0.3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</row>
    <row r="71" spans="1:13" x14ac:dyDescent="0.3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</row>
    <row r="72" spans="1:13" x14ac:dyDescent="0.3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</row>
    <row r="73" spans="1:13" x14ac:dyDescent="0.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</row>
    <row r="74" spans="1:13" x14ac:dyDescent="0.3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</row>
    <row r="75" spans="1:13" x14ac:dyDescent="0.3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</row>
    <row r="76" spans="1:13" x14ac:dyDescent="0.3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</row>
    <row r="77" spans="1:13" x14ac:dyDescent="0.3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</row>
    <row r="78" spans="1:13" x14ac:dyDescent="0.3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</row>
    <row r="79" spans="1:13" x14ac:dyDescent="0.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</row>
    <row r="80" spans="1:13" x14ac:dyDescent="0.3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</row>
    <row r="81" spans="1:13" x14ac:dyDescent="0.3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</row>
    <row r="82" spans="1:13" x14ac:dyDescent="0.3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FCA3E-9EF8-4D44-AB3E-3B3208490C3C}">
  <dimension ref="A1:L66"/>
  <sheetViews>
    <sheetView zoomScale="85" zoomScaleNormal="85" workbookViewId="0">
      <selection activeCell="L25" sqref="A1:L25"/>
    </sheetView>
  </sheetViews>
  <sheetFormatPr defaultRowHeight="14.4" x14ac:dyDescent="0.3"/>
  <sheetData>
    <row r="1" spans="1:12" x14ac:dyDescent="0.3">
      <c r="A1" s="12" t="s">
        <v>91</v>
      </c>
      <c r="B1" s="12" t="s">
        <v>92</v>
      </c>
      <c r="C1" s="12" t="s">
        <v>93</v>
      </c>
      <c r="D1" s="12" t="s">
        <v>94</v>
      </c>
      <c r="E1" s="12" t="s">
        <v>95</v>
      </c>
      <c r="F1" s="12" t="s">
        <v>96</v>
      </c>
      <c r="G1" s="12" t="s">
        <v>133</v>
      </c>
      <c r="H1" s="12" t="s">
        <v>134</v>
      </c>
      <c r="I1" s="12" t="s">
        <v>135</v>
      </c>
      <c r="J1" s="12" t="s">
        <v>136</v>
      </c>
      <c r="K1" s="12" t="s">
        <v>137</v>
      </c>
      <c r="L1" s="12" t="s">
        <v>138</v>
      </c>
    </row>
    <row r="2" spans="1:12" x14ac:dyDescent="0.3">
      <c r="A2" t="s">
        <v>97</v>
      </c>
      <c r="B2" t="s">
        <v>98</v>
      </c>
      <c r="C2" t="s">
        <v>99</v>
      </c>
      <c r="D2" t="s">
        <v>100</v>
      </c>
      <c r="E2" t="s">
        <v>100</v>
      </c>
      <c r="F2">
        <v>19.98</v>
      </c>
      <c r="G2" s="3">
        <v>25.93285666666667</v>
      </c>
      <c r="H2" s="3">
        <v>25.226133333333333</v>
      </c>
      <c r="I2" s="3">
        <v>33.571309666666664</v>
      </c>
      <c r="J2" s="3">
        <v>647.64253866666661</v>
      </c>
      <c r="K2" s="3">
        <v>3.2213664</v>
      </c>
      <c r="L2" s="3">
        <v>171.15444266666665</v>
      </c>
    </row>
    <row r="3" spans="1:12" x14ac:dyDescent="0.3">
      <c r="A3" t="s">
        <v>101</v>
      </c>
      <c r="B3" t="s">
        <v>98</v>
      </c>
      <c r="C3" t="s">
        <v>99</v>
      </c>
      <c r="D3" t="s">
        <v>100</v>
      </c>
      <c r="E3" t="s">
        <v>100</v>
      </c>
      <c r="F3">
        <v>20.47</v>
      </c>
      <c r="G3" s="3">
        <v>17.721218666666669</v>
      </c>
      <c r="H3" s="3">
        <v>35.211568</v>
      </c>
      <c r="I3" s="3">
        <v>45.502845666666666</v>
      </c>
      <c r="J3" s="3">
        <v>796.6607786666666</v>
      </c>
      <c r="K3" s="3">
        <v>5.3340821333333341</v>
      </c>
      <c r="L3" s="3">
        <v>177.79551999999995</v>
      </c>
    </row>
    <row r="4" spans="1:12" x14ac:dyDescent="0.3">
      <c r="A4" t="s">
        <v>102</v>
      </c>
      <c r="B4" t="s">
        <v>98</v>
      </c>
      <c r="C4" t="s">
        <v>99</v>
      </c>
      <c r="D4" t="s">
        <v>103</v>
      </c>
      <c r="E4" t="s">
        <v>104</v>
      </c>
      <c r="F4">
        <v>17.940000000000001</v>
      </c>
      <c r="G4" s="3">
        <v>25.862429333333335</v>
      </c>
      <c r="H4" s="3">
        <v>28.949424</v>
      </c>
      <c r="I4" s="3">
        <v>31.241550500000006</v>
      </c>
      <c r="J4" s="3">
        <v>672.41395199999999</v>
      </c>
      <c r="K4" s="3">
        <v>3.1723215999999996</v>
      </c>
      <c r="L4" s="3">
        <v>138.34098133333333</v>
      </c>
    </row>
    <row r="5" spans="1:12" x14ac:dyDescent="0.3">
      <c r="A5" t="s">
        <v>105</v>
      </c>
      <c r="B5" t="s">
        <v>98</v>
      </c>
      <c r="C5" t="s">
        <v>99</v>
      </c>
      <c r="D5" t="s">
        <v>103</v>
      </c>
      <c r="E5" t="s">
        <v>104</v>
      </c>
      <c r="F5">
        <v>19.23</v>
      </c>
      <c r="G5" s="3">
        <v>13.001641999999999</v>
      </c>
      <c r="H5" s="3">
        <v>32.186597333333324</v>
      </c>
      <c r="I5" s="3">
        <v>28.543387333333328</v>
      </c>
      <c r="J5" s="3">
        <v>753.302144</v>
      </c>
      <c r="K5" s="3">
        <v>3.324111466666666</v>
      </c>
      <c r="L5" s="3">
        <v>165.09584000000001</v>
      </c>
    </row>
    <row r="6" spans="1:12" x14ac:dyDescent="0.3">
      <c r="A6" t="s">
        <v>106</v>
      </c>
      <c r="B6" t="s">
        <v>98</v>
      </c>
      <c r="C6" t="s">
        <v>99</v>
      </c>
      <c r="D6" t="s">
        <v>107</v>
      </c>
      <c r="E6" t="s">
        <v>104</v>
      </c>
      <c r="F6">
        <v>19.3</v>
      </c>
      <c r="G6" s="3">
        <v>35.708548666666665</v>
      </c>
      <c r="H6" s="3">
        <v>39.794495999999995</v>
      </c>
      <c r="I6" s="3">
        <v>40.843327333333335</v>
      </c>
      <c r="J6" s="3">
        <v>748.32187733333342</v>
      </c>
      <c r="K6" s="3">
        <v>5.1648613333333335</v>
      </c>
      <c r="L6" s="3">
        <v>136.89886933333332</v>
      </c>
    </row>
    <row r="7" spans="1:12" x14ac:dyDescent="0.3">
      <c r="A7" t="s">
        <v>108</v>
      </c>
      <c r="B7" t="s">
        <v>98</v>
      </c>
      <c r="C7" t="s">
        <v>99</v>
      </c>
      <c r="D7" t="s">
        <v>107</v>
      </c>
      <c r="E7" t="s">
        <v>100</v>
      </c>
      <c r="F7">
        <v>14.04</v>
      </c>
      <c r="G7" s="3">
        <v>9.4556966666666664</v>
      </c>
      <c r="H7" s="3">
        <v>23.322805333333331</v>
      </c>
      <c r="I7" s="3">
        <v>23.565476833333335</v>
      </c>
      <c r="J7" s="3">
        <v>819.03300266666656</v>
      </c>
      <c r="K7" s="3">
        <v>2.8610549333333331</v>
      </c>
      <c r="L7" s="3">
        <v>151.09262933333335</v>
      </c>
    </row>
    <row r="8" spans="1:12" x14ac:dyDescent="0.3">
      <c r="A8" t="s">
        <v>109</v>
      </c>
      <c r="B8" t="s">
        <v>98</v>
      </c>
      <c r="C8" t="s">
        <v>99</v>
      </c>
      <c r="D8" t="s">
        <v>107</v>
      </c>
      <c r="E8" t="s">
        <v>100</v>
      </c>
      <c r="F8">
        <v>14.05</v>
      </c>
      <c r="G8" s="3">
        <v>12.472728</v>
      </c>
      <c r="H8" s="3">
        <v>28.296575999999995</v>
      </c>
      <c r="I8" s="3">
        <v>28.710258499999998</v>
      </c>
      <c r="J8" s="3">
        <v>863.56091733333346</v>
      </c>
      <c r="K8" s="3">
        <v>3.5294933333333325</v>
      </c>
      <c r="L8" s="3">
        <v>197.59099733333329</v>
      </c>
    </row>
    <row r="9" spans="1:12" x14ac:dyDescent="0.3">
      <c r="A9" t="s">
        <v>110</v>
      </c>
      <c r="B9" t="s">
        <v>111</v>
      </c>
      <c r="C9" t="s">
        <v>99</v>
      </c>
      <c r="D9" t="s">
        <v>112</v>
      </c>
      <c r="E9" t="s">
        <v>100</v>
      </c>
      <c r="F9">
        <v>20.18</v>
      </c>
      <c r="G9" s="3">
        <v>26.376690666666669</v>
      </c>
      <c r="H9" s="3">
        <v>51.684341333333329</v>
      </c>
      <c r="I9" s="3">
        <v>39.045872333333328</v>
      </c>
      <c r="J9" s="3">
        <v>589.38641066666662</v>
      </c>
      <c r="K9" s="3">
        <v>5.7253578666666662</v>
      </c>
      <c r="L9" s="3">
        <v>128.39560533333335</v>
      </c>
    </row>
    <row r="10" spans="1:12" x14ac:dyDescent="0.3">
      <c r="A10" t="s">
        <v>113</v>
      </c>
      <c r="B10" t="s">
        <v>111</v>
      </c>
      <c r="C10" t="s">
        <v>99</v>
      </c>
      <c r="D10" t="s">
        <v>114</v>
      </c>
      <c r="E10" t="s">
        <v>100</v>
      </c>
      <c r="F10">
        <v>17.170000000000002</v>
      </c>
      <c r="G10" s="3">
        <v>27.564501999999994</v>
      </c>
      <c r="H10" s="3">
        <v>59.621370666666664</v>
      </c>
      <c r="I10" s="3">
        <v>44.377331833333336</v>
      </c>
      <c r="J10" s="3">
        <v>798.43635199999994</v>
      </c>
      <c r="K10" s="3">
        <v>6.0806890666666664</v>
      </c>
      <c r="L10" s="3">
        <v>153.40303999999998</v>
      </c>
    </row>
    <row r="11" spans="1:12" x14ac:dyDescent="0.3">
      <c r="A11" t="s">
        <v>115</v>
      </c>
      <c r="B11" t="s">
        <v>111</v>
      </c>
      <c r="C11" t="s">
        <v>99</v>
      </c>
      <c r="D11" t="s">
        <v>114</v>
      </c>
      <c r="E11" t="s">
        <v>100</v>
      </c>
      <c r="F11">
        <v>19.14</v>
      </c>
      <c r="G11" s="3">
        <v>30.95824866666667</v>
      </c>
      <c r="H11" s="3">
        <v>46.248272</v>
      </c>
      <c r="I11" s="3">
        <v>35.167231833333339</v>
      </c>
      <c r="J11" s="3">
        <v>498.36445866666674</v>
      </c>
      <c r="K11" s="3">
        <v>4.0621653333333327</v>
      </c>
      <c r="L11" s="3">
        <v>127.16353066666667</v>
      </c>
    </row>
    <row r="12" spans="1:12" x14ac:dyDescent="0.3">
      <c r="A12" t="s">
        <v>116</v>
      </c>
      <c r="B12" t="s">
        <v>111</v>
      </c>
      <c r="C12" t="s">
        <v>99</v>
      </c>
      <c r="D12" t="s">
        <v>117</v>
      </c>
      <c r="E12" t="s">
        <v>104</v>
      </c>
      <c r="F12">
        <v>23.46</v>
      </c>
      <c r="G12" s="3">
        <v>50.838608666666666</v>
      </c>
      <c r="H12" s="3">
        <v>72.867797333333328</v>
      </c>
      <c r="I12" s="3">
        <v>61.135257333333342</v>
      </c>
      <c r="J12" s="3">
        <v>648.34410666666668</v>
      </c>
      <c r="K12" s="3">
        <v>5.6400437333333331</v>
      </c>
      <c r="L12" s="3">
        <v>134.93924266666667</v>
      </c>
    </row>
    <row r="13" spans="1:12" x14ac:dyDescent="0.3">
      <c r="A13" t="s">
        <v>118</v>
      </c>
      <c r="B13" t="s">
        <v>111</v>
      </c>
      <c r="C13" t="s">
        <v>99</v>
      </c>
      <c r="D13" t="s">
        <v>117</v>
      </c>
      <c r="E13" t="s">
        <v>104</v>
      </c>
      <c r="F13">
        <v>21.19</v>
      </c>
      <c r="G13" s="3">
        <v>44.801709999999993</v>
      </c>
      <c r="H13" s="3">
        <v>66.231050666666661</v>
      </c>
      <c r="I13" s="3">
        <v>60.263764000000002</v>
      </c>
      <c r="J13" s="3">
        <v>763.57448533333331</v>
      </c>
      <c r="K13" s="3">
        <v>6.1426175999999986</v>
      </c>
      <c r="L13" s="3">
        <v>173.43886933333329</v>
      </c>
    </row>
    <row r="14" spans="1:12" x14ac:dyDescent="0.3">
      <c r="A14" t="s">
        <v>119</v>
      </c>
      <c r="B14" t="s">
        <v>111</v>
      </c>
      <c r="C14" t="s">
        <v>99</v>
      </c>
      <c r="D14" t="s">
        <v>120</v>
      </c>
      <c r="E14" t="s">
        <v>104</v>
      </c>
      <c r="F14">
        <v>24.55</v>
      </c>
      <c r="G14" s="3">
        <v>37.866744666666662</v>
      </c>
      <c r="H14" s="3">
        <v>63.123797333333322</v>
      </c>
      <c r="I14" s="3">
        <v>51.363638333333334</v>
      </c>
      <c r="J14" s="3">
        <v>754.41079466666656</v>
      </c>
      <c r="K14" s="3">
        <v>5.3077733333333335</v>
      </c>
      <c r="L14" s="3">
        <v>151.29833599999998</v>
      </c>
    </row>
    <row r="15" spans="1:12" x14ac:dyDescent="0.3">
      <c r="A15" t="s">
        <v>121</v>
      </c>
      <c r="B15" t="s">
        <v>111</v>
      </c>
      <c r="C15" t="s">
        <v>99</v>
      </c>
      <c r="D15" t="s">
        <v>120</v>
      </c>
      <c r="E15" t="s">
        <v>104</v>
      </c>
      <c r="F15">
        <v>23.62</v>
      </c>
      <c r="G15" s="3">
        <v>14.980697333333334</v>
      </c>
      <c r="H15" s="3">
        <v>48.945194666666666</v>
      </c>
      <c r="I15" s="3">
        <v>37.325168166666664</v>
      </c>
      <c r="J15" s="3">
        <v>451.24680533333333</v>
      </c>
      <c r="K15" s="3">
        <v>4.8242544000000001</v>
      </c>
      <c r="L15" s="3">
        <v>124.26414933333331</v>
      </c>
    </row>
    <row r="16" spans="1:12" x14ac:dyDescent="0.3">
      <c r="A16" t="s">
        <v>122</v>
      </c>
      <c r="B16" t="s">
        <v>98</v>
      </c>
      <c r="C16" t="s">
        <v>123</v>
      </c>
      <c r="D16" t="s">
        <v>107</v>
      </c>
      <c r="E16" t="s">
        <v>104</v>
      </c>
      <c r="F16">
        <v>26.99</v>
      </c>
      <c r="G16" s="3">
        <v>20.610630000000004</v>
      </c>
      <c r="H16" s="3">
        <v>60.22766399999999</v>
      </c>
      <c r="I16" s="3">
        <v>46.566958833333338</v>
      </c>
      <c r="J16" s="3">
        <v>718.11980799999981</v>
      </c>
      <c r="K16" s="3">
        <v>5.0950293333333327</v>
      </c>
      <c r="L16" s="3">
        <v>127.94521599999999</v>
      </c>
    </row>
    <row r="17" spans="1:12" x14ac:dyDescent="0.3">
      <c r="A17" t="s">
        <v>124</v>
      </c>
      <c r="B17" t="s">
        <v>98</v>
      </c>
      <c r="C17" t="s">
        <v>123</v>
      </c>
      <c r="D17" t="s">
        <v>107</v>
      </c>
      <c r="E17" t="s">
        <v>104</v>
      </c>
      <c r="F17">
        <v>18.8</v>
      </c>
      <c r="G17" s="3">
        <v>36.637811333333332</v>
      </c>
      <c r="H17" s="3">
        <v>65.581450666666655</v>
      </c>
      <c r="I17" s="3">
        <v>64.837123333333338</v>
      </c>
      <c r="J17" s="3">
        <v>694.17988266666669</v>
      </c>
      <c r="K17" s="3">
        <v>7.0523823999999999</v>
      </c>
      <c r="L17" s="3">
        <v>159.56341333333333</v>
      </c>
    </row>
    <row r="18" spans="1:12" x14ac:dyDescent="0.3">
      <c r="A18" t="s">
        <v>125</v>
      </c>
      <c r="B18" t="s">
        <v>98</v>
      </c>
      <c r="C18" t="s">
        <v>123</v>
      </c>
      <c r="D18" t="s">
        <v>107</v>
      </c>
      <c r="E18" t="s">
        <v>104</v>
      </c>
      <c r="F18">
        <v>18.55</v>
      </c>
      <c r="G18" s="3">
        <v>21.688310000000001</v>
      </c>
      <c r="H18" s="3">
        <v>32.813461333333336</v>
      </c>
      <c r="I18" s="3">
        <v>38.779472666666663</v>
      </c>
      <c r="J18" s="3">
        <v>811.86141866666662</v>
      </c>
      <c r="K18" s="3">
        <v>4.2032368</v>
      </c>
      <c r="L18" s="3">
        <v>184.16376533333332</v>
      </c>
    </row>
    <row r="19" spans="1:12" ht="15.6" x14ac:dyDescent="0.3">
      <c r="A19" s="1" t="s">
        <v>126</v>
      </c>
      <c r="B19" t="s">
        <v>98</v>
      </c>
      <c r="C19" t="s">
        <v>123</v>
      </c>
      <c r="D19" t="s">
        <v>107</v>
      </c>
      <c r="E19" t="s">
        <v>100</v>
      </c>
      <c r="F19">
        <v>19.78</v>
      </c>
      <c r="G19" s="3">
        <v>26.648001333333337</v>
      </c>
      <c r="H19" s="3">
        <v>22.134037333333332</v>
      </c>
      <c r="I19" s="3">
        <v>31.613915833333333</v>
      </c>
      <c r="J19" s="3">
        <v>890.74018133333323</v>
      </c>
      <c r="K19" s="3">
        <v>3.4586869333333334</v>
      </c>
      <c r="L19" s="3">
        <v>131.36644266666664</v>
      </c>
    </row>
    <row r="20" spans="1:12" x14ac:dyDescent="0.3">
      <c r="A20" t="s">
        <v>127</v>
      </c>
      <c r="B20" t="s">
        <v>98</v>
      </c>
      <c r="C20" t="s">
        <v>123</v>
      </c>
      <c r="D20" t="s">
        <v>107</v>
      </c>
      <c r="E20" t="s">
        <v>100</v>
      </c>
      <c r="F20">
        <v>14.8</v>
      </c>
      <c r="G20" s="3">
        <v>24.784276666666663</v>
      </c>
      <c r="H20" s="3">
        <v>24.378405333333326</v>
      </c>
      <c r="I20" s="3">
        <v>25.409477500000001</v>
      </c>
      <c r="J20" s="3">
        <v>776.93892266666649</v>
      </c>
      <c r="K20" s="3">
        <v>3.3049482666666665</v>
      </c>
      <c r="L20" s="3">
        <v>164.80351999999996</v>
      </c>
    </row>
    <row r="21" spans="1:12" x14ac:dyDescent="0.3">
      <c r="A21" t="s">
        <v>128</v>
      </c>
      <c r="B21" t="s">
        <v>111</v>
      </c>
      <c r="C21" t="s">
        <v>123</v>
      </c>
      <c r="D21" t="s">
        <v>114</v>
      </c>
      <c r="E21" t="s">
        <v>104</v>
      </c>
      <c r="F21">
        <v>22.05</v>
      </c>
      <c r="G21" s="3">
        <v>25.253162</v>
      </c>
      <c r="H21" s="3">
        <v>55.104485333333329</v>
      </c>
      <c r="I21" s="3">
        <v>38.248158833333335</v>
      </c>
      <c r="J21" s="3">
        <v>666.32503466666662</v>
      </c>
      <c r="K21" s="3">
        <v>5.0236815999999997</v>
      </c>
      <c r="L21" s="3">
        <v>213.88513066666664</v>
      </c>
    </row>
    <row r="22" spans="1:12" x14ac:dyDescent="0.3">
      <c r="A22" t="s">
        <v>129</v>
      </c>
      <c r="B22" t="s">
        <v>111</v>
      </c>
      <c r="C22" t="s">
        <v>123</v>
      </c>
      <c r="D22" t="s">
        <v>114</v>
      </c>
      <c r="E22" t="s">
        <v>104</v>
      </c>
      <c r="F22">
        <v>19.8</v>
      </c>
      <c r="G22" s="3">
        <v>18.884924000000002</v>
      </c>
      <c r="H22" s="3">
        <v>71.483066666666673</v>
      </c>
      <c r="I22" s="3">
        <v>41.610835666666659</v>
      </c>
      <c r="J22" s="3">
        <v>755.42417066666656</v>
      </c>
      <c r="K22" s="3">
        <v>6.7049546666666648</v>
      </c>
      <c r="L22" s="3">
        <v>155.61384533333333</v>
      </c>
    </row>
    <row r="23" spans="1:12" x14ac:dyDescent="0.3">
      <c r="A23" t="s">
        <v>130</v>
      </c>
      <c r="B23" t="s">
        <v>111</v>
      </c>
      <c r="C23" t="s">
        <v>123</v>
      </c>
      <c r="D23" t="s">
        <v>120</v>
      </c>
      <c r="E23" t="s">
        <v>100</v>
      </c>
      <c r="F23">
        <v>26.52</v>
      </c>
      <c r="G23" s="3">
        <v>23.368167333333332</v>
      </c>
      <c r="H23" s="3">
        <v>68.348746666666656</v>
      </c>
      <c r="I23" s="3">
        <v>44.049531500000001</v>
      </c>
      <c r="J23" s="3">
        <v>651.55746133333332</v>
      </c>
      <c r="K23" s="3">
        <v>6.0158373333333319</v>
      </c>
      <c r="L23" s="3">
        <v>164.56533333333334</v>
      </c>
    </row>
    <row r="24" spans="1:12" x14ac:dyDescent="0.3">
      <c r="A24" t="s">
        <v>131</v>
      </c>
      <c r="B24" t="s">
        <v>111</v>
      </c>
      <c r="C24" t="s">
        <v>123</v>
      </c>
      <c r="D24" t="s">
        <v>117</v>
      </c>
      <c r="E24" t="s">
        <v>100</v>
      </c>
      <c r="F24">
        <v>17.89</v>
      </c>
      <c r="G24" s="3">
        <v>40.033921333333332</v>
      </c>
      <c r="H24" s="3">
        <v>48.764389333333327</v>
      </c>
      <c r="I24" s="3">
        <v>49.760783833333335</v>
      </c>
      <c r="J24" s="3">
        <v>866.67033599999979</v>
      </c>
      <c r="K24" s="3">
        <v>4.9257002666666656</v>
      </c>
      <c r="L24" s="3">
        <v>179.62306133333331</v>
      </c>
    </row>
    <row r="25" spans="1:12" x14ac:dyDescent="0.3">
      <c r="A25" t="s">
        <v>132</v>
      </c>
      <c r="B25" t="s">
        <v>111</v>
      </c>
      <c r="C25" t="s">
        <v>123</v>
      </c>
      <c r="D25" t="s">
        <v>117</v>
      </c>
      <c r="E25" t="s">
        <v>100</v>
      </c>
      <c r="F25">
        <v>18.37</v>
      </c>
      <c r="G25" s="3">
        <v>28.482420666666666</v>
      </c>
      <c r="H25" s="3">
        <v>35.727999999999994</v>
      </c>
      <c r="I25" s="3">
        <v>40.640804166666669</v>
      </c>
      <c r="J25" s="3">
        <v>845.96974933333354</v>
      </c>
      <c r="K25" s="3">
        <v>3.6067957333333323</v>
      </c>
      <c r="L25" s="3">
        <v>210.67177599999997</v>
      </c>
    </row>
    <row r="28" spans="1:12" x14ac:dyDescent="0.3">
      <c r="C28" t="s">
        <v>32</v>
      </c>
    </row>
    <row r="29" spans="1:12" x14ac:dyDescent="0.3">
      <c r="C29" t="s">
        <v>33</v>
      </c>
      <c r="G29" t="s">
        <v>34</v>
      </c>
    </row>
    <row r="30" spans="1:12" x14ac:dyDescent="0.3">
      <c r="D30" s="2" t="s">
        <v>22</v>
      </c>
      <c r="E30" t="s">
        <v>7</v>
      </c>
      <c r="G30" t="s">
        <v>22</v>
      </c>
      <c r="H30" t="s">
        <v>7</v>
      </c>
    </row>
    <row r="31" spans="1:12" x14ac:dyDescent="0.3">
      <c r="C31" t="s">
        <v>35</v>
      </c>
      <c r="D31" s="3">
        <f>AVERAGE(G21:G25)</f>
        <v>27.204519066666666</v>
      </c>
      <c r="E31">
        <f>AVERAGE(G9:G15)</f>
        <v>33.341028857142852</v>
      </c>
      <c r="F31" t="s">
        <v>35</v>
      </c>
      <c r="G31">
        <f>(STDEVA(G21:G25))/(SQRT(COUNT(G21:G25)))</f>
        <v>3.5634789610436766</v>
      </c>
      <c r="H31">
        <f>(STDEVA(G9:G15))/(SQRT(COUNT(G9:G15)))</f>
        <v>4.5842491702318746</v>
      </c>
    </row>
    <row r="32" spans="1:12" x14ac:dyDescent="0.3">
      <c r="C32" t="s">
        <v>36</v>
      </c>
      <c r="D32" s="3">
        <f>AVERAGE(G16:G20)</f>
        <v>26.073805866666667</v>
      </c>
      <c r="E32">
        <f>AVERAGE(G2:G8)</f>
        <v>20.022160000000003</v>
      </c>
      <c r="F32" t="s">
        <v>36</v>
      </c>
      <c r="G32">
        <f>(STDEVA(G16:G20))/(SQRT(COUNT(G16:G20)))</f>
        <v>2.851926209056217</v>
      </c>
      <c r="H32">
        <f>(STDEVA(G2:G8))/(SQRT(COUNT(G2:G8)))</f>
        <v>3.5801501208150146</v>
      </c>
    </row>
    <row r="35" spans="3:8" x14ac:dyDescent="0.3">
      <c r="C35" t="s">
        <v>1</v>
      </c>
    </row>
    <row r="36" spans="3:8" x14ac:dyDescent="0.3">
      <c r="C36" t="s">
        <v>33</v>
      </c>
      <c r="G36" t="s">
        <v>34</v>
      </c>
    </row>
    <row r="37" spans="3:8" x14ac:dyDescent="0.3">
      <c r="D37" s="2" t="s">
        <v>22</v>
      </c>
      <c r="E37" t="s">
        <v>7</v>
      </c>
      <c r="G37" t="s">
        <v>22</v>
      </c>
      <c r="H37" t="s">
        <v>7</v>
      </c>
    </row>
    <row r="38" spans="3:8" x14ac:dyDescent="0.3">
      <c r="C38" t="s">
        <v>35</v>
      </c>
      <c r="D38">
        <f>AVERAGE(H21:H25)</f>
        <v>55.885737599999992</v>
      </c>
      <c r="E38">
        <f>AVERAGE(H9:H15)</f>
        <v>58.388831999999994</v>
      </c>
      <c r="F38" t="s">
        <v>35</v>
      </c>
      <c r="G38">
        <f>(STDEVA(H21:H25))/(SQRT(COUNT(H21:H25)))</f>
        <v>6.5431705250569694</v>
      </c>
      <c r="H38">
        <f>(STDEVA(H9:H15))/(SQRT(COUNT(H9:H15)))</f>
        <v>3.7052265444167647</v>
      </c>
    </row>
    <row r="39" spans="3:8" x14ac:dyDescent="0.3">
      <c r="C39" t="s">
        <v>36</v>
      </c>
      <c r="D39">
        <f>AVERAGE(H16:H20)</f>
        <v>41.027003733333331</v>
      </c>
      <c r="E39">
        <f>AVERAGE(H2:H8)</f>
        <v>30.426799999999993</v>
      </c>
      <c r="F39" t="s">
        <v>36</v>
      </c>
      <c r="G39">
        <f>(STDEVA(H16:H20))/(SQRT(COUNT(H16:H20)))</f>
        <v>9.146497979310011</v>
      </c>
      <c r="H39">
        <f>(STDEVA(H2:H8))/(SQRT(COUNT(H3:H9)))</f>
        <v>2.1711242860719828</v>
      </c>
    </row>
    <row r="42" spans="3:8" x14ac:dyDescent="0.3">
      <c r="C42" t="s">
        <v>2</v>
      </c>
    </row>
    <row r="43" spans="3:8" x14ac:dyDescent="0.3">
      <c r="C43" t="s">
        <v>33</v>
      </c>
      <c r="G43" t="s">
        <v>34</v>
      </c>
    </row>
    <row r="44" spans="3:8" x14ac:dyDescent="0.3">
      <c r="D44" s="2" t="s">
        <v>22</v>
      </c>
      <c r="E44" t="s">
        <v>7</v>
      </c>
      <c r="G44" t="s">
        <v>22</v>
      </c>
      <c r="H44" t="s">
        <v>7</v>
      </c>
    </row>
    <row r="45" spans="3:8" x14ac:dyDescent="0.3">
      <c r="C45" t="s">
        <v>35</v>
      </c>
      <c r="D45">
        <f>AVERAGE(I21:I25)</f>
        <v>42.862022799999998</v>
      </c>
      <c r="E45">
        <f>AVERAGE(I9:I15)</f>
        <v>46.954037690476198</v>
      </c>
      <c r="F45" t="s">
        <v>35</v>
      </c>
      <c r="G45">
        <f>(STDEVA(I21:I25))/(SQRT(COUNT(I21:I25)))</f>
        <v>1.9594655249608919</v>
      </c>
      <c r="H45">
        <f>(STDEVA(I9:I15))/(SQRT(COUNT(I9:I15)))</f>
        <v>4.0781730148307593</v>
      </c>
    </row>
    <row r="46" spans="3:8" x14ac:dyDescent="0.3">
      <c r="C46" t="s">
        <v>36</v>
      </c>
      <c r="D46">
        <f>AVERAGE(I16:I20)</f>
        <v>41.441389633333337</v>
      </c>
      <c r="E46">
        <f>AVERAGE(I2:I8)</f>
        <v>33.139736547619044</v>
      </c>
      <c r="F46" t="s">
        <v>36</v>
      </c>
      <c r="G46">
        <f>(STDEVA(I16:I20))/(SQRT(COUNT(I16:I20)))</f>
        <v>6.8349069666797178</v>
      </c>
      <c r="H46">
        <f>(STDEVA(I2:I8))/(SQRT(COUNT(I2:I8)))</f>
        <v>2.8801219164930867</v>
      </c>
    </row>
    <row r="49" spans="3:8" x14ac:dyDescent="0.3">
      <c r="C49" t="s">
        <v>3</v>
      </c>
    </row>
    <row r="50" spans="3:8" x14ac:dyDescent="0.3">
      <c r="C50" t="s">
        <v>33</v>
      </c>
      <c r="G50" t="s">
        <v>34</v>
      </c>
    </row>
    <row r="51" spans="3:8" x14ac:dyDescent="0.3">
      <c r="D51" s="2" t="s">
        <v>22</v>
      </c>
      <c r="E51" t="s">
        <v>7</v>
      </c>
      <c r="G51" t="s">
        <v>22</v>
      </c>
      <c r="H51" t="s">
        <v>7</v>
      </c>
    </row>
    <row r="52" spans="3:8" x14ac:dyDescent="0.3">
      <c r="C52" t="s">
        <v>35</v>
      </c>
      <c r="D52">
        <f>AVERAGE(J21:J25)</f>
        <v>757.18935039999997</v>
      </c>
      <c r="E52">
        <f>AVERAGE(J9:J15)</f>
        <v>643.39477333333332</v>
      </c>
      <c r="F52" t="s">
        <v>35</v>
      </c>
      <c r="G52">
        <f>(STDEVA(J21:J25))/(SQRT(COUNT(J21:J25)))</f>
        <v>44.320187930377834</v>
      </c>
      <c r="H52">
        <f>(STDEVA(J9:J15))/(SQRT(COUNT(J9:J15)))</f>
        <v>51.570950710499041</v>
      </c>
    </row>
    <row r="53" spans="3:8" x14ac:dyDescent="0.3">
      <c r="C53" t="s">
        <v>36</v>
      </c>
      <c r="D53">
        <f>AVERAGE(J16:J20)</f>
        <v>778.36804266666661</v>
      </c>
      <c r="E53">
        <f>AVERAGE(J2:J8)</f>
        <v>757.2764586666666</v>
      </c>
      <c r="F53" t="s">
        <v>36</v>
      </c>
      <c r="G53">
        <f>(STDEVA(J16:J20))/(SQRT(COUNT(J16:J20)))</f>
        <v>34.9777373717967</v>
      </c>
      <c r="H53">
        <f>(STDEVA(J2:J8))/(SQRT(COUNT(J2:J8)))</f>
        <v>29.268300217045375</v>
      </c>
    </row>
    <row r="56" spans="3:8" x14ac:dyDescent="0.3">
      <c r="C56" t="s">
        <v>5</v>
      </c>
    </row>
    <row r="57" spans="3:8" x14ac:dyDescent="0.3">
      <c r="C57" t="s">
        <v>33</v>
      </c>
      <c r="G57" t="s">
        <v>34</v>
      </c>
    </row>
    <row r="58" spans="3:8" x14ac:dyDescent="0.3">
      <c r="D58" s="2" t="s">
        <v>22</v>
      </c>
      <c r="E58" t="s">
        <v>7</v>
      </c>
      <c r="G58" t="s">
        <v>22</v>
      </c>
      <c r="H58" t="s">
        <v>7</v>
      </c>
    </row>
    <row r="59" spans="3:8" x14ac:dyDescent="0.3">
      <c r="C59" t="s">
        <v>35</v>
      </c>
      <c r="D59" s="3">
        <f>AVERAGE(L21:L25)</f>
        <v>184.87182933333332</v>
      </c>
      <c r="E59">
        <f>AVERAGE(L9:L15)</f>
        <v>141.84325333333331</v>
      </c>
      <c r="F59" t="s">
        <v>35</v>
      </c>
      <c r="G59">
        <f>(STDEVA(L21:L25))/(SQRT(COUNT(L21:L25)))</f>
        <v>11.839218460949391</v>
      </c>
      <c r="H59">
        <f>(STDEVA(L9:L15))/(SQRT(COUNT(L9:L15)))</f>
        <v>6.8562344959449559</v>
      </c>
    </row>
    <row r="60" spans="3:8" x14ac:dyDescent="0.3">
      <c r="C60" t="s">
        <v>36</v>
      </c>
      <c r="D60">
        <f>AVERAGE(L16:L20)</f>
        <v>153.56847146666664</v>
      </c>
      <c r="E60">
        <f>AVERAGE(L2:L8)</f>
        <v>162.56703999999996</v>
      </c>
      <c r="F60" t="s">
        <v>36</v>
      </c>
      <c r="G60">
        <f>(STDEVA(L16:L20))/(SQRT(COUNT(L16:L20)))</f>
        <v>10.601223877140074</v>
      </c>
      <c r="H60">
        <f>(STDEVA(L2:L8))/(SQRT(COUNT(L2:L8)))</f>
        <v>8.3325830735193449</v>
      </c>
    </row>
    <row r="62" spans="3:8" x14ac:dyDescent="0.3">
      <c r="C62" t="s">
        <v>4</v>
      </c>
    </row>
    <row r="63" spans="3:8" x14ac:dyDescent="0.3">
      <c r="C63" t="s">
        <v>33</v>
      </c>
      <c r="G63" t="s">
        <v>34</v>
      </c>
    </row>
    <row r="64" spans="3:8" x14ac:dyDescent="0.3">
      <c r="D64" s="2" t="s">
        <v>22</v>
      </c>
      <c r="E64" t="s">
        <v>7</v>
      </c>
      <c r="G64" t="s">
        <v>22</v>
      </c>
      <c r="H64" t="s">
        <v>7</v>
      </c>
    </row>
    <row r="65" spans="3:8" x14ac:dyDescent="0.3">
      <c r="C65" t="s">
        <v>35</v>
      </c>
      <c r="D65" s="3">
        <f>AVERAGE(K21:K25)</f>
        <v>5.2553939199999995</v>
      </c>
      <c r="E65" s="3">
        <f>AVERAGE(K9:K15)</f>
        <v>5.3975573333333324</v>
      </c>
      <c r="F65" t="s">
        <v>35</v>
      </c>
      <c r="G65">
        <f>(STDEVA(K21:K25))/(SQRT(COUNT(K21:K25)))</f>
        <v>0.52724591172087443</v>
      </c>
      <c r="H65">
        <f>(STDEVA(K9:K15))/(SQRT(COUNT(K9:K15)))</f>
        <v>0.28064745820961107</v>
      </c>
    </row>
    <row r="66" spans="3:8" x14ac:dyDescent="0.3">
      <c r="C66" t="s">
        <v>36</v>
      </c>
      <c r="D66" s="3">
        <f>AVERAGE(K16:K20)</f>
        <v>4.6228567466666659</v>
      </c>
      <c r="E66" s="3">
        <f>AVERAGE(K2:K8)</f>
        <v>3.8010415999999991</v>
      </c>
      <c r="F66" t="s">
        <v>36</v>
      </c>
      <c r="G66">
        <f>(STDEVA(K16:K20))/(SQRT(COUNT(K16:K20)))</f>
        <v>0.68533921773736572</v>
      </c>
      <c r="H66">
        <f>(STDEVA(K2:K8))/(SQRT(COUNT(K2:K8)))</f>
        <v>0.38192200227425982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Comparisons by Enzyme</vt:lpstr>
      <vt:lpstr>Summary-Masseter</vt:lpstr>
      <vt:lpstr>Summary-Plantaris</vt:lpstr>
      <vt:lpstr>Summary-Rectus femoris </vt:lpstr>
      <vt:lpstr>Summary pec.major</vt:lpstr>
      <vt:lpstr>Summary Intercostals</vt:lpstr>
      <vt:lpstr>Summary semitendinosus</vt:lpstr>
      <vt:lpstr>Summary-Diaphragm</vt:lpstr>
      <vt:lpstr>Summary-Glut.max</vt:lpstr>
      <vt:lpstr>Summary-Erector spinae</vt:lpstr>
      <vt:lpstr>Summary-EDL</vt:lpstr>
      <vt:lpstr>Summary-Triceps</vt:lpstr>
      <vt:lpstr>Summary-Vastus lateralis</vt:lpstr>
      <vt:lpstr>Summary-Tibialis anterior </vt:lpstr>
      <vt:lpstr>Summary- Lower trapezius </vt:lpstr>
      <vt:lpstr>Summary-Biceps femoris</vt:lpstr>
      <vt:lpstr>Summary- Biceps brachii</vt:lpstr>
      <vt:lpstr>Summary-Vastus medialis </vt:lpstr>
      <vt:lpstr>Summary-Medial trapezius</vt:lpstr>
      <vt:lpstr>Summary-Gastroc</vt:lpstr>
      <vt:lpstr>Summary-Soleus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Garrett</dc:creator>
  <cp:lastModifiedBy>Emily Garrett</cp:lastModifiedBy>
  <dcterms:created xsi:type="dcterms:W3CDTF">2021-09-09T22:36:36Z</dcterms:created>
  <dcterms:modified xsi:type="dcterms:W3CDTF">2022-02-11T19:17:11Z</dcterms:modified>
</cp:coreProperties>
</file>