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6.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
    </mc:Choice>
  </mc:AlternateContent>
  <xr:revisionPtr revIDLastSave="2526" documentId="8_{6A18CCE1-B0D3-4AF7-8D2B-ADDF9FFEDA91}" xr6:coauthVersionLast="47" xr6:coauthVersionMax="47" xr10:uidLastSave="{4871F823-19AD-4034-B20A-89D7467D096C}"/>
  <bookViews>
    <workbookView xWindow="-108" yWindow="-108" windowWidth="23256" windowHeight="12456" firstSheet="1" activeTab="3" xr2:uid="{2E1A760C-026A-4B68-BBFD-DBD43F4B03A8}"/>
  </bookViews>
  <sheets>
    <sheet name="ME vs LN + wilcox test" sheetId="9" r:id="rId1"/>
    <sheet name="ME vs LN-Muscle Mass" sheetId="10" r:id="rId2"/>
    <sheet name="Highland-lowland-1" sheetId="8" r:id="rId3"/>
    <sheet name="Highlanders vs Lowlanders" sheetId="4" r:id="rId4"/>
    <sheet name="Muscle sampling info" sheetId="11" r:id="rId5"/>
    <sheet name="Divided by CS" sheetId="2" r:id="rId6"/>
    <sheet name="Divided by COX"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 i="4" l="1"/>
  <c r="M30" i="4"/>
  <c r="Z105" i="9"/>
  <c r="Z126" i="9"/>
  <c r="J3" i="10"/>
  <c r="J4" i="10"/>
  <c r="J5" i="10"/>
  <c r="J6" i="10"/>
  <c r="J7" i="10"/>
  <c r="J8" i="10"/>
  <c r="J9" i="10"/>
  <c r="J10" i="10"/>
  <c r="J11" i="10"/>
  <c r="J12" i="10"/>
  <c r="J13" i="10"/>
  <c r="J14" i="10"/>
  <c r="J15" i="10"/>
  <c r="J16" i="10"/>
  <c r="J17" i="10"/>
  <c r="J2" i="10"/>
  <c r="I3" i="10"/>
  <c r="I4" i="10"/>
  <c r="I5" i="10"/>
  <c r="I6" i="10"/>
  <c r="I7" i="10"/>
  <c r="I8" i="10"/>
  <c r="I9" i="10"/>
  <c r="I10" i="10"/>
  <c r="I11" i="10"/>
  <c r="I12" i="10"/>
  <c r="I13" i="10"/>
  <c r="I14" i="10"/>
  <c r="I15" i="10"/>
  <c r="I16" i="10"/>
  <c r="I17" i="10"/>
  <c r="I2" i="10"/>
  <c r="H3" i="10"/>
  <c r="H4" i="10"/>
  <c r="H5" i="10"/>
  <c r="H6" i="10"/>
  <c r="H7" i="10"/>
  <c r="H8" i="10"/>
  <c r="H9" i="10"/>
  <c r="H10" i="10"/>
  <c r="H11" i="10"/>
  <c r="H12" i="10"/>
  <c r="H13" i="10"/>
  <c r="H14" i="10"/>
  <c r="H15" i="10"/>
  <c r="H16" i="10"/>
  <c r="H17" i="10"/>
  <c r="H2" i="10"/>
  <c r="G3" i="10"/>
  <c r="G4" i="10"/>
  <c r="G5" i="10"/>
  <c r="G6" i="10"/>
  <c r="G7" i="10"/>
  <c r="G8" i="10"/>
  <c r="G9" i="10"/>
  <c r="G10" i="10"/>
  <c r="G11" i="10"/>
  <c r="G12" i="10"/>
  <c r="G13" i="10"/>
  <c r="G14" i="10"/>
  <c r="G15" i="10"/>
  <c r="G16" i="10"/>
  <c r="G17" i="10"/>
  <c r="G2" i="10"/>
  <c r="B3" i="10"/>
  <c r="B2" i="10"/>
  <c r="B4" i="10"/>
  <c r="B5" i="10"/>
  <c r="B6" i="10"/>
  <c r="B7" i="10"/>
  <c r="B8" i="10"/>
  <c r="B9" i="10"/>
  <c r="B10" i="10"/>
  <c r="B11" i="10"/>
  <c r="B12" i="10"/>
  <c r="B13" i="10"/>
  <c r="B14" i="10"/>
  <c r="B15" i="10"/>
  <c r="B16" i="10"/>
  <c r="B17" i="10"/>
  <c r="C2" i="10"/>
  <c r="C14" i="10"/>
  <c r="C17" i="10"/>
  <c r="C16" i="10"/>
  <c r="C15" i="10"/>
  <c r="C13" i="10"/>
  <c r="C12" i="10"/>
  <c r="C11" i="10"/>
  <c r="C10" i="10"/>
  <c r="C9" i="10"/>
  <c r="C8" i="10"/>
  <c r="C7" i="10"/>
  <c r="C6" i="10"/>
  <c r="C5" i="10"/>
  <c r="C4" i="10"/>
  <c r="C3" i="10"/>
  <c r="D17" i="10"/>
  <c r="D16" i="10"/>
  <c r="D15" i="10"/>
  <c r="D14" i="10"/>
  <c r="D12" i="10"/>
  <c r="D13" i="10"/>
  <c r="D11" i="10"/>
  <c r="D10" i="10"/>
  <c r="D9" i="10"/>
  <c r="D8" i="10"/>
  <c r="D7" i="10"/>
  <c r="D6" i="10"/>
  <c r="D5" i="10"/>
  <c r="D4" i="10"/>
  <c r="D3" i="10"/>
  <c r="D2" i="10"/>
  <c r="E17" i="10"/>
  <c r="E16" i="10"/>
  <c r="E15" i="10"/>
  <c r="E14" i="10"/>
  <c r="E13" i="10"/>
  <c r="E12" i="10"/>
  <c r="E11" i="10"/>
  <c r="E10" i="10"/>
  <c r="E9" i="10"/>
  <c r="E8" i="10"/>
  <c r="E7" i="10"/>
  <c r="E6" i="10"/>
  <c r="E5" i="10"/>
  <c r="E4" i="10"/>
  <c r="E3" i="10"/>
  <c r="E2" i="10"/>
  <c r="Z262" i="9" l="1"/>
  <c r="Y262" i="9"/>
  <c r="Z261" i="9"/>
  <c r="Y261" i="9"/>
  <c r="Z260" i="9"/>
  <c r="Y260" i="9"/>
  <c r="Z259" i="9"/>
  <c r="Y259" i="9"/>
  <c r="Z258" i="9"/>
  <c r="Y258" i="9"/>
  <c r="Z257" i="9"/>
  <c r="Y257" i="9"/>
  <c r="Z256" i="9"/>
  <c r="Y256" i="9"/>
  <c r="Z255" i="9"/>
  <c r="Y255" i="9"/>
  <c r="Z254" i="9"/>
  <c r="Y254" i="9"/>
  <c r="Z253" i="9"/>
  <c r="Y253" i="9"/>
  <c r="Z252" i="9"/>
  <c r="Y252" i="9"/>
  <c r="Z251" i="9"/>
  <c r="Y251" i="9"/>
  <c r="Z250" i="9"/>
  <c r="Y250" i="9"/>
  <c r="Z249" i="9"/>
  <c r="Y249" i="9"/>
  <c r="Z248" i="9"/>
  <c r="Y248" i="9"/>
  <c r="Z247" i="9"/>
  <c r="Y247" i="9"/>
  <c r="Z246" i="9"/>
  <c r="Y246" i="9"/>
  <c r="Z245" i="9"/>
  <c r="Y245" i="9"/>
  <c r="Z244" i="9"/>
  <c r="Y244" i="9"/>
  <c r="Z243" i="9"/>
  <c r="Y243" i="9"/>
  <c r="Z241" i="9"/>
  <c r="Z240" i="9"/>
  <c r="Z239" i="9"/>
  <c r="Z238" i="9"/>
  <c r="Z237" i="9"/>
  <c r="Z236" i="9"/>
  <c r="Z235" i="9"/>
  <c r="Z234" i="9"/>
  <c r="Z233" i="9"/>
  <c r="Z232" i="9"/>
  <c r="Z231" i="9"/>
  <c r="Z230" i="9"/>
  <c r="Z229" i="9"/>
  <c r="Z228" i="9"/>
  <c r="Z227" i="9"/>
  <c r="Z226" i="9"/>
  <c r="Z225" i="9"/>
  <c r="Z224" i="9"/>
  <c r="Z223" i="9"/>
  <c r="Z222" i="9"/>
  <c r="Y239" i="9"/>
  <c r="Y240" i="9"/>
  <c r="Y241" i="9"/>
  <c r="Y238" i="9"/>
  <c r="Y225" i="9"/>
  <c r="Y226" i="9"/>
  <c r="Y227" i="9"/>
  <c r="Y228" i="9"/>
  <c r="Y229" i="9"/>
  <c r="Y230" i="9"/>
  <c r="Y231" i="9"/>
  <c r="Y232" i="9"/>
  <c r="Y233" i="9"/>
  <c r="Y234" i="9"/>
  <c r="Y235" i="9"/>
  <c r="Y236" i="9"/>
  <c r="Y237" i="9"/>
  <c r="Y224" i="9"/>
  <c r="Y223" i="9"/>
  <c r="Y222" i="9"/>
  <c r="Z217" i="9"/>
  <c r="Y217" i="9"/>
  <c r="Z216" i="9"/>
  <c r="Y216" i="9"/>
  <c r="Z215" i="9"/>
  <c r="Y215" i="9"/>
  <c r="Z214" i="9"/>
  <c r="Y214" i="9"/>
  <c r="Z213" i="9"/>
  <c r="Y213" i="9"/>
  <c r="Z212" i="9"/>
  <c r="Y212" i="9"/>
  <c r="Z211" i="9"/>
  <c r="Y211" i="9"/>
  <c r="Z210" i="9"/>
  <c r="Y210" i="9"/>
  <c r="Z209" i="9"/>
  <c r="Y209" i="9"/>
  <c r="Z208" i="9"/>
  <c r="Y208" i="9"/>
  <c r="Z207" i="9"/>
  <c r="Y207" i="9"/>
  <c r="Z206" i="9"/>
  <c r="Y206" i="9"/>
  <c r="Z205" i="9"/>
  <c r="Y205" i="9"/>
  <c r="Z204" i="9"/>
  <c r="Y204" i="9"/>
  <c r="Z203" i="9"/>
  <c r="Y203" i="9"/>
  <c r="Z202" i="9"/>
  <c r="Y202" i="9"/>
  <c r="Z201" i="9"/>
  <c r="Y201" i="9"/>
  <c r="Z200" i="9"/>
  <c r="Y200" i="9"/>
  <c r="Z199" i="9"/>
  <c r="Y199" i="9"/>
  <c r="Z198" i="9"/>
  <c r="Y198" i="9"/>
  <c r="Z196" i="9"/>
  <c r="Z195" i="9"/>
  <c r="Z194" i="9"/>
  <c r="Z193" i="9"/>
  <c r="Z192" i="9"/>
  <c r="Z191" i="9"/>
  <c r="Z190" i="9"/>
  <c r="Z189" i="9"/>
  <c r="Z188" i="9"/>
  <c r="Z187" i="9"/>
  <c r="Z186" i="9"/>
  <c r="Z185" i="9"/>
  <c r="Z184" i="9"/>
  <c r="Z183" i="9"/>
  <c r="Z182" i="9"/>
  <c r="Z181" i="9"/>
  <c r="Z180" i="9"/>
  <c r="Z179" i="9"/>
  <c r="Z178" i="9"/>
  <c r="Z177" i="9"/>
  <c r="Y194" i="9"/>
  <c r="Y195" i="9"/>
  <c r="Y196" i="9"/>
  <c r="Y193" i="9"/>
  <c r="Y183" i="9"/>
  <c r="Y184" i="9"/>
  <c r="Y185" i="9"/>
  <c r="Y186" i="9"/>
  <c r="Y187" i="9"/>
  <c r="Y188" i="9"/>
  <c r="Y189" i="9"/>
  <c r="Y190" i="9"/>
  <c r="Y191" i="9"/>
  <c r="Y192" i="9"/>
  <c r="Y182" i="9"/>
  <c r="Y181" i="9"/>
  <c r="Y180" i="9"/>
  <c r="Y179" i="9"/>
  <c r="Y178" i="9"/>
  <c r="Y177" i="9"/>
  <c r="Z174" i="9"/>
  <c r="Y174" i="9"/>
  <c r="Z173" i="9"/>
  <c r="Y173" i="9"/>
  <c r="Z172" i="9"/>
  <c r="Y172" i="9"/>
  <c r="Z171" i="9"/>
  <c r="Y171" i="9"/>
  <c r="Z170" i="9"/>
  <c r="Y170" i="9"/>
  <c r="Z169" i="9"/>
  <c r="Y169" i="9"/>
  <c r="Z168" i="9"/>
  <c r="Y168" i="9"/>
  <c r="Z167" i="9"/>
  <c r="Y167" i="9"/>
  <c r="Z166" i="9"/>
  <c r="Y166" i="9"/>
  <c r="Z165" i="9"/>
  <c r="Y165" i="9"/>
  <c r="Z164" i="9"/>
  <c r="Y164" i="9"/>
  <c r="Z163" i="9"/>
  <c r="Y163" i="9"/>
  <c r="Z162" i="9"/>
  <c r="Y162" i="9"/>
  <c r="Z161" i="9"/>
  <c r="Y161" i="9"/>
  <c r="Z160" i="9"/>
  <c r="Y160" i="9"/>
  <c r="Z159" i="9"/>
  <c r="Y159" i="9"/>
  <c r="Z158" i="9"/>
  <c r="Y158" i="9"/>
  <c r="Z157" i="9"/>
  <c r="Y157" i="9"/>
  <c r="Z156" i="9"/>
  <c r="Y156" i="9"/>
  <c r="Z155" i="9"/>
  <c r="Y155" i="9"/>
  <c r="Z153" i="9"/>
  <c r="Z152" i="9"/>
  <c r="Z151" i="9"/>
  <c r="Z150" i="9"/>
  <c r="Z149" i="9"/>
  <c r="Z148" i="9"/>
  <c r="Z147" i="9"/>
  <c r="Z146" i="9"/>
  <c r="Z145" i="9"/>
  <c r="Z144" i="9"/>
  <c r="Z143" i="9"/>
  <c r="Z142" i="9"/>
  <c r="Z141" i="9"/>
  <c r="Z140" i="9"/>
  <c r="Z139" i="9"/>
  <c r="Z138" i="9"/>
  <c r="Z137" i="9"/>
  <c r="Z136" i="9"/>
  <c r="Z135" i="9"/>
  <c r="Z134" i="9"/>
  <c r="Y153" i="9"/>
  <c r="Y152" i="9"/>
  <c r="Y150" i="9"/>
  <c r="Y151" i="9"/>
  <c r="Y149" i="9"/>
  <c r="Y148" i="9"/>
  <c r="Y147" i="9"/>
  <c r="Y146" i="9"/>
  <c r="Y145" i="9"/>
  <c r="Y141" i="9"/>
  <c r="Y142" i="9"/>
  <c r="Y143" i="9"/>
  <c r="Y144" i="9"/>
  <c r="Y140" i="9"/>
  <c r="Y138" i="9"/>
  <c r="Y139" i="9"/>
  <c r="Y137" i="9"/>
  <c r="Y136" i="9"/>
  <c r="Y135" i="9"/>
  <c r="Y134" i="9"/>
  <c r="Z130" i="9"/>
  <c r="Y130" i="9"/>
  <c r="Z129" i="9"/>
  <c r="Y129" i="9"/>
  <c r="Z128" i="9"/>
  <c r="Y128" i="9"/>
  <c r="Z127" i="9"/>
  <c r="Y127" i="9"/>
  <c r="Y126" i="9"/>
  <c r="Z125" i="9"/>
  <c r="Y125" i="9"/>
  <c r="Z124" i="9"/>
  <c r="Y124" i="9"/>
  <c r="Z123" i="9"/>
  <c r="Y123" i="9"/>
  <c r="Z121" i="9"/>
  <c r="Y121" i="9"/>
  <c r="Z120" i="9"/>
  <c r="Y120" i="9"/>
  <c r="Z119" i="9"/>
  <c r="Y119" i="9"/>
  <c r="Z118" i="9"/>
  <c r="Y118" i="9"/>
  <c r="Z117" i="9"/>
  <c r="Y117" i="9"/>
  <c r="Z116" i="9"/>
  <c r="Y116" i="9"/>
  <c r="Z115" i="9"/>
  <c r="Y115" i="9"/>
  <c r="Z114" i="9"/>
  <c r="Y114" i="9"/>
  <c r="Z113" i="9"/>
  <c r="Y113" i="9"/>
  <c r="Z112" i="9"/>
  <c r="Y112" i="9"/>
  <c r="Z111" i="9"/>
  <c r="Y111" i="9"/>
  <c r="Z109" i="9"/>
  <c r="Z108" i="9"/>
  <c r="Z107" i="9"/>
  <c r="Z106" i="9"/>
  <c r="Z104" i="9"/>
  <c r="Z103" i="9"/>
  <c r="Z102" i="9"/>
  <c r="Z100" i="9"/>
  <c r="Z99" i="9"/>
  <c r="Z98" i="9"/>
  <c r="Z97" i="9"/>
  <c r="Z96" i="9"/>
  <c r="Z95" i="9"/>
  <c r="Z94" i="9"/>
  <c r="Z93" i="9"/>
  <c r="Z92" i="9"/>
  <c r="Z91" i="9"/>
  <c r="Z90" i="9"/>
  <c r="Y103" i="9"/>
  <c r="Y104" i="9"/>
  <c r="Y105" i="9"/>
  <c r="Y106" i="9"/>
  <c r="Y107" i="9"/>
  <c r="Y108" i="9"/>
  <c r="Y109" i="9"/>
  <c r="Y102" i="9"/>
  <c r="Y100" i="9"/>
  <c r="Y99" i="9"/>
  <c r="Y98" i="9"/>
  <c r="Y97" i="9"/>
  <c r="Y96" i="9"/>
  <c r="Y95" i="9"/>
  <c r="Y94" i="9"/>
  <c r="Y93" i="9"/>
  <c r="Y92" i="9"/>
  <c r="Y91" i="9"/>
  <c r="Y90" i="9"/>
  <c r="Y67" i="9"/>
  <c r="X70" i="4"/>
  <c r="Z86" i="9"/>
  <c r="Y86" i="9"/>
  <c r="Z85" i="9"/>
  <c r="Y85" i="9"/>
  <c r="Z84" i="9"/>
  <c r="Y84" i="9"/>
  <c r="Z83" i="9"/>
  <c r="Y83" i="9"/>
  <c r="Z82" i="9"/>
  <c r="Y82" i="9"/>
  <c r="Z81" i="9"/>
  <c r="Y81" i="9"/>
  <c r="Z80" i="9"/>
  <c r="Y80" i="9"/>
  <c r="Z79" i="9"/>
  <c r="Y79" i="9"/>
  <c r="Z78" i="9"/>
  <c r="Y78" i="9"/>
  <c r="Z77" i="9"/>
  <c r="Y77" i="9"/>
  <c r="Z76" i="9"/>
  <c r="Y76" i="9"/>
  <c r="Z75" i="9"/>
  <c r="Y75" i="9"/>
  <c r="Z74" i="9"/>
  <c r="Y74" i="9"/>
  <c r="Z73" i="9"/>
  <c r="Y73" i="9"/>
  <c r="Z72" i="9"/>
  <c r="Y72" i="9"/>
  <c r="Z71" i="9"/>
  <c r="Y71" i="9"/>
  <c r="Z70" i="9"/>
  <c r="Y70" i="9"/>
  <c r="Z69" i="9"/>
  <c r="Y69" i="9"/>
  <c r="Z68" i="9"/>
  <c r="Y68" i="9"/>
  <c r="Z67" i="9"/>
  <c r="Z65" i="9"/>
  <c r="Z64" i="9"/>
  <c r="Z63" i="9"/>
  <c r="Z62" i="9"/>
  <c r="Z61" i="9"/>
  <c r="Z60" i="9"/>
  <c r="Z59" i="9"/>
  <c r="Z58" i="9"/>
  <c r="Z57" i="9"/>
  <c r="Z56" i="9"/>
  <c r="Z55" i="9"/>
  <c r="Z54" i="9"/>
  <c r="Z53" i="9"/>
  <c r="Z52" i="9"/>
  <c r="Z51" i="9"/>
  <c r="Z50" i="9"/>
  <c r="Z49" i="9"/>
  <c r="Z48" i="9"/>
  <c r="Z47" i="9"/>
  <c r="Z46" i="9"/>
  <c r="Y65" i="9"/>
  <c r="Y64" i="9"/>
  <c r="Y63" i="9"/>
  <c r="Y62" i="9"/>
  <c r="Y61" i="9"/>
  <c r="Y60" i="9"/>
  <c r="Y59" i="9"/>
  <c r="Y58" i="9"/>
  <c r="Y57" i="9"/>
  <c r="Y56" i="9"/>
  <c r="Y55" i="9"/>
  <c r="Y54" i="9"/>
  <c r="Y53" i="9"/>
  <c r="Y52" i="9"/>
  <c r="Y51" i="9"/>
  <c r="Y50" i="9"/>
  <c r="Y49" i="9"/>
  <c r="Y48" i="9"/>
  <c r="Y47" i="9"/>
  <c r="Y46" i="9"/>
  <c r="Z43" i="9"/>
  <c r="Y43" i="9"/>
  <c r="Z42" i="9"/>
  <c r="Y42" i="9"/>
  <c r="Z41" i="9"/>
  <c r="Y41" i="9"/>
  <c r="Z40" i="9"/>
  <c r="Y40" i="9"/>
  <c r="Z39" i="9"/>
  <c r="Y39" i="9"/>
  <c r="Z38" i="9"/>
  <c r="Y38" i="9"/>
  <c r="Z37" i="9"/>
  <c r="Y37" i="9"/>
  <c r="Z36" i="9"/>
  <c r="Y36" i="9"/>
  <c r="Z35" i="9"/>
  <c r="Y35" i="9"/>
  <c r="Z34" i="9"/>
  <c r="Y34" i="9"/>
  <c r="Z33" i="9"/>
  <c r="Y33" i="9"/>
  <c r="Z32" i="9"/>
  <c r="Y32" i="9"/>
  <c r="Z31" i="9"/>
  <c r="Y31" i="9"/>
  <c r="Z30" i="9"/>
  <c r="Y30" i="9"/>
  <c r="Z29" i="9"/>
  <c r="Y29" i="9"/>
  <c r="Z28" i="9"/>
  <c r="Y28" i="9"/>
  <c r="Z27" i="9"/>
  <c r="Y27" i="9"/>
  <c r="Z26" i="9"/>
  <c r="Y26" i="9"/>
  <c r="Z25" i="9"/>
  <c r="Y25" i="9"/>
  <c r="Z24" i="9"/>
  <c r="Y24" i="9"/>
  <c r="Z22" i="9"/>
  <c r="Z21" i="9"/>
  <c r="Z20" i="9"/>
  <c r="Z19" i="9"/>
  <c r="Z18" i="9"/>
  <c r="Z17" i="9"/>
  <c r="Z16" i="9"/>
  <c r="Z15" i="9"/>
  <c r="Z14" i="9"/>
  <c r="Z13" i="9"/>
  <c r="Z12" i="9"/>
  <c r="Z11" i="9"/>
  <c r="Z10" i="9"/>
  <c r="Z9" i="9"/>
  <c r="Z8" i="9"/>
  <c r="Z7" i="9"/>
  <c r="Z6" i="9"/>
  <c r="Z5" i="9"/>
  <c r="Z4" i="9"/>
  <c r="Y22" i="9"/>
  <c r="Y21" i="9"/>
  <c r="Y20" i="9"/>
  <c r="Y19" i="9"/>
  <c r="Y18" i="9"/>
  <c r="Y17" i="9"/>
  <c r="Y16" i="9"/>
  <c r="Y15" i="9"/>
  <c r="Y14" i="9"/>
  <c r="Y13" i="9"/>
  <c r="Y12" i="9"/>
  <c r="Y11" i="9"/>
  <c r="Y10" i="9"/>
  <c r="Y9" i="9"/>
  <c r="Y8" i="9"/>
  <c r="Y7" i="9"/>
  <c r="Y6" i="9"/>
  <c r="Y5" i="9"/>
  <c r="Y4" i="9"/>
  <c r="Z3" i="9"/>
  <c r="Y3" i="9"/>
  <c r="AD51" i="8"/>
  <c r="AD3" i="8"/>
  <c r="AA262" i="8"/>
  <c r="Z262" i="8"/>
  <c r="Y262" i="8"/>
  <c r="X262" i="8"/>
  <c r="AA261" i="8"/>
  <c r="Z261" i="8"/>
  <c r="Y261" i="8"/>
  <c r="X261" i="8"/>
  <c r="AA260" i="8"/>
  <c r="Z260" i="8"/>
  <c r="Y260" i="8"/>
  <c r="X260" i="8"/>
  <c r="AA259" i="8"/>
  <c r="Z259" i="8"/>
  <c r="Y259" i="8"/>
  <c r="X259" i="8"/>
  <c r="AA258" i="8"/>
  <c r="Z258" i="8"/>
  <c r="Y258" i="8"/>
  <c r="X258" i="8"/>
  <c r="AA257" i="8"/>
  <c r="Z257" i="8"/>
  <c r="Y257" i="8"/>
  <c r="X257" i="8"/>
  <c r="AA256" i="8"/>
  <c r="Z256" i="8"/>
  <c r="Y256" i="8"/>
  <c r="X256" i="8"/>
  <c r="AA255" i="8"/>
  <c r="Z255" i="8"/>
  <c r="Y255" i="8"/>
  <c r="X255" i="8"/>
  <c r="AA254" i="8"/>
  <c r="Z254" i="8"/>
  <c r="Y254" i="8"/>
  <c r="X254" i="8"/>
  <c r="AA253" i="8"/>
  <c r="Z253" i="8"/>
  <c r="Y253" i="8"/>
  <c r="X253" i="8"/>
  <c r="AA252" i="8"/>
  <c r="Z252" i="8"/>
  <c r="Y252" i="8"/>
  <c r="X252" i="8"/>
  <c r="AA251" i="8"/>
  <c r="Z251" i="8"/>
  <c r="Y251" i="8"/>
  <c r="X251" i="8"/>
  <c r="AA250" i="8"/>
  <c r="Z250" i="8"/>
  <c r="Y250" i="8"/>
  <c r="X250" i="8"/>
  <c r="AA249" i="8"/>
  <c r="Z249" i="8"/>
  <c r="Y249" i="8"/>
  <c r="X249" i="8"/>
  <c r="AA248" i="8"/>
  <c r="Z248" i="8"/>
  <c r="Y248" i="8"/>
  <c r="X248" i="8"/>
  <c r="AA247" i="8"/>
  <c r="Z247" i="8"/>
  <c r="Y247" i="8"/>
  <c r="X247" i="8"/>
  <c r="AA246" i="8"/>
  <c r="Z246" i="8"/>
  <c r="Y246" i="8"/>
  <c r="X246" i="8"/>
  <c r="AA245" i="8"/>
  <c r="Z245" i="8"/>
  <c r="Y245" i="8"/>
  <c r="X245" i="8"/>
  <c r="AA244" i="8"/>
  <c r="Z244" i="8"/>
  <c r="Y244" i="8"/>
  <c r="X244" i="8"/>
  <c r="AA243" i="8"/>
  <c r="Z243" i="8"/>
  <c r="Y243" i="8"/>
  <c r="X243" i="8"/>
  <c r="AA241" i="8"/>
  <c r="Z241" i="8"/>
  <c r="Y241" i="8"/>
  <c r="X241" i="8"/>
  <c r="AA240" i="8"/>
  <c r="Z240" i="8"/>
  <c r="Y240" i="8"/>
  <c r="X240" i="8"/>
  <c r="AA239" i="8"/>
  <c r="Z239" i="8"/>
  <c r="Y239" i="8"/>
  <c r="X239" i="8"/>
  <c r="AA238" i="8"/>
  <c r="Z238" i="8"/>
  <c r="Y238" i="8"/>
  <c r="X238" i="8"/>
  <c r="AA237" i="8"/>
  <c r="Z237" i="8"/>
  <c r="Y237" i="8"/>
  <c r="X237" i="8"/>
  <c r="AA236" i="8"/>
  <c r="Z236" i="8"/>
  <c r="Y236" i="8"/>
  <c r="X236" i="8"/>
  <c r="AA235" i="8"/>
  <c r="Z235" i="8"/>
  <c r="Y235" i="8"/>
  <c r="X235" i="8"/>
  <c r="AA234" i="8"/>
  <c r="Z234" i="8"/>
  <c r="Y234" i="8"/>
  <c r="X234" i="8"/>
  <c r="AA233" i="8"/>
  <c r="Z233" i="8"/>
  <c r="Y233" i="8"/>
  <c r="X233" i="8"/>
  <c r="AA232" i="8"/>
  <c r="Z232" i="8"/>
  <c r="Y232" i="8"/>
  <c r="X232" i="8"/>
  <c r="AA231" i="8"/>
  <c r="Z231" i="8"/>
  <c r="Y231" i="8"/>
  <c r="X231" i="8"/>
  <c r="AA230" i="8"/>
  <c r="Z230" i="8"/>
  <c r="Y230" i="8"/>
  <c r="X230" i="8"/>
  <c r="AA229" i="8"/>
  <c r="Z229" i="8"/>
  <c r="Y229" i="8"/>
  <c r="X229" i="8"/>
  <c r="AA228" i="8"/>
  <c r="Z228" i="8"/>
  <c r="Y228" i="8"/>
  <c r="X228" i="8"/>
  <c r="AA227" i="8"/>
  <c r="Z227" i="8"/>
  <c r="Y227" i="8"/>
  <c r="X227" i="8"/>
  <c r="AA226" i="8"/>
  <c r="Z226" i="8"/>
  <c r="Y226" i="8"/>
  <c r="X226" i="8"/>
  <c r="AA225" i="8"/>
  <c r="Z225" i="8"/>
  <c r="Y225" i="8"/>
  <c r="X225" i="8"/>
  <c r="AA224" i="8"/>
  <c r="Z224" i="8"/>
  <c r="Y224" i="8"/>
  <c r="X224" i="8"/>
  <c r="AA223" i="8"/>
  <c r="Z223" i="8"/>
  <c r="Y223" i="8"/>
  <c r="X223" i="8"/>
  <c r="AA222" i="8"/>
  <c r="Z222" i="8"/>
  <c r="Y222" i="8"/>
  <c r="X222" i="8"/>
  <c r="AA217" i="8"/>
  <c r="Z217" i="8"/>
  <c r="Y217" i="8"/>
  <c r="X217" i="8"/>
  <c r="AA216" i="8"/>
  <c r="Z216" i="8"/>
  <c r="Y216" i="8"/>
  <c r="X216" i="8"/>
  <c r="AA215" i="8"/>
  <c r="Z215" i="8"/>
  <c r="Y215" i="8"/>
  <c r="X215" i="8"/>
  <c r="AA214" i="8"/>
  <c r="Z214" i="8"/>
  <c r="Y214" i="8"/>
  <c r="X214" i="8"/>
  <c r="AA213" i="8"/>
  <c r="Z213" i="8"/>
  <c r="Y213" i="8"/>
  <c r="X213" i="8"/>
  <c r="AA212" i="8"/>
  <c r="Z212" i="8"/>
  <c r="Y212" i="8"/>
  <c r="X212" i="8"/>
  <c r="AA211" i="8"/>
  <c r="Z211" i="8"/>
  <c r="Y211" i="8"/>
  <c r="X211" i="8"/>
  <c r="AA210" i="8"/>
  <c r="Z210" i="8"/>
  <c r="Y210" i="8"/>
  <c r="X210" i="8"/>
  <c r="AA209" i="8"/>
  <c r="Z209" i="8"/>
  <c r="Y209" i="8"/>
  <c r="X209" i="8"/>
  <c r="AA208" i="8"/>
  <c r="Z208" i="8"/>
  <c r="Y208" i="8"/>
  <c r="X208" i="8"/>
  <c r="AA207" i="8"/>
  <c r="Z207" i="8"/>
  <c r="Y207" i="8"/>
  <c r="X207" i="8"/>
  <c r="AA206" i="8"/>
  <c r="Z206" i="8"/>
  <c r="Y206" i="8"/>
  <c r="X206" i="8"/>
  <c r="AA205" i="8"/>
  <c r="Z205" i="8"/>
  <c r="Y205" i="8"/>
  <c r="X205" i="8"/>
  <c r="AA204" i="8"/>
  <c r="Z204" i="8"/>
  <c r="Y204" i="8"/>
  <c r="X204" i="8"/>
  <c r="AA203" i="8"/>
  <c r="Z203" i="8"/>
  <c r="Y203" i="8"/>
  <c r="X203" i="8"/>
  <c r="AA202" i="8"/>
  <c r="Z202" i="8"/>
  <c r="Y202" i="8"/>
  <c r="X202" i="8"/>
  <c r="AA201" i="8"/>
  <c r="Z201" i="8"/>
  <c r="Y201" i="8"/>
  <c r="X201" i="8"/>
  <c r="AA200" i="8"/>
  <c r="Z200" i="8"/>
  <c r="Y200" i="8"/>
  <c r="X200" i="8"/>
  <c r="AA199" i="8"/>
  <c r="Z199" i="8"/>
  <c r="Y199" i="8"/>
  <c r="X199" i="8"/>
  <c r="AA198" i="8"/>
  <c r="Z198" i="8"/>
  <c r="Y198" i="8"/>
  <c r="X198" i="8"/>
  <c r="AA196" i="8"/>
  <c r="Z196" i="8"/>
  <c r="Y196" i="8"/>
  <c r="X196" i="8"/>
  <c r="AA195" i="8"/>
  <c r="Z195" i="8"/>
  <c r="Y195" i="8"/>
  <c r="X195" i="8"/>
  <c r="AA194" i="8"/>
  <c r="Z194" i="8"/>
  <c r="Y194" i="8"/>
  <c r="X194" i="8"/>
  <c r="AA193" i="8"/>
  <c r="Z193" i="8"/>
  <c r="Y193" i="8"/>
  <c r="X193" i="8"/>
  <c r="AA192" i="8"/>
  <c r="Z192" i="8"/>
  <c r="Y192" i="8"/>
  <c r="X192" i="8"/>
  <c r="AA191" i="8"/>
  <c r="Z191" i="8"/>
  <c r="Y191" i="8"/>
  <c r="X191" i="8"/>
  <c r="AA190" i="8"/>
  <c r="Z190" i="8"/>
  <c r="Y190" i="8"/>
  <c r="X190" i="8"/>
  <c r="AA189" i="8"/>
  <c r="Z189" i="8"/>
  <c r="Y189" i="8"/>
  <c r="X189" i="8"/>
  <c r="AA188" i="8"/>
  <c r="Z188" i="8"/>
  <c r="Y188" i="8"/>
  <c r="X188" i="8"/>
  <c r="AA187" i="8"/>
  <c r="Z187" i="8"/>
  <c r="Y187" i="8"/>
  <c r="X187" i="8"/>
  <c r="AA186" i="8"/>
  <c r="Z186" i="8"/>
  <c r="Y186" i="8"/>
  <c r="X186" i="8"/>
  <c r="AA185" i="8"/>
  <c r="Z185" i="8"/>
  <c r="Y185" i="8"/>
  <c r="X185" i="8"/>
  <c r="AA184" i="8"/>
  <c r="Z184" i="8"/>
  <c r="Y184" i="8"/>
  <c r="X184" i="8"/>
  <c r="AA183" i="8"/>
  <c r="Z183" i="8"/>
  <c r="Y183" i="8"/>
  <c r="X183" i="8"/>
  <c r="AA182" i="8"/>
  <c r="Z182" i="8"/>
  <c r="Y182" i="8"/>
  <c r="X182" i="8"/>
  <c r="AA181" i="8"/>
  <c r="Z181" i="8"/>
  <c r="Y181" i="8"/>
  <c r="X181" i="8"/>
  <c r="AA180" i="8"/>
  <c r="Z180" i="8"/>
  <c r="Y180" i="8"/>
  <c r="X180" i="8"/>
  <c r="AA179" i="8"/>
  <c r="Z179" i="8"/>
  <c r="Y179" i="8"/>
  <c r="X179" i="8"/>
  <c r="AA178" i="8"/>
  <c r="Z178" i="8"/>
  <c r="Y178" i="8"/>
  <c r="X178" i="8"/>
  <c r="AA177" i="8"/>
  <c r="Z177" i="8"/>
  <c r="Y177" i="8"/>
  <c r="X177" i="8"/>
  <c r="AA174" i="8"/>
  <c r="Z174" i="8"/>
  <c r="Y174" i="8"/>
  <c r="X174" i="8"/>
  <c r="AA173" i="8"/>
  <c r="Z173" i="8"/>
  <c r="Y173" i="8"/>
  <c r="X173" i="8"/>
  <c r="AA172" i="8"/>
  <c r="Z172" i="8"/>
  <c r="Y172" i="8"/>
  <c r="X172" i="8"/>
  <c r="AA171" i="8"/>
  <c r="Z171" i="8"/>
  <c r="Y171" i="8"/>
  <c r="X171" i="8"/>
  <c r="AA170" i="8"/>
  <c r="Z170" i="8"/>
  <c r="Y170" i="8"/>
  <c r="X170" i="8"/>
  <c r="AA169" i="8"/>
  <c r="Z169" i="8"/>
  <c r="Y169" i="8"/>
  <c r="X169" i="8"/>
  <c r="AA168" i="8"/>
  <c r="Z168" i="8"/>
  <c r="Y168" i="8"/>
  <c r="X168" i="8"/>
  <c r="AA167" i="8"/>
  <c r="Z167" i="8"/>
  <c r="Y167" i="8"/>
  <c r="X167" i="8"/>
  <c r="AA166" i="8"/>
  <c r="Z166" i="8"/>
  <c r="Y166" i="8"/>
  <c r="X166" i="8"/>
  <c r="AA165" i="8"/>
  <c r="Z165" i="8"/>
  <c r="Y165" i="8"/>
  <c r="X165" i="8"/>
  <c r="AA164" i="8"/>
  <c r="Z164" i="8"/>
  <c r="Y164" i="8"/>
  <c r="X164" i="8"/>
  <c r="AA163" i="8"/>
  <c r="Z163" i="8"/>
  <c r="Y163" i="8"/>
  <c r="X163" i="8"/>
  <c r="AA162" i="8"/>
  <c r="Z162" i="8"/>
  <c r="Y162" i="8"/>
  <c r="X162" i="8"/>
  <c r="AA161" i="8"/>
  <c r="Z161" i="8"/>
  <c r="Y161" i="8"/>
  <c r="X161" i="8"/>
  <c r="AA160" i="8"/>
  <c r="Z160" i="8"/>
  <c r="Y160" i="8"/>
  <c r="X160" i="8"/>
  <c r="AA159" i="8"/>
  <c r="Z159" i="8"/>
  <c r="Y159" i="8"/>
  <c r="X159" i="8"/>
  <c r="AA158" i="8"/>
  <c r="Z158" i="8"/>
  <c r="Y158" i="8"/>
  <c r="X158" i="8"/>
  <c r="AA157" i="8"/>
  <c r="Z157" i="8"/>
  <c r="Y157" i="8"/>
  <c r="X157" i="8"/>
  <c r="AA156" i="8"/>
  <c r="Z156" i="8"/>
  <c r="Y156" i="8"/>
  <c r="X156" i="8"/>
  <c r="AA155" i="8"/>
  <c r="Z155" i="8"/>
  <c r="Y155" i="8"/>
  <c r="X155" i="8"/>
  <c r="AA153" i="8"/>
  <c r="Z153" i="8"/>
  <c r="Y153" i="8"/>
  <c r="X153" i="8"/>
  <c r="AA152" i="8"/>
  <c r="Z152" i="8"/>
  <c r="Y152" i="8"/>
  <c r="X152" i="8"/>
  <c r="AA151" i="8"/>
  <c r="Z151" i="8"/>
  <c r="Y151" i="8"/>
  <c r="X151" i="8"/>
  <c r="AA150" i="8"/>
  <c r="Z150" i="8"/>
  <c r="Y150" i="8"/>
  <c r="X150" i="8"/>
  <c r="AA149" i="8"/>
  <c r="Z149" i="8"/>
  <c r="Y149" i="8"/>
  <c r="X149" i="8"/>
  <c r="AA148" i="8"/>
  <c r="Z148" i="8"/>
  <c r="Y148" i="8"/>
  <c r="X148" i="8"/>
  <c r="AA147" i="8"/>
  <c r="Z147" i="8"/>
  <c r="Y147" i="8"/>
  <c r="X147" i="8"/>
  <c r="AA146" i="8"/>
  <c r="Z146" i="8"/>
  <c r="Y146" i="8"/>
  <c r="X146" i="8"/>
  <c r="AA145" i="8"/>
  <c r="Z145" i="8"/>
  <c r="Y145" i="8"/>
  <c r="X145" i="8"/>
  <c r="AA144" i="8"/>
  <c r="Z144" i="8"/>
  <c r="Y144" i="8"/>
  <c r="X144" i="8"/>
  <c r="AA143" i="8"/>
  <c r="Z143" i="8"/>
  <c r="Y143" i="8"/>
  <c r="X143" i="8"/>
  <c r="AA142" i="8"/>
  <c r="Z142" i="8"/>
  <c r="Y142" i="8"/>
  <c r="X142" i="8"/>
  <c r="AA141" i="8"/>
  <c r="Z141" i="8"/>
  <c r="Y141" i="8"/>
  <c r="X141" i="8"/>
  <c r="AA140" i="8"/>
  <c r="Z140" i="8"/>
  <c r="Y140" i="8"/>
  <c r="X140" i="8"/>
  <c r="AA139" i="8"/>
  <c r="Z139" i="8"/>
  <c r="Y139" i="8"/>
  <c r="X139" i="8"/>
  <c r="AA138" i="8"/>
  <c r="Z138" i="8"/>
  <c r="Y138" i="8"/>
  <c r="X138" i="8"/>
  <c r="AA137" i="8"/>
  <c r="Z137" i="8"/>
  <c r="Y137" i="8"/>
  <c r="X137" i="8"/>
  <c r="AA136" i="8"/>
  <c r="Z136" i="8"/>
  <c r="Y136" i="8"/>
  <c r="X136" i="8"/>
  <c r="AA135" i="8"/>
  <c r="Z135" i="8"/>
  <c r="Y135" i="8"/>
  <c r="X135" i="8"/>
  <c r="AA134" i="8"/>
  <c r="Z134" i="8"/>
  <c r="Y134" i="8"/>
  <c r="X134" i="8"/>
  <c r="AA130" i="8"/>
  <c r="Z130" i="8"/>
  <c r="Y130" i="8"/>
  <c r="X130" i="8"/>
  <c r="AA129" i="8"/>
  <c r="Z129" i="8"/>
  <c r="Y129" i="8"/>
  <c r="X129" i="8"/>
  <c r="AA128" i="8"/>
  <c r="Z128" i="8"/>
  <c r="Y128" i="8"/>
  <c r="X128" i="8"/>
  <c r="AA127" i="8"/>
  <c r="Z127" i="8"/>
  <c r="Y127" i="8"/>
  <c r="X127" i="8"/>
  <c r="AA126" i="8"/>
  <c r="Z126" i="8"/>
  <c r="Y126" i="8"/>
  <c r="X126" i="8"/>
  <c r="AA125" i="8"/>
  <c r="Z125" i="8"/>
  <c r="Y125" i="8"/>
  <c r="X125" i="8"/>
  <c r="AA124" i="8"/>
  <c r="Z124" i="8"/>
  <c r="Y124" i="8"/>
  <c r="X124" i="8"/>
  <c r="AA123" i="8"/>
  <c r="Z123" i="8"/>
  <c r="Y123" i="8"/>
  <c r="X123" i="8"/>
  <c r="AA122" i="8"/>
  <c r="Z122" i="8"/>
  <c r="Y122" i="8"/>
  <c r="X122" i="8"/>
  <c r="AA121" i="8"/>
  <c r="Z121" i="8"/>
  <c r="Y121" i="8"/>
  <c r="X121" i="8"/>
  <c r="AA120" i="8"/>
  <c r="Z120" i="8"/>
  <c r="Y120" i="8"/>
  <c r="X120" i="8"/>
  <c r="AA119" i="8"/>
  <c r="Z119" i="8"/>
  <c r="Y119" i="8"/>
  <c r="X119" i="8"/>
  <c r="AA118" i="8"/>
  <c r="Z118" i="8"/>
  <c r="Y118" i="8"/>
  <c r="X118" i="8"/>
  <c r="AA117" i="8"/>
  <c r="Z117" i="8"/>
  <c r="Y117" i="8"/>
  <c r="X117" i="8"/>
  <c r="AA116" i="8"/>
  <c r="Z116" i="8"/>
  <c r="Y116" i="8"/>
  <c r="X116" i="8"/>
  <c r="AA115" i="8"/>
  <c r="Z115" i="8"/>
  <c r="Y115" i="8"/>
  <c r="X115" i="8"/>
  <c r="AA114" i="8"/>
  <c r="Z114" i="8"/>
  <c r="Y114" i="8"/>
  <c r="X114" i="8"/>
  <c r="AA113" i="8"/>
  <c r="Z113" i="8"/>
  <c r="Y113" i="8"/>
  <c r="X113" i="8"/>
  <c r="AA112" i="8"/>
  <c r="Z112" i="8"/>
  <c r="Y112" i="8"/>
  <c r="X112" i="8"/>
  <c r="AA111" i="8"/>
  <c r="Z111" i="8"/>
  <c r="Y111" i="8"/>
  <c r="X111" i="8"/>
  <c r="AA109" i="8"/>
  <c r="Z109" i="8"/>
  <c r="Y109" i="8"/>
  <c r="X109" i="8"/>
  <c r="AA108" i="8"/>
  <c r="Z108" i="8"/>
  <c r="Y108" i="8"/>
  <c r="X108" i="8"/>
  <c r="AA107" i="8"/>
  <c r="Z107" i="8"/>
  <c r="Y107" i="8"/>
  <c r="X107" i="8"/>
  <c r="AA106" i="8"/>
  <c r="Z106" i="8"/>
  <c r="Y106" i="8"/>
  <c r="X106" i="8"/>
  <c r="AA105" i="8"/>
  <c r="Z105" i="8"/>
  <c r="Y105" i="8"/>
  <c r="X105" i="8"/>
  <c r="AA104" i="8"/>
  <c r="Z104" i="8"/>
  <c r="Y104" i="8"/>
  <c r="X104" i="8"/>
  <c r="AA103" i="8"/>
  <c r="Z103" i="8"/>
  <c r="Y103" i="8"/>
  <c r="X103" i="8"/>
  <c r="AA102" i="8"/>
  <c r="Z102" i="8"/>
  <c r="Y102" i="8"/>
  <c r="X102" i="8"/>
  <c r="AA101" i="8"/>
  <c r="Z101" i="8"/>
  <c r="Y101" i="8"/>
  <c r="X101" i="8"/>
  <c r="AA100" i="8"/>
  <c r="Z100" i="8"/>
  <c r="Y100" i="8"/>
  <c r="X100" i="8"/>
  <c r="AA98" i="8"/>
  <c r="Z98" i="8"/>
  <c r="Y98" i="8"/>
  <c r="X98" i="8"/>
  <c r="AA97" i="8"/>
  <c r="Z97" i="8"/>
  <c r="Y97" i="8"/>
  <c r="X97" i="8"/>
  <c r="AA96" i="8"/>
  <c r="Z96" i="8"/>
  <c r="Y96" i="8"/>
  <c r="X96" i="8"/>
  <c r="AA95" i="8"/>
  <c r="Z95" i="8"/>
  <c r="Y95" i="8"/>
  <c r="X95" i="8"/>
  <c r="AA94" i="8"/>
  <c r="Z94" i="8"/>
  <c r="Y94" i="8"/>
  <c r="X94" i="8"/>
  <c r="AA93" i="8"/>
  <c r="Z93" i="8"/>
  <c r="Y93" i="8"/>
  <c r="X93" i="8"/>
  <c r="AA92" i="8"/>
  <c r="Z92" i="8"/>
  <c r="Y92" i="8"/>
  <c r="X92" i="8"/>
  <c r="AA91" i="8"/>
  <c r="Z91" i="8"/>
  <c r="Y91" i="8"/>
  <c r="X91" i="8"/>
  <c r="AA90" i="8"/>
  <c r="Z90" i="8"/>
  <c r="Y90" i="8"/>
  <c r="X90" i="8"/>
  <c r="AA86" i="8"/>
  <c r="Z86" i="8"/>
  <c r="Y86" i="8"/>
  <c r="X86" i="8"/>
  <c r="AA85" i="8"/>
  <c r="Z85" i="8"/>
  <c r="Y85" i="8"/>
  <c r="X85" i="8"/>
  <c r="AA84" i="8"/>
  <c r="Z84" i="8"/>
  <c r="Y84" i="8"/>
  <c r="X84" i="8"/>
  <c r="AA83" i="8"/>
  <c r="Z83" i="8"/>
  <c r="Y83" i="8"/>
  <c r="X83" i="8"/>
  <c r="AA82" i="8"/>
  <c r="Z82" i="8"/>
  <c r="Y82" i="8"/>
  <c r="X82" i="8"/>
  <c r="AA81" i="8"/>
  <c r="Z81" i="8"/>
  <c r="Y81" i="8"/>
  <c r="X81" i="8"/>
  <c r="AA80" i="8"/>
  <c r="Z80" i="8"/>
  <c r="Y80" i="8"/>
  <c r="X80" i="8"/>
  <c r="AA79" i="8"/>
  <c r="Z79" i="8"/>
  <c r="Y79" i="8"/>
  <c r="X79" i="8"/>
  <c r="AA78" i="8"/>
  <c r="Z78" i="8"/>
  <c r="Y78" i="8"/>
  <c r="X78" i="8"/>
  <c r="AA77" i="8"/>
  <c r="Z77" i="8"/>
  <c r="Y77" i="8"/>
  <c r="X77" i="8"/>
  <c r="AA76" i="8"/>
  <c r="Z76" i="8"/>
  <c r="Y76" i="8"/>
  <c r="X76" i="8"/>
  <c r="AA75" i="8"/>
  <c r="Z75" i="8"/>
  <c r="Y75" i="8"/>
  <c r="X75" i="8"/>
  <c r="AA74" i="8"/>
  <c r="Z74" i="8"/>
  <c r="Y74" i="8"/>
  <c r="X74" i="8"/>
  <c r="AA73" i="8"/>
  <c r="Z73" i="8"/>
  <c r="Y73" i="8"/>
  <c r="X73" i="8"/>
  <c r="AA72" i="8"/>
  <c r="Z72" i="8"/>
  <c r="Y72" i="8"/>
  <c r="X72" i="8"/>
  <c r="AA71" i="8"/>
  <c r="Z71" i="8"/>
  <c r="Y71" i="8"/>
  <c r="X71" i="8"/>
  <c r="AA70" i="8"/>
  <c r="Z70" i="8"/>
  <c r="Y70" i="8"/>
  <c r="X70" i="8"/>
  <c r="AA69" i="8"/>
  <c r="Z69" i="8"/>
  <c r="Y69" i="8"/>
  <c r="X69" i="8"/>
  <c r="AA68" i="8"/>
  <c r="Z68" i="8"/>
  <c r="Y68" i="8"/>
  <c r="X68" i="8"/>
  <c r="AA67" i="8"/>
  <c r="Z67" i="8"/>
  <c r="Y67" i="8"/>
  <c r="X67" i="8"/>
  <c r="AA65" i="8"/>
  <c r="Z65" i="8"/>
  <c r="Y65" i="8"/>
  <c r="X65" i="8"/>
  <c r="AA64" i="8"/>
  <c r="Z64" i="8"/>
  <c r="Y64" i="8"/>
  <c r="X64" i="8"/>
  <c r="AA63" i="8"/>
  <c r="Z63" i="8"/>
  <c r="Y63" i="8"/>
  <c r="X63" i="8"/>
  <c r="AA62" i="8"/>
  <c r="Z62" i="8"/>
  <c r="Y62" i="8"/>
  <c r="X62" i="8"/>
  <c r="AA61" i="8"/>
  <c r="Z61" i="8"/>
  <c r="Y61" i="8"/>
  <c r="X61" i="8"/>
  <c r="AA60" i="8"/>
  <c r="Z60" i="8"/>
  <c r="Y60" i="8"/>
  <c r="X60" i="8"/>
  <c r="AA59" i="8"/>
  <c r="Z59" i="8"/>
  <c r="Y59" i="8"/>
  <c r="X59" i="8"/>
  <c r="AA58" i="8"/>
  <c r="Z58" i="8"/>
  <c r="Y58" i="8"/>
  <c r="X58" i="8"/>
  <c r="AA57" i="8"/>
  <c r="Z57" i="8"/>
  <c r="Y57" i="8"/>
  <c r="X57" i="8"/>
  <c r="AA56" i="8"/>
  <c r="Z56" i="8"/>
  <c r="Y56" i="8"/>
  <c r="X56" i="8"/>
  <c r="AA55" i="8"/>
  <c r="Z55" i="8"/>
  <c r="Y55" i="8"/>
  <c r="X55" i="8"/>
  <c r="AA54" i="8"/>
  <c r="Z54" i="8"/>
  <c r="Y54" i="8"/>
  <c r="X54" i="8"/>
  <c r="AA53" i="8"/>
  <c r="Z53" i="8"/>
  <c r="Y53" i="8"/>
  <c r="X53" i="8"/>
  <c r="AA52" i="8"/>
  <c r="Z52" i="8"/>
  <c r="Y52" i="8"/>
  <c r="X52" i="8"/>
  <c r="AA51" i="8"/>
  <c r="Z51" i="8"/>
  <c r="Y51" i="8"/>
  <c r="X51" i="8"/>
  <c r="AA50" i="8"/>
  <c r="Z50" i="8"/>
  <c r="Y50" i="8"/>
  <c r="X50" i="8"/>
  <c r="AA49" i="8"/>
  <c r="Z49" i="8"/>
  <c r="Y49" i="8"/>
  <c r="X49" i="8"/>
  <c r="AA48" i="8"/>
  <c r="Z48" i="8"/>
  <c r="Y48" i="8"/>
  <c r="X48" i="8"/>
  <c r="AA47" i="8"/>
  <c r="Z47" i="8"/>
  <c r="Y47" i="8"/>
  <c r="X47" i="8"/>
  <c r="AA46" i="8"/>
  <c r="Z46" i="8"/>
  <c r="Y46" i="8"/>
  <c r="X46" i="8"/>
  <c r="AA43" i="8"/>
  <c r="Z43" i="8"/>
  <c r="Y43" i="8"/>
  <c r="X43" i="8"/>
  <c r="AA42" i="8"/>
  <c r="Z42" i="8"/>
  <c r="Y42" i="8"/>
  <c r="X42" i="8"/>
  <c r="AA41" i="8"/>
  <c r="Z41" i="8"/>
  <c r="Y41" i="8"/>
  <c r="X41" i="8"/>
  <c r="AA40" i="8"/>
  <c r="Z40" i="8"/>
  <c r="Y40" i="8"/>
  <c r="X40" i="8"/>
  <c r="AA39" i="8"/>
  <c r="Z39" i="8"/>
  <c r="Y39" i="8"/>
  <c r="X39" i="8"/>
  <c r="AA38" i="8"/>
  <c r="Z38" i="8"/>
  <c r="Y38" i="8"/>
  <c r="X38" i="8"/>
  <c r="AA37" i="8"/>
  <c r="Z37" i="8"/>
  <c r="Y37" i="8"/>
  <c r="X37" i="8"/>
  <c r="AA36" i="8"/>
  <c r="Z36" i="8"/>
  <c r="Y36" i="8"/>
  <c r="X36" i="8"/>
  <c r="AA35" i="8"/>
  <c r="Z35" i="8"/>
  <c r="Y35" i="8"/>
  <c r="X35" i="8"/>
  <c r="AA34" i="8"/>
  <c r="Z34" i="8"/>
  <c r="Y34" i="8"/>
  <c r="X34" i="8"/>
  <c r="AA33" i="8"/>
  <c r="Z33" i="8"/>
  <c r="Y33" i="8"/>
  <c r="X33" i="8"/>
  <c r="AA32" i="8"/>
  <c r="Z32" i="8"/>
  <c r="Y32" i="8"/>
  <c r="X32" i="8"/>
  <c r="AA31" i="8"/>
  <c r="Z31" i="8"/>
  <c r="Y31" i="8"/>
  <c r="X31" i="8"/>
  <c r="AA30" i="8"/>
  <c r="Z30" i="8"/>
  <c r="Y30" i="8"/>
  <c r="X30" i="8"/>
  <c r="AA29" i="8"/>
  <c r="Z29" i="8"/>
  <c r="Y29" i="8"/>
  <c r="X29" i="8"/>
  <c r="AA28" i="8"/>
  <c r="Z28" i="8"/>
  <c r="Y28" i="8"/>
  <c r="X28" i="8"/>
  <c r="AA27" i="8"/>
  <c r="Z27" i="8"/>
  <c r="Y27" i="8"/>
  <c r="X27" i="8"/>
  <c r="AA26" i="8"/>
  <c r="Z26" i="8"/>
  <c r="Y26" i="8"/>
  <c r="X26" i="8"/>
  <c r="AA25" i="8"/>
  <c r="Z25" i="8"/>
  <c r="Y25" i="8"/>
  <c r="X25" i="8"/>
  <c r="AA24" i="8"/>
  <c r="Z24" i="8"/>
  <c r="Y24" i="8"/>
  <c r="X24" i="8"/>
  <c r="AA22" i="8"/>
  <c r="Z22" i="8"/>
  <c r="Y22" i="8"/>
  <c r="X22" i="8"/>
  <c r="AA21" i="8"/>
  <c r="Z21" i="8"/>
  <c r="Y21" i="8"/>
  <c r="X21" i="8"/>
  <c r="AA20" i="8"/>
  <c r="Z20" i="8"/>
  <c r="Y20" i="8"/>
  <c r="X20" i="8"/>
  <c r="AA19" i="8"/>
  <c r="Z19" i="8"/>
  <c r="Y19" i="8"/>
  <c r="X19" i="8"/>
  <c r="AA18" i="8"/>
  <c r="Z18" i="8"/>
  <c r="Y18" i="8"/>
  <c r="X18" i="8"/>
  <c r="AA17" i="8"/>
  <c r="Z17" i="8"/>
  <c r="Y17" i="8"/>
  <c r="X17" i="8"/>
  <c r="AA16" i="8"/>
  <c r="Z16" i="8"/>
  <c r="Y16" i="8"/>
  <c r="X16" i="8"/>
  <c r="AA15" i="8"/>
  <c r="Z15" i="8"/>
  <c r="Y15" i="8"/>
  <c r="X15" i="8"/>
  <c r="AA14" i="8"/>
  <c r="Z14" i="8"/>
  <c r="Y14" i="8"/>
  <c r="X14" i="8"/>
  <c r="AA13" i="8"/>
  <c r="Z13" i="8"/>
  <c r="Y13" i="8"/>
  <c r="X13" i="8"/>
  <c r="AA12" i="8"/>
  <c r="Z12" i="8"/>
  <c r="Y12" i="8"/>
  <c r="X12" i="8"/>
  <c r="AA11" i="8"/>
  <c r="Z11" i="8"/>
  <c r="Y11" i="8"/>
  <c r="X11" i="8"/>
  <c r="AA10" i="8"/>
  <c r="Z10" i="8"/>
  <c r="Y10" i="8"/>
  <c r="X10" i="8"/>
  <c r="AA9" i="8"/>
  <c r="Z9" i="8"/>
  <c r="Y9" i="8"/>
  <c r="X9" i="8"/>
  <c r="AA8" i="8"/>
  <c r="Z8" i="8"/>
  <c r="Y8" i="8"/>
  <c r="X8" i="8"/>
  <c r="AA7" i="8"/>
  <c r="Z7" i="8"/>
  <c r="Y7" i="8"/>
  <c r="X7" i="8"/>
  <c r="AA6" i="8"/>
  <c r="Z6" i="8"/>
  <c r="Y6" i="8"/>
  <c r="X6" i="8"/>
  <c r="AA5" i="8"/>
  <c r="Z5" i="8"/>
  <c r="Y5" i="8"/>
  <c r="X5" i="8"/>
  <c r="AA4" i="8"/>
  <c r="Z4" i="8"/>
  <c r="Y4" i="8"/>
  <c r="X4" i="8"/>
  <c r="AA3" i="8"/>
  <c r="Z3" i="8"/>
  <c r="Y3" i="8"/>
  <c r="X3" i="8"/>
  <c r="AA263" i="4"/>
  <c r="Z263" i="4"/>
  <c r="Y263" i="4"/>
  <c r="X263" i="4"/>
  <c r="AA262" i="4"/>
  <c r="Z262" i="4"/>
  <c r="Y262" i="4"/>
  <c r="X262" i="4"/>
  <c r="AA261" i="4"/>
  <c r="Z261" i="4"/>
  <c r="Y261" i="4"/>
  <c r="X261" i="4"/>
  <c r="AA260" i="4"/>
  <c r="Z260" i="4"/>
  <c r="Y260" i="4"/>
  <c r="X260" i="4"/>
  <c r="AA259" i="4"/>
  <c r="Z259" i="4"/>
  <c r="Y259" i="4"/>
  <c r="X259" i="4"/>
  <c r="AA258" i="4"/>
  <c r="Z258" i="4"/>
  <c r="Y258" i="4"/>
  <c r="X258" i="4"/>
  <c r="AA257" i="4"/>
  <c r="Z257" i="4"/>
  <c r="Y257" i="4"/>
  <c r="X257" i="4"/>
  <c r="AA256" i="4"/>
  <c r="Z256" i="4"/>
  <c r="Y256" i="4"/>
  <c r="X256" i="4"/>
  <c r="AA255" i="4"/>
  <c r="Z255" i="4"/>
  <c r="Y255" i="4"/>
  <c r="X255" i="4"/>
  <c r="AA254" i="4"/>
  <c r="Z254" i="4"/>
  <c r="Y254" i="4"/>
  <c r="X254" i="4"/>
  <c r="AA253" i="4"/>
  <c r="Z253" i="4"/>
  <c r="Y253" i="4"/>
  <c r="X253" i="4"/>
  <c r="AA252" i="4"/>
  <c r="Z252" i="4"/>
  <c r="Y252" i="4"/>
  <c r="X252" i="4"/>
  <c r="AA251" i="4"/>
  <c r="Z251" i="4"/>
  <c r="Y251" i="4"/>
  <c r="X251" i="4"/>
  <c r="AA250" i="4"/>
  <c r="Z250" i="4"/>
  <c r="Y250" i="4"/>
  <c r="X250" i="4"/>
  <c r="AA249" i="4"/>
  <c r="Z249" i="4"/>
  <c r="Y249" i="4"/>
  <c r="X249" i="4"/>
  <c r="AA248" i="4"/>
  <c r="Z248" i="4"/>
  <c r="Y248" i="4"/>
  <c r="X248" i="4"/>
  <c r="AA247" i="4"/>
  <c r="Z247" i="4"/>
  <c r="Y247" i="4"/>
  <c r="X247" i="4"/>
  <c r="AA246" i="4"/>
  <c r="Z246" i="4"/>
  <c r="Y246" i="4"/>
  <c r="X246" i="4"/>
  <c r="AA245" i="4"/>
  <c r="Z245" i="4"/>
  <c r="Y245" i="4"/>
  <c r="X245" i="4"/>
  <c r="AA244" i="4"/>
  <c r="Z244" i="4"/>
  <c r="Y244" i="4"/>
  <c r="X244" i="4"/>
  <c r="AA242" i="4"/>
  <c r="Z242" i="4"/>
  <c r="Y242" i="4"/>
  <c r="X242" i="4"/>
  <c r="AA241" i="4"/>
  <c r="Z241" i="4"/>
  <c r="Y241" i="4"/>
  <c r="X241" i="4"/>
  <c r="AA240" i="4"/>
  <c r="Z240" i="4"/>
  <c r="Y240" i="4"/>
  <c r="X240" i="4"/>
  <c r="AA239" i="4"/>
  <c r="Z239" i="4"/>
  <c r="Y239" i="4"/>
  <c r="X239" i="4"/>
  <c r="AA238" i="4"/>
  <c r="Z238" i="4"/>
  <c r="Y238" i="4"/>
  <c r="X238" i="4"/>
  <c r="AA237" i="4"/>
  <c r="Z237" i="4"/>
  <c r="Y237" i="4"/>
  <c r="X237" i="4"/>
  <c r="AA236" i="4"/>
  <c r="Z236" i="4"/>
  <c r="Y236" i="4"/>
  <c r="X236" i="4"/>
  <c r="AA235" i="4"/>
  <c r="Z235" i="4"/>
  <c r="Y235" i="4"/>
  <c r="X235" i="4"/>
  <c r="AA234" i="4"/>
  <c r="Z234" i="4"/>
  <c r="Y234" i="4"/>
  <c r="X234" i="4"/>
  <c r="AA233" i="4"/>
  <c r="Z233" i="4"/>
  <c r="Y233" i="4"/>
  <c r="X233" i="4"/>
  <c r="AA232" i="4"/>
  <c r="Z232" i="4"/>
  <c r="Y232" i="4"/>
  <c r="X232" i="4"/>
  <c r="AA231" i="4"/>
  <c r="Z231" i="4"/>
  <c r="Y231" i="4"/>
  <c r="X231" i="4"/>
  <c r="AA230" i="4"/>
  <c r="Z230" i="4"/>
  <c r="Y230" i="4"/>
  <c r="X230" i="4"/>
  <c r="AA229" i="4"/>
  <c r="Z229" i="4"/>
  <c r="Y229" i="4"/>
  <c r="X229" i="4"/>
  <c r="AA228" i="4"/>
  <c r="Z228" i="4"/>
  <c r="Y228" i="4"/>
  <c r="X228" i="4"/>
  <c r="AA227" i="4"/>
  <c r="Z227" i="4"/>
  <c r="Y227" i="4"/>
  <c r="X227" i="4"/>
  <c r="AA226" i="4"/>
  <c r="Z226" i="4"/>
  <c r="Y226" i="4"/>
  <c r="X226" i="4"/>
  <c r="AA225" i="4"/>
  <c r="Z225" i="4"/>
  <c r="Y225" i="4"/>
  <c r="X225" i="4"/>
  <c r="AA224" i="4"/>
  <c r="Z224" i="4"/>
  <c r="Y224" i="4"/>
  <c r="X224" i="4"/>
  <c r="AA223" i="4"/>
  <c r="Z223" i="4"/>
  <c r="Y223" i="4"/>
  <c r="X223" i="4"/>
  <c r="AA218" i="4"/>
  <c r="Z218" i="4"/>
  <c r="Y218" i="4"/>
  <c r="X218" i="4"/>
  <c r="AA217" i="4"/>
  <c r="Z217" i="4"/>
  <c r="Y217" i="4"/>
  <c r="X217" i="4"/>
  <c r="AA216" i="4"/>
  <c r="Z216" i="4"/>
  <c r="Y216" i="4"/>
  <c r="X216" i="4"/>
  <c r="AA215" i="4"/>
  <c r="Z215" i="4"/>
  <c r="Y215" i="4"/>
  <c r="X215" i="4"/>
  <c r="AA214" i="4"/>
  <c r="Z214" i="4"/>
  <c r="Y214" i="4"/>
  <c r="X214" i="4"/>
  <c r="AA213" i="4"/>
  <c r="Z213" i="4"/>
  <c r="Y213" i="4"/>
  <c r="X213" i="4"/>
  <c r="AA212" i="4"/>
  <c r="Z212" i="4"/>
  <c r="Y212" i="4"/>
  <c r="X212" i="4"/>
  <c r="AA211" i="4"/>
  <c r="Z211" i="4"/>
  <c r="Y211" i="4"/>
  <c r="X211" i="4"/>
  <c r="AA210" i="4"/>
  <c r="Z210" i="4"/>
  <c r="Y210" i="4"/>
  <c r="X210" i="4"/>
  <c r="AA209" i="4"/>
  <c r="Z209" i="4"/>
  <c r="Y209" i="4"/>
  <c r="X209" i="4"/>
  <c r="AA208" i="4"/>
  <c r="Z208" i="4"/>
  <c r="Y208" i="4"/>
  <c r="X208" i="4"/>
  <c r="AA207" i="4"/>
  <c r="Z207" i="4"/>
  <c r="Y207" i="4"/>
  <c r="X207" i="4"/>
  <c r="AA206" i="4"/>
  <c r="Z206" i="4"/>
  <c r="Y206" i="4"/>
  <c r="X206" i="4"/>
  <c r="AA205" i="4"/>
  <c r="Z205" i="4"/>
  <c r="Y205" i="4"/>
  <c r="X205" i="4"/>
  <c r="AA204" i="4"/>
  <c r="Z204" i="4"/>
  <c r="Y204" i="4"/>
  <c r="X204" i="4"/>
  <c r="AA203" i="4"/>
  <c r="Z203" i="4"/>
  <c r="Y203" i="4"/>
  <c r="X203" i="4"/>
  <c r="AA202" i="4"/>
  <c r="Z202" i="4"/>
  <c r="Y202" i="4"/>
  <c r="X202" i="4"/>
  <c r="AA201" i="4"/>
  <c r="Z201" i="4"/>
  <c r="Y201" i="4"/>
  <c r="X201" i="4"/>
  <c r="AA200" i="4"/>
  <c r="Z200" i="4"/>
  <c r="Y200" i="4"/>
  <c r="X200" i="4"/>
  <c r="AA199" i="4"/>
  <c r="Z199" i="4"/>
  <c r="Y199" i="4"/>
  <c r="X199" i="4"/>
  <c r="AA197" i="4"/>
  <c r="Z197" i="4"/>
  <c r="Y197" i="4"/>
  <c r="X197" i="4"/>
  <c r="AA196" i="4"/>
  <c r="Z196" i="4"/>
  <c r="Y196" i="4"/>
  <c r="X196" i="4"/>
  <c r="AA195" i="4"/>
  <c r="Z195" i="4"/>
  <c r="Y195" i="4"/>
  <c r="X195" i="4"/>
  <c r="AA194" i="4"/>
  <c r="Z194" i="4"/>
  <c r="Y194" i="4"/>
  <c r="X194" i="4"/>
  <c r="AA193" i="4"/>
  <c r="Z193" i="4"/>
  <c r="Y193" i="4"/>
  <c r="X193" i="4"/>
  <c r="AA192" i="4"/>
  <c r="Z192" i="4"/>
  <c r="Y192" i="4"/>
  <c r="X192" i="4"/>
  <c r="AA191" i="4"/>
  <c r="Z191" i="4"/>
  <c r="Y191" i="4"/>
  <c r="X191" i="4"/>
  <c r="AA190" i="4"/>
  <c r="Z190" i="4"/>
  <c r="Y190" i="4"/>
  <c r="X190" i="4"/>
  <c r="AA189" i="4"/>
  <c r="Z189" i="4"/>
  <c r="Y189" i="4"/>
  <c r="X189" i="4"/>
  <c r="AA188" i="4"/>
  <c r="Z188" i="4"/>
  <c r="Y188" i="4"/>
  <c r="X188" i="4"/>
  <c r="AA187" i="4"/>
  <c r="Z187" i="4"/>
  <c r="Y187" i="4"/>
  <c r="X187" i="4"/>
  <c r="AA186" i="4"/>
  <c r="Z186" i="4"/>
  <c r="Y186" i="4"/>
  <c r="X186" i="4"/>
  <c r="AA185" i="4"/>
  <c r="Z185" i="4"/>
  <c r="Y185" i="4"/>
  <c r="X185" i="4"/>
  <c r="AA184" i="4"/>
  <c r="Z184" i="4"/>
  <c r="Y184" i="4"/>
  <c r="X184" i="4"/>
  <c r="AA183" i="4"/>
  <c r="Z183" i="4"/>
  <c r="Y183" i="4"/>
  <c r="X183" i="4"/>
  <c r="AA182" i="4"/>
  <c r="Z182" i="4"/>
  <c r="Y182" i="4"/>
  <c r="X182" i="4"/>
  <c r="AA181" i="4"/>
  <c r="Z181" i="4"/>
  <c r="Y181" i="4"/>
  <c r="X181" i="4"/>
  <c r="AA180" i="4"/>
  <c r="Z180" i="4"/>
  <c r="Y180" i="4"/>
  <c r="X180" i="4"/>
  <c r="AA179" i="4"/>
  <c r="Z179" i="4"/>
  <c r="Y179" i="4"/>
  <c r="X179" i="4"/>
  <c r="AA178" i="4"/>
  <c r="Z178" i="4"/>
  <c r="Y178" i="4"/>
  <c r="X178" i="4"/>
  <c r="X135" i="4"/>
  <c r="AA175" i="4"/>
  <c r="Z175" i="4"/>
  <c r="Y175" i="4"/>
  <c r="X175" i="4"/>
  <c r="AA174" i="4"/>
  <c r="Z174" i="4"/>
  <c r="Y174" i="4"/>
  <c r="X174" i="4"/>
  <c r="AA173" i="4"/>
  <c r="Z173" i="4"/>
  <c r="Y173" i="4"/>
  <c r="X173" i="4"/>
  <c r="AA172" i="4"/>
  <c r="Z172" i="4"/>
  <c r="Y172" i="4"/>
  <c r="X172" i="4"/>
  <c r="AA171" i="4"/>
  <c r="Z171" i="4"/>
  <c r="Y171" i="4"/>
  <c r="X171" i="4"/>
  <c r="AA170" i="4"/>
  <c r="Z170" i="4"/>
  <c r="Y170" i="4"/>
  <c r="X170" i="4"/>
  <c r="AA169" i="4"/>
  <c r="Z169" i="4"/>
  <c r="Y169" i="4"/>
  <c r="X169" i="4"/>
  <c r="AA168" i="4"/>
  <c r="Z168" i="4"/>
  <c r="Y168" i="4"/>
  <c r="X168" i="4"/>
  <c r="AA167" i="4"/>
  <c r="Z167" i="4"/>
  <c r="Y167" i="4"/>
  <c r="X167" i="4"/>
  <c r="AA166" i="4"/>
  <c r="Z166" i="4"/>
  <c r="Y166" i="4"/>
  <c r="X166" i="4"/>
  <c r="AA165" i="4"/>
  <c r="Z165" i="4"/>
  <c r="Y165" i="4"/>
  <c r="X165" i="4"/>
  <c r="AA164" i="4"/>
  <c r="Z164" i="4"/>
  <c r="Y164" i="4"/>
  <c r="X164" i="4"/>
  <c r="AA163" i="4"/>
  <c r="Z163" i="4"/>
  <c r="Y163" i="4"/>
  <c r="X163" i="4"/>
  <c r="AA162" i="4"/>
  <c r="Z162" i="4"/>
  <c r="Y162" i="4"/>
  <c r="X162" i="4"/>
  <c r="AA161" i="4"/>
  <c r="Z161" i="4"/>
  <c r="Y161" i="4"/>
  <c r="X161" i="4"/>
  <c r="AA160" i="4"/>
  <c r="Z160" i="4"/>
  <c r="Y160" i="4"/>
  <c r="X160" i="4"/>
  <c r="AA159" i="4"/>
  <c r="Z159" i="4"/>
  <c r="Y159" i="4"/>
  <c r="X159" i="4"/>
  <c r="AA158" i="4"/>
  <c r="Z158" i="4"/>
  <c r="Y158" i="4"/>
  <c r="X158" i="4"/>
  <c r="AA157" i="4"/>
  <c r="Z157" i="4"/>
  <c r="Y157" i="4"/>
  <c r="X157" i="4"/>
  <c r="AA156" i="4"/>
  <c r="Z156" i="4"/>
  <c r="Y156" i="4"/>
  <c r="X156" i="4"/>
  <c r="AA154" i="4"/>
  <c r="Z154" i="4"/>
  <c r="Y154" i="4"/>
  <c r="X154" i="4"/>
  <c r="AA153" i="4"/>
  <c r="Z153" i="4"/>
  <c r="Y153" i="4"/>
  <c r="X153" i="4"/>
  <c r="AA152" i="4"/>
  <c r="Z152" i="4"/>
  <c r="Y152" i="4"/>
  <c r="X152" i="4"/>
  <c r="AA151" i="4"/>
  <c r="Z151" i="4"/>
  <c r="Y151" i="4"/>
  <c r="X151" i="4"/>
  <c r="AA150" i="4"/>
  <c r="Z150" i="4"/>
  <c r="Y150" i="4"/>
  <c r="X150" i="4"/>
  <c r="AA149" i="4"/>
  <c r="Z149" i="4"/>
  <c r="Y149" i="4"/>
  <c r="X149" i="4"/>
  <c r="AA148" i="4"/>
  <c r="Z148" i="4"/>
  <c r="Y148" i="4"/>
  <c r="X148" i="4"/>
  <c r="AA147" i="4"/>
  <c r="Z147" i="4"/>
  <c r="Y147" i="4"/>
  <c r="X147" i="4"/>
  <c r="AA146" i="4"/>
  <c r="Z146" i="4"/>
  <c r="Y146" i="4"/>
  <c r="X146" i="4"/>
  <c r="AA145" i="4"/>
  <c r="Z145" i="4"/>
  <c r="Y145" i="4"/>
  <c r="X145" i="4"/>
  <c r="AA144" i="4"/>
  <c r="Z144" i="4"/>
  <c r="Y144" i="4"/>
  <c r="X144" i="4"/>
  <c r="AA143" i="4"/>
  <c r="Z143" i="4"/>
  <c r="Y143" i="4"/>
  <c r="X143" i="4"/>
  <c r="AA142" i="4"/>
  <c r="Z142" i="4"/>
  <c r="Y142" i="4"/>
  <c r="X142" i="4"/>
  <c r="AA141" i="4"/>
  <c r="Z141" i="4"/>
  <c r="Y141" i="4"/>
  <c r="X141" i="4"/>
  <c r="AA140" i="4"/>
  <c r="Z140" i="4"/>
  <c r="Y140" i="4"/>
  <c r="X140" i="4"/>
  <c r="AA139" i="4"/>
  <c r="Z139" i="4"/>
  <c r="Y139" i="4"/>
  <c r="X139" i="4"/>
  <c r="AA138" i="4"/>
  <c r="Z138" i="4"/>
  <c r="Y138" i="4"/>
  <c r="X138" i="4"/>
  <c r="AA137" i="4"/>
  <c r="Z137" i="4"/>
  <c r="Y137" i="4"/>
  <c r="X137" i="4"/>
  <c r="AA136" i="4"/>
  <c r="Z136" i="4"/>
  <c r="Y136" i="4"/>
  <c r="X136" i="4"/>
  <c r="AA135" i="4"/>
  <c r="Z135" i="4"/>
  <c r="Y135" i="4"/>
  <c r="AA129" i="4"/>
  <c r="Z129" i="4"/>
  <c r="Y129" i="4"/>
  <c r="X129" i="4"/>
  <c r="AA126" i="4"/>
  <c r="Z126" i="4"/>
  <c r="Y126" i="4"/>
  <c r="X126" i="4"/>
  <c r="AA125" i="4"/>
  <c r="Z125" i="4"/>
  <c r="Y125" i="4"/>
  <c r="X125" i="4"/>
  <c r="AA124" i="4"/>
  <c r="Z124" i="4"/>
  <c r="Y124" i="4"/>
  <c r="X124" i="4"/>
  <c r="AA123" i="4"/>
  <c r="Z123" i="4"/>
  <c r="Y123" i="4"/>
  <c r="X123" i="4"/>
  <c r="AA122" i="4"/>
  <c r="Z122" i="4"/>
  <c r="Y122" i="4"/>
  <c r="X122" i="4"/>
  <c r="AA120" i="4"/>
  <c r="Z120" i="4"/>
  <c r="Y120" i="4"/>
  <c r="X120" i="4"/>
  <c r="AA119" i="4"/>
  <c r="Z119" i="4"/>
  <c r="Y119" i="4"/>
  <c r="X119" i="4"/>
  <c r="AA118" i="4"/>
  <c r="Z118" i="4"/>
  <c r="Y118" i="4"/>
  <c r="X118" i="4"/>
  <c r="AA117" i="4"/>
  <c r="Z117" i="4"/>
  <c r="Y117" i="4"/>
  <c r="X117" i="4"/>
  <c r="AA116" i="4"/>
  <c r="Z116" i="4"/>
  <c r="Y116" i="4"/>
  <c r="X116" i="4"/>
  <c r="AA115" i="4"/>
  <c r="Z115" i="4"/>
  <c r="Y115" i="4"/>
  <c r="X115" i="4"/>
  <c r="AA114" i="4"/>
  <c r="Z114" i="4"/>
  <c r="Y114" i="4"/>
  <c r="X114" i="4"/>
  <c r="AA113" i="4"/>
  <c r="Z113" i="4"/>
  <c r="Y113" i="4"/>
  <c r="X113" i="4"/>
  <c r="AA112" i="4"/>
  <c r="Z112" i="4"/>
  <c r="Y112" i="4"/>
  <c r="X112" i="4"/>
  <c r="AA108" i="4"/>
  <c r="Z108" i="4"/>
  <c r="Y108" i="4"/>
  <c r="X108" i="4"/>
  <c r="AA105" i="4"/>
  <c r="Z105" i="4"/>
  <c r="Y105" i="4"/>
  <c r="X105" i="4"/>
  <c r="AA104" i="4"/>
  <c r="Z104" i="4"/>
  <c r="Y104" i="4"/>
  <c r="X104" i="4"/>
  <c r="AA103" i="4"/>
  <c r="Z103" i="4"/>
  <c r="Y103" i="4"/>
  <c r="X103" i="4"/>
  <c r="AA102" i="4"/>
  <c r="Z102" i="4"/>
  <c r="Y102" i="4"/>
  <c r="X102" i="4"/>
  <c r="AA101" i="4"/>
  <c r="Z101" i="4"/>
  <c r="Y101" i="4"/>
  <c r="X101" i="4"/>
  <c r="AA99" i="4"/>
  <c r="Z99" i="4"/>
  <c r="Y99" i="4"/>
  <c r="X99" i="4"/>
  <c r="AA98" i="4"/>
  <c r="Z98" i="4"/>
  <c r="Y98" i="4"/>
  <c r="X98" i="4"/>
  <c r="AA97" i="4"/>
  <c r="Z97" i="4"/>
  <c r="Y97" i="4"/>
  <c r="X97" i="4"/>
  <c r="AA96" i="4"/>
  <c r="Z96" i="4"/>
  <c r="Y96" i="4"/>
  <c r="X96" i="4"/>
  <c r="AA95" i="4"/>
  <c r="Z95" i="4"/>
  <c r="Y95" i="4"/>
  <c r="X95" i="4"/>
  <c r="AA94" i="4"/>
  <c r="Z94" i="4"/>
  <c r="Y94" i="4"/>
  <c r="X94" i="4"/>
  <c r="AA93" i="4"/>
  <c r="Z93" i="4"/>
  <c r="Y93" i="4"/>
  <c r="X93" i="4"/>
  <c r="AA92" i="4"/>
  <c r="Z92" i="4"/>
  <c r="Y92" i="4"/>
  <c r="X92" i="4"/>
  <c r="AA91" i="4"/>
  <c r="Z91" i="4"/>
  <c r="Y91" i="4"/>
  <c r="X91" i="4"/>
  <c r="AA87" i="4"/>
  <c r="Z87" i="4"/>
  <c r="Y87" i="4"/>
  <c r="X87" i="4"/>
  <c r="AA86" i="4"/>
  <c r="Z86" i="4"/>
  <c r="Y86" i="4"/>
  <c r="X86" i="4"/>
  <c r="AA85" i="4"/>
  <c r="Z85" i="4"/>
  <c r="Y85" i="4"/>
  <c r="X85" i="4"/>
  <c r="AA84" i="4"/>
  <c r="Z84" i="4"/>
  <c r="Y84" i="4"/>
  <c r="X84" i="4"/>
  <c r="AA83" i="4"/>
  <c r="Z83" i="4"/>
  <c r="Y83" i="4"/>
  <c r="X83" i="4"/>
  <c r="AA82" i="4"/>
  <c r="Z82" i="4"/>
  <c r="Y82" i="4"/>
  <c r="X82" i="4"/>
  <c r="AA81" i="4"/>
  <c r="Z81" i="4"/>
  <c r="Y81" i="4"/>
  <c r="X81" i="4"/>
  <c r="AA80" i="4"/>
  <c r="Z80" i="4"/>
  <c r="Y80" i="4"/>
  <c r="X80" i="4"/>
  <c r="AA79" i="4"/>
  <c r="Z79" i="4"/>
  <c r="Y79" i="4"/>
  <c r="X79" i="4"/>
  <c r="AA78" i="4"/>
  <c r="Z78" i="4"/>
  <c r="Y78" i="4"/>
  <c r="X78" i="4"/>
  <c r="AA77" i="4"/>
  <c r="Z77" i="4"/>
  <c r="Y77" i="4"/>
  <c r="X77" i="4"/>
  <c r="AA76" i="4"/>
  <c r="Z76" i="4"/>
  <c r="Y76" i="4"/>
  <c r="X76" i="4"/>
  <c r="AA75" i="4"/>
  <c r="Z75" i="4"/>
  <c r="Y75" i="4"/>
  <c r="X75" i="4"/>
  <c r="AA74" i="4"/>
  <c r="Z74" i="4"/>
  <c r="Y74" i="4"/>
  <c r="X74" i="4"/>
  <c r="AA73" i="4"/>
  <c r="Z73" i="4"/>
  <c r="Y73" i="4"/>
  <c r="X73" i="4"/>
  <c r="AA72" i="4"/>
  <c r="Z72" i="4"/>
  <c r="Y72" i="4"/>
  <c r="X72" i="4"/>
  <c r="AA71" i="4"/>
  <c r="Z71" i="4"/>
  <c r="Y71" i="4"/>
  <c r="X71" i="4"/>
  <c r="AA70" i="4"/>
  <c r="Z70" i="4"/>
  <c r="Y70" i="4"/>
  <c r="AA69" i="4"/>
  <c r="Z69" i="4"/>
  <c r="Y69" i="4"/>
  <c r="X69" i="4"/>
  <c r="AA68" i="4"/>
  <c r="Z68" i="4"/>
  <c r="Y68" i="4"/>
  <c r="X68" i="4"/>
  <c r="AA66" i="4"/>
  <c r="Z66" i="4"/>
  <c r="Y66" i="4"/>
  <c r="X66" i="4"/>
  <c r="AA65" i="4"/>
  <c r="Z65" i="4"/>
  <c r="Y65" i="4"/>
  <c r="X65" i="4"/>
  <c r="AA64" i="4"/>
  <c r="Z64" i="4"/>
  <c r="Y64" i="4"/>
  <c r="X64" i="4"/>
  <c r="AA63" i="4"/>
  <c r="Z63" i="4"/>
  <c r="Y63" i="4"/>
  <c r="X63" i="4"/>
  <c r="AA62" i="4"/>
  <c r="Z62" i="4"/>
  <c r="Y62" i="4"/>
  <c r="X62" i="4"/>
  <c r="AA61" i="4"/>
  <c r="Z61" i="4"/>
  <c r="Y61" i="4"/>
  <c r="X61" i="4"/>
  <c r="AA60" i="4"/>
  <c r="Z60" i="4"/>
  <c r="Y60" i="4"/>
  <c r="X60" i="4"/>
  <c r="AA59" i="4"/>
  <c r="Z59" i="4"/>
  <c r="Y59" i="4"/>
  <c r="X59" i="4"/>
  <c r="AA58" i="4"/>
  <c r="Z58" i="4"/>
  <c r="Y58" i="4"/>
  <c r="X58" i="4"/>
  <c r="AA57" i="4"/>
  <c r="Z57" i="4"/>
  <c r="Y57" i="4"/>
  <c r="X57" i="4"/>
  <c r="AA56" i="4"/>
  <c r="Z56" i="4"/>
  <c r="Y56" i="4"/>
  <c r="X56" i="4"/>
  <c r="AA55" i="4"/>
  <c r="Z55" i="4"/>
  <c r="Y55" i="4"/>
  <c r="X55" i="4"/>
  <c r="AA54" i="4"/>
  <c r="Z54" i="4"/>
  <c r="Y54" i="4"/>
  <c r="X54" i="4"/>
  <c r="AA53" i="4"/>
  <c r="Z53" i="4"/>
  <c r="Y53" i="4"/>
  <c r="X53" i="4"/>
  <c r="AA52" i="4"/>
  <c r="Z52" i="4"/>
  <c r="Y52" i="4"/>
  <c r="X52" i="4"/>
  <c r="AA51" i="4"/>
  <c r="Z51" i="4"/>
  <c r="Y51" i="4"/>
  <c r="X51" i="4"/>
  <c r="AA50" i="4"/>
  <c r="Z50" i="4"/>
  <c r="Y50" i="4"/>
  <c r="X50" i="4"/>
  <c r="AA49" i="4"/>
  <c r="Z49" i="4"/>
  <c r="Y49" i="4"/>
  <c r="X49" i="4"/>
  <c r="AA48" i="4"/>
  <c r="Z48" i="4"/>
  <c r="Y48" i="4"/>
  <c r="X48" i="4"/>
  <c r="AA47" i="4"/>
  <c r="Z47" i="4"/>
  <c r="Y47" i="4"/>
  <c r="X47" i="4"/>
  <c r="X4" i="4"/>
  <c r="AA44" i="4"/>
  <c r="Z44" i="4"/>
  <c r="Y44" i="4"/>
  <c r="X44" i="4"/>
  <c r="AA43" i="4"/>
  <c r="Z43" i="4"/>
  <c r="Y43" i="4"/>
  <c r="X43" i="4"/>
  <c r="AA42" i="4"/>
  <c r="Z42" i="4"/>
  <c r="Y42" i="4"/>
  <c r="X42" i="4"/>
  <c r="AA41" i="4"/>
  <c r="Z41" i="4"/>
  <c r="Y41" i="4"/>
  <c r="X41" i="4"/>
  <c r="AA40" i="4"/>
  <c r="Z40" i="4"/>
  <c r="Y40" i="4"/>
  <c r="X40" i="4"/>
  <c r="AA39" i="4"/>
  <c r="Z39" i="4"/>
  <c r="Y39" i="4"/>
  <c r="X39" i="4"/>
  <c r="AA38" i="4"/>
  <c r="Z38" i="4"/>
  <c r="Y38" i="4"/>
  <c r="X38" i="4"/>
  <c r="AA37" i="4"/>
  <c r="Z37" i="4"/>
  <c r="Y37" i="4"/>
  <c r="X37" i="4"/>
  <c r="AA36" i="4"/>
  <c r="Z36" i="4"/>
  <c r="Y36" i="4"/>
  <c r="X36" i="4"/>
  <c r="AA35" i="4"/>
  <c r="Z35" i="4"/>
  <c r="Y35" i="4"/>
  <c r="X35" i="4"/>
  <c r="AA34" i="4"/>
  <c r="Z34" i="4"/>
  <c r="Y34" i="4"/>
  <c r="X34" i="4"/>
  <c r="AA33" i="4"/>
  <c r="Z33" i="4"/>
  <c r="Y33" i="4"/>
  <c r="X33" i="4"/>
  <c r="AA32" i="4"/>
  <c r="Z32" i="4"/>
  <c r="Y32" i="4"/>
  <c r="X32" i="4"/>
  <c r="AA31" i="4"/>
  <c r="Z31" i="4"/>
  <c r="Y31" i="4"/>
  <c r="X31" i="4"/>
  <c r="AA30" i="4"/>
  <c r="Z30" i="4"/>
  <c r="Y30" i="4"/>
  <c r="X30" i="4"/>
  <c r="AA29" i="4"/>
  <c r="Z29" i="4"/>
  <c r="Y29" i="4"/>
  <c r="X29" i="4"/>
  <c r="AA28" i="4"/>
  <c r="Z28" i="4"/>
  <c r="Y28" i="4"/>
  <c r="X28" i="4"/>
  <c r="AA27" i="4"/>
  <c r="Z27" i="4"/>
  <c r="Y27" i="4"/>
  <c r="X27" i="4"/>
  <c r="AA26" i="4"/>
  <c r="Z26" i="4"/>
  <c r="Y26" i="4"/>
  <c r="X26" i="4"/>
  <c r="AA25" i="4"/>
  <c r="Z25" i="4"/>
  <c r="Y25" i="4"/>
  <c r="X25" i="4"/>
  <c r="AA23" i="4"/>
  <c r="Z23" i="4"/>
  <c r="Y23" i="4"/>
  <c r="X23" i="4"/>
  <c r="AA22" i="4"/>
  <c r="Z22" i="4"/>
  <c r="Y22" i="4"/>
  <c r="X22" i="4"/>
  <c r="AA21" i="4"/>
  <c r="Z21" i="4"/>
  <c r="Y21" i="4"/>
  <c r="X21" i="4"/>
  <c r="AA20" i="4"/>
  <c r="Z20" i="4"/>
  <c r="Y20" i="4"/>
  <c r="X20" i="4"/>
  <c r="AA19" i="4"/>
  <c r="Z19" i="4"/>
  <c r="Y19" i="4"/>
  <c r="X19" i="4"/>
  <c r="AA18" i="4"/>
  <c r="Z18" i="4"/>
  <c r="Y18" i="4"/>
  <c r="X18" i="4"/>
  <c r="AA17" i="4"/>
  <c r="Z17" i="4"/>
  <c r="Y17" i="4"/>
  <c r="X17" i="4"/>
  <c r="AA16" i="4"/>
  <c r="Z16" i="4"/>
  <c r="Y16" i="4"/>
  <c r="X16" i="4"/>
  <c r="AA15" i="4"/>
  <c r="Z15" i="4"/>
  <c r="Y15" i="4"/>
  <c r="X15" i="4"/>
  <c r="AA14" i="4"/>
  <c r="Z14" i="4"/>
  <c r="Y14" i="4"/>
  <c r="X14" i="4"/>
  <c r="AA13" i="4"/>
  <c r="Z13" i="4"/>
  <c r="Y13" i="4"/>
  <c r="X13" i="4"/>
  <c r="AA12" i="4"/>
  <c r="Z12" i="4"/>
  <c r="Y12" i="4"/>
  <c r="X12" i="4"/>
  <c r="AA11" i="4"/>
  <c r="Z11" i="4"/>
  <c r="Y11" i="4"/>
  <c r="X11" i="4"/>
  <c r="AA10" i="4"/>
  <c r="Z10" i="4"/>
  <c r="Y10" i="4"/>
  <c r="X10" i="4"/>
  <c r="AA9" i="4"/>
  <c r="Z9" i="4"/>
  <c r="Y9" i="4"/>
  <c r="X9" i="4"/>
  <c r="AA8" i="4"/>
  <c r="Z8" i="4"/>
  <c r="Y8" i="4"/>
  <c r="X8" i="4"/>
  <c r="AA7" i="4"/>
  <c r="Z7" i="4"/>
  <c r="Y7" i="4"/>
  <c r="X7" i="4"/>
  <c r="AA6" i="4"/>
  <c r="Z6" i="4"/>
  <c r="Y6" i="4"/>
  <c r="X6" i="4"/>
  <c r="AA5" i="4"/>
  <c r="Z5" i="4"/>
  <c r="Y5" i="4"/>
  <c r="X5" i="4"/>
  <c r="AA4" i="4"/>
  <c r="Z4" i="4"/>
  <c r="Y4" i="4"/>
  <c r="AD177" i="8" l="1"/>
  <c r="AE223" i="8"/>
  <c r="AD223" i="8"/>
  <c r="AD222" i="8"/>
  <c r="AE241" i="8"/>
  <c r="AD241" i="8"/>
  <c r="AE240" i="8"/>
  <c r="AD240" i="8"/>
  <c r="AE239" i="8"/>
  <c r="AD239" i="8"/>
  <c r="AE238" i="8"/>
  <c r="AD238" i="8"/>
  <c r="AE237" i="8"/>
  <c r="AD237" i="8"/>
  <c r="AE236" i="8"/>
  <c r="AD236" i="8"/>
  <c r="AE235" i="8"/>
  <c r="AD235" i="8"/>
  <c r="AE234" i="8"/>
  <c r="AD234" i="8"/>
  <c r="AE233" i="8"/>
  <c r="AD233" i="8"/>
  <c r="AE232" i="8"/>
  <c r="AD232" i="8"/>
  <c r="AE231" i="8"/>
  <c r="AD231" i="8"/>
  <c r="AE230" i="8"/>
  <c r="AD230" i="8"/>
  <c r="AE229" i="8"/>
  <c r="AD229" i="8"/>
  <c r="AE228" i="8"/>
  <c r="AD228" i="8"/>
  <c r="AE227" i="8"/>
  <c r="AD227" i="8"/>
  <c r="AE226" i="8"/>
  <c r="AD226" i="8"/>
  <c r="AE225" i="8"/>
  <c r="AD225" i="8"/>
  <c r="AE224" i="8"/>
  <c r="AD224" i="8"/>
  <c r="AE222" i="8"/>
  <c r="AE196" i="8"/>
  <c r="AD196" i="8"/>
  <c r="AE195" i="8"/>
  <c r="AD195" i="8"/>
  <c r="AE194" i="8"/>
  <c r="AD194" i="8"/>
  <c r="AE193" i="8"/>
  <c r="AD193" i="8"/>
  <c r="AE192" i="8"/>
  <c r="AD192" i="8"/>
  <c r="AE191" i="8"/>
  <c r="AD191" i="8"/>
  <c r="AE190" i="8"/>
  <c r="AD190" i="8"/>
  <c r="AE189" i="8"/>
  <c r="AD189" i="8"/>
  <c r="AE188" i="8"/>
  <c r="AD188" i="8"/>
  <c r="AE187" i="8"/>
  <c r="AD187" i="8"/>
  <c r="AE186" i="8"/>
  <c r="AD186" i="8"/>
  <c r="AE185" i="8"/>
  <c r="AD185" i="8"/>
  <c r="AE184" i="8"/>
  <c r="AD184" i="8"/>
  <c r="AE183" i="8"/>
  <c r="AD183" i="8"/>
  <c r="AE182" i="8"/>
  <c r="AD182" i="8"/>
  <c r="AE181" i="8"/>
  <c r="AD181" i="8"/>
  <c r="AE180" i="8"/>
  <c r="AD180" i="8"/>
  <c r="AE179" i="8"/>
  <c r="AD179" i="8"/>
  <c r="AE178" i="8"/>
  <c r="AD178" i="8"/>
  <c r="AE177" i="8"/>
  <c r="AE153" i="8"/>
  <c r="AD153" i="8"/>
  <c r="AE152" i="8"/>
  <c r="AD152" i="8"/>
  <c r="AE151" i="8"/>
  <c r="AD151" i="8"/>
  <c r="AE150" i="8"/>
  <c r="AD150" i="8"/>
  <c r="AE149" i="8"/>
  <c r="AD149" i="8"/>
  <c r="AE148" i="8"/>
  <c r="AD148" i="8"/>
  <c r="AE147" i="8"/>
  <c r="AD147" i="8"/>
  <c r="AE146" i="8"/>
  <c r="AD146" i="8"/>
  <c r="AE145" i="8"/>
  <c r="AD145" i="8"/>
  <c r="AE144" i="8"/>
  <c r="AD144" i="8"/>
  <c r="AE143" i="8"/>
  <c r="AD143" i="8"/>
  <c r="AE142" i="8"/>
  <c r="AD142" i="8"/>
  <c r="AE141" i="8"/>
  <c r="AD141" i="8"/>
  <c r="AE140" i="8"/>
  <c r="AD140" i="8"/>
  <c r="AE139" i="8"/>
  <c r="AD139" i="8"/>
  <c r="AE138" i="8"/>
  <c r="AD138" i="8"/>
  <c r="AE137" i="8"/>
  <c r="AD137" i="8"/>
  <c r="AE136" i="8"/>
  <c r="AD136" i="8"/>
  <c r="AE135" i="8"/>
  <c r="AD135" i="8"/>
  <c r="AE134" i="8"/>
  <c r="AD134" i="8"/>
  <c r="AE109" i="8"/>
  <c r="AD109" i="8"/>
  <c r="AE108" i="8"/>
  <c r="AD108" i="8"/>
  <c r="AE107" i="8"/>
  <c r="AD107" i="8"/>
  <c r="AE106" i="8"/>
  <c r="AD106" i="8"/>
  <c r="AE105" i="8"/>
  <c r="AD105" i="8"/>
  <c r="AE104" i="8"/>
  <c r="AD104" i="8"/>
  <c r="AE103" i="8"/>
  <c r="AD103" i="8"/>
  <c r="AE102" i="8"/>
  <c r="AD102" i="8"/>
  <c r="AE101" i="8"/>
  <c r="AD101" i="8"/>
  <c r="AE100" i="8"/>
  <c r="AD100" i="8"/>
  <c r="AE98" i="8"/>
  <c r="AD98" i="8"/>
  <c r="AE97" i="8"/>
  <c r="AD97" i="8"/>
  <c r="AE96" i="8"/>
  <c r="AD96" i="8"/>
  <c r="AE95" i="8"/>
  <c r="AD95" i="8"/>
  <c r="AE94" i="8"/>
  <c r="AD94" i="8"/>
  <c r="AE93" i="8"/>
  <c r="AD93" i="8"/>
  <c r="AE92" i="8"/>
  <c r="AD92" i="8"/>
  <c r="AE91" i="8"/>
  <c r="AD91" i="8"/>
  <c r="AE90" i="8"/>
  <c r="AD90" i="8"/>
  <c r="AE46" i="8"/>
  <c r="AD46" i="8"/>
  <c r="AE65" i="8"/>
  <c r="AD65" i="8"/>
  <c r="AE64" i="8"/>
  <c r="AD64" i="8"/>
  <c r="AE63" i="8"/>
  <c r="AD63" i="8"/>
  <c r="AE62" i="8"/>
  <c r="AD62" i="8"/>
  <c r="AE61" i="8"/>
  <c r="AD61" i="8"/>
  <c r="AE60" i="8"/>
  <c r="AD60" i="8"/>
  <c r="AE59" i="8"/>
  <c r="AD59" i="8"/>
  <c r="AE58" i="8"/>
  <c r="AD58" i="8"/>
  <c r="AE57" i="8"/>
  <c r="AD57" i="8"/>
  <c r="AE56" i="8"/>
  <c r="AD56" i="8"/>
  <c r="AE55" i="8"/>
  <c r="AD55" i="8"/>
  <c r="AE54" i="8"/>
  <c r="AD54" i="8"/>
  <c r="AE53" i="8"/>
  <c r="AD53" i="8"/>
  <c r="AE52" i="8"/>
  <c r="AD52" i="8"/>
  <c r="AE51" i="8"/>
  <c r="AE50" i="8"/>
  <c r="AD50" i="8"/>
  <c r="AE49" i="8"/>
  <c r="AD49" i="8"/>
  <c r="AE48" i="8"/>
  <c r="AD48" i="8"/>
  <c r="AE47" i="8"/>
  <c r="AD47" i="8"/>
  <c r="AE4" i="8"/>
  <c r="AE5" i="8"/>
  <c r="AE6" i="8"/>
  <c r="AE7" i="8"/>
  <c r="AE8" i="8"/>
  <c r="AE9" i="8"/>
  <c r="AE10" i="8"/>
  <c r="AE11" i="8"/>
  <c r="AE12" i="8"/>
  <c r="AE13" i="8"/>
  <c r="AE14" i="8"/>
  <c r="AE15" i="8"/>
  <c r="AE16" i="8"/>
  <c r="AE17" i="8"/>
  <c r="AE18" i="8"/>
  <c r="AE19" i="8"/>
  <c r="AE20" i="8"/>
  <c r="AE21" i="8"/>
  <c r="AE22" i="8"/>
  <c r="AE3" i="8"/>
  <c r="AD4" i="8"/>
  <c r="AD5" i="8"/>
  <c r="AD6" i="8"/>
  <c r="AD7" i="8"/>
  <c r="AD8" i="8"/>
  <c r="AD9" i="8"/>
  <c r="AD10" i="8"/>
  <c r="AD11" i="8"/>
  <c r="AD12" i="8"/>
  <c r="AD13" i="8"/>
  <c r="AD14" i="8"/>
  <c r="AD15" i="8"/>
  <c r="AD16" i="8"/>
  <c r="AD17" i="8"/>
  <c r="AD18" i="8"/>
  <c r="AD19" i="8"/>
  <c r="AD20" i="8"/>
  <c r="AD21" i="8"/>
  <c r="AD22" i="8"/>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I228" i="2"/>
  <c r="J228" i="2"/>
  <c r="I229" i="2"/>
  <c r="J229" i="2"/>
  <c r="I230" i="2"/>
  <c r="J230" i="2"/>
  <c r="I231" i="2"/>
  <c r="J231" i="2"/>
  <c r="I232" i="2"/>
  <c r="J232" i="2"/>
  <c r="I233" i="2"/>
  <c r="J233" i="2"/>
  <c r="I234" i="2"/>
  <c r="J234" i="2"/>
  <c r="I235" i="2"/>
  <c r="J235" i="2"/>
  <c r="I236" i="2"/>
  <c r="J236" i="2"/>
  <c r="I237" i="2"/>
  <c r="J237" i="2"/>
  <c r="C218" i="5" l="1"/>
  <c r="C219" i="5"/>
  <c r="C221" i="5"/>
  <c r="Y236" i="5" s="1"/>
  <c r="C222" i="5"/>
  <c r="B215" i="5"/>
  <c r="C215" i="5"/>
  <c r="D215" i="5"/>
  <c r="E215" i="5"/>
  <c r="F215" i="5"/>
  <c r="G215" i="5"/>
  <c r="H215" i="5"/>
  <c r="I215" i="5"/>
  <c r="J215" i="5"/>
  <c r="K215" i="5"/>
  <c r="L215" i="5"/>
  <c r="M215" i="5"/>
  <c r="N215" i="5"/>
  <c r="O215" i="5"/>
  <c r="P215" i="5"/>
  <c r="Q215" i="5"/>
  <c r="R215" i="5"/>
  <c r="S215" i="5"/>
  <c r="T215" i="5"/>
  <c r="U215" i="5"/>
  <c r="B216" i="5"/>
  <c r="C216" i="5"/>
  <c r="D216" i="5"/>
  <c r="E216" i="5"/>
  <c r="F216" i="5"/>
  <c r="G216" i="5"/>
  <c r="H216" i="5"/>
  <c r="I216" i="5"/>
  <c r="J216" i="5"/>
  <c r="K216" i="5"/>
  <c r="L216" i="5"/>
  <c r="N216" i="5"/>
  <c r="O216" i="5"/>
  <c r="P216" i="5"/>
  <c r="Q216" i="5"/>
  <c r="S216" i="5"/>
  <c r="T216" i="5"/>
  <c r="U216" i="5"/>
  <c r="B217" i="5"/>
  <c r="C217" i="5"/>
  <c r="D217" i="5"/>
  <c r="E217" i="5"/>
  <c r="F217" i="5"/>
  <c r="G217" i="5"/>
  <c r="H217" i="5"/>
  <c r="I217" i="5"/>
  <c r="J217" i="5"/>
  <c r="K217" i="5"/>
  <c r="L217" i="5"/>
  <c r="M217" i="5"/>
  <c r="N217" i="5"/>
  <c r="O217" i="5"/>
  <c r="P217" i="5"/>
  <c r="Q217" i="5"/>
  <c r="R217" i="5"/>
  <c r="T217" i="5"/>
  <c r="U217" i="5"/>
  <c r="B218" i="5"/>
  <c r="D218" i="5"/>
  <c r="E218" i="5"/>
  <c r="F218" i="5"/>
  <c r="G218" i="5"/>
  <c r="H218" i="5"/>
  <c r="I218" i="5"/>
  <c r="J218" i="5"/>
  <c r="K218" i="5"/>
  <c r="L218" i="5"/>
  <c r="M218" i="5"/>
  <c r="N218" i="5"/>
  <c r="O218" i="5"/>
  <c r="P218" i="5"/>
  <c r="Q218" i="5"/>
  <c r="R218" i="5"/>
  <c r="S218" i="5"/>
  <c r="T218" i="5"/>
  <c r="U218" i="5"/>
  <c r="B219" i="5"/>
  <c r="D219" i="5"/>
  <c r="E219" i="5"/>
  <c r="F219" i="5"/>
  <c r="G219" i="5"/>
  <c r="H219" i="5"/>
  <c r="I219" i="5"/>
  <c r="J219" i="5"/>
  <c r="K219" i="5"/>
  <c r="L219" i="5"/>
  <c r="M219" i="5"/>
  <c r="N219" i="5"/>
  <c r="O219" i="5"/>
  <c r="P219" i="5"/>
  <c r="Q219" i="5"/>
  <c r="R219" i="5"/>
  <c r="S219" i="5"/>
  <c r="T219" i="5"/>
  <c r="U219" i="5"/>
  <c r="B220" i="5"/>
  <c r="D220" i="5"/>
  <c r="E220" i="5"/>
  <c r="F220" i="5"/>
  <c r="G220" i="5"/>
  <c r="H220" i="5"/>
  <c r="I220" i="5"/>
  <c r="J220" i="5"/>
  <c r="K220" i="5"/>
  <c r="L220" i="5"/>
  <c r="M220" i="5"/>
  <c r="N220" i="5"/>
  <c r="O220" i="5"/>
  <c r="P220" i="5"/>
  <c r="Q220" i="5"/>
  <c r="R220" i="5"/>
  <c r="S220" i="5"/>
  <c r="T220" i="5"/>
  <c r="U220" i="5"/>
  <c r="B221" i="5"/>
  <c r="D221" i="5"/>
  <c r="E221" i="5"/>
  <c r="Y217" i="5" s="1"/>
  <c r="F221" i="5"/>
  <c r="G221" i="5"/>
  <c r="H221" i="5"/>
  <c r="I221" i="5"/>
  <c r="J221" i="5"/>
  <c r="K221" i="5"/>
  <c r="L221" i="5"/>
  <c r="M221" i="5"/>
  <c r="Y225" i="5" s="1"/>
  <c r="N221" i="5"/>
  <c r="O221" i="5"/>
  <c r="P221" i="5"/>
  <c r="Q221" i="5"/>
  <c r="R221" i="5"/>
  <c r="S221" i="5"/>
  <c r="T221" i="5"/>
  <c r="U221" i="5"/>
  <c r="Y233" i="5" s="1"/>
  <c r="B222" i="5"/>
  <c r="D222" i="5"/>
  <c r="E222" i="5"/>
  <c r="F222" i="5"/>
  <c r="G222" i="5"/>
  <c r="H222" i="5"/>
  <c r="I222" i="5"/>
  <c r="J222" i="5"/>
  <c r="K222" i="5"/>
  <c r="L222" i="5"/>
  <c r="M222" i="5"/>
  <c r="N222" i="5"/>
  <c r="O222" i="5"/>
  <c r="P222" i="5"/>
  <c r="Q222" i="5"/>
  <c r="R222" i="5"/>
  <c r="S222" i="5"/>
  <c r="T222" i="5"/>
  <c r="U222" i="5"/>
  <c r="B223" i="5"/>
  <c r="C223" i="5"/>
  <c r="D223" i="5"/>
  <c r="E223" i="5"/>
  <c r="F223" i="5"/>
  <c r="G223" i="5"/>
  <c r="H223" i="5"/>
  <c r="I223" i="5"/>
  <c r="J223" i="5"/>
  <c r="K223" i="5"/>
  <c r="L223" i="5"/>
  <c r="M223" i="5"/>
  <c r="N223" i="5"/>
  <c r="O223" i="5"/>
  <c r="P223" i="5"/>
  <c r="Q223" i="5"/>
  <c r="R223" i="5"/>
  <c r="S223" i="5"/>
  <c r="T223" i="5"/>
  <c r="U223" i="5"/>
  <c r="B224" i="5"/>
  <c r="C224" i="5"/>
  <c r="D224" i="5"/>
  <c r="E224" i="5"/>
  <c r="F224" i="5"/>
  <c r="G224" i="5"/>
  <c r="H224" i="5"/>
  <c r="I224" i="5"/>
  <c r="J224" i="5"/>
  <c r="K224" i="5"/>
  <c r="L224" i="5"/>
  <c r="M224" i="5"/>
  <c r="N224" i="5"/>
  <c r="O224" i="5"/>
  <c r="P224" i="5"/>
  <c r="R224" i="5"/>
  <c r="S224" i="5"/>
  <c r="T224" i="5"/>
  <c r="U224" i="5"/>
  <c r="B225" i="5"/>
  <c r="C225" i="5"/>
  <c r="D225" i="5"/>
  <c r="E225" i="5"/>
  <c r="F225" i="5"/>
  <c r="G225" i="5"/>
  <c r="H225" i="5"/>
  <c r="I225" i="5"/>
  <c r="J225" i="5"/>
  <c r="K225" i="5"/>
  <c r="L225" i="5"/>
  <c r="M225" i="5"/>
  <c r="N225" i="5"/>
  <c r="O225" i="5"/>
  <c r="P225" i="5"/>
  <c r="Q225" i="5"/>
  <c r="R225" i="5"/>
  <c r="S225" i="5"/>
  <c r="T225" i="5"/>
  <c r="U225" i="5"/>
  <c r="B226" i="5"/>
  <c r="C226" i="5"/>
  <c r="D226" i="5"/>
  <c r="E226" i="5"/>
  <c r="F226" i="5"/>
  <c r="G226" i="5"/>
  <c r="H226" i="5"/>
  <c r="I226" i="5"/>
  <c r="J226" i="5"/>
  <c r="K226" i="5"/>
  <c r="L226" i="5"/>
  <c r="M226" i="5"/>
  <c r="N226" i="5"/>
  <c r="O226" i="5"/>
  <c r="P226" i="5"/>
  <c r="R226" i="5"/>
  <c r="S226" i="5"/>
  <c r="T226" i="5"/>
  <c r="U226" i="5"/>
  <c r="B227" i="5"/>
  <c r="C227" i="5"/>
  <c r="D227" i="5"/>
  <c r="E227" i="5"/>
  <c r="F227" i="5"/>
  <c r="G227" i="5"/>
  <c r="H227" i="5"/>
  <c r="I227" i="5"/>
  <c r="K227" i="5"/>
  <c r="L227" i="5"/>
  <c r="M227" i="5"/>
  <c r="N227" i="5"/>
  <c r="O227" i="5"/>
  <c r="P227" i="5"/>
  <c r="Q227" i="5"/>
  <c r="R227" i="5"/>
  <c r="S227" i="5"/>
  <c r="T227" i="5"/>
  <c r="U227" i="5"/>
  <c r="B228" i="5"/>
  <c r="C228" i="5"/>
  <c r="D228" i="5"/>
  <c r="E228" i="5"/>
  <c r="F228" i="5"/>
  <c r="G228" i="5"/>
  <c r="H228" i="5"/>
  <c r="I228" i="5"/>
  <c r="J228" i="5"/>
  <c r="K228" i="5"/>
  <c r="L228" i="5"/>
  <c r="M228" i="5"/>
  <c r="N228" i="5"/>
  <c r="O228" i="5"/>
  <c r="P228" i="5"/>
  <c r="Q228" i="5"/>
  <c r="R228" i="5"/>
  <c r="S228" i="5"/>
  <c r="T228" i="5"/>
  <c r="U228" i="5"/>
  <c r="B229" i="5"/>
  <c r="C229" i="5"/>
  <c r="D229" i="5"/>
  <c r="E229" i="5"/>
  <c r="F229" i="5"/>
  <c r="G229" i="5"/>
  <c r="H229" i="5"/>
  <c r="I229" i="5"/>
  <c r="J229" i="5"/>
  <c r="K229" i="5"/>
  <c r="L229" i="5"/>
  <c r="N229" i="5"/>
  <c r="O229" i="5"/>
  <c r="P229" i="5"/>
  <c r="Q229" i="5"/>
  <c r="R229" i="5"/>
  <c r="S229" i="5"/>
  <c r="T229" i="5"/>
  <c r="U229" i="5"/>
  <c r="B230" i="5"/>
  <c r="C230" i="5"/>
  <c r="D230" i="5"/>
  <c r="E230" i="5"/>
  <c r="F230" i="5"/>
  <c r="G230" i="5"/>
  <c r="H230" i="5"/>
  <c r="I230" i="5"/>
  <c r="J230" i="5"/>
  <c r="K230" i="5"/>
  <c r="L230" i="5"/>
  <c r="M230" i="5"/>
  <c r="N230" i="5"/>
  <c r="O230" i="5"/>
  <c r="P230" i="5"/>
  <c r="Q230" i="5"/>
  <c r="R230" i="5"/>
  <c r="S230" i="5"/>
  <c r="T230" i="5"/>
  <c r="U230" i="5"/>
  <c r="B231" i="5"/>
  <c r="C231" i="5"/>
  <c r="D231" i="5"/>
  <c r="E231" i="5"/>
  <c r="F231" i="5"/>
  <c r="G231" i="5"/>
  <c r="H231" i="5"/>
  <c r="I231" i="5"/>
  <c r="J231" i="5"/>
  <c r="K231" i="5"/>
  <c r="L231" i="5"/>
  <c r="M231" i="5"/>
  <c r="N231" i="5"/>
  <c r="O231" i="5"/>
  <c r="P231" i="5"/>
  <c r="Q231" i="5"/>
  <c r="R231" i="5"/>
  <c r="S231" i="5"/>
  <c r="T231" i="5"/>
  <c r="B232" i="5"/>
  <c r="C232" i="5"/>
  <c r="D232" i="5"/>
  <c r="E232" i="5"/>
  <c r="F232" i="5"/>
  <c r="G232" i="5"/>
  <c r="H232" i="5"/>
  <c r="I232" i="5"/>
  <c r="J232" i="5"/>
  <c r="K232" i="5"/>
  <c r="L232" i="5"/>
  <c r="N232" i="5"/>
  <c r="O232" i="5"/>
  <c r="P232" i="5"/>
  <c r="Q232" i="5"/>
  <c r="R232" i="5"/>
  <c r="S232" i="5"/>
  <c r="T232" i="5"/>
  <c r="U232" i="5"/>
  <c r="B233" i="5"/>
  <c r="C233" i="5"/>
  <c r="D233" i="5"/>
  <c r="E233" i="5"/>
  <c r="F233" i="5"/>
  <c r="G233" i="5"/>
  <c r="H233" i="5"/>
  <c r="I233" i="5"/>
  <c r="J233" i="5"/>
  <c r="K233" i="5"/>
  <c r="L233" i="5"/>
  <c r="M233" i="5"/>
  <c r="N233" i="5"/>
  <c r="O233" i="5"/>
  <c r="P233" i="5"/>
  <c r="Q233" i="5"/>
  <c r="R233" i="5"/>
  <c r="S233" i="5"/>
  <c r="T233" i="5"/>
  <c r="U233" i="5"/>
  <c r="B234" i="5"/>
  <c r="C234" i="5"/>
  <c r="D234" i="5"/>
  <c r="E234" i="5"/>
  <c r="F234" i="5"/>
  <c r="G234" i="5"/>
  <c r="H234" i="5"/>
  <c r="I234" i="5"/>
  <c r="J234" i="5"/>
  <c r="K234" i="5"/>
  <c r="L234" i="5"/>
  <c r="M234" i="5"/>
  <c r="N234" i="5"/>
  <c r="O234" i="5"/>
  <c r="P234" i="5"/>
  <c r="Q234" i="5"/>
  <c r="R234" i="5"/>
  <c r="S234" i="5"/>
  <c r="T234" i="5"/>
  <c r="U234" i="5"/>
  <c r="B235" i="5"/>
  <c r="C235" i="5"/>
  <c r="D235" i="5"/>
  <c r="E235" i="5"/>
  <c r="F235" i="5"/>
  <c r="G235" i="5"/>
  <c r="H235" i="5"/>
  <c r="I235" i="5"/>
  <c r="J235" i="5"/>
  <c r="K235" i="5"/>
  <c r="L235" i="5"/>
  <c r="M235" i="5"/>
  <c r="N235" i="5"/>
  <c r="O235" i="5"/>
  <c r="P235" i="5"/>
  <c r="Q235" i="5"/>
  <c r="R235" i="5"/>
  <c r="S235" i="5"/>
  <c r="T235" i="5"/>
  <c r="B236" i="5"/>
  <c r="C236" i="5"/>
  <c r="D236" i="5"/>
  <c r="E236" i="5"/>
  <c r="F236" i="5"/>
  <c r="G236" i="5"/>
  <c r="H236" i="5"/>
  <c r="I236" i="5"/>
  <c r="J236" i="5"/>
  <c r="K236" i="5"/>
  <c r="L236" i="5"/>
  <c r="M236" i="5"/>
  <c r="N236" i="5"/>
  <c r="O236" i="5"/>
  <c r="P236" i="5"/>
  <c r="Q236" i="5"/>
  <c r="S236" i="5"/>
  <c r="T236" i="5"/>
  <c r="B237" i="5"/>
  <c r="C237" i="5"/>
  <c r="D237" i="5"/>
  <c r="E237" i="5"/>
  <c r="F237" i="5"/>
  <c r="G237" i="5"/>
  <c r="H237" i="5"/>
  <c r="I237" i="5"/>
  <c r="J237" i="5"/>
  <c r="K237" i="5"/>
  <c r="L237" i="5"/>
  <c r="N237" i="5"/>
  <c r="O237" i="5"/>
  <c r="P237" i="5"/>
  <c r="Q237" i="5"/>
  <c r="R237" i="5"/>
  <c r="S237" i="5"/>
  <c r="T237" i="5"/>
  <c r="U237" i="5"/>
  <c r="C214" i="5"/>
  <c r="D214" i="5"/>
  <c r="E214" i="5"/>
  <c r="F214" i="5"/>
  <c r="G214" i="5"/>
  <c r="H214" i="5"/>
  <c r="I214" i="5"/>
  <c r="J214" i="5"/>
  <c r="K214" i="5"/>
  <c r="L214" i="5"/>
  <c r="M214" i="5"/>
  <c r="N214" i="5"/>
  <c r="AA226" i="5" s="1"/>
  <c r="O214" i="5"/>
  <c r="P214" i="5"/>
  <c r="S214" i="5"/>
  <c r="T214" i="5"/>
  <c r="U214" i="5"/>
  <c r="B170" i="5"/>
  <c r="C170" i="5"/>
  <c r="D170" i="5"/>
  <c r="E170" i="5"/>
  <c r="F170" i="5"/>
  <c r="G170" i="5"/>
  <c r="H170" i="5"/>
  <c r="I170" i="5"/>
  <c r="J170" i="5"/>
  <c r="K170" i="5"/>
  <c r="L170" i="5"/>
  <c r="M170" i="5"/>
  <c r="N170" i="5"/>
  <c r="O170" i="5"/>
  <c r="P170" i="5"/>
  <c r="Q170" i="5"/>
  <c r="R170" i="5"/>
  <c r="S170" i="5"/>
  <c r="T170" i="5"/>
  <c r="U170" i="5"/>
  <c r="B171" i="5"/>
  <c r="C171" i="5"/>
  <c r="D171" i="5"/>
  <c r="E171" i="5"/>
  <c r="F171" i="5"/>
  <c r="G171" i="5"/>
  <c r="H171" i="5"/>
  <c r="I171" i="5"/>
  <c r="J171" i="5"/>
  <c r="K171" i="5"/>
  <c r="L171" i="5"/>
  <c r="N171" i="5"/>
  <c r="O171" i="5"/>
  <c r="P171" i="5"/>
  <c r="Q171" i="5"/>
  <c r="S171" i="5"/>
  <c r="T171" i="5"/>
  <c r="U171" i="5"/>
  <c r="B172" i="5"/>
  <c r="C172" i="5"/>
  <c r="D172" i="5"/>
  <c r="E172" i="5"/>
  <c r="F172" i="5"/>
  <c r="G172" i="5"/>
  <c r="H172" i="5"/>
  <c r="I172" i="5"/>
  <c r="J172" i="5"/>
  <c r="K172" i="5"/>
  <c r="L172" i="5"/>
  <c r="M172" i="5"/>
  <c r="N172" i="5"/>
  <c r="O172" i="5"/>
  <c r="P172" i="5"/>
  <c r="Q172" i="5"/>
  <c r="R172" i="5"/>
  <c r="T172" i="5"/>
  <c r="U172" i="5"/>
  <c r="B173" i="5"/>
  <c r="C173" i="5"/>
  <c r="D173" i="5"/>
  <c r="E173" i="5"/>
  <c r="F173" i="5"/>
  <c r="G173" i="5"/>
  <c r="H173" i="5"/>
  <c r="I173" i="5"/>
  <c r="J173" i="5"/>
  <c r="K173" i="5"/>
  <c r="L173" i="5"/>
  <c r="M173" i="5"/>
  <c r="N173" i="5"/>
  <c r="O173" i="5"/>
  <c r="P173" i="5"/>
  <c r="Q173" i="5"/>
  <c r="R173" i="5"/>
  <c r="S173" i="5"/>
  <c r="T173" i="5"/>
  <c r="U173" i="5"/>
  <c r="B174" i="5"/>
  <c r="C174" i="5"/>
  <c r="D174" i="5"/>
  <c r="E174" i="5"/>
  <c r="F174" i="5"/>
  <c r="G174" i="5"/>
  <c r="H174" i="5"/>
  <c r="I174" i="5"/>
  <c r="J174" i="5"/>
  <c r="K174" i="5"/>
  <c r="L174" i="5"/>
  <c r="M174" i="5"/>
  <c r="N174" i="5"/>
  <c r="O174" i="5"/>
  <c r="P174" i="5"/>
  <c r="Q174" i="5"/>
  <c r="R174" i="5"/>
  <c r="S174" i="5"/>
  <c r="T174" i="5"/>
  <c r="U174" i="5"/>
  <c r="B175" i="5"/>
  <c r="D175" i="5"/>
  <c r="E175" i="5"/>
  <c r="F175" i="5"/>
  <c r="G175" i="5"/>
  <c r="H175" i="5"/>
  <c r="I175" i="5"/>
  <c r="J175" i="5"/>
  <c r="K175" i="5"/>
  <c r="L175" i="5"/>
  <c r="M175" i="5"/>
  <c r="N175" i="5"/>
  <c r="O175" i="5"/>
  <c r="P175" i="5"/>
  <c r="Q175" i="5"/>
  <c r="R175" i="5"/>
  <c r="S175" i="5"/>
  <c r="T175" i="5"/>
  <c r="U175" i="5"/>
  <c r="B176" i="5"/>
  <c r="C176" i="5"/>
  <c r="Y170" i="5" s="1"/>
  <c r="D176" i="5"/>
  <c r="E176" i="5"/>
  <c r="F176" i="5"/>
  <c r="G176" i="5"/>
  <c r="H176" i="5"/>
  <c r="I176" i="5"/>
  <c r="J176" i="5"/>
  <c r="K176" i="5"/>
  <c r="Y178" i="5" s="1"/>
  <c r="L176" i="5"/>
  <c r="M176" i="5"/>
  <c r="N176" i="5"/>
  <c r="O176" i="5"/>
  <c r="P176" i="5"/>
  <c r="Q176" i="5"/>
  <c r="R176" i="5"/>
  <c r="S176" i="5"/>
  <c r="T176" i="5"/>
  <c r="U176" i="5"/>
  <c r="B177" i="5"/>
  <c r="C177" i="5"/>
  <c r="D177" i="5"/>
  <c r="E177" i="5"/>
  <c r="F177" i="5"/>
  <c r="G177" i="5"/>
  <c r="H177" i="5"/>
  <c r="I177" i="5"/>
  <c r="J177" i="5"/>
  <c r="K177" i="5"/>
  <c r="L177" i="5"/>
  <c r="M177" i="5"/>
  <c r="N177" i="5"/>
  <c r="O177" i="5"/>
  <c r="P177" i="5"/>
  <c r="Q177" i="5"/>
  <c r="R177" i="5"/>
  <c r="S177" i="5"/>
  <c r="T177" i="5"/>
  <c r="U177" i="5"/>
  <c r="B178" i="5"/>
  <c r="C178" i="5"/>
  <c r="D178" i="5"/>
  <c r="E178" i="5"/>
  <c r="F178" i="5"/>
  <c r="G178" i="5"/>
  <c r="H178" i="5"/>
  <c r="I178" i="5"/>
  <c r="J178" i="5"/>
  <c r="K178" i="5"/>
  <c r="L178" i="5"/>
  <c r="M178" i="5"/>
  <c r="N178" i="5"/>
  <c r="O178" i="5"/>
  <c r="P178" i="5"/>
  <c r="Q178" i="5"/>
  <c r="R178" i="5"/>
  <c r="S178" i="5"/>
  <c r="T178" i="5"/>
  <c r="U178" i="5"/>
  <c r="B179" i="5"/>
  <c r="C179" i="5"/>
  <c r="D179" i="5"/>
  <c r="E179" i="5"/>
  <c r="F179" i="5"/>
  <c r="G179" i="5"/>
  <c r="H179" i="5"/>
  <c r="I179" i="5"/>
  <c r="J179" i="5"/>
  <c r="K179" i="5"/>
  <c r="L179" i="5"/>
  <c r="M179" i="5"/>
  <c r="N179" i="5"/>
  <c r="O179" i="5"/>
  <c r="P179" i="5"/>
  <c r="R179" i="5"/>
  <c r="S179" i="5"/>
  <c r="T179" i="5"/>
  <c r="U179" i="5"/>
  <c r="B180" i="5"/>
  <c r="C180" i="5"/>
  <c r="D180" i="5"/>
  <c r="E180" i="5"/>
  <c r="F180" i="5"/>
  <c r="G180" i="5"/>
  <c r="H180" i="5"/>
  <c r="I180" i="5"/>
  <c r="J180" i="5"/>
  <c r="K180" i="5"/>
  <c r="L180" i="5"/>
  <c r="M180" i="5"/>
  <c r="N180" i="5"/>
  <c r="O180" i="5"/>
  <c r="P180" i="5"/>
  <c r="Q180" i="5"/>
  <c r="R180" i="5"/>
  <c r="S180" i="5"/>
  <c r="T180" i="5"/>
  <c r="U180" i="5"/>
  <c r="B181" i="5"/>
  <c r="C181" i="5"/>
  <c r="D181" i="5"/>
  <c r="E181" i="5"/>
  <c r="F181" i="5"/>
  <c r="G181" i="5"/>
  <c r="H181" i="5"/>
  <c r="I181" i="5"/>
  <c r="J181" i="5"/>
  <c r="K181" i="5"/>
  <c r="L181" i="5"/>
  <c r="M181" i="5"/>
  <c r="N181" i="5"/>
  <c r="O181" i="5"/>
  <c r="P181" i="5"/>
  <c r="R181" i="5"/>
  <c r="S181" i="5"/>
  <c r="T181" i="5"/>
  <c r="U181" i="5"/>
  <c r="B182" i="5"/>
  <c r="C182" i="5"/>
  <c r="D182" i="5"/>
  <c r="E182" i="5"/>
  <c r="F182" i="5"/>
  <c r="G182" i="5"/>
  <c r="H182" i="5"/>
  <c r="I182" i="5"/>
  <c r="K182" i="5"/>
  <c r="L182" i="5"/>
  <c r="M182" i="5"/>
  <c r="N182" i="5"/>
  <c r="O182" i="5"/>
  <c r="P182" i="5"/>
  <c r="Q182" i="5"/>
  <c r="R182" i="5"/>
  <c r="S182" i="5"/>
  <c r="T182" i="5"/>
  <c r="U182" i="5"/>
  <c r="B183" i="5"/>
  <c r="C183" i="5"/>
  <c r="D183" i="5"/>
  <c r="E183" i="5"/>
  <c r="F183" i="5"/>
  <c r="G183" i="5"/>
  <c r="H183" i="5"/>
  <c r="I183" i="5"/>
  <c r="J183" i="5"/>
  <c r="K183" i="5"/>
  <c r="L183" i="5"/>
  <c r="M183" i="5"/>
  <c r="Z180" i="5" s="1"/>
  <c r="N183" i="5"/>
  <c r="O183" i="5"/>
  <c r="P183" i="5"/>
  <c r="Q183" i="5"/>
  <c r="Z205" i="5" s="1"/>
  <c r="R183" i="5"/>
  <c r="S183" i="5"/>
  <c r="T183" i="5"/>
  <c r="U183" i="5"/>
  <c r="B184" i="5"/>
  <c r="C184" i="5"/>
  <c r="D184" i="5"/>
  <c r="E184" i="5"/>
  <c r="Z193" i="5" s="1"/>
  <c r="F184" i="5"/>
  <c r="G184" i="5"/>
  <c r="H184" i="5"/>
  <c r="I184" i="5"/>
  <c r="J184" i="5"/>
  <c r="K184" i="5"/>
  <c r="L184" i="5"/>
  <c r="N184" i="5"/>
  <c r="O184" i="5"/>
  <c r="P184" i="5"/>
  <c r="Q184" i="5"/>
  <c r="R184" i="5"/>
  <c r="S184" i="5"/>
  <c r="T184" i="5"/>
  <c r="U184" i="5"/>
  <c r="B185" i="5"/>
  <c r="C185" i="5"/>
  <c r="D185" i="5"/>
  <c r="E185" i="5"/>
  <c r="F185" i="5"/>
  <c r="G185" i="5"/>
  <c r="H185" i="5"/>
  <c r="I185" i="5"/>
  <c r="J185" i="5"/>
  <c r="K185" i="5"/>
  <c r="L185" i="5"/>
  <c r="M185" i="5"/>
  <c r="N185" i="5"/>
  <c r="O185" i="5"/>
  <c r="P185" i="5"/>
  <c r="Q185" i="5"/>
  <c r="R185" i="5"/>
  <c r="S185" i="5"/>
  <c r="T185" i="5"/>
  <c r="U185" i="5"/>
  <c r="B186" i="5"/>
  <c r="C186" i="5"/>
  <c r="D186" i="5"/>
  <c r="E186" i="5"/>
  <c r="F186" i="5"/>
  <c r="G186" i="5"/>
  <c r="H186" i="5"/>
  <c r="I186" i="5"/>
  <c r="J186" i="5"/>
  <c r="K186" i="5"/>
  <c r="L186" i="5"/>
  <c r="M186" i="5"/>
  <c r="N186" i="5"/>
  <c r="O186" i="5"/>
  <c r="P186" i="5"/>
  <c r="Q186" i="5"/>
  <c r="R186" i="5"/>
  <c r="S186" i="5"/>
  <c r="T186" i="5"/>
  <c r="B187" i="5"/>
  <c r="C187" i="5"/>
  <c r="D187" i="5"/>
  <c r="E187" i="5"/>
  <c r="F187" i="5"/>
  <c r="G187" i="5"/>
  <c r="H187" i="5"/>
  <c r="I187" i="5"/>
  <c r="J187" i="5"/>
  <c r="K187" i="5"/>
  <c r="L187" i="5"/>
  <c r="N187" i="5"/>
  <c r="O187" i="5"/>
  <c r="P187" i="5"/>
  <c r="Q187" i="5"/>
  <c r="R187" i="5"/>
  <c r="S187" i="5"/>
  <c r="T187" i="5"/>
  <c r="U187" i="5"/>
  <c r="B188" i="5"/>
  <c r="C188" i="5"/>
  <c r="D188" i="5"/>
  <c r="E188" i="5"/>
  <c r="F188" i="5"/>
  <c r="G188" i="5"/>
  <c r="H188" i="5"/>
  <c r="I188" i="5"/>
  <c r="J188" i="5"/>
  <c r="K188" i="5"/>
  <c r="L188" i="5"/>
  <c r="M188" i="5"/>
  <c r="X180" i="5" s="1"/>
  <c r="N188" i="5"/>
  <c r="O188" i="5"/>
  <c r="X182" i="5" s="1"/>
  <c r="P188" i="5"/>
  <c r="Q188" i="5"/>
  <c r="R188" i="5"/>
  <c r="S188" i="5"/>
  <c r="T188" i="5"/>
  <c r="U188" i="5"/>
  <c r="X188" i="5" s="1"/>
  <c r="B189" i="5"/>
  <c r="C189" i="5"/>
  <c r="D189" i="5"/>
  <c r="E189" i="5"/>
  <c r="F189" i="5"/>
  <c r="G189" i="5"/>
  <c r="H189" i="5"/>
  <c r="I189" i="5"/>
  <c r="J189" i="5"/>
  <c r="K189" i="5"/>
  <c r="L189" i="5"/>
  <c r="M189" i="5"/>
  <c r="N189" i="5"/>
  <c r="O189" i="5"/>
  <c r="P189" i="5"/>
  <c r="Q189" i="5"/>
  <c r="R189" i="5"/>
  <c r="S189" i="5"/>
  <c r="T189" i="5"/>
  <c r="U189" i="5"/>
  <c r="B190" i="5"/>
  <c r="C190" i="5"/>
  <c r="D190" i="5"/>
  <c r="E190" i="5"/>
  <c r="F190" i="5"/>
  <c r="G190" i="5"/>
  <c r="H190" i="5"/>
  <c r="I190" i="5"/>
  <c r="J190" i="5"/>
  <c r="K190" i="5"/>
  <c r="L190" i="5"/>
  <c r="M190" i="5"/>
  <c r="N190" i="5"/>
  <c r="O190" i="5"/>
  <c r="P190" i="5"/>
  <c r="Q190" i="5"/>
  <c r="R190" i="5"/>
  <c r="S190" i="5"/>
  <c r="T190" i="5"/>
  <c r="B191" i="5"/>
  <c r="C191" i="5"/>
  <c r="D191" i="5"/>
  <c r="E191" i="5"/>
  <c r="F191" i="5"/>
  <c r="G191" i="5"/>
  <c r="H191" i="5"/>
  <c r="I191" i="5"/>
  <c r="J191" i="5"/>
  <c r="K191" i="5"/>
  <c r="L191" i="5"/>
  <c r="M191" i="5"/>
  <c r="N191" i="5"/>
  <c r="O191" i="5"/>
  <c r="P191" i="5"/>
  <c r="Q191" i="5"/>
  <c r="S191" i="5"/>
  <c r="T191" i="5"/>
  <c r="B192" i="5"/>
  <c r="C192" i="5"/>
  <c r="D192" i="5"/>
  <c r="E192" i="5"/>
  <c r="F192" i="5"/>
  <c r="G192" i="5"/>
  <c r="H192" i="5"/>
  <c r="I192" i="5"/>
  <c r="J192" i="5"/>
  <c r="K192" i="5"/>
  <c r="L192" i="5"/>
  <c r="N192" i="5"/>
  <c r="O192" i="5"/>
  <c r="P192" i="5"/>
  <c r="Q192" i="5"/>
  <c r="R192" i="5"/>
  <c r="S192" i="5"/>
  <c r="T192" i="5"/>
  <c r="U192" i="5"/>
  <c r="C169" i="5"/>
  <c r="D169" i="5"/>
  <c r="E169" i="5"/>
  <c r="F169" i="5"/>
  <c r="G169" i="5"/>
  <c r="H169" i="5"/>
  <c r="I169" i="5"/>
  <c r="J169" i="5"/>
  <c r="K169" i="5"/>
  <c r="L169" i="5"/>
  <c r="M169" i="5"/>
  <c r="N169" i="5"/>
  <c r="AA181" i="5" s="1"/>
  <c r="O169" i="5"/>
  <c r="P169" i="5"/>
  <c r="S169" i="5"/>
  <c r="T169" i="5"/>
  <c r="U169" i="5"/>
  <c r="B125" i="5"/>
  <c r="C125" i="5"/>
  <c r="D125" i="5"/>
  <c r="E125" i="5"/>
  <c r="AA127" i="5" s="1"/>
  <c r="F125" i="5"/>
  <c r="G125" i="5"/>
  <c r="H125" i="5"/>
  <c r="I125" i="5"/>
  <c r="AA131" i="5" s="1"/>
  <c r="J125" i="5"/>
  <c r="K125" i="5"/>
  <c r="L125" i="5"/>
  <c r="M125" i="5"/>
  <c r="AA135" i="5" s="1"/>
  <c r="N125" i="5"/>
  <c r="O125" i="5"/>
  <c r="P125" i="5"/>
  <c r="Q125" i="5"/>
  <c r="R125" i="5"/>
  <c r="S125" i="5"/>
  <c r="T125" i="5"/>
  <c r="U125" i="5"/>
  <c r="AA164" i="5" s="1"/>
  <c r="B126" i="5"/>
  <c r="C126" i="5"/>
  <c r="D126" i="5"/>
  <c r="E126" i="5"/>
  <c r="F126" i="5"/>
  <c r="G126" i="5"/>
  <c r="H126" i="5"/>
  <c r="I126" i="5"/>
  <c r="J126" i="5"/>
  <c r="K126" i="5"/>
  <c r="L126" i="5"/>
  <c r="N126" i="5"/>
  <c r="O126" i="5"/>
  <c r="P126" i="5"/>
  <c r="Q126" i="5"/>
  <c r="R126" i="5"/>
  <c r="S126" i="5"/>
  <c r="T126" i="5"/>
  <c r="U126" i="5"/>
  <c r="B127" i="5"/>
  <c r="C127" i="5"/>
  <c r="D127" i="5"/>
  <c r="E127" i="5"/>
  <c r="F127" i="5"/>
  <c r="G127" i="5"/>
  <c r="H127" i="5"/>
  <c r="I127" i="5"/>
  <c r="J127" i="5"/>
  <c r="K127" i="5"/>
  <c r="L127" i="5"/>
  <c r="M127" i="5"/>
  <c r="N127" i="5"/>
  <c r="O127" i="5"/>
  <c r="P127" i="5"/>
  <c r="Q127" i="5"/>
  <c r="R127" i="5"/>
  <c r="T127" i="5"/>
  <c r="U127" i="5"/>
  <c r="B128" i="5"/>
  <c r="C128" i="5"/>
  <c r="D128" i="5"/>
  <c r="E128" i="5"/>
  <c r="F128" i="5"/>
  <c r="G128" i="5"/>
  <c r="H128" i="5"/>
  <c r="I128" i="5"/>
  <c r="J128" i="5"/>
  <c r="K128" i="5"/>
  <c r="L128" i="5"/>
  <c r="M128" i="5"/>
  <c r="N128" i="5"/>
  <c r="O128" i="5"/>
  <c r="P128" i="5"/>
  <c r="Q128" i="5"/>
  <c r="R128" i="5"/>
  <c r="S128" i="5"/>
  <c r="T128" i="5"/>
  <c r="U128" i="5"/>
  <c r="B129" i="5"/>
  <c r="C129" i="5"/>
  <c r="D129" i="5"/>
  <c r="E129" i="5"/>
  <c r="F129" i="5"/>
  <c r="G129" i="5"/>
  <c r="H129" i="5"/>
  <c r="I129" i="5"/>
  <c r="J129" i="5"/>
  <c r="K129" i="5"/>
  <c r="L129" i="5"/>
  <c r="M129" i="5"/>
  <c r="N129" i="5"/>
  <c r="O129" i="5"/>
  <c r="P129" i="5"/>
  <c r="Q129" i="5"/>
  <c r="R129" i="5"/>
  <c r="S129" i="5"/>
  <c r="T129" i="5"/>
  <c r="U129" i="5"/>
  <c r="B130" i="5"/>
  <c r="D130" i="5"/>
  <c r="E130" i="5"/>
  <c r="F130" i="5"/>
  <c r="G130" i="5"/>
  <c r="H130" i="5"/>
  <c r="I130" i="5"/>
  <c r="J130" i="5"/>
  <c r="K130" i="5"/>
  <c r="L130" i="5"/>
  <c r="M130" i="5"/>
  <c r="N130" i="5"/>
  <c r="O130" i="5"/>
  <c r="P130" i="5"/>
  <c r="Q130" i="5"/>
  <c r="R130" i="5"/>
  <c r="S130" i="5"/>
  <c r="T130" i="5"/>
  <c r="U130" i="5"/>
  <c r="B131" i="5"/>
  <c r="C131" i="5"/>
  <c r="D131" i="5"/>
  <c r="E131" i="5"/>
  <c r="F131" i="5"/>
  <c r="G131" i="5"/>
  <c r="H131" i="5"/>
  <c r="I131" i="5"/>
  <c r="J131" i="5"/>
  <c r="K131" i="5"/>
  <c r="L131" i="5"/>
  <c r="M131" i="5"/>
  <c r="N131" i="5"/>
  <c r="O131" i="5"/>
  <c r="P131" i="5"/>
  <c r="Q131" i="5"/>
  <c r="R131" i="5"/>
  <c r="S131" i="5"/>
  <c r="T131" i="5"/>
  <c r="U131" i="5"/>
  <c r="B132" i="5"/>
  <c r="C132" i="5"/>
  <c r="D132" i="5"/>
  <c r="E132" i="5"/>
  <c r="F132" i="5"/>
  <c r="G132" i="5"/>
  <c r="H132" i="5"/>
  <c r="I132" i="5"/>
  <c r="J132" i="5"/>
  <c r="K132" i="5"/>
  <c r="L132" i="5"/>
  <c r="M132" i="5"/>
  <c r="N132" i="5"/>
  <c r="O132" i="5"/>
  <c r="P132" i="5"/>
  <c r="Q132" i="5"/>
  <c r="R132" i="5"/>
  <c r="S132" i="5"/>
  <c r="T132" i="5"/>
  <c r="U132" i="5"/>
  <c r="B133" i="5"/>
  <c r="C133" i="5"/>
  <c r="D133" i="5"/>
  <c r="E133" i="5"/>
  <c r="F133" i="5"/>
  <c r="G133" i="5"/>
  <c r="H133" i="5"/>
  <c r="I133" i="5"/>
  <c r="J133" i="5"/>
  <c r="K133" i="5"/>
  <c r="L133" i="5"/>
  <c r="M133" i="5"/>
  <c r="N133" i="5"/>
  <c r="O133" i="5"/>
  <c r="P133" i="5"/>
  <c r="Q133" i="5"/>
  <c r="R133" i="5"/>
  <c r="S133" i="5"/>
  <c r="T133" i="5"/>
  <c r="U133" i="5"/>
  <c r="B134" i="5"/>
  <c r="C134" i="5"/>
  <c r="D134" i="5"/>
  <c r="E134" i="5"/>
  <c r="F134" i="5"/>
  <c r="G134" i="5"/>
  <c r="H134" i="5"/>
  <c r="I134" i="5"/>
  <c r="J134" i="5"/>
  <c r="K134" i="5"/>
  <c r="L134" i="5"/>
  <c r="M134" i="5"/>
  <c r="N134" i="5"/>
  <c r="O134" i="5"/>
  <c r="P134" i="5"/>
  <c r="R134" i="5"/>
  <c r="S134" i="5"/>
  <c r="T134" i="5"/>
  <c r="U134" i="5"/>
  <c r="B135" i="5"/>
  <c r="C135" i="5"/>
  <c r="D135" i="5"/>
  <c r="E135" i="5"/>
  <c r="F135" i="5"/>
  <c r="G135" i="5"/>
  <c r="H135" i="5"/>
  <c r="I135" i="5"/>
  <c r="J135" i="5"/>
  <c r="K135" i="5"/>
  <c r="L135" i="5"/>
  <c r="M135" i="5"/>
  <c r="N135" i="5"/>
  <c r="O135" i="5"/>
  <c r="P135" i="5"/>
  <c r="Q135" i="5"/>
  <c r="R135" i="5"/>
  <c r="S135" i="5"/>
  <c r="T135" i="5"/>
  <c r="U135" i="5"/>
  <c r="B136" i="5"/>
  <c r="C136" i="5"/>
  <c r="D136" i="5"/>
  <c r="E136" i="5"/>
  <c r="F136" i="5"/>
  <c r="G136" i="5"/>
  <c r="H136" i="5"/>
  <c r="I136" i="5"/>
  <c r="J136" i="5"/>
  <c r="K136" i="5"/>
  <c r="L136" i="5"/>
  <c r="M136" i="5"/>
  <c r="N136" i="5"/>
  <c r="O136" i="5"/>
  <c r="P136" i="5"/>
  <c r="R136" i="5"/>
  <c r="S136" i="5"/>
  <c r="T136" i="5"/>
  <c r="U136" i="5"/>
  <c r="B137" i="5"/>
  <c r="C137" i="5"/>
  <c r="D137" i="5"/>
  <c r="E137" i="5"/>
  <c r="F137" i="5"/>
  <c r="G137" i="5"/>
  <c r="H137" i="5"/>
  <c r="I137" i="5"/>
  <c r="K137" i="5"/>
  <c r="L137" i="5"/>
  <c r="M137" i="5"/>
  <c r="N137" i="5"/>
  <c r="O137" i="5"/>
  <c r="P137" i="5"/>
  <c r="Q137" i="5"/>
  <c r="R137" i="5"/>
  <c r="S137" i="5"/>
  <c r="T137" i="5"/>
  <c r="U137" i="5"/>
  <c r="B138" i="5"/>
  <c r="C138" i="5"/>
  <c r="D138" i="5"/>
  <c r="E138" i="5"/>
  <c r="Z148" i="5" s="1"/>
  <c r="F138" i="5"/>
  <c r="G138" i="5"/>
  <c r="H138" i="5"/>
  <c r="I138" i="5"/>
  <c r="Z152" i="5" s="1"/>
  <c r="J138" i="5"/>
  <c r="K138" i="5"/>
  <c r="L138" i="5"/>
  <c r="M138" i="5"/>
  <c r="Z156" i="5" s="1"/>
  <c r="N138" i="5"/>
  <c r="O138" i="5"/>
  <c r="P138" i="5"/>
  <c r="Q138" i="5"/>
  <c r="Z160" i="5" s="1"/>
  <c r="R138" i="5"/>
  <c r="S138" i="5"/>
  <c r="T138" i="5"/>
  <c r="U138" i="5"/>
  <c r="B139" i="5"/>
  <c r="C139" i="5"/>
  <c r="D139" i="5"/>
  <c r="E139" i="5"/>
  <c r="F139" i="5"/>
  <c r="G139" i="5"/>
  <c r="H139" i="5"/>
  <c r="I139" i="5"/>
  <c r="J139" i="5"/>
  <c r="K139" i="5"/>
  <c r="L139" i="5"/>
  <c r="N139" i="5"/>
  <c r="O139" i="5"/>
  <c r="P139" i="5"/>
  <c r="Q139" i="5"/>
  <c r="R139" i="5"/>
  <c r="S139" i="5"/>
  <c r="T139" i="5"/>
  <c r="U139" i="5"/>
  <c r="B140" i="5"/>
  <c r="C140" i="5"/>
  <c r="D140" i="5"/>
  <c r="E140" i="5"/>
  <c r="F140" i="5"/>
  <c r="G140" i="5"/>
  <c r="H140" i="5"/>
  <c r="I140" i="5"/>
  <c r="J140" i="5"/>
  <c r="K140" i="5"/>
  <c r="L140" i="5"/>
  <c r="M140" i="5"/>
  <c r="N140" i="5"/>
  <c r="O140" i="5"/>
  <c r="P140" i="5"/>
  <c r="Q140" i="5"/>
  <c r="R140" i="5"/>
  <c r="S140" i="5"/>
  <c r="T140" i="5"/>
  <c r="U140" i="5"/>
  <c r="B141" i="5"/>
  <c r="C141" i="5"/>
  <c r="D141" i="5"/>
  <c r="E141" i="5"/>
  <c r="F141" i="5"/>
  <c r="G141" i="5"/>
  <c r="H141" i="5"/>
  <c r="I141" i="5"/>
  <c r="J141" i="5"/>
  <c r="K141" i="5"/>
  <c r="L141" i="5"/>
  <c r="M141" i="5"/>
  <c r="N141" i="5"/>
  <c r="O141" i="5"/>
  <c r="P141" i="5"/>
  <c r="Q141" i="5"/>
  <c r="R141" i="5"/>
  <c r="S141" i="5"/>
  <c r="T141" i="5"/>
  <c r="U141" i="5"/>
  <c r="B142" i="5"/>
  <c r="C142" i="5"/>
  <c r="D142" i="5"/>
  <c r="E142" i="5"/>
  <c r="F142" i="5"/>
  <c r="G142" i="5"/>
  <c r="H142" i="5"/>
  <c r="I142" i="5"/>
  <c r="J142" i="5"/>
  <c r="K142" i="5"/>
  <c r="L142" i="5"/>
  <c r="N142" i="5"/>
  <c r="O142" i="5"/>
  <c r="P142" i="5"/>
  <c r="Q142" i="5"/>
  <c r="R142" i="5"/>
  <c r="S142" i="5"/>
  <c r="T142" i="5"/>
  <c r="U142" i="5"/>
  <c r="B143" i="5"/>
  <c r="C143" i="5"/>
  <c r="D143" i="5"/>
  <c r="E143" i="5"/>
  <c r="X127" i="5" s="1"/>
  <c r="F143" i="5"/>
  <c r="G143" i="5"/>
  <c r="H143" i="5"/>
  <c r="I143" i="5"/>
  <c r="J143" i="5"/>
  <c r="K143" i="5"/>
  <c r="L143" i="5"/>
  <c r="M143" i="5"/>
  <c r="X135" i="5" s="1"/>
  <c r="N143" i="5"/>
  <c r="O143" i="5"/>
  <c r="P143" i="5"/>
  <c r="Q143" i="5"/>
  <c r="X160" i="5" s="1"/>
  <c r="R143" i="5"/>
  <c r="S143" i="5"/>
  <c r="T143" i="5"/>
  <c r="U143" i="5"/>
  <c r="X143" i="5" s="1"/>
  <c r="B144" i="5"/>
  <c r="C144" i="5"/>
  <c r="D144" i="5"/>
  <c r="E144" i="5"/>
  <c r="F144" i="5"/>
  <c r="G144" i="5"/>
  <c r="H144" i="5"/>
  <c r="I144" i="5"/>
  <c r="J144" i="5"/>
  <c r="K144" i="5"/>
  <c r="L144" i="5"/>
  <c r="M144" i="5"/>
  <c r="N144" i="5"/>
  <c r="O144" i="5"/>
  <c r="P144" i="5"/>
  <c r="Q144" i="5"/>
  <c r="R144" i="5"/>
  <c r="S144" i="5"/>
  <c r="T144" i="5"/>
  <c r="U144" i="5"/>
  <c r="B145" i="5"/>
  <c r="C145" i="5"/>
  <c r="D145" i="5"/>
  <c r="E145" i="5"/>
  <c r="F145" i="5"/>
  <c r="G145" i="5"/>
  <c r="H145" i="5"/>
  <c r="I145" i="5"/>
  <c r="J145" i="5"/>
  <c r="K145" i="5"/>
  <c r="L145" i="5"/>
  <c r="M145" i="5"/>
  <c r="N145" i="5"/>
  <c r="O145" i="5"/>
  <c r="P145" i="5"/>
  <c r="Q145" i="5"/>
  <c r="R145" i="5"/>
  <c r="S145" i="5"/>
  <c r="T145" i="5"/>
  <c r="B146" i="5"/>
  <c r="C146" i="5"/>
  <c r="D146" i="5"/>
  <c r="E146" i="5"/>
  <c r="F146" i="5"/>
  <c r="G146" i="5"/>
  <c r="H146" i="5"/>
  <c r="I146" i="5"/>
  <c r="J146" i="5"/>
  <c r="K146" i="5"/>
  <c r="L146" i="5"/>
  <c r="M146" i="5"/>
  <c r="N146" i="5"/>
  <c r="O146" i="5"/>
  <c r="P146" i="5"/>
  <c r="Q146" i="5"/>
  <c r="S146" i="5"/>
  <c r="T146" i="5"/>
  <c r="B147" i="5"/>
  <c r="C147" i="5"/>
  <c r="D147" i="5"/>
  <c r="E147" i="5"/>
  <c r="F147" i="5"/>
  <c r="G147" i="5"/>
  <c r="H147" i="5"/>
  <c r="I147" i="5"/>
  <c r="J147" i="5"/>
  <c r="K147" i="5"/>
  <c r="L147" i="5"/>
  <c r="N147" i="5"/>
  <c r="O147" i="5"/>
  <c r="P147" i="5"/>
  <c r="Q147" i="5"/>
  <c r="R147" i="5"/>
  <c r="S147" i="5"/>
  <c r="T147" i="5"/>
  <c r="U147" i="5"/>
  <c r="C124" i="5"/>
  <c r="D124" i="5"/>
  <c r="E124" i="5"/>
  <c r="F124" i="5"/>
  <c r="G124" i="5"/>
  <c r="H124" i="5"/>
  <c r="I124" i="5"/>
  <c r="J124" i="5"/>
  <c r="K124" i="5"/>
  <c r="L124" i="5"/>
  <c r="M124" i="5"/>
  <c r="N124" i="5"/>
  <c r="AA136" i="5" s="1"/>
  <c r="O124" i="5"/>
  <c r="P124" i="5"/>
  <c r="R124" i="5"/>
  <c r="S124" i="5"/>
  <c r="T124" i="5"/>
  <c r="U124" i="5"/>
  <c r="B77" i="5"/>
  <c r="C77" i="5"/>
  <c r="D77" i="5"/>
  <c r="E77" i="5"/>
  <c r="AA79" i="5" s="1"/>
  <c r="F77" i="5"/>
  <c r="G77" i="5"/>
  <c r="H77" i="5"/>
  <c r="I77" i="5"/>
  <c r="J77" i="5"/>
  <c r="K77" i="5"/>
  <c r="L77" i="5"/>
  <c r="M77" i="5"/>
  <c r="N77" i="5"/>
  <c r="O77" i="5"/>
  <c r="P77" i="5"/>
  <c r="Q77" i="5"/>
  <c r="R77" i="5"/>
  <c r="S77" i="5"/>
  <c r="T77" i="5"/>
  <c r="U77" i="5"/>
  <c r="AA95" i="5" s="1"/>
  <c r="B78" i="5"/>
  <c r="C78" i="5"/>
  <c r="D78" i="5"/>
  <c r="E78" i="5"/>
  <c r="F78" i="5"/>
  <c r="G78" i="5"/>
  <c r="H78" i="5"/>
  <c r="I78" i="5"/>
  <c r="J78" i="5"/>
  <c r="K78" i="5"/>
  <c r="L78" i="5"/>
  <c r="N78" i="5"/>
  <c r="O78" i="5"/>
  <c r="P78" i="5"/>
  <c r="Q78" i="5"/>
  <c r="R78" i="5"/>
  <c r="S78" i="5"/>
  <c r="T78" i="5"/>
  <c r="U78" i="5"/>
  <c r="B79" i="5"/>
  <c r="C79" i="5"/>
  <c r="D79" i="5"/>
  <c r="E79" i="5"/>
  <c r="F79" i="5"/>
  <c r="G79" i="5"/>
  <c r="H79" i="5"/>
  <c r="I79" i="5"/>
  <c r="J79" i="5"/>
  <c r="K79" i="5"/>
  <c r="L79" i="5"/>
  <c r="M79" i="5"/>
  <c r="N79" i="5"/>
  <c r="O79" i="5"/>
  <c r="P79" i="5"/>
  <c r="Q79" i="5"/>
  <c r="R79" i="5"/>
  <c r="T79" i="5"/>
  <c r="U79" i="5"/>
  <c r="B80" i="5"/>
  <c r="C80" i="5"/>
  <c r="D80" i="5"/>
  <c r="E80" i="5"/>
  <c r="F80" i="5"/>
  <c r="G80" i="5"/>
  <c r="H80" i="5"/>
  <c r="I80" i="5"/>
  <c r="J80" i="5"/>
  <c r="K80" i="5"/>
  <c r="L80" i="5"/>
  <c r="M80" i="5"/>
  <c r="N80" i="5"/>
  <c r="O80" i="5"/>
  <c r="P80" i="5"/>
  <c r="Q80" i="5"/>
  <c r="R80" i="5"/>
  <c r="S80" i="5"/>
  <c r="T80" i="5"/>
  <c r="U80" i="5"/>
  <c r="B81" i="5"/>
  <c r="C81" i="5"/>
  <c r="D81" i="5"/>
  <c r="E81" i="5"/>
  <c r="F81" i="5"/>
  <c r="G81" i="5"/>
  <c r="H81" i="5"/>
  <c r="I81" i="5"/>
  <c r="J81" i="5"/>
  <c r="K81" i="5"/>
  <c r="L81" i="5"/>
  <c r="M81" i="5"/>
  <c r="N81" i="5"/>
  <c r="O81" i="5"/>
  <c r="P81" i="5"/>
  <c r="Q81" i="5"/>
  <c r="R81" i="5"/>
  <c r="S81" i="5"/>
  <c r="T81" i="5"/>
  <c r="U81" i="5"/>
  <c r="B82" i="5"/>
  <c r="D82" i="5"/>
  <c r="E82" i="5"/>
  <c r="F82" i="5"/>
  <c r="G82" i="5"/>
  <c r="H82" i="5"/>
  <c r="I82" i="5"/>
  <c r="J82" i="5"/>
  <c r="K82" i="5"/>
  <c r="L82" i="5"/>
  <c r="M82" i="5"/>
  <c r="N82" i="5"/>
  <c r="O82" i="5"/>
  <c r="P82" i="5"/>
  <c r="Q82" i="5"/>
  <c r="R82" i="5"/>
  <c r="S82" i="5"/>
  <c r="T82" i="5"/>
  <c r="U82" i="5"/>
  <c r="B83" i="5"/>
  <c r="C83" i="5"/>
  <c r="D83" i="5"/>
  <c r="E83" i="5"/>
  <c r="F83" i="5"/>
  <c r="G83" i="5"/>
  <c r="H83" i="5"/>
  <c r="I83" i="5"/>
  <c r="J83" i="5"/>
  <c r="K83" i="5"/>
  <c r="L83" i="5"/>
  <c r="M83" i="5"/>
  <c r="N83" i="5"/>
  <c r="O83" i="5"/>
  <c r="P83" i="5"/>
  <c r="Q83" i="5"/>
  <c r="R83" i="5"/>
  <c r="S83" i="5"/>
  <c r="T83" i="5"/>
  <c r="U83" i="5"/>
  <c r="B84" i="5"/>
  <c r="C84" i="5"/>
  <c r="D84" i="5"/>
  <c r="E84" i="5"/>
  <c r="F84" i="5"/>
  <c r="G84" i="5"/>
  <c r="H84" i="5"/>
  <c r="I84" i="5"/>
  <c r="J84" i="5"/>
  <c r="K84" i="5"/>
  <c r="L84" i="5"/>
  <c r="M84" i="5"/>
  <c r="N84" i="5"/>
  <c r="O84" i="5"/>
  <c r="P84" i="5"/>
  <c r="Q84" i="5"/>
  <c r="R84" i="5"/>
  <c r="S84" i="5"/>
  <c r="T84" i="5"/>
  <c r="U84" i="5"/>
  <c r="B85" i="5"/>
  <c r="C85" i="5"/>
  <c r="D85" i="5"/>
  <c r="E85" i="5"/>
  <c r="F85" i="5"/>
  <c r="G85" i="5"/>
  <c r="H85" i="5"/>
  <c r="I85" i="5"/>
  <c r="J85" i="5"/>
  <c r="K85" i="5"/>
  <c r="L85" i="5"/>
  <c r="M85" i="5"/>
  <c r="N85" i="5"/>
  <c r="O85" i="5"/>
  <c r="P85" i="5"/>
  <c r="Q85" i="5"/>
  <c r="R85" i="5"/>
  <c r="S85" i="5"/>
  <c r="T85" i="5"/>
  <c r="U85" i="5"/>
  <c r="B86" i="5"/>
  <c r="C86" i="5"/>
  <c r="D86" i="5"/>
  <c r="E86" i="5"/>
  <c r="F86" i="5"/>
  <c r="G86" i="5"/>
  <c r="H86" i="5"/>
  <c r="I86" i="5"/>
  <c r="J86" i="5"/>
  <c r="K86" i="5"/>
  <c r="L86" i="5"/>
  <c r="M86" i="5"/>
  <c r="N86" i="5"/>
  <c r="O86" i="5"/>
  <c r="P86" i="5"/>
  <c r="R86" i="5"/>
  <c r="S86" i="5"/>
  <c r="T86" i="5"/>
  <c r="U86" i="5"/>
  <c r="B87" i="5"/>
  <c r="C87" i="5"/>
  <c r="D87" i="5"/>
  <c r="E87" i="5"/>
  <c r="F87" i="5"/>
  <c r="G87" i="5"/>
  <c r="H87" i="5"/>
  <c r="I87" i="5"/>
  <c r="J87" i="5"/>
  <c r="K87" i="5"/>
  <c r="L87" i="5"/>
  <c r="M87" i="5"/>
  <c r="N87" i="5"/>
  <c r="O87" i="5"/>
  <c r="P87" i="5"/>
  <c r="Q87" i="5"/>
  <c r="R87" i="5"/>
  <c r="S87" i="5"/>
  <c r="T87" i="5"/>
  <c r="U87" i="5"/>
  <c r="B88" i="5"/>
  <c r="C88" i="5"/>
  <c r="D88" i="5"/>
  <c r="E88" i="5"/>
  <c r="F88" i="5"/>
  <c r="G88" i="5"/>
  <c r="H88" i="5"/>
  <c r="I88" i="5"/>
  <c r="J88" i="5"/>
  <c r="K88" i="5"/>
  <c r="L88" i="5"/>
  <c r="M88" i="5"/>
  <c r="N88" i="5"/>
  <c r="O88" i="5"/>
  <c r="P88" i="5"/>
  <c r="R88" i="5"/>
  <c r="S88" i="5"/>
  <c r="T88" i="5"/>
  <c r="U88" i="5"/>
  <c r="B89" i="5"/>
  <c r="C89" i="5"/>
  <c r="D89" i="5"/>
  <c r="E89" i="5"/>
  <c r="F89" i="5"/>
  <c r="G89" i="5"/>
  <c r="H89" i="5"/>
  <c r="I89" i="5"/>
  <c r="K89" i="5"/>
  <c r="L89" i="5"/>
  <c r="M89" i="5"/>
  <c r="N89" i="5"/>
  <c r="O89" i="5"/>
  <c r="P89" i="5"/>
  <c r="Q89" i="5"/>
  <c r="R89" i="5"/>
  <c r="S89" i="5"/>
  <c r="T89" i="5"/>
  <c r="U89" i="5"/>
  <c r="B90" i="5"/>
  <c r="C90" i="5"/>
  <c r="D90" i="5"/>
  <c r="E90" i="5"/>
  <c r="Z79" i="5" s="1"/>
  <c r="F90" i="5"/>
  <c r="G90" i="5"/>
  <c r="H90" i="5"/>
  <c r="I90" i="5"/>
  <c r="J90" i="5"/>
  <c r="K90" i="5"/>
  <c r="L90" i="5"/>
  <c r="M90" i="5"/>
  <c r="N90" i="5"/>
  <c r="O90" i="5"/>
  <c r="P90" i="5"/>
  <c r="Q90" i="5"/>
  <c r="R90" i="5"/>
  <c r="S90" i="5"/>
  <c r="T90" i="5"/>
  <c r="U90" i="5"/>
  <c r="B91" i="5"/>
  <c r="C91" i="5"/>
  <c r="D91" i="5"/>
  <c r="E91" i="5"/>
  <c r="F91" i="5"/>
  <c r="G91" i="5"/>
  <c r="H91" i="5"/>
  <c r="I91" i="5"/>
  <c r="J91" i="5"/>
  <c r="K91" i="5"/>
  <c r="L91" i="5"/>
  <c r="N91" i="5"/>
  <c r="O91" i="5"/>
  <c r="P91" i="5"/>
  <c r="Q91" i="5"/>
  <c r="R91" i="5"/>
  <c r="S91" i="5"/>
  <c r="T91" i="5"/>
  <c r="U91" i="5"/>
  <c r="B92" i="5"/>
  <c r="C92" i="5"/>
  <c r="D92" i="5"/>
  <c r="E92" i="5"/>
  <c r="F92" i="5"/>
  <c r="G92" i="5"/>
  <c r="H92" i="5"/>
  <c r="I92" i="5"/>
  <c r="J92" i="5"/>
  <c r="K92" i="5"/>
  <c r="L92" i="5"/>
  <c r="M92" i="5"/>
  <c r="N92" i="5"/>
  <c r="O92" i="5"/>
  <c r="P92" i="5"/>
  <c r="Q92" i="5"/>
  <c r="R92" i="5"/>
  <c r="S92" i="5"/>
  <c r="T92" i="5"/>
  <c r="U92" i="5"/>
  <c r="B93" i="5"/>
  <c r="C93" i="5"/>
  <c r="D93" i="5"/>
  <c r="E93" i="5"/>
  <c r="F93" i="5"/>
  <c r="G93" i="5"/>
  <c r="H93" i="5"/>
  <c r="I93" i="5"/>
  <c r="J93" i="5"/>
  <c r="K93" i="5"/>
  <c r="L93" i="5"/>
  <c r="M93" i="5"/>
  <c r="N93" i="5"/>
  <c r="O93" i="5"/>
  <c r="P93" i="5"/>
  <c r="Q93" i="5"/>
  <c r="R93" i="5"/>
  <c r="S93" i="5"/>
  <c r="T93" i="5"/>
  <c r="U93" i="5"/>
  <c r="B94" i="5"/>
  <c r="C94" i="5"/>
  <c r="D94" i="5"/>
  <c r="E94" i="5"/>
  <c r="F94" i="5"/>
  <c r="G94" i="5"/>
  <c r="H94" i="5"/>
  <c r="I94" i="5"/>
  <c r="J94" i="5"/>
  <c r="K94" i="5"/>
  <c r="L94" i="5"/>
  <c r="N94" i="5"/>
  <c r="O94" i="5"/>
  <c r="P94" i="5"/>
  <c r="Q94" i="5"/>
  <c r="R94" i="5"/>
  <c r="S94" i="5"/>
  <c r="T94" i="5"/>
  <c r="U94" i="5"/>
  <c r="B95" i="5"/>
  <c r="C95" i="5"/>
  <c r="D95" i="5"/>
  <c r="E95" i="5"/>
  <c r="F95" i="5"/>
  <c r="G95" i="5"/>
  <c r="H95" i="5"/>
  <c r="I95" i="5"/>
  <c r="X83" i="5" s="1"/>
  <c r="J95" i="5"/>
  <c r="K95" i="5"/>
  <c r="L95" i="5"/>
  <c r="M95" i="5"/>
  <c r="N95" i="5"/>
  <c r="O95" i="5"/>
  <c r="P95" i="5"/>
  <c r="Q95" i="5"/>
  <c r="R95" i="5"/>
  <c r="S95" i="5"/>
  <c r="T95" i="5"/>
  <c r="U95" i="5"/>
  <c r="X95" i="5" s="1"/>
  <c r="B96" i="5"/>
  <c r="C96" i="5"/>
  <c r="D96" i="5"/>
  <c r="E96" i="5"/>
  <c r="F96" i="5"/>
  <c r="G96" i="5"/>
  <c r="H96" i="5"/>
  <c r="I96" i="5"/>
  <c r="J96" i="5"/>
  <c r="K96" i="5"/>
  <c r="L96" i="5"/>
  <c r="M96" i="5"/>
  <c r="N96" i="5"/>
  <c r="O96" i="5"/>
  <c r="P96" i="5"/>
  <c r="R96" i="5"/>
  <c r="S96" i="5"/>
  <c r="T96" i="5"/>
  <c r="U96" i="5"/>
  <c r="B97" i="5"/>
  <c r="C97" i="5"/>
  <c r="D97" i="5"/>
  <c r="E97" i="5"/>
  <c r="F97" i="5"/>
  <c r="G97" i="5"/>
  <c r="H97" i="5"/>
  <c r="I97" i="5"/>
  <c r="J97" i="5"/>
  <c r="K97" i="5"/>
  <c r="L97" i="5"/>
  <c r="M97" i="5"/>
  <c r="N97" i="5"/>
  <c r="O97" i="5"/>
  <c r="P97" i="5"/>
  <c r="Q97" i="5"/>
  <c r="R97" i="5"/>
  <c r="S97" i="5"/>
  <c r="T97" i="5"/>
  <c r="B98" i="5"/>
  <c r="C98" i="5"/>
  <c r="D98" i="5"/>
  <c r="E98" i="5"/>
  <c r="F98" i="5"/>
  <c r="G98" i="5"/>
  <c r="H98" i="5"/>
  <c r="I98" i="5"/>
  <c r="J98" i="5"/>
  <c r="K98" i="5"/>
  <c r="L98" i="5"/>
  <c r="M98" i="5"/>
  <c r="N98" i="5"/>
  <c r="O98" i="5"/>
  <c r="P98" i="5"/>
  <c r="S98" i="5"/>
  <c r="T98" i="5"/>
  <c r="B99" i="5"/>
  <c r="C99" i="5"/>
  <c r="D99" i="5"/>
  <c r="E99" i="5"/>
  <c r="F99" i="5"/>
  <c r="G99" i="5"/>
  <c r="H99" i="5"/>
  <c r="I99" i="5"/>
  <c r="J99" i="5"/>
  <c r="K99" i="5"/>
  <c r="L99" i="5"/>
  <c r="N99" i="5"/>
  <c r="O99" i="5"/>
  <c r="P99" i="5"/>
  <c r="Q99" i="5"/>
  <c r="R99" i="5"/>
  <c r="S99" i="5"/>
  <c r="T99" i="5"/>
  <c r="U99" i="5"/>
  <c r="C76" i="5"/>
  <c r="D76" i="5"/>
  <c r="E76" i="5"/>
  <c r="F76" i="5"/>
  <c r="G76" i="5"/>
  <c r="H76" i="5"/>
  <c r="I76" i="5"/>
  <c r="J76" i="5"/>
  <c r="K76" i="5"/>
  <c r="L76" i="5"/>
  <c r="M76" i="5"/>
  <c r="N76" i="5"/>
  <c r="O76" i="5"/>
  <c r="P76" i="5"/>
  <c r="R76" i="5"/>
  <c r="S76" i="5"/>
  <c r="T76" i="5"/>
  <c r="U76" i="5"/>
  <c r="B33" i="5"/>
  <c r="C33" i="5"/>
  <c r="D33" i="5"/>
  <c r="E33" i="5"/>
  <c r="F33" i="5"/>
  <c r="G33" i="5"/>
  <c r="H33" i="5"/>
  <c r="I33" i="5"/>
  <c r="J33" i="5"/>
  <c r="K33" i="5"/>
  <c r="L33" i="5"/>
  <c r="N33" i="5"/>
  <c r="O33" i="5"/>
  <c r="P33" i="5"/>
  <c r="Q33" i="5"/>
  <c r="S33" i="5"/>
  <c r="T33" i="5"/>
  <c r="U33" i="5"/>
  <c r="B34" i="5"/>
  <c r="C34" i="5"/>
  <c r="D34" i="5"/>
  <c r="E34" i="5"/>
  <c r="F34" i="5"/>
  <c r="G34" i="5"/>
  <c r="H34" i="5"/>
  <c r="I34" i="5"/>
  <c r="J34" i="5"/>
  <c r="K34" i="5"/>
  <c r="L34" i="5"/>
  <c r="M34" i="5"/>
  <c r="N34" i="5"/>
  <c r="O34" i="5"/>
  <c r="P34" i="5"/>
  <c r="Q34" i="5"/>
  <c r="R34" i="5"/>
  <c r="T34" i="5"/>
  <c r="U34" i="5"/>
  <c r="B35" i="5"/>
  <c r="C35" i="5"/>
  <c r="D35" i="5"/>
  <c r="E35" i="5"/>
  <c r="F35" i="5"/>
  <c r="G35" i="5"/>
  <c r="H35" i="5"/>
  <c r="I35" i="5"/>
  <c r="J35" i="5"/>
  <c r="K35" i="5"/>
  <c r="L35" i="5"/>
  <c r="M35" i="5"/>
  <c r="N35" i="5"/>
  <c r="O35" i="5"/>
  <c r="P35" i="5"/>
  <c r="Q35" i="5"/>
  <c r="R35" i="5"/>
  <c r="S35" i="5"/>
  <c r="T35" i="5"/>
  <c r="U35" i="5"/>
  <c r="B36" i="5"/>
  <c r="C36" i="5"/>
  <c r="D36" i="5"/>
  <c r="E36" i="5"/>
  <c r="F36" i="5"/>
  <c r="G36" i="5"/>
  <c r="H36" i="5"/>
  <c r="I36" i="5"/>
  <c r="J36" i="5"/>
  <c r="K36" i="5"/>
  <c r="L36" i="5"/>
  <c r="M36" i="5"/>
  <c r="N36" i="5"/>
  <c r="O36" i="5"/>
  <c r="P36" i="5"/>
  <c r="Q36" i="5"/>
  <c r="R36" i="5"/>
  <c r="S36" i="5"/>
  <c r="T36" i="5"/>
  <c r="U36" i="5"/>
  <c r="B37" i="5"/>
  <c r="D37" i="5"/>
  <c r="E37" i="5"/>
  <c r="F37" i="5"/>
  <c r="G37" i="5"/>
  <c r="H37" i="5"/>
  <c r="I37" i="5"/>
  <c r="J37" i="5"/>
  <c r="K37" i="5"/>
  <c r="L37" i="5"/>
  <c r="M37" i="5"/>
  <c r="N37" i="5"/>
  <c r="O37" i="5"/>
  <c r="P37" i="5"/>
  <c r="Q37" i="5"/>
  <c r="R37" i="5"/>
  <c r="S37" i="5"/>
  <c r="T37" i="5"/>
  <c r="U37" i="5"/>
  <c r="B38" i="5"/>
  <c r="C38" i="5"/>
  <c r="D38" i="5"/>
  <c r="E38" i="5"/>
  <c r="F38" i="5"/>
  <c r="G38" i="5"/>
  <c r="H38" i="5"/>
  <c r="I38" i="5"/>
  <c r="J38" i="5"/>
  <c r="K38" i="5"/>
  <c r="L38" i="5"/>
  <c r="M38" i="5"/>
  <c r="Y63" i="5" s="1"/>
  <c r="N38" i="5"/>
  <c r="O38" i="5"/>
  <c r="P38" i="5"/>
  <c r="Q38" i="5"/>
  <c r="Y67" i="5" s="1"/>
  <c r="R38" i="5"/>
  <c r="S38" i="5"/>
  <c r="T38" i="5"/>
  <c r="U38" i="5"/>
  <c r="B39" i="5"/>
  <c r="C39" i="5"/>
  <c r="D39" i="5"/>
  <c r="E39" i="5"/>
  <c r="F39" i="5"/>
  <c r="G39" i="5"/>
  <c r="H39" i="5"/>
  <c r="I39" i="5"/>
  <c r="J39" i="5"/>
  <c r="K39" i="5"/>
  <c r="L39" i="5"/>
  <c r="M39" i="5"/>
  <c r="N39" i="5"/>
  <c r="O39" i="5"/>
  <c r="P39" i="5"/>
  <c r="Q39" i="5"/>
  <c r="R39" i="5"/>
  <c r="S39" i="5"/>
  <c r="T39" i="5"/>
  <c r="U39" i="5"/>
  <c r="B40" i="5"/>
  <c r="C40" i="5"/>
  <c r="D40" i="5"/>
  <c r="E40" i="5"/>
  <c r="F40" i="5"/>
  <c r="G40" i="5"/>
  <c r="H40" i="5"/>
  <c r="I40" i="5"/>
  <c r="J40" i="5"/>
  <c r="K40" i="5"/>
  <c r="L40" i="5"/>
  <c r="M40" i="5"/>
  <c r="N40" i="5"/>
  <c r="O40" i="5"/>
  <c r="P40" i="5"/>
  <c r="Q40" i="5"/>
  <c r="R40" i="5"/>
  <c r="S40" i="5"/>
  <c r="T40" i="5"/>
  <c r="U40" i="5"/>
  <c r="B41" i="5"/>
  <c r="C41" i="5"/>
  <c r="D41" i="5"/>
  <c r="E41" i="5"/>
  <c r="F41" i="5"/>
  <c r="G41" i="5"/>
  <c r="H41" i="5"/>
  <c r="I41" i="5"/>
  <c r="J41" i="5"/>
  <c r="K41" i="5"/>
  <c r="L41" i="5"/>
  <c r="M41" i="5"/>
  <c r="N41" i="5"/>
  <c r="O41" i="5"/>
  <c r="P41" i="5"/>
  <c r="R41" i="5"/>
  <c r="S41" i="5"/>
  <c r="T41" i="5"/>
  <c r="U41" i="5"/>
  <c r="B42" i="5"/>
  <c r="C42" i="5"/>
  <c r="D42" i="5"/>
  <c r="E42" i="5"/>
  <c r="F42" i="5"/>
  <c r="G42" i="5"/>
  <c r="H42" i="5"/>
  <c r="I42" i="5"/>
  <c r="J42" i="5"/>
  <c r="K42" i="5"/>
  <c r="L42" i="5"/>
  <c r="M42" i="5"/>
  <c r="N42" i="5"/>
  <c r="O42" i="5"/>
  <c r="P42" i="5"/>
  <c r="Q42" i="5"/>
  <c r="R42" i="5"/>
  <c r="S42" i="5"/>
  <c r="T42" i="5"/>
  <c r="U42" i="5"/>
  <c r="B43" i="5"/>
  <c r="C43" i="5"/>
  <c r="D43" i="5"/>
  <c r="E43" i="5"/>
  <c r="F43" i="5"/>
  <c r="G43" i="5"/>
  <c r="H43" i="5"/>
  <c r="I43" i="5"/>
  <c r="J43" i="5"/>
  <c r="K43" i="5"/>
  <c r="L43" i="5"/>
  <c r="M43" i="5"/>
  <c r="N43" i="5"/>
  <c r="O43" i="5"/>
  <c r="P43" i="5"/>
  <c r="R43" i="5"/>
  <c r="S43" i="5"/>
  <c r="T43" i="5"/>
  <c r="U43" i="5"/>
  <c r="B44" i="5"/>
  <c r="C44" i="5"/>
  <c r="D44" i="5"/>
  <c r="E44" i="5"/>
  <c r="F44" i="5"/>
  <c r="G44" i="5"/>
  <c r="H44" i="5"/>
  <c r="I44" i="5"/>
  <c r="K44" i="5"/>
  <c r="L44" i="5"/>
  <c r="M44" i="5"/>
  <c r="N44" i="5"/>
  <c r="O44" i="5"/>
  <c r="P44" i="5"/>
  <c r="Q44" i="5"/>
  <c r="R44" i="5"/>
  <c r="S44" i="5"/>
  <c r="T44" i="5"/>
  <c r="U44" i="5"/>
  <c r="B45" i="5"/>
  <c r="C45" i="5"/>
  <c r="D45" i="5"/>
  <c r="E45" i="5"/>
  <c r="F45" i="5"/>
  <c r="G45" i="5"/>
  <c r="H45" i="5"/>
  <c r="I45" i="5"/>
  <c r="J45" i="5"/>
  <c r="K45" i="5"/>
  <c r="L45" i="5"/>
  <c r="M45" i="5"/>
  <c r="N45" i="5"/>
  <c r="O45" i="5"/>
  <c r="P45" i="5"/>
  <c r="Q45" i="5"/>
  <c r="R45" i="5"/>
  <c r="S45" i="5"/>
  <c r="T45" i="5"/>
  <c r="U45" i="5"/>
  <c r="B46" i="5"/>
  <c r="C46" i="5"/>
  <c r="D46" i="5"/>
  <c r="E46" i="5"/>
  <c r="F46" i="5"/>
  <c r="G46" i="5"/>
  <c r="H46" i="5"/>
  <c r="I46" i="5"/>
  <c r="J46" i="5"/>
  <c r="K46" i="5"/>
  <c r="L46" i="5"/>
  <c r="N46" i="5"/>
  <c r="O46" i="5"/>
  <c r="P46" i="5"/>
  <c r="Q46" i="5"/>
  <c r="R46" i="5"/>
  <c r="S46" i="5"/>
  <c r="T46" i="5"/>
  <c r="U46" i="5"/>
  <c r="B47" i="5"/>
  <c r="C47" i="5"/>
  <c r="D47" i="5"/>
  <c r="E47" i="5"/>
  <c r="F47" i="5"/>
  <c r="G47" i="5"/>
  <c r="H47" i="5"/>
  <c r="I47" i="5"/>
  <c r="J47" i="5"/>
  <c r="K47" i="5"/>
  <c r="L47" i="5"/>
  <c r="M47" i="5"/>
  <c r="N47" i="5"/>
  <c r="O47" i="5"/>
  <c r="P47" i="5"/>
  <c r="Q47" i="5"/>
  <c r="R47" i="5"/>
  <c r="S47" i="5"/>
  <c r="T47" i="5"/>
  <c r="U47" i="5"/>
  <c r="B48" i="5"/>
  <c r="C48" i="5"/>
  <c r="D48" i="5"/>
  <c r="E48" i="5"/>
  <c r="F48" i="5"/>
  <c r="G48" i="5"/>
  <c r="H48" i="5"/>
  <c r="I48" i="5"/>
  <c r="J48" i="5"/>
  <c r="K48" i="5"/>
  <c r="L48" i="5"/>
  <c r="M48" i="5"/>
  <c r="N48" i="5"/>
  <c r="O48" i="5"/>
  <c r="P48" i="5"/>
  <c r="Q48" i="5"/>
  <c r="R48" i="5"/>
  <c r="S48" i="5"/>
  <c r="T48" i="5"/>
  <c r="B49" i="5"/>
  <c r="C49" i="5"/>
  <c r="D49" i="5"/>
  <c r="E49" i="5"/>
  <c r="F49" i="5"/>
  <c r="G49" i="5"/>
  <c r="H49" i="5"/>
  <c r="I49" i="5"/>
  <c r="J49" i="5"/>
  <c r="K49" i="5"/>
  <c r="L49" i="5"/>
  <c r="N49" i="5"/>
  <c r="O49" i="5"/>
  <c r="P49" i="5"/>
  <c r="Q49" i="5"/>
  <c r="R49" i="5"/>
  <c r="S49" i="5"/>
  <c r="T49" i="5"/>
  <c r="U49" i="5"/>
  <c r="B50" i="5"/>
  <c r="C50" i="5"/>
  <c r="D50" i="5"/>
  <c r="E50" i="5"/>
  <c r="X55" i="5" s="1"/>
  <c r="F50" i="5"/>
  <c r="G50" i="5"/>
  <c r="H50" i="5"/>
  <c r="I50" i="5"/>
  <c r="J50" i="5"/>
  <c r="K50" i="5"/>
  <c r="L50" i="5"/>
  <c r="M50" i="5"/>
  <c r="X63" i="5" s="1"/>
  <c r="N50" i="5"/>
  <c r="O50" i="5"/>
  <c r="P50" i="5"/>
  <c r="Q50" i="5"/>
  <c r="X67" i="5" s="1"/>
  <c r="R50" i="5"/>
  <c r="S50" i="5"/>
  <c r="T50" i="5"/>
  <c r="U50" i="5"/>
  <c r="B51" i="5"/>
  <c r="C51" i="5"/>
  <c r="D51" i="5"/>
  <c r="E51" i="5"/>
  <c r="F51" i="5"/>
  <c r="G51" i="5"/>
  <c r="H51" i="5"/>
  <c r="I51" i="5"/>
  <c r="J51" i="5"/>
  <c r="K51" i="5"/>
  <c r="L51" i="5"/>
  <c r="M51" i="5"/>
  <c r="N51" i="5"/>
  <c r="O51" i="5"/>
  <c r="P51" i="5"/>
  <c r="Q51" i="5"/>
  <c r="R51" i="5"/>
  <c r="S51" i="5"/>
  <c r="T51" i="5"/>
  <c r="U51" i="5"/>
  <c r="B52" i="5"/>
  <c r="C52" i="5"/>
  <c r="D52" i="5"/>
  <c r="E52" i="5"/>
  <c r="F52" i="5"/>
  <c r="G52" i="5"/>
  <c r="H52" i="5"/>
  <c r="I52" i="5"/>
  <c r="J52" i="5"/>
  <c r="K52" i="5"/>
  <c r="L52" i="5"/>
  <c r="M52" i="5"/>
  <c r="N52" i="5"/>
  <c r="O52" i="5"/>
  <c r="P52" i="5"/>
  <c r="Q52" i="5"/>
  <c r="R52" i="5"/>
  <c r="S52" i="5"/>
  <c r="T52" i="5"/>
  <c r="B53" i="5"/>
  <c r="C53" i="5"/>
  <c r="D53" i="5"/>
  <c r="E53" i="5"/>
  <c r="F53" i="5"/>
  <c r="G53" i="5"/>
  <c r="H53" i="5"/>
  <c r="I53" i="5"/>
  <c r="J53" i="5"/>
  <c r="K53" i="5"/>
  <c r="L53" i="5"/>
  <c r="M53" i="5"/>
  <c r="N53" i="5"/>
  <c r="O53" i="5"/>
  <c r="P53" i="5"/>
  <c r="Q53" i="5"/>
  <c r="S53" i="5"/>
  <c r="T53" i="5"/>
  <c r="B54" i="5"/>
  <c r="C54" i="5"/>
  <c r="D54" i="5"/>
  <c r="E54" i="5"/>
  <c r="F54" i="5"/>
  <c r="G54" i="5"/>
  <c r="H54" i="5"/>
  <c r="I54" i="5"/>
  <c r="J54" i="5"/>
  <c r="K54" i="5"/>
  <c r="L54" i="5"/>
  <c r="N54" i="5"/>
  <c r="O54" i="5"/>
  <c r="P54" i="5"/>
  <c r="Q54" i="5"/>
  <c r="R54" i="5"/>
  <c r="S54" i="5"/>
  <c r="T54" i="5"/>
  <c r="U54" i="5"/>
  <c r="B32" i="5"/>
  <c r="C32" i="5"/>
  <c r="D32" i="5"/>
  <c r="E32" i="5"/>
  <c r="F32" i="5"/>
  <c r="G32" i="5"/>
  <c r="H32" i="5"/>
  <c r="I32" i="5"/>
  <c r="J32" i="5"/>
  <c r="K32" i="5"/>
  <c r="L32" i="5"/>
  <c r="M32" i="5"/>
  <c r="N32" i="5"/>
  <c r="O32" i="5"/>
  <c r="P32" i="5"/>
  <c r="Q32" i="5"/>
  <c r="R32" i="5"/>
  <c r="S32" i="5"/>
  <c r="T32" i="5"/>
  <c r="U32" i="5"/>
  <c r="C31" i="5"/>
  <c r="D31" i="5"/>
  <c r="E31" i="5"/>
  <c r="F31" i="5"/>
  <c r="G31" i="5"/>
  <c r="H31" i="5"/>
  <c r="I31" i="5"/>
  <c r="J31" i="5"/>
  <c r="K31" i="5"/>
  <c r="L31" i="5"/>
  <c r="M31" i="5"/>
  <c r="N31" i="5"/>
  <c r="AA43" i="5" s="1"/>
  <c r="O31" i="5"/>
  <c r="P31" i="5"/>
  <c r="S31" i="5"/>
  <c r="T31" i="5"/>
  <c r="U31" i="5"/>
  <c r="B31" i="5"/>
  <c r="X241" i="5"/>
  <c r="X245" i="5"/>
  <c r="X251" i="5"/>
  <c r="X247" i="5"/>
  <c r="X214" i="5"/>
  <c r="X231" i="5"/>
  <c r="X228" i="5"/>
  <c r="X226" i="5"/>
  <c r="X219" i="5"/>
  <c r="X237" i="5"/>
  <c r="X236" i="5"/>
  <c r="Z222" i="5"/>
  <c r="Z219" i="5"/>
  <c r="Z235" i="5"/>
  <c r="Z220" i="5"/>
  <c r="Z225" i="5"/>
  <c r="Z228" i="5"/>
  <c r="Z226" i="5"/>
  <c r="Y226" i="5"/>
  <c r="Z224" i="5"/>
  <c r="Y229" i="5"/>
  <c r="Y230" i="5"/>
  <c r="Y228" i="5"/>
  <c r="Y222" i="5"/>
  <c r="Y218" i="5"/>
  <c r="Y231" i="5"/>
  <c r="Y227" i="5"/>
  <c r="Y223" i="5"/>
  <c r="Y240" i="5"/>
  <c r="X216" i="5"/>
  <c r="X215" i="5"/>
  <c r="AA247" i="5"/>
  <c r="AA239" i="5"/>
  <c r="AA231" i="5"/>
  <c r="B214" i="5"/>
  <c r="X183" i="5"/>
  <c r="X175" i="5"/>
  <c r="Z208" i="5"/>
  <c r="Z204" i="5"/>
  <c r="Y183" i="5"/>
  <c r="Z188" i="5"/>
  <c r="Z206" i="5"/>
  <c r="Z183" i="5"/>
  <c r="Z182" i="5"/>
  <c r="Z202" i="5"/>
  <c r="Z198" i="5"/>
  <c r="Z197" i="5"/>
  <c r="Z194" i="5"/>
  <c r="Z190" i="5"/>
  <c r="Y182" i="5"/>
  <c r="Z181" i="5"/>
  <c r="X181" i="5"/>
  <c r="X179" i="5"/>
  <c r="Y169" i="5"/>
  <c r="X178" i="5"/>
  <c r="Y174" i="5"/>
  <c r="Z173" i="5"/>
  <c r="Y172" i="5"/>
  <c r="AA191" i="5"/>
  <c r="AA183" i="5"/>
  <c r="AA182" i="5"/>
  <c r="AA178" i="5"/>
  <c r="B169" i="5"/>
  <c r="Z151" i="5"/>
  <c r="X134" i="5"/>
  <c r="X126" i="5"/>
  <c r="X140" i="5"/>
  <c r="X132" i="5"/>
  <c r="X137" i="5"/>
  <c r="X156" i="5"/>
  <c r="X125" i="5"/>
  <c r="Z159" i="5"/>
  <c r="Z126" i="5"/>
  <c r="X138" i="5"/>
  <c r="Z138" i="5"/>
  <c r="Z137" i="5"/>
  <c r="Z136" i="5"/>
  <c r="Z133" i="5"/>
  <c r="Z132" i="5"/>
  <c r="Z128" i="5"/>
  <c r="Y137" i="5"/>
  <c r="X136" i="5"/>
  <c r="Y124" i="5"/>
  <c r="Y129" i="5"/>
  <c r="Y142" i="5"/>
  <c r="Y138" i="5"/>
  <c r="Y130" i="5"/>
  <c r="Z131" i="5"/>
  <c r="Z130" i="5"/>
  <c r="X130" i="5"/>
  <c r="Z127" i="5"/>
  <c r="AA134" i="5"/>
  <c r="X124" i="5"/>
  <c r="AA138" i="5"/>
  <c r="AA137" i="5"/>
  <c r="B124" i="5"/>
  <c r="X77" i="5"/>
  <c r="X87" i="5"/>
  <c r="X82" i="5"/>
  <c r="X79" i="5"/>
  <c r="X94" i="5"/>
  <c r="X90" i="5"/>
  <c r="Z115" i="5"/>
  <c r="Z111" i="5"/>
  <c r="Z89" i="5"/>
  <c r="Z107" i="5"/>
  <c r="Z82" i="5"/>
  <c r="Z81" i="5"/>
  <c r="Z99" i="5"/>
  <c r="X89" i="5"/>
  <c r="Z88" i="5"/>
  <c r="Y87" i="5"/>
  <c r="Y110" i="5"/>
  <c r="Y98" i="5"/>
  <c r="X85" i="5"/>
  <c r="Y90" i="5"/>
  <c r="Y89" i="5"/>
  <c r="Y88" i="5"/>
  <c r="Y107" i="5"/>
  <c r="Y85" i="5"/>
  <c r="Y102" i="5"/>
  <c r="Y77" i="5"/>
  <c r="AA115" i="5"/>
  <c r="AA91" i="5"/>
  <c r="AA90" i="5"/>
  <c r="AA89" i="5"/>
  <c r="AA85" i="5"/>
  <c r="B76" i="5"/>
  <c r="X41" i="5"/>
  <c r="X37" i="5"/>
  <c r="X36" i="5"/>
  <c r="X33" i="5"/>
  <c r="X32" i="5"/>
  <c r="X52" i="5"/>
  <c r="X71" i="5"/>
  <c r="X68" i="5"/>
  <c r="X59" i="5"/>
  <c r="X31" i="5"/>
  <c r="X49" i="5"/>
  <c r="X45" i="5"/>
  <c r="Z49" i="5"/>
  <c r="Z68" i="5"/>
  <c r="Z66" i="5"/>
  <c r="Z44" i="5"/>
  <c r="Z43" i="5"/>
  <c r="Z62" i="5"/>
  <c r="Z40" i="5"/>
  <c r="Z37" i="5"/>
  <c r="Z56" i="5"/>
  <c r="Z54" i="5"/>
  <c r="Z31" i="5"/>
  <c r="X44" i="5"/>
  <c r="Y37" i="5"/>
  <c r="Y33" i="5"/>
  <c r="X40" i="5"/>
  <c r="Y45" i="5"/>
  <c r="Y43" i="5"/>
  <c r="Y52" i="5"/>
  <c r="Z35" i="5"/>
  <c r="B215" i="2"/>
  <c r="C215" i="2"/>
  <c r="D215" i="2"/>
  <c r="E215" i="2"/>
  <c r="F215" i="2"/>
  <c r="G215" i="2"/>
  <c r="H215" i="2"/>
  <c r="K215" i="2"/>
  <c r="L215" i="2"/>
  <c r="M215" i="2"/>
  <c r="N215" i="2"/>
  <c r="O215" i="2"/>
  <c r="P215" i="2"/>
  <c r="Q215" i="2"/>
  <c r="AA229" i="2" s="1"/>
  <c r="R215" i="2"/>
  <c r="AA251" i="2" s="1"/>
  <c r="S215" i="2"/>
  <c r="T215" i="2"/>
  <c r="U215" i="2"/>
  <c r="B216" i="2"/>
  <c r="C216" i="2"/>
  <c r="D216" i="2"/>
  <c r="E216" i="2"/>
  <c r="F216" i="2"/>
  <c r="G216" i="2"/>
  <c r="H216" i="2"/>
  <c r="AA241" i="2" s="1"/>
  <c r="K216" i="2"/>
  <c r="L216" i="2"/>
  <c r="M216" i="2"/>
  <c r="N216" i="2"/>
  <c r="O216" i="2"/>
  <c r="P216" i="2"/>
  <c r="Q216" i="2"/>
  <c r="S216" i="2"/>
  <c r="T216" i="2"/>
  <c r="U216" i="2"/>
  <c r="B217" i="2"/>
  <c r="C217" i="2"/>
  <c r="D217" i="2"/>
  <c r="E217" i="2"/>
  <c r="F217" i="2"/>
  <c r="G217" i="2"/>
  <c r="H217" i="2"/>
  <c r="K217" i="2"/>
  <c r="L217" i="2"/>
  <c r="M217" i="2"/>
  <c r="N217" i="2"/>
  <c r="O217" i="2"/>
  <c r="P217" i="2"/>
  <c r="Q217" i="2"/>
  <c r="R217" i="2"/>
  <c r="T217" i="2"/>
  <c r="U217" i="2"/>
  <c r="B218" i="2"/>
  <c r="C218" i="2"/>
  <c r="D218" i="2"/>
  <c r="E218" i="2"/>
  <c r="F218" i="2"/>
  <c r="G218" i="2"/>
  <c r="H218" i="2"/>
  <c r="K218" i="2"/>
  <c r="L218" i="2"/>
  <c r="M218" i="2"/>
  <c r="N218" i="2"/>
  <c r="O218" i="2"/>
  <c r="P218" i="2"/>
  <c r="Q218" i="2"/>
  <c r="R218" i="2"/>
  <c r="S218" i="2"/>
  <c r="T218" i="2"/>
  <c r="U218" i="2"/>
  <c r="B219" i="2"/>
  <c r="C219" i="2"/>
  <c r="D219" i="2"/>
  <c r="E219" i="2"/>
  <c r="F219" i="2"/>
  <c r="G219" i="2"/>
  <c r="H219" i="2"/>
  <c r="K219" i="2"/>
  <c r="L219" i="2"/>
  <c r="M219" i="2"/>
  <c r="N219" i="2"/>
  <c r="O219" i="2"/>
  <c r="P219" i="2"/>
  <c r="Q219" i="2"/>
  <c r="R219" i="2"/>
  <c r="S219" i="2"/>
  <c r="T219" i="2"/>
  <c r="U219" i="2"/>
  <c r="B220" i="2"/>
  <c r="C220" i="2"/>
  <c r="D220" i="2"/>
  <c r="E220" i="2"/>
  <c r="F220" i="2"/>
  <c r="G220" i="2"/>
  <c r="H220" i="2"/>
  <c r="K220" i="2"/>
  <c r="L220" i="2"/>
  <c r="M220" i="2"/>
  <c r="N220" i="2"/>
  <c r="O220" i="2"/>
  <c r="P220" i="2"/>
  <c r="Q220" i="2"/>
  <c r="R220" i="2"/>
  <c r="S220" i="2"/>
  <c r="T220" i="2"/>
  <c r="U220" i="2"/>
  <c r="B221" i="2"/>
  <c r="C221" i="2"/>
  <c r="D221" i="2"/>
  <c r="E221" i="2"/>
  <c r="F221" i="2"/>
  <c r="G221" i="2"/>
  <c r="H221" i="2"/>
  <c r="K221" i="2"/>
  <c r="L221" i="2"/>
  <c r="M221" i="2"/>
  <c r="N221" i="2"/>
  <c r="Y247" i="2" s="1"/>
  <c r="O221" i="2"/>
  <c r="P221" i="2"/>
  <c r="Q221" i="2"/>
  <c r="Y250" i="2" s="1"/>
  <c r="R221" i="2"/>
  <c r="S221" i="2"/>
  <c r="T221" i="2"/>
  <c r="U221" i="2"/>
  <c r="Y254" i="2" s="1"/>
  <c r="B222" i="2"/>
  <c r="C222" i="2"/>
  <c r="D222" i="2"/>
  <c r="E222" i="2"/>
  <c r="F222" i="2"/>
  <c r="G222" i="2"/>
  <c r="H222" i="2"/>
  <c r="K222" i="2"/>
  <c r="L222" i="2"/>
  <c r="M222" i="2"/>
  <c r="N222" i="2"/>
  <c r="O222" i="2"/>
  <c r="P222" i="2"/>
  <c r="Q222" i="2"/>
  <c r="R222" i="2"/>
  <c r="S222" i="2"/>
  <c r="T222" i="2"/>
  <c r="U222" i="2"/>
  <c r="B223" i="2"/>
  <c r="C223" i="2"/>
  <c r="D223" i="2"/>
  <c r="E223" i="2"/>
  <c r="F223" i="2"/>
  <c r="G223" i="2"/>
  <c r="H223" i="2"/>
  <c r="K223" i="2"/>
  <c r="L223" i="2"/>
  <c r="M223" i="2"/>
  <c r="N223" i="2"/>
  <c r="O223" i="2"/>
  <c r="P223" i="2"/>
  <c r="Q223" i="2"/>
  <c r="R223" i="2"/>
  <c r="S223" i="2"/>
  <c r="T223" i="2"/>
  <c r="U223" i="2"/>
  <c r="B224" i="2"/>
  <c r="C224" i="2"/>
  <c r="D224" i="2"/>
  <c r="E224" i="2"/>
  <c r="F224" i="2"/>
  <c r="G224" i="2"/>
  <c r="H224" i="2"/>
  <c r="K224" i="2"/>
  <c r="L224" i="2"/>
  <c r="M224" i="2"/>
  <c r="N224" i="2"/>
  <c r="O224" i="2"/>
  <c r="P224" i="2"/>
  <c r="Q224" i="2"/>
  <c r="R224" i="2"/>
  <c r="S224" i="2"/>
  <c r="T224" i="2"/>
  <c r="U224" i="2"/>
  <c r="B225" i="2"/>
  <c r="C225" i="2"/>
  <c r="D225" i="2"/>
  <c r="E225" i="2"/>
  <c r="F225" i="2"/>
  <c r="G225" i="2"/>
  <c r="H225" i="2"/>
  <c r="K225" i="2"/>
  <c r="L225" i="2"/>
  <c r="M225" i="2"/>
  <c r="N225" i="2"/>
  <c r="O225" i="2"/>
  <c r="P225" i="2"/>
  <c r="Q225" i="2"/>
  <c r="R225" i="2"/>
  <c r="S225" i="2"/>
  <c r="T225" i="2"/>
  <c r="U225" i="2"/>
  <c r="B226" i="2"/>
  <c r="C226" i="2"/>
  <c r="D226" i="2"/>
  <c r="E226" i="2"/>
  <c r="F226" i="2"/>
  <c r="G226" i="2"/>
  <c r="H226" i="2"/>
  <c r="K226" i="2"/>
  <c r="L226" i="2"/>
  <c r="M226" i="2"/>
  <c r="N226" i="2"/>
  <c r="O226" i="2"/>
  <c r="P226" i="2"/>
  <c r="Q226" i="2"/>
  <c r="R226" i="2"/>
  <c r="S226" i="2"/>
  <c r="T226" i="2"/>
  <c r="U226" i="2"/>
  <c r="B227" i="2"/>
  <c r="C227" i="2"/>
  <c r="D227" i="2"/>
  <c r="E227" i="2"/>
  <c r="F227" i="2"/>
  <c r="G227" i="2"/>
  <c r="H227" i="2"/>
  <c r="K227" i="2"/>
  <c r="L227" i="2"/>
  <c r="M227" i="2"/>
  <c r="N227" i="2"/>
  <c r="O227" i="2"/>
  <c r="P227" i="2"/>
  <c r="Q227" i="2"/>
  <c r="R227" i="2"/>
  <c r="S227" i="2"/>
  <c r="T227" i="2"/>
  <c r="U227" i="2"/>
  <c r="B228" i="2"/>
  <c r="C228" i="2"/>
  <c r="D228" i="2"/>
  <c r="E228" i="2"/>
  <c r="F228" i="2"/>
  <c r="Z239" i="2" s="1"/>
  <c r="G228" i="2"/>
  <c r="H228" i="2"/>
  <c r="Z243" i="2"/>
  <c r="K228" i="2"/>
  <c r="L228" i="2"/>
  <c r="M228" i="2"/>
  <c r="N228" i="2"/>
  <c r="O228" i="2"/>
  <c r="P228" i="2"/>
  <c r="Q228" i="2"/>
  <c r="Z229" i="2" s="1"/>
  <c r="R228" i="2"/>
  <c r="Z251" i="2" s="1"/>
  <c r="S228" i="2"/>
  <c r="T228" i="2"/>
  <c r="U228" i="2"/>
  <c r="B229" i="2"/>
  <c r="C229" i="2"/>
  <c r="D229" i="2"/>
  <c r="E229" i="2"/>
  <c r="F229" i="2"/>
  <c r="G229" i="2"/>
  <c r="Z219" i="2" s="1"/>
  <c r="H229" i="2"/>
  <c r="K229" i="2"/>
  <c r="L229" i="2"/>
  <c r="M229" i="2"/>
  <c r="N229" i="2"/>
  <c r="O229" i="2"/>
  <c r="P229" i="2"/>
  <c r="Q229" i="2"/>
  <c r="R229" i="2"/>
  <c r="S229" i="2"/>
  <c r="T229" i="2"/>
  <c r="U229" i="2"/>
  <c r="B230" i="2"/>
  <c r="C230" i="2"/>
  <c r="D230" i="2"/>
  <c r="E230" i="2"/>
  <c r="F230" i="2"/>
  <c r="G230" i="2"/>
  <c r="H230" i="2"/>
  <c r="K230" i="2"/>
  <c r="L230" i="2"/>
  <c r="M230" i="2"/>
  <c r="N230" i="2"/>
  <c r="O230" i="2"/>
  <c r="P230" i="2"/>
  <c r="Q230" i="2"/>
  <c r="R230" i="2"/>
  <c r="S230" i="2"/>
  <c r="T230" i="2"/>
  <c r="U230" i="2"/>
  <c r="B231" i="2"/>
  <c r="C231" i="2"/>
  <c r="D231" i="2"/>
  <c r="E231" i="2"/>
  <c r="F231" i="2"/>
  <c r="G231" i="2"/>
  <c r="H231" i="2"/>
  <c r="K231" i="2"/>
  <c r="L231" i="2"/>
  <c r="M231" i="2"/>
  <c r="N231" i="2"/>
  <c r="O231" i="2"/>
  <c r="P231" i="2"/>
  <c r="Q231" i="2"/>
  <c r="R231" i="2"/>
  <c r="S231" i="2"/>
  <c r="T231" i="2"/>
  <c r="B232" i="2"/>
  <c r="C232" i="2"/>
  <c r="D232" i="2"/>
  <c r="E232" i="2"/>
  <c r="F232" i="2"/>
  <c r="G232" i="2"/>
  <c r="H232" i="2"/>
  <c r="K232" i="2"/>
  <c r="L232" i="2"/>
  <c r="M232" i="2"/>
  <c r="N232" i="2"/>
  <c r="O232" i="2"/>
  <c r="P232" i="2"/>
  <c r="Q232" i="2"/>
  <c r="R232" i="2"/>
  <c r="S232" i="2"/>
  <c r="T232" i="2"/>
  <c r="U232" i="2"/>
  <c r="B233" i="2"/>
  <c r="C233" i="2"/>
  <c r="D233" i="2"/>
  <c r="E233" i="2"/>
  <c r="F233" i="2"/>
  <c r="G233" i="2"/>
  <c r="H233" i="2"/>
  <c r="X242" i="2"/>
  <c r="X243" i="2"/>
  <c r="K233" i="2"/>
  <c r="L233" i="2"/>
  <c r="M233" i="2"/>
  <c r="N233" i="2"/>
  <c r="X226" i="2" s="1"/>
  <c r="O233" i="2"/>
  <c r="P233" i="2"/>
  <c r="Q233" i="2"/>
  <c r="R233" i="2"/>
  <c r="X251" i="2" s="1"/>
  <c r="S233" i="2"/>
  <c r="T233" i="2"/>
  <c r="U233" i="2"/>
  <c r="X233" i="2" s="1"/>
  <c r="B234" i="2"/>
  <c r="C234" i="2"/>
  <c r="D234" i="2"/>
  <c r="E234" i="2"/>
  <c r="F234" i="2"/>
  <c r="G234" i="2"/>
  <c r="H234" i="2"/>
  <c r="K234" i="2"/>
  <c r="L234" i="2"/>
  <c r="M234" i="2"/>
  <c r="N234" i="2"/>
  <c r="O234" i="2"/>
  <c r="P234" i="2"/>
  <c r="Q234" i="2"/>
  <c r="R234" i="2"/>
  <c r="S234" i="2"/>
  <c r="T234" i="2"/>
  <c r="U234" i="2"/>
  <c r="B235" i="2"/>
  <c r="X214" i="2" s="1"/>
  <c r="C235" i="2"/>
  <c r="D235" i="2"/>
  <c r="E235" i="2"/>
  <c r="F235" i="2"/>
  <c r="X239" i="2" s="1"/>
  <c r="G235" i="2"/>
  <c r="H235" i="2"/>
  <c r="K235" i="2"/>
  <c r="L235" i="2"/>
  <c r="M235" i="2"/>
  <c r="N235" i="2"/>
  <c r="O235" i="2"/>
  <c r="P235" i="2"/>
  <c r="Q235" i="2"/>
  <c r="R235" i="2"/>
  <c r="S235" i="2"/>
  <c r="T235" i="2"/>
  <c r="U235" i="2"/>
  <c r="B236" i="2"/>
  <c r="C236" i="2"/>
  <c r="D236" i="2"/>
  <c r="E236" i="2"/>
  <c r="F236" i="2"/>
  <c r="G236" i="2"/>
  <c r="H236" i="2"/>
  <c r="K236" i="2"/>
  <c r="L236" i="2"/>
  <c r="M236" i="2"/>
  <c r="N236" i="2"/>
  <c r="O236" i="2"/>
  <c r="P236" i="2"/>
  <c r="Q236" i="2"/>
  <c r="S236" i="2"/>
  <c r="T236" i="2"/>
  <c r="U236" i="2"/>
  <c r="B237" i="2"/>
  <c r="C237" i="2"/>
  <c r="D237" i="2"/>
  <c r="E237" i="2"/>
  <c r="F237" i="2"/>
  <c r="G237" i="2"/>
  <c r="X240" i="2" s="1"/>
  <c r="H237" i="2"/>
  <c r="K237" i="2"/>
  <c r="L237" i="2"/>
  <c r="M237" i="2"/>
  <c r="N237" i="2"/>
  <c r="O237" i="2"/>
  <c r="P237" i="2"/>
  <c r="Q237" i="2"/>
  <c r="R237" i="2"/>
  <c r="S237" i="2"/>
  <c r="T237" i="2"/>
  <c r="U237" i="2"/>
  <c r="C214" i="2"/>
  <c r="D214" i="2"/>
  <c r="E214" i="2"/>
  <c r="F214" i="2"/>
  <c r="G214" i="2"/>
  <c r="H214" i="2"/>
  <c r="K214" i="2"/>
  <c r="L214" i="2"/>
  <c r="M214" i="2"/>
  <c r="AA225" i="2" s="1"/>
  <c r="N214" i="2"/>
  <c r="O214" i="2"/>
  <c r="P214" i="2"/>
  <c r="Q214" i="2"/>
  <c r="S214" i="2"/>
  <c r="T214" i="2"/>
  <c r="U214" i="2"/>
  <c r="B214" i="2"/>
  <c r="X249" i="2"/>
  <c r="X231" i="2"/>
  <c r="X227" i="2"/>
  <c r="X244" i="2"/>
  <c r="Z245" i="2"/>
  <c r="Z233" i="2"/>
  <c r="Z252" i="2"/>
  <c r="Z227" i="2"/>
  <c r="Z247" i="2"/>
  <c r="Z223" i="2"/>
  <c r="Y238" i="2"/>
  <c r="Y245" i="2"/>
  <c r="Y232" i="2"/>
  <c r="Y231" i="2"/>
  <c r="Y251" i="2"/>
  <c r="Y248" i="2"/>
  <c r="Y223" i="2"/>
  <c r="Y243" i="2"/>
  <c r="Y219" i="2"/>
  <c r="Y217" i="2"/>
  <c r="AA253" i="2"/>
  <c r="AA249" i="2"/>
  <c r="AA245" i="2"/>
  <c r="AA243" i="2"/>
  <c r="Z248" i="2"/>
  <c r="X247" i="2"/>
  <c r="Y244" i="2"/>
  <c r="X232" i="2"/>
  <c r="Z231" i="2"/>
  <c r="X230" i="2"/>
  <c r="Y228" i="2"/>
  <c r="X228" i="2"/>
  <c r="Y227" i="2"/>
  <c r="Z224" i="2"/>
  <c r="Y224" i="2"/>
  <c r="X223" i="2"/>
  <c r="X221" i="2"/>
  <c r="Z220" i="2"/>
  <c r="Z208" i="2"/>
  <c r="Y206" i="2"/>
  <c r="Y204" i="2"/>
  <c r="Z203" i="2"/>
  <c r="Z200" i="2"/>
  <c r="Y198" i="2"/>
  <c r="Y196" i="2"/>
  <c r="Z195" i="2"/>
  <c r="X193" i="2"/>
  <c r="Z191" i="2"/>
  <c r="Y191" i="2"/>
  <c r="Y187" i="2"/>
  <c r="Z186" i="2"/>
  <c r="Z183" i="2"/>
  <c r="Y183" i="2"/>
  <c r="X182" i="2"/>
  <c r="Z179" i="2"/>
  <c r="Y178" i="2"/>
  <c r="X178" i="2"/>
  <c r="Z174" i="2"/>
  <c r="Y174" i="2"/>
  <c r="Z172" i="2"/>
  <c r="Y171" i="2"/>
  <c r="Z170" i="2"/>
  <c r="AA164" i="2"/>
  <c r="Y163" i="2"/>
  <c r="X163" i="2"/>
  <c r="AA159" i="2"/>
  <c r="Y159" i="2"/>
  <c r="X158" i="2"/>
  <c r="Y156" i="2"/>
  <c r="Y155" i="2"/>
  <c r="X155" i="2"/>
  <c r="X154" i="2"/>
  <c r="Y152" i="2"/>
  <c r="Y151" i="2"/>
  <c r="X151" i="2"/>
  <c r="X150" i="2"/>
  <c r="AA149" i="2"/>
  <c r="Y147" i="2"/>
  <c r="X147" i="2"/>
  <c r="X146" i="2"/>
  <c r="Y142" i="2"/>
  <c r="X142" i="2"/>
  <c r="X141" i="2"/>
  <c r="Y139" i="2"/>
  <c r="Y138" i="2"/>
  <c r="X138" i="2"/>
  <c r="X137" i="2"/>
  <c r="AA136" i="2"/>
  <c r="AA135" i="2"/>
  <c r="Y134" i="2"/>
  <c r="X134" i="2"/>
  <c r="X133" i="2"/>
  <c r="Y130" i="2"/>
  <c r="X130" i="2"/>
  <c r="X129" i="2"/>
  <c r="Y127" i="2"/>
  <c r="Z126" i="2"/>
  <c r="Y126" i="2"/>
  <c r="Z125" i="2"/>
  <c r="Y125" i="2"/>
  <c r="Y124" i="2"/>
  <c r="Y114" i="2"/>
  <c r="Z113" i="2"/>
  <c r="Y111" i="2"/>
  <c r="Z109" i="2"/>
  <c r="Z108" i="2"/>
  <c r="Z106" i="2"/>
  <c r="Z105" i="2"/>
  <c r="Z104" i="2"/>
  <c r="Y103" i="2"/>
  <c r="Z102" i="2"/>
  <c r="Z101" i="2"/>
  <c r="Z100" i="2"/>
  <c r="X99" i="2"/>
  <c r="Y98" i="2"/>
  <c r="Y95" i="2"/>
  <c r="X94" i="2"/>
  <c r="Y93" i="2"/>
  <c r="X93" i="2"/>
  <c r="Y91" i="2"/>
  <c r="AA89" i="2"/>
  <c r="X89" i="2"/>
  <c r="AA88" i="2"/>
  <c r="X88" i="2"/>
  <c r="AA87" i="2"/>
  <c r="X87" i="2"/>
  <c r="X85" i="2"/>
  <c r="Z84" i="2"/>
  <c r="AA82" i="2"/>
  <c r="Z81" i="2"/>
  <c r="AA80" i="2"/>
  <c r="Z80" i="2"/>
  <c r="AA78" i="2"/>
  <c r="Z77" i="2"/>
  <c r="AA76" i="2"/>
  <c r="Z76" i="2"/>
  <c r="M76" i="2"/>
  <c r="Y39" i="2"/>
  <c r="Z71" i="2"/>
  <c r="Z70" i="2"/>
  <c r="Z69" i="2"/>
  <c r="Z67" i="2"/>
  <c r="X215" i="2" s="1"/>
  <c r="Z66" i="2"/>
  <c r="Z65" i="2"/>
  <c r="Z62" i="2"/>
  <c r="Z60" i="2"/>
  <c r="Z58" i="2"/>
  <c r="Z56" i="2"/>
  <c r="Z54" i="2"/>
  <c r="Z52" i="2"/>
  <c r="Y49" i="2"/>
  <c r="Y47" i="2"/>
  <c r="Y45" i="2"/>
  <c r="X45" i="2"/>
  <c r="Y43" i="2"/>
  <c r="Z41" i="2"/>
  <c r="Z40" i="2"/>
  <c r="Y38" i="2"/>
  <c r="Y36" i="2"/>
  <c r="Y34" i="2"/>
  <c r="Y32" i="2"/>
  <c r="B170" i="2"/>
  <c r="C170" i="2"/>
  <c r="D170" i="2"/>
  <c r="E170" i="2"/>
  <c r="F170" i="2"/>
  <c r="G170" i="2"/>
  <c r="H170" i="2"/>
  <c r="I170" i="2"/>
  <c r="J170" i="2"/>
  <c r="K170" i="2"/>
  <c r="L170" i="2"/>
  <c r="M170" i="2"/>
  <c r="N170" i="2"/>
  <c r="O170" i="2"/>
  <c r="P170" i="2"/>
  <c r="Q170" i="2"/>
  <c r="R170" i="2"/>
  <c r="S170" i="2"/>
  <c r="T170" i="2"/>
  <c r="U170" i="2"/>
  <c r="B171" i="2"/>
  <c r="C171" i="2"/>
  <c r="D171" i="2"/>
  <c r="E171" i="2"/>
  <c r="F171" i="2"/>
  <c r="G171" i="2"/>
  <c r="H171" i="2"/>
  <c r="I171" i="2"/>
  <c r="J171" i="2"/>
  <c r="K171" i="2"/>
  <c r="L171" i="2"/>
  <c r="M171" i="2"/>
  <c r="N171" i="2"/>
  <c r="O171" i="2"/>
  <c r="P171" i="2"/>
  <c r="Q171" i="2"/>
  <c r="S171" i="2"/>
  <c r="T171" i="2"/>
  <c r="U171" i="2"/>
  <c r="B172" i="2"/>
  <c r="C172" i="2"/>
  <c r="D172" i="2"/>
  <c r="E172" i="2"/>
  <c r="F172" i="2"/>
  <c r="G172" i="2"/>
  <c r="H172" i="2"/>
  <c r="I172" i="2"/>
  <c r="J172" i="2"/>
  <c r="K172" i="2"/>
  <c r="L172" i="2"/>
  <c r="M172" i="2"/>
  <c r="N172" i="2"/>
  <c r="O172" i="2"/>
  <c r="P172" i="2"/>
  <c r="Q172" i="2"/>
  <c r="R172" i="2"/>
  <c r="S172" i="2"/>
  <c r="T172" i="2"/>
  <c r="U172" i="2"/>
  <c r="B173" i="2"/>
  <c r="C173" i="2"/>
  <c r="D173" i="2"/>
  <c r="E173" i="2"/>
  <c r="F173" i="2"/>
  <c r="G173" i="2"/>
  <c r="H173" i="2"/>
  <c r="I173" i="2"/>
  <c r="J173" i="2"/>
  <c r="K173" i="2"/>
  <c r="L173" i="2"/>
  <c r="M173" i="2"/>
  <c r="N173" i="2"/>
  <c r="O173" i="2"/>
  <c r="P173" i="2"/>
  <c r="Q173" i="2"/>
  <c r="R173" i="2"/>
  <c r="S173" i="2"/>
  <c r="T173" i="2"/>
  <c r="U173" i="2"/>
  <c r="B174" i="2"/>
  <c r="C174" i="2"/>
  <c r="D174" i="2"/>
  <c r="E174" i="2"/>
  <c r="F174" i="2"/>
  <c r="G174" i="2"/>
  <c r="H174" i="2"/>
  <c r="I174" i="2"/>
  <c r="J174" i="2"/>
  <c r="K174" i="2"/>
  <c r="L174" i="2"/>
  <c r="M174" i="2"/>
  <c r="N174" i="2"/>
  <c r="O174" i="2"/>
  <c r="P174" i="2"/>
  <c r="Q174" i="2"/>
  <c r="R174" i="2"/>
  <c r="S174" i="2"/>
  <c r="T174" i="2"/>
  <c r="U174" i="2"/>
  <c r="B175" i="2"/>
  <c r="D175" i="2"/>
  <c r="E175" i="2"/>
  <c r="F175" i="2"/>
  <c r="G175" i="2"/>
  <c r="H175" i="2"/>
  <c r="I175" i="2"/>
  <c r="J175" i="2"/>
  <c r="K175" i="2"/>
  <c r="L175" i="2"/>
  <c r="M175" i="2"/>
  <c r="N175" i="2"/>
  <c r="O175" i="2"/>
  <c r="P175" i="2"/>
  <c r="Q175" i="2"/>
  <c r="R175" i="2"/>
  <c r="S175" i="2"/>
  <c r="T175" i="2"/>
  <c r="U175" i="2"/>
  <c r="B176" i="2"/>
  <c r="C176" i="2"/>
  <c r="Y170" i="2" s="1"/>
  <c r="D176" i="2"/>
  <c r="Y192" i="2" s="1"/>
  <c r="E176" i="2"/>
  <c r="F176" i="2"/>
  <c r="G176" i="2"/>
  <c r="H176" i="2"/>
  <c r="Y175" i="2" s="1"/>
  <c r="I176" i="2"/>
  <c r="J176" i="2"/>
  <c r="K176" i="2"/>
  <c r="L176" i="2"/>
  <c r="Y200" i="2" s="1"/>
  <c r="M176" i="2"/>
  <c r="N176" i="2"/>
  <c r="O176" i="2"/>
  <c r="Y182" i="2" s="1"/>
  <c r="P176" i="2"/>
  <c r="Q176" i="2"/>
  <c r="R176" i="2"/>
  <c r="S176" i="2"/>
  <c r="T176" i="2"/>
  <c r="Y208" i="2" s="1"/>
  <c r="U176" i="2"/>
  <c r="B177" i="2"/>
  <c r="C177" i="2"/>
  <c r="D177" i="2"/>
  <c r="E177" i="2"/>
  <c r="F177" i="2"/>
  <c r="G177" i="2"/>
  <c r="H177" i="2"/>
  <c r="I177" i="2"/>
  <c r="J177" i="2"/>
  <c r="K177" i="2"/>
  <c r="L177" i="2"/>
  <c r="M177" i="2"/>
  <c r="N177" i="2"/>
  <c r="O177" i="2"/>
  <c r="P177" i="2"/>
  <c r="Q177" i="2"/>
  <c r="R177" i="2"/>
  <c r="S177" i="2"/>
  <c r="T177" i="2"/>
  <c r="U177" i="2"/>
  <c r="B178" i="2"/>
  <c r="C178" i="2"/>
  <c r="D178" i="2"/>
  <c r="E178" i="2"/>
  <c r="F178" i="2"/>
  <c r="G178" i="2"/>
  <c r="H178" i="2"/>
  <c r="I178" i="2"/>
  <c r="J178" i="2"/>
  <c r="K178" i="2"/>
  <c r="L178" i="2"/>
  <c r="M178" i="2"/>
  <c r="N178" i="2"/>
  <c r="O178" i="2"/>
  <c r="P178" i="2"/>
  <c r="Q178" i="2"/>
  <c r="R178" i="2"/>
  <c r="S178" i="2"/>
  <c r="T178" i="2"/>
  <c r="U178" i="2"/>
  <c r="B179" i="2"/>
  <c r="C179" i="2"/>
  <c r="D179" i="2"/>
  <c r="E179" i="2"/>
  <c r="F179" i="2"/>
  <c r="G179" i="2"/>
  <c r="H179" i="2"/>
  <c r="I179" i="2"/>
  <c r="J179" i="2"/>
  <c r="K179" i="2"/>
  <c r="L179" i="2"/>
  <c r="M179" i="2"/>
  <c r="N179" i="2"/>
  <c r="O179" i="2"/>
  <c r="P179" i="2"/>
  <c r="Q179" i="2"/>
  <c r="R179" i="2"/>
  <c r="S179" i="2"/>
  <c r="T179" i="2"/>
  <c r="U179" i="2"/>
  <c r="B180" i="2"/>
  <c r="C180" i="2"/>
  <c r="D180" i="2"/>
  <c r="E180" i="2"/>
  <c r="F180" i="2"/>
  <c r="G180" i="2"/>
  <c r="H180" i="2"/>
  <c r="I180" i="2"/>
  <c r="J180" i="2"/>
  <c r="K180" i="2"/>
  <c r="L180" i="2"/>
  <c r="M180" i="2"/>
  <c r="N180" i="2"/>
  <c r="O180" i="2"/>
  <c r="P180" i="2"/>
  <c r="Q180" i="2"/>
  <c r="R180" i="2"/>
  <c r="S180" i="2"/>
  <c r="T180" i="2"/>
  <c r="U180" i="2"/>
  <c r="B181" i="2"/>
  <c r="C181" i="2"/>
  <c r="D181" i="2"/>
  <c r="E181" i="2"/>
  <c r="F181" i="2"/>
  <c r="G181" i="2"/>
  <c r="H181" i="2"/>
  <c r="I181" i="2"/>
  <c r="J181" i="2"/>
  <c r="K181" i="2"/>
  <c r="L181" i="2"/>
  <c r="M181" i="2"/>
  <c r="N181" i="2"/>
  <c r="O181" i="2"/>
  <c r="P181" i="2"/>
  <c r="Q181" i="2"/>
  <c r="R181" i="2"/>
  <c r="S181" i="2"/>
  <c r="T181" i="2"/>
  <c r="U181" i="2"/>
  <c r="B182" i="2"/>
  <c r="C182" i="2"/>
  <c r="D182" i="2"/>
  <c r="E182" i="2"/>
  <c r="F182" i="2"/>
  <c r="G182" i="2"/>
  <c r="H182" i="2"/>
  <c r="I182" i="2"/>
  <c r="K182" i="2"/>
  <c r="L182" i="2"/>
  <c r="M182" i="2"/>
  <c r="N182" i="2"/>
  <c r="O182" i="2"/>
  <c r="P182" i="2"/>
  <c r="Q182" i="2"/>
  <c r="R182" i="2"/>
  <c r="S182" i="2"/>
  <c r="T182" i="2"/>
  <c r="U182" i="2"/>
  <c r="B183" i="2"/>
  <c r="C183" i="2"/>
  <c r="D183" i="2"/>
  <c r="Z192" i="2" s="1"/>
  <c r="E183" i="2"/>
  <c r="F183" i="2"/>
  <c r="G183" i="2"/>
  <c r="H183" i="2"/>
  <c r="Z175" i="2" s="1"/>
  <c r="I183" i="2"/>
  <c r="J183" i="2"/>
  <c r="K183" i="2"/>
  <c r="Z199" i="2" s="1"/>
  <c r="L183" i="2"/>
  <c r="M183" i="2"/>
  <c r="N183" i="2"/>
  <c r="O183" i="2"/>
  <c r="Z182" i="2" s="1"/>
  <c r="P183" i="2"/>
  <c r="Z204" i="2" s="1"/>
  <c r="Q183" i="2"/>
  <c r="R183" i="2"/>
  <c r="S183" i="2"/>
  <c r="Z207" i="2" s="1"/>
  <c r="T183" i="2"/>
  <c r="Z187" i="2" s="1"/>
  <c r="U183" i="2"/>
  <c r="B184" i="2"/>
  <c r="C184" i="2"/>
  <c r="D184" i="2"/>
  <c r="E184" i="2"/>
  <c r="F184" i="2"/>
  <c r="G184" i="2"/>
  <c r="H184" i="2"/>
  <c r="I184" i="2"/>
  <c r="J184" i="2"/>
  <c r="K184" i="2"/>
  <c r="L184" i="2"/>
  <c r="M184" i="2"/>
  <c r="N184" i="2"/>
  <c r="O184" i="2"/>
  <c r="P184" i="2"/>
  <c r="Q184" i="2"/>
  <c r="R184" i="2"/>
  <c r="S184" i="2"/>
  <c r="T184" i="2"/>
  <c r="U184" i="2"/>
  <c r="B185" i="2"/>
  <c r="C185" i="2"/>
  <c r="D185" i="2"/>
  <c r="E185" i="2"/>
  <c r="F185" i="2"/>
  <c r="G185" i="2"/>
  <c r="H185" i="2"/>
  <c r="I185" i="2"/>
  <c r="J185" i="2"/>
  <c r="K185" i="2"/>
  <c r="L185" i="2"/>
  <c r="M185" i="2"/>
  <c r="N185" i="2"/>
  <c r="O185" i="2"/>
  <c r="P185" i="2"/>
  <c r="Q185" i="2"/>
  <c r="R185" i="2"/>
  <c r="S185" i="2"/>
  <c r="T185" i="2"/>
  <c r="U185" i="2"/>
  <c r="B186" i="2"/>
  <c r="C186" i="2"/>
  <c r="D186" i="2"/>
  <c r="E186" i="2"/>
  <c r="F186" i="2"/>
  <c r="G186" i="2"/>
  <c r="H186" i="2"/>
  <c r="I186" i="2"/>
  <c r="J186" i="2"/>
  <c r="K186" i="2"/>
  <c r="L186" i="2"/>
  <c r="M186" i="2"/>
  <c r="N186" i="2"/>
  <c r="O186" i="2"/>
  <c r="P186" i="2"/>
  <c r="Q186" i="2"/>
  <c r="R186" i="2"/>
  <c r="S186" i="2"/>
  <c r="T186" i="2"/>
  <c r="B187" i="2"/>
  <c r="C187" i="2"/>
  <c r="D187" i="2"/>
  <c r="E187" i="2"/>
  <c r="F187" i="2"/>
  <c r="G187" i="2"/>
  <c r="H187" i="2"/>
  <c r="I187" i="2"/>
  <c r="J187" i="2"/>
  <c r="K187" i="2"/>
  <c r="L187" i="2"/>
  <c r="M187" i="2"/>
  <c r="N187" i="2"/>
  <c r="O187" i="2"/>
  <c r="P187" i="2"/>
  <c r="Q187" i="2"/>
  <c r="R187" i="2"/>
  <c r="S187" i="2"/>
  <c r="T187" i="2"/>
  <c r="U187" i="2"/>
  <c r="B188" i="2"/>
  <c r="C188" i="2"/>
  <c r="X191" i="2" s="1"/>
  <c r="D188" i="2"/>
  <c r="E188" i="2"/>
  <c r="F188" i="2"/>
  <c r="G188" i="2"/>
  <c r="H188" i="2"/>
  <c r="I188" i="2"/>
  <c r="J188" i="2"/>
  <c r="K188" i="2"/>
  <c r="L188" i="2"/>
  <c r="M188" i="2"/>
  <c r="N188" i="2"/>
  <c r="O188" i="2"/>
  <c r="P188" i="2"/>
  <c r="Q188" i="2"/>
  <c r="R188" i="2"/>
  <c r="S188" i="2"/>
  <c r="X186" i="2" s="1"/>
  <c r="T188" i="2"/>
  <c r="U188" i="2"/>
  <c r="B189" i="2"/>
  <c r="C189" i="2"/>
  <c r="D189" i="2"/>
  <c r="E189" i="2"/>
  <c r="F189" i="2"/>
  <c r="G189" i="2"/>
  <c r="H189" i="2"/>
  <c r="I189" i="2"/>
  <c r="J189" i="2"/>
  <c r="K189" i="2"/>
  <c r="L189" i="2"/>
  <c r="M189" i="2"/>
  <c r="N189" i="2"/>
  <c r="O189" i="2"/>
  <c r="P189" i="2"/>
  <c r="Q189" i="2"/>
  <c r="R189" i="2"/>
  <c r="S189" i="2"/>
  <c r="T189" i="2"/>
  <c r="U189" i="2"/>
  <c r="B190" i="2"/>
  <c r="C190" i="2"/>
  <c r="D190" i="2"/>
  <c r="E190" i="2"/>
  <c r="F190" i="2"/>
  <c r="G190" i="2"/>
  <c r="H190" i="2"/>
  <c r="I190" i="2"/>
  <c r="J190" i="2"/>
  <c r="K190" i="2"/>
  <c r="L190" i="2"/>
  <c r="M190" i="2"/>
  <c r="N190" i="2"/>
  <c r="O190" i="2"/>
  <c r="P190" i="2"/>
  <c r="Q190" i="2"/>
  <c r="R190" i="2"/>
  <c r="S190" i="2"/>
  <c r="T190" i="2"/>
  <c r="U190" i="2"/>
  <c r="B191" i="2"/>
  <c r="C191" i="2"/>
  <c r="D191" i="2"/>
  <c r="E191" i="2"/>
  <c r="F191" i="2"/>
  <c r="G191" i="2"/>
  <c r="H191" i="2"/>
  <c r="I191" i="2"/>
  <c r="J191" i="2"/>
  <c r="K191" i="2"/>
  <c r="L191" i="2"/>
  <c r="M191" i="2"/>
  <c r="N191" i="2"/>
  <c r="O191" i="2"/>
  <c r="P191" i="2"/>
  <c r="Q191" i="2"/>
  <c r="S191" i="2"/>
  <c r="T191" i="2"/>
  <c r="U191" i="2"/>
  <c r="B192" i="2"/>
  <c r="C192" i="2"/>
  <c r="D192" i="2"/>
  <c r="E192" i="2"/>
  <c r="F192" i="2"/>
  <c r="G192" i="2"/>
  <c r="H192" i="2"/>
  <c r="I192" i="2"/>
  <c r="J192" i="2"/>
  <c r="K192" i="2"/>
  <c r="L192" i="2"/>
  <c r="M192" i="2"/>
  <c r="N192" i="2"/>
  <c r="O192" i="2"/>
  <c r="P192" i="2"/>
  <c r="Q192" i="2"/>
  <c r="R192" i="2"/>
  <c r="S192" i="2"/>
  <c r="T192" i="2"/>
  <c r="U192" i="2"/>
  <c r="C169" i="2"/>
  <c r="D169" i="2"/>
  <c r="E169" i="2"/>
  <c r="F169" i="2"/>
  <c r="G169" i="2"/>
  <c r="H169" i="2"/>
  <c r="I169" i="2"/>
  <c r="J169" i="2"/>
  <c r="K169" i="2"/>
  <c r="L169" i="2"/>
  <c r="M169" i="2"/>
  <c r="N169" i="2"/>
  <c r="O169" i="2"/>
  <c r="P169" i="2"/>
  <c r="Q169" i="2"/>
  <c r="S169" i="2"/>
  <c r="T169" i="2"/>
  <c r="U169" i="2"/>
  <c r="B169" i="2"/>
  <c r="B145" i="2"/>
  <c r="C145" i="2"/>
  <c r="D145" i="2"/>
  <c r="E145" i="2"/>
  <c r="F145" i="2"/>
  <c r="G145" i="2"/>
  <c r="H145" i="2"/>
  <c r="I145" i="2"/>
  <c r="J145" i="2"/>
  <c r="K145" i="2"/>
  <c r="L145" i="2"/>
  <c r="M145" i="2"/>
  <c r="N145" i="2"/>
  <c r="O145" i="2"/>
  <c r="P145" i="2"/>
  <c r="Q145" i="2"/>
  <c r="R145" i="2"/>
  <c r="S145" i="2"/>
  <c r="T145" i="2"/>
  <c r="U145" i="2"/>
  <c r="B146" i="2"/>
  <c r="C146" i="2"/>
  <c r="D146" i="2"/>
  <c r="E146" i="2"/>
  <c r="F146" i="2"/>
  <c r="G146" i="2"/>
  <c r="H146" i="2"/>
  <c r="I146" i="2"/>
  <c r="J146" i="2"/>
  <c r="K146" i="2"/>
  <c r="L146" i="2"/>
  <c r="M146" i="2"/>
  <c r="N146" i="2"/>
  <c r="O146" i="2"/>
  <c r="P146" i="2"/>
  <c r="Q146" i="2"/>
  <c r="S146" i="2"/>
  <c r="T146" i="2"/>
  <c r="U146" i="2"/>
  <c r="B147" i="2"/>
  <c r="C147" i="2"/>
  <c r="D147" i="2"/>
  <c r="E147" i="2"/>
  <c r="F147" i="2"/>
  <c r="G147" i="2"/>
  <c r="H147" i="2"/>
  <c r="I147" i="2"/>
  <c r="J147" i="2"/>
  <c r="K147" i="2"/>
  <c r="L147" i="2"/>
  <c r="M147" i="2"/>
  <c r="N147" i="2"/>
  <c r="O147" i="2"/>
  <c r="P147" i="2"/>
  <c r="Q147" i="2"/>
  <c r="R147" i="2"/>
  <c r="S147" i="2"/>
  <c r="T147" i="2"/>
  <c r="U147" i="2"/>
  <c r="B125" i="2"/>
  <c r="C125" i="2"/>
  <c r="D125" i="2"/>
  <c r="E125" i="2"/>
  <c r="F125" i="2"/>
  <c r="G125" i="2"/>
  <c r="H125" i="2"/>
  <c r="I125" i="2"/>
  <c r="J125" i="2"/>
  <c r="AA153" i="2" s="1"/>
  <c r="K125" i="2"/>
  <c r="L125" i="2"/>
  <c r="M125" i="2"/>
  <c r="N125" i="2"/>
  <c r="O125" i="2"/>
  <c r="P125" i="2"/>
  <c r="Q125" i="2"/>
  <c r="R125" i="2"/>
  <c r="S125" i="2"/>
  <c r="T125" i="2"/>
  <c r="U125" i="2"/>
  <c r="B126" i="2"/>
  <c r="C126" i="2"/>
  <c r="D126" i="2"/>
  <c r="E126" i="2"/>
  <c r="F126" i="2"/>
  <c r="G126" i="2"/>
  <c r="H126" i="2"/>
  <c r="I126" i="2"/>
  <c r="J126" i="2"/>
  <c r="K126" i="2"/>
  <c r="L126" i="2"/>
  <c r="M126" i="2"/>
  <c r="N126" i="2"/>
  <c r="O126" i="2"/>
  <c r="P126" i="2"/>
  <c r="Q126" i="2"/>
  <c r="S126" i="2"/>
  <c r="T126" i="2"/>
  <c r="U126" i="2"/>
  <c r="B127" i="2"/>
  <c r="C127" i="2"/>
  <c r="D127" i="2"/>
  <c r="E127" i="2"/>
  <c r="F127" i="2"/>
  <c r="G127" i="2"/>
  <c r="H127" i="2"/>
  <c r="I127" i="2"/>
  <c r="J127" i="2"/>
  <c r="K127" i="2"/>
  <c r="L127" i="2"/>
  <c r="M127" i="2"/>
  <c r="N127" i="2"/>
  <c r="O127" i="2"/>
  <c r="P127" i="2"/>
  <c r="Q127" i="2"/>
  <c r="R127" i="2"/>
  <c r="T127" i="2"/>
  <c r="U127" i="2"/>
  <c r="B128" i="2"/>
  <c r="C128" i="2"/>
  <c r="D128" i="2"/>
  <c r="E128" i="2"/>
  <c r="F128" i="2"/>
  <c r="G128" i="2"/>
  <c r="H128" i="2"/>
  <c r="I128" i="2"/>
  <c r="J128" i="2"/>
  <c r="K128" i="2"/>
  <c r="L128" i="2"/>
  <c r="M128" i="2"/>
  <c r="N128" i="2"/>
  <c r="O128" i="2"/>
  <c r="P128" i="2"/>
  <c r="Q128" i="2"/>
  <c r="R128" i="2"/>
  <c r="S128" i="2"/>
  <c r="T128" i="2"/>
  <c r="U128" i="2"/>
  <c r="B129" i="2"/>
  <c r="C129" i="2"/>
  <c r="D129" i="2"/>
  <c r="E129" i="2"/>
  <c r="F129" i="2"/>
  <c r="G129" i="2"/>
  <c r="H129" i="2"/>
  <c r="I129" i="2"/>
  <c r="J129" i="2"/>
  <c r="K129" i="2"/>
  <c r="L129" i="2"/>
  <c r="M129" i="2"/>
  <c r="N129" i="2"/>
  <c r="O129" i="2"/>
  <c r="P129" i="2"/>
  <c r="Q129" i="2"/>
  <c r="R129" i="2"/>
  <c r="S129" i="2"/>
  <c r="T129" i="2"/>
  <c r="U129" i="2"/>
  <c r="B130" i="2"/>
  <c r="D130" i="2"/>
  <c r="E130" i="2"/>
  <c r="F130" i="2"/>
  <c r="G130" i="2"/>
  <c r="H130" i="2"/>
  <c r="I130" i="2"/>
  <c r="J130" i="2"/>
  <c r="K130" i="2"/>
  <c r="L130" i="2"/>
  <c r="M130" i="2"/>
  <c r="N130" i="2"/>
  <c r="O130" i="2"/>
  <c r="P130" i="2"/>
  <c r="Q130" i="2"/>
  <c r="R130" i="2"/>
  <c r="S130" i="2"/>
  <c r="T130" i="2"/>
  <c r="U130" i="2"/>
  <c r="B131" i="2"/>
  <c r="C131" i="2"/>
  <c r="Y146" i="2" s="1"/>
  <c r="D131" i="2"/>
  <c r="E131" i="2"/>
  <c r="Y148" i="2" s="1"/>
  <c r="F131" i="2"/>
  <c r="G131" i="2"/>
  <c r="Y150" i="2" s="1"/>
  <c r="H131" i="2"/>
  <c r="I131" i="2"/>
  <c r="Y131" i="2" s="1"/>
  <c r="J131" i="2"/>
  <c r="K131" i="2"/>
  <c r="Y154" i="2" s="1"/>
  <c r="L131" i="2"/>
  <c r="M131" i="2"/>
  <c r="Y135" i="2" s="1"/>
  <c r="N131" i="2"/>
  <c r="O131" i="2"/>
  <c r="Y158" i="2" s="1"/>
  <c r="P131" i="2"/>
  <c r="Q131" i="2"/>
  <c r="R131" i="2"/>
  <c r="S131" i="2"/>
  <c r="Y162" i="2" s="1"/>
  <c r="T131" i="2"/>
  <c r="U131" i="2"/>
  <c r="Y143" i="2" s="1"/>
  <c r="B132" i="2"/>
  <c r="C132" i="2"/>
  <c r="D132" i="2"/>
  <c r="E132" i="2"/>
  <c r="F132" i="2"/>
  <c r="G132" i="2"/>
  <c r="H132" i="2"/>
  <c r="I132" i="2"/>
  <c r="J132" i="2"/>
  <c r="K132" i="2"/>
  <c r="L132" i="2"/>
  <c r="M132" i="2"/>
  <c r="N132" i="2"/>
  <c r="O132" i="2"/>
  <c r="P132" i="2"/>
  <c r="Q132" i="2"/>
  <c r="R132" i="2"/>
  <c r="S132" i="2"/>
  <c r="T132" i="2"/>
  <c r="U132" i="2"/>
  <c r="B133" i="2"/>
  <c r="C133" i="2"/>
  <c r="D133" i="2"/>
  <c r="E133" i="2"/>
  <c r="F133" i="2"/>
  <c r="G133" i="2"/>
  <c r="H133" i="2"/>
  <c r="I133" i="2"/>
  <c r="J133" i="2"/>
  <c r="K133" i="2"/>
  <c r="L133" i="2"/>
  <c r="M133" i="2"/>
  <c r="N133" i="2"/>
  <c r="O133" i="2"/>
  <c r="P133" i="2"/>
  <c r="Q133" i="2"/>
  <c r="R133" i="2"/>
  <c r="S133" i="2"/>
  <c r="T133" i="2"/>
  <c r="U133" i="2"/>
  <c r="B134" i="2"/>
  <c r="C134" i="2"/>
  <c r="D134" i="2"/>
  <c r="E134" i="2"/>
  <c r="F134" i="2"/>
  <c r="G134" i="2"/>
  <c r="H134" i="2"/>
  <c r="I134" i="2"/>
  <c r="J134" i="2"/>
  <c r="K134" i="2"/>
  <c r="L134" i="2"/>
  <c r="M134" i="2"/>
  <c r="N134" i="2"/>
  <c r="O134" i="2"/>
  <c r="P134" i="2"/>
  <c r="Q134" i="2"/>
  <c r="R134" i="2"/>
  <c r="S134" i="2"/>
  <c r="T134" i="2"/>
  <c r="U134" i="2"/>
  <c r="B135" i="2"/>
  <c r="C135" i="2"/>
  <c r="D135" i="2"/>
  <c r="E135" i="2"/>
  <c r="F135" i="2"/>
  <c r="G135" i="2"/>
  <c r="H135" i="2"/>
  <c r="I135" i="2"/>
  <c r="J135" i="2"/>
  <c r="K135" i="2"/>
  <c r="L135" i="2"/>
  <c r="M135" i="2"/>
  <c r="N135" i="2"/>
  <c r="O135" i="2"/>
  <c r="P135" i="2"/>
  <c r="Q135" i="2"/>
  <c r="R135" i="2"/>
  <c r="S135" i="2"/>
  <c r="T135" i="2"/>
  <c r="U135" i="2"/>
  <c r="B136" i="2"/>
  <c r="C136" i="2"/>
  <c r="D136" i="2"/>
  <c r="E136" i="2"/>
  <c r="F136" i="2"/>
  <c r="G136" i="2"/>
  <c r="H136" i="2"/>
  <c r="I136" i="2"/>
  <c r="J136" i="2"/>
  <c r="K136" i="2"/>
  <c r="L136" i="2"/>
  <c r="M136" i="2"/>
  <c r="N136" i="2"/>
  <c r="O136" i="2"/>
  <c r="P136" i="2"/>
  <c r="Q136" i="2"/>
  <c r="R136" i="2"/>
  <c r="S136" i="2"/>
  <c r="T136" i="2"/>
  <c r="U136" i="2"/>
  <c r="B137" i="2"/>
  <c r="C137" i="2"/>
  <c r="D137" i="2"/>
  <c r="E137" i="2"/>
  <c r="F137" i="2"/>
  <c r="G137" i="2"/>
  <c r="H137" i="2"/>
  <c r="I137" i="2"/>
  <c r="K137" i="2"/>
  <c r="L137" i="2"/>
  <c r="M137" i="2"/>
  <c r="N137" i="2"/>
  <c r="O137" i="2"/>
  <c r="P137" i="2"/>
  <c r="Q137" i="2"/>
  <c r="R137" i="2"/>
  <c r="S137" i="2"/>
  <c r="T137" i="2"/>
  <c r="U137" i="2"/>
  <c r="B138" i="2"/>
  <c r="C138" i="2"/>
  <c r="D138" i="2"/>
  <c r="E138" i="2"/>
  <c r="F138" i="2"/>
  <c r="G138" i="2"/>
  <c r="H138" i="2"/>
  <c r="I138" i="2"/>
  <c r="J138" i="2"/>
  <c r="K138" i="2"/>
  <c r="L138" i="2"/>
  <c r="M138" i="2"/>
  <c r="N138" i="2"/>
  <c r="O138" i="2"/>
  <c r="P138" i="2"/>
  <c r="Q138" i="2"/>
  <c r="R138" i="2"/>
  <c r="S138" i="2"/>
  <c r="T138" i="2"/>
  <c r="U138" i="2"/>
  <c r="B139" i="2"/>
  <c r="C139" i="2"/>
  <c r="D139" i="2"/>
  <c r="E139" i="2"/>
  <c r="F139" i="2"/>
  <c r="G139" i="2"/>
  <c r="H139" i="2"/>
  <c r="I139" i="2"/>
  <c r="J139" i="2"/>
  <c r="K139" i="2"/>
  <c r="L139" i="2"/>
  <c r="M139" i="2"/>
  <c r="N139" i="2"/>
  <c r="O139" i="2"/>
  <c r="P139" i="2"/>
  <c r="Q139" i="2"/>
  <c r="R139" i="2"/>
  <c r="S139" i="2"/>
  <c r="T139" i="2"/>
  <c r="U139" i="2"/>
  <c r="B140" i="2"/>
  <c r="C140" i="2"/>
  <c r="D140" i="2"/>
  <c r="E140" i="2"/>
  <c r="F140" i="2"/>
  <c r="G140" i="2"/>
  <c r="H140" i="2"/>
  <c r="I140" i="2"/>
  <c r="J140" i="2"/>
  <c r="K140" i="2"/>
  <c r="L140" i="2"/>
  <c r="M140" i="2"/>
  <c r="N140" i="2"/>
  <c r="O140" i="2"/>
  <c r="P140" i="2"/>
  <c r="Q140" i="2"/>
  <c r="R140" i="2"/>
  <c r="S140" i="2"/>
  <c r="T140" i="2"/>
  <c r="U140" i="2"/>
  <c r="B141" i="2"/>
  <c r="C141" i="2"/>
  <c r="D141" i="2"/>
  <c r="E141" i="2"/>
  <c r="F141" i="2"/>
  <c r="G141" i="2"/>
  <c r="H141" i="2"/>
  <c r="I141" i="2"/>
  <c r="J141" i="2"/>
  <c r="K141" i="2"/>
  <c r="L141" i="2"/>
  <c r="M141" i="2"/>
  <c r="N141" i="2"/>
  <c r="O141" i="2"/>
  <c r="P141" i="2"/>
  <c r="Q141" i="2"/>
  <c r="R141" i="2"/>
  <c r="S141" i="2"/>
  <c r="T141" i="2"/>
  <c r="B142" i="2"/>
  <c r="C142" i="2"/>
  <c r="D142" i="2"/>
  <c r="E142" i="2"/>
  <c r="F142" i="2"/>
  <c r="G142" i="2"/>
  <c r="H142" i="2"/>
  <c r="I142" i="2"/>
  <c r="J142" i="2"/>
  <c r="K142" i="2"/>
  <c r="L142" i="2"/>
  <c r="M142" i="2"/>
  <c r="N142" i="2"/>
  <c r="O142" i="2"/>
  <c r="P142" i="2"/>
  <c r="Q142" i="2"/>
  <c r="R142" i="2"/>
  <c r="S142" i="2"/>
  <c r="T142" i="2"/>
  <c r="U142" i="2"/>
  <c r="B143" i="2"/>
  <c r="C143" i="2"/>
  <c r="X125" i="2" s="1"/>
  <c r="D143" i="2"/>
  <c r="X126" i="2" s="1"/>
  <c r="E143" i="2"/>
  <c r="F143" i="2"/>
  <c r="G143" i="2"/>
  <c r="H143" i="2"/>
  <c r="I143" i="2"/>
  <c r="J143" i="2"/>
  <c r="K143" i="2"/>
  <c r="L143" i="2"/>
  <c r="M143" i="2"/>
  <c r="N143" i="2"/>
  <c r="O143" i="2"/>
  <c r="P143" i="2"/>
  <c r="X159" i="2" s="1"/>
  <c r="Q143" i="2"/>
  <c r="R143" i="2"/>
  <c r="X161" i="2" s="1"/>
  <c r="S143" i="2"/>
  <c r="X162" i="2" s="1"/>
  <c r="T143" i="2"/>
  <c r="U143" i="2"/>
  <c r="B144" i="2"/>
  <c r="C144" i="2"/>
  <c r="D144" i="2"/>
  <c r="E144" i="2"/>
  <c r="F144" i="2"/>
  <c r="G144" i="2"/>
  <c r="H144" i="2"/>
  <c r="I144" i="2"/>
  <c r="J144" i="2"/>
  <c r="K144" i="2"/>
  <c r="L144" i="2"/>
  <c r="M144" i="2"/>
  <c r="N144" i="2"/>
  <c r="O144" i="2"/>
  <c r="P144" i="2"/>
  <c r="Q144" i="2"/>
  <c r="R144" i="2"/>
  <c r="S144" i="2"/>
  <c r="T144" i="2"/>
  <c r="U144" i="2"/>
  <c r="C124" i="2"/>
  <c r="D124" i="2"/>
  <c r="AA147" i="2" s="1"/>
  <c r="E124" i="2"/>
  <c r="F124" i="2"/>
  <c r="AA128" i="2" s="1"/>
  <c r="G124" i="2"/>
  <c r="H124" i="2"/>
  <c r="AA151" i="2" s="1"/>
  <c r="I124" i="2"/>
  <c r="J124" i="2"/>
  <c r="AA132" i="2" s="1"/>
  <c r="K124" i="2"/>
  <c r="L124" i="2"/>
  <c r="AA155" i="2" s="1"/>
  <c r="M124" i="2"/>
  <c r="N124" i="2"/>
  <c r="AA157" i="2" s="1"/>
  <c r="O124" i="2"/>
  <c r="P124" i="2"/>
  <c r="AA138" i="2" s="1"/>
  <c r="Q124" i="2"/>
  <c r="AA140" i="2"/>
  <c r="S124" i="2"/>
  <c r="T124" i="2"/>
  <c r="AA163" i="2" s="1"/>
  <c r="U124" i="2"/>
  <c r="B124" i="2"/>
  <c r="B77" i="2"/>
  <c r="C77" i="2"/>
  <c r="D77" i="2"/>
  <c r="E77" i="2"/>
  <c r="AA79" i="2" s="1"/>
  <c r="F77" i="2"/>
  <c r="G77" i="2"/>
  <c r="H77" i="2"/>
  <c r="I77" i="2"/>
  <c r="AA83" i="2" s="1"/>
  <c r="J77" i="2"/>
  <c r="K77" i="2"/>
  <c r="L77" i="2"/>
  <c r="M77" i="2"/>
  <c r="N77" i="2"/>
  <c r="O77" i="2"/>
  <c r="P77" i="2"/>
  <c r="Q77" i="2"/>
  <c r="R77" i="2"/>
  <c r="S77" i="2"/>
  <c r="T77" i="2"/>
  <c r="U77" i="2"/>
  <c r="B78" i="2"/>
  <c r="C78" i="2"/>
  <c r="D78" i="2"/>
  <c r="E78" i="2"/>
  <c r="F78" i="2"/>
  <c r="G78" i="2"/>
  <c r="H78" i="2"/>
  <c r="I78" i="2"/>
  <c r="J78" i="2"/>
  <c r="K78" i="2"/>
  <c r="L78" i="2"/>
  <c r="M78" i="2"/>
  <c r="N78" i="2"/>
  <c r="O78" i="2"/>
  <c r="P78" i="2"/>
  <c r="Q78" i="2"/>
  <c r="S78" i="2"/>
  <c r="T78" i="2"/>
  <c r="U78" i="2"/>
  <c r="B79" i="2"/>
  <c r="C79" i="2"/>
  <c r="D79" i="2"/>
  <c r="E79" i="2"/>
  <c r="F79" i="2"/>
  <c r="G79" i="2"/>
  <c r="H79" i="2"/>
  <c r="I79" i="2"/>
  <c r="J79" i="2"/>
  <c r="K79" i="2"/>
  <c r="L79" i="2"/>
  <c r="M79" i="2"/>
  <c r="N79" i="2"/>
  <c r="O79" i="2"/>
  <c r="P79" i="2"/>
  <c r="Q79" i="2"/>
  <c r="R79" i="2"/>
  <c r="T79" i="2"/>
  <c r="U79" i="2"/>
  <c r="B80" i="2"/>
  <c r="C80" i="2"/>
  <c r="D80" i="2"/>
  <c r="E80" i="2"/>
  <c r="F80" i="2"/>
  <c r="G80" i="2"/>
  <c r="H80" i="2"/>
  <c r="I80" i="2"/>
  <c r="J80" i="2"/>
  <c r="K80" i="2"/>
  <c r="L80" i="2"/>
  <c r="AA86" i="2" s="1"/>
  <c r="M80" i="2"/>
  <c r="N80" i="2"/>
  <c r="O80" i="2"/>
  <c r="P80" i="2"/>
  <c r="Q80" i="2"/>
  <c r="R80" i="2"/>
  <c r="S80" i="2"/>
  <c r="T80" i="2"/>
  <c r="U80" i="2"/>
  <c r="B81" i="2"/>
  <c r="C81" i="2"/>
  <c r="D81" i="2"/>
  <c r="E81" i="2"/>
  <c r="F81" i="2"/>
  <c r="G81" i="2"/>
  <c r="H81" i="2"/>
  <c r="I81" i="2"/>
  <c r="J81" i="2"/>
  <c r="K81" i="2"/>
  <c r="L81" i="2"/>
  <c r="M81" i="2"/>
  <c r="N81" i="2"/>
  <c r="O81" i="2"/>
  <c r="P81" i="2"/>
  <c r="Q81" i="2"/>
  <c r="R81" i="2"/>
  <c r="S81" i="2"/>
  <c r="T81" i="2"/>
  <c r="U81" i="2"/>
  <c r="B82" i="2"/>
  <c r="D82" i="2"/>
  <c r="E82" i="2"/>
  <c r="F82" i="2"/>
  <c r="G82" i="2"/>
  <c r="H82" i="2"/>
  <c r="I82" i="2"/>
  <c r="J82" i="2"/>
  <c r="K82" i="2"/>
  <c r="L82" i="2"/>
  <c r="M82" i="2"/>
  <c r="N82" i="2"/>
  <c r="O82" i="2"/>
  <c r="P82" i="2"/>
  <c r="Q82" i="2"/>
  <c r="R82" i="2"/>
  <c r="S82" i="2"/>
  <c r="T82" i="2"/>
  <c r="U82" i="2"/>
  <c r="B83" i="2"/>
  <c r="Y76" i="2" s="1"/>
  <c r="C83" i="2"/>
  <c r="D83" i="2"/>
  <c r="Y99" i="2" s="1"/>
  <c r="E83" i="2"/>
  <c r="F83" i="2"/>
  <c r="Y80" i="2" s="1"/>
  <c r="G83" i="2"/>
  <c r="H83" i="2"/>
  <c r="I83" i="2"/>
  <c r="J83" i="2"/>
  <c r="Y84" i="2" s="1"/>
  <c r="K83" i="2"/>
  <c r="Y85" i="2" s="1"/>
  <c r="L83" i="2"/>
  <c r="M83" i="2"/>
  <c r="Y87" i="2" s="1"/>
  <c r="N83" i="2"/>
  <c r="Y88" i="2" s="1"/>
  <c r="O83" i="2"/>
  <c r="Y89" i="2" s="1"/>
  <c r="P83" i="2"/>
  <c r="Q83" i="2"/>
  <c r="Y112" i="2" s="1"/>
  <c r="R83" i="2"/>
  <c r="S83" i="2"/>
  <c r="T83" i="2"/>
  <c r="Y94" i="2" s="1"/>
  <c r="U83" i="2"/>
  <c r="Y116" i="2" s="1"/>
  <c r="B84" i="2"/>
  <c r="C84" i="2"/>
  <c r="D84" i="2"/>
  <c r="E84" i="2"/>
  <c r="F84" i="2"/>
  <c r="G84" i="2"/>
  <c r="H84" i="2"/>
  <c r="I84" i="2"/>
  <c r="J84" i="2"/>
  <c r="K84" i="2"/>
  <c r="L84" i="2"/>
  <c r="M84" i="2"/>
  <c r="N84" i="2"/>
  <c r="O84" i="2"/>
  <c r="P84" i="2"/>
  <c r="Y90" i="2" s="1"/>
  <c r="Q84" i="2"/>
  <c r="R84" i="2"/>
  <c r="S84" i="2"/>
  <c r="T84" i="2"/>
  <c r="U84" i="2"/>
  <c r="B85" i="2"/>
  <c r="C85" i="2"/>
  <c r="D85" i="2"/>
  <c r="E85" i="2"/>
  <c r="F85" i="2"/>
  <c r="G85" i="2"/>
  <c r="H85" i="2"/>
  <c r="I85" i="2"/>
  <c r="J85" i="2"/>
  <c r="K85" i="2"/>
  <c r="L85" i="2"/>
  <c r="M85" i="2"/>
  <c r="N85" i="2"/>
  <c r="O85" i="2"/>
  <c r="P85" i="2"/>
  <c r="Q85" i="2"/>
  <c r="R85" i="2"/>
  <c r="S85" i="2"/>
  <c r="T85" i="2"/>
  <c r="U85" i="2"/>
  <c r="B86" i="2"/>
  <c r="C86" i="2"/>
  <c r="D86" i="2"/>
  <c r="E86" i="2"/>
  <c r="F86" i="2"/>
  <c r="G86" i="2"/>
  <c r="H86" i="2"/>
  <c r="I86" i="2"/>
  <c r="J86" i="2"/>
  <c r="K86" i="2"/>
  <c r="L86" i="2"/>
  <c r="M86" i="2"/>
  <c r="N86" i="2"/>
  <c r="O86" i="2"/>
  <c r="P86" i="2"/>
  <c r="R86" i="2"/>
  <c r="Y113" i="2" s="1"/>
  <c r="S86" i="2"/>
  <c r="T86" i="2"/>
  <c r="U86" i="2"/>
  <c r="B87" i="2"/>
  <c r="Y97" i="2" s="1"/>
  <c r="C87" i="2"/>
  <c r="D87" i="2"/>
  <c r="E87" i="2"/>
  <c r="F87" i="2"/>
  <c r="Y101" i="2" s="1"/>
  <c r="G87" i="2"/>
  <c r="H87" i="2"/>
  <c r="I87" i="2"/>
  <c r="J87" i="2"/>
  <c r="Y105" i="2" s="1"/>
  <c r="K87" i="2"/>
  <c r="L87" i="2"/>
  <c r="M87" i="2"/>
  <c r="N87" i="2"/>
  <c r="Y109" i="2" s="1"/>
  <c r="O87" i="2"/>
  <c r="P87" i="2"/>
  <c r="Q87" i="2"/>
  <c r="R87" i="2"/>
  <c r="S87" i="2"/>
  <c r="T87" i="2"/>
  <c r="U87" i="2"/>
  <c r="B88" i="2"/>
  <c r="C88" i="2"/>
  <c r="D88" i="2"/>
  <c r="E88" i="2"/>
  <c r="F88" i="2"/>
  <c r="G88" i="2"/>
  <c r="H88" i="2"/>
  <c r="I88" i="2"/>
  <c r="J88" i="2"/>
  <c r="K88" i="2"/>
  <c r="L88" i="2"/>
  <c r="M88" i="2"/>
  <c r="N88" i="2"/>
  <c r="O88" i="2"/>
  <c r="P88" i="2"/>
  <c r="R88" i="2"/>
  <c r="S88" i="2"/>
  <c r="T88" i="2"/>
  <c r="U88" i="2"/>
  <c r="B89" i="2"/>
  <c r="C89" i="2"/>
  <c r="D89" i="2"/>
  <c r="E89" i="2"/>
  <c r="F89" i="2"/>
  <c r="G89" i="2"/>
  <c r="Y102" i="2" s="1"/>
  <c r="H89" i="2"/>
  <c r="I89" i="2"/>
  <c r="K89" i="2"/>
  <c r="Y106" i="2" s="1"/>
  <c r="L89" i="2"/>
  <c r="Y107" i="2" s="1"/>
  <c r="M89" i="2"/>
  <c r="N89" i="2"/>
  <c r="O89" i="2"/>
  <c r="Y110" i="2" s="1"/>
  <c r="P89" i="2"/>
  <c r="Q89" i="2"/>
  <c r="R89" i="2"/>
  <c r="S89" i="2"/>
  <c r="T89" i="2"/>
  <c r="Y115" i="2" s="1"/>
  <c r="U89" i="2"/>
  <c r="B90" i="2"/>
  <c r="Z97" i="2" s="1"/>
  <c r="C90" i="2"/>
  <c r="D90" i="2"/>
  <c r="E90" i="2"/>
  <c r="F90" i="2"/>
  <c r="G90" i="2"/>
  <c r="H90" i="2"/>
  <c r="Z82" i="2" s="1"/>
  <c r="I90" i="2"/>
  <c r="J90" i="2"/>
  <c r="K90" i="2"/>
  <c r="Z85" i="2" s="1"/>
  <c r="L90" i="2"/>
  <c r="Z107" i="2" s="1"/>
  <c r="M90" i="2"/>
  <c r="Z87" i="2" s="1"/>
  <c r="N90" i="2"/>
  <c r="Z88" i="2" s="1"/>
  <c r="O90" i="2"/>
  <c r="P90" i="2"/>
  <c r="Q90" i="2"/>
  <c r="Z91" i="2" s="1"/>
  <c r="R90" i="2"/>
  <c r="Z92" i="2" s="1"/>
  <c r="S90" i="2"/>
  <c r="T90" i="2"/>
  <c r="U90" i="2"/>
  <c r="Z95" i="2" s="1"/>
  <c r="B91" i="2"/>
  <c r="C91" i="2"/>
  <c r="D91" i="2"/>
  <c r="E91" i="2"/>
  <c r="F91" i="2"/>
  <c r="G91" i="2"/>
  <c r="H91" i="2"/>
  <c r="I91" i="2"/>
  <c r="J91" i="2"/>
  <c r="K91" i="2"/>
  <c r="L91" i="2"/>
  <c r="M91" i="2"/>
  <c r="N91" i="2"/>
  <c r="O91" i="2"/>
  <c r="P91" i="2"/>
  <c r="Q91" i="2"/>
  <c r="R91" i="2"/>
  <c r="S91" i="2"/>
  <c r="T91" i="2"/>
  <c r="U91" i="2"/>
  <c r="B92" i="2"/>
  <c r="C92" i="2"/>
  <c r="D92" i="2"/>
  <c r="E92" i="2"/>
  <c r="F92" i="2"/>
  <c r="G92" i="2"/>
  <c r="H92" i="2"/>
  <c r="I92" i="2"/>
  <c r="J92" i="2"/>
  <c r="K92" i="2"/>
  <c r="L92" i="2"/>
  <c r="M92" i="2"/>
  <c r="N92" i="2"/>
  <c r="O92" i="2"/>
  <c r="P92" i="2"/>
  <c r="Q92" i="2"/>
  <c r="R92" i="2"/>
  <c r="S92" i="2"/>
  <c r="T92" i="2"/>
  <c r="U92" i="2"/>
  <c r="B93" i="2"/>
  <c r="C93" i="2"/>
  <c r="D93" i="2"/>
  <c r="E93" i="2"/>
  <c r="F93" i="2"/>
  <c r="G93" i="2"/>
  <c r="H93" i="2"/>
  <c r="I93" i="2"/>
  <c r="J93" i="2"/>
  <c r="K93" i="2"/>
  <c r="L93" i="2"/>
  <c r="M93" i="2"/>
  <c r="N93" i="2"/>
  <c r="O93" i="2"/>
  <c r="P93" i="2"/>
  <c r="Q93" i="2"/>
  <c r="R93" i="2"/>
  <c r="S93" i="2"/>
  <c r="T93" i="2"/>
  <c r="B94" i="2"/>
  <c r="C94" i="2"/>
  <c r="D94" i="2"/>
  <c r="E94" i="2"/>
  <c r="Z79" i="2" s="1"/>
  <c r="F94" i="2"/>
  <c r="G94" i="2"/>
  <c r="H94" i="2"/>
  <c r="I94" i="2"/>
  <c r="Z83" i="2" s="1"/>
  <c r="J94" i="2"/>
  <c r="K94" i="2"/>
  <c r="L94" i="2"/>
  <c r="M94" i="2"/>
  <c r="N94" i="2"/>
  <c r="O94" i="2"/>
  <c r="P94" i="2"/>
  <c r="Q94" i="2"/>
  <c r="Z112" i="2" s="1"/>
  <c r="R94" i="2"/>
  <c r="S94" i="2"/>
  <c r="T94" i="2"/>
  <c r="U94" i="2"/>
  <c r="Z116" i="2" s="1"/>
  <c r="B95" i="2"/>
  <c r="X76" i="2" s="1"/>
  <c r="C95" i="2"/>
  <c r="D95" i="2"/>
  <c r="E95" i="2"/>
  <c r="F95" i="2"/>
  <c r="X101" i="2" s="1"/>
  <c r="G95" i="2"/>
  <c r="H95" i="2"/>
  <c r="I95" i="2"/>
  <c r="J95" i="2"/>
  <c r="X105" i="2" s="1"/>
  <c r="K95" i="2"/>
  <c r="L95" i="2"/>
  <c r="M95" i="2"/>
  <c r="N95" i="2"/>
  <c r="X109" i="2" s="1"/>
  <c r="O95" i="2"/>
  <c r="P95" i="2"/>
  <c r="X90" i="2" s="1"/>
  <c r="Q95" i="2"/>
  <c r="R95" i="2"/>
  <c r="X113" i="2" s="1"/>
  <c r="S95" i="2"/>
  <c r="X114" i="2" s="1"/>
  <c r="T95" i="2"/>
  <c r="U95" i="2"/>
  <c r="X116" i="2" s="1"/>
  <c r="B96" i="2"/>
  <c r="C96" i="2"/>
  <c r="D96" i="2"/>
  <c r="E96" i="2"/>
  <c r="F96" i="2"/>
  <c r="G96" i="2"/>
  <c r="H96" i="2"/>
  <c r="I96" i="2"/>
  <c r="J96" i="2"/>
  <c r="K96" i="2"/>
  <c r="L96" i="2"/>
  <c r="M96" i="2"/>
  <c r="N96" i="2"/>
  <c r="O96" i="2"/>
  <c r="P96" i="2"/>
  <c r="R96" i="2"/>
  <c r="X92" i="2" s="1"/>
  <c r="S96" i="2"/>
  <c r="T96" i="2"/>
  <c r="U96" i="2"/>
  <c r="B97" i="2"/>
  <c r="X97" i="2" s="1"/>
  <c r="C97" i="2"/>
  <c r="D97" i="2"/>
  <c r="E97" i="2"/>
  <c r="F97" i="2"/>
  <c r="G97" i="2"/>
  <c r="H97" i="2"/>
  <c r="I97" i="2"/>
  <c r="J97" i="2"/>
  <c r="K97" i="2"/>
  <c r="L97" i="2"/>
  <c r="M97" i="2"/>
  <c r="N97" i="2"/>
  <c r="O97" i="2"/>
  <c r="P97" i="2"/>
  <c r="Q97" i="2"/>
  <c r="R97" i="2"/>
  <c r="S97" i="2"/>
  <c r="T97" i="2"/>
  <c r="B98" i="2"/>
  <c r="C98" i="2"/>
  <c r="X98" i="2" s="1"/>
  <c r="D98" i="2"/>
  <c r="E98" i="2"/>
  <c r="F98" i="2"/>
  <c r="G98" i="2"/>
  <c r="H98" i="2"/>
  <c r="I98" i="2"/>
  <c r="J98" i="2"/>
  <c r="K98" i="2"/>
  <c r="L98" i="2"/>
  <c r="M98" i="2"/>
  <c r="N98" i="2"/>
  <c r="O98" i="2"/>
  <c r="P98" i="2"/>
  <c r="S98" i="2"/>
  <c r="T98" i="2"/>
  <c r="B99" i="2"/>
  <c r="C99" i="2"/>
  <c r="D99" i="2"/>
  <c r="E99" i="2"/>
  <c r="F99" i="2"/>
  <c r="G99" i="2"/>
  <c r="H99" i="2"/>
  <c r="I99" i="2"/>
  <c r="J99" i="2"/>
  <c r="K99" i="2"/>
  <c r="L99" i="2"/>
  <c r="M99" i="2"/>
  <c r="N99" i="2"/>
  <c r="O99" i="2"/>
  <c r="P99" i="2"/>
  <c r="Q99" i="2"/>
  <c r="R99" i="2"/>
  <c r="S99" i="2"/>
  <c r="T99" i="2"/>
  <c r="U99" i="2"/>
  <c r="C76" i="2"/>
  <c r="AA98" i="2" s="1"/>
  <c r="D76" i="2"/>
  <c r="AA99" i="2" s="1"/>
  <c r="E76" i="2"/>
  <c r="F76" i="2"/>
  <c r="G76" i="2"/>
  <c r="AA102" i="2" s="1"/>
  <c r="H76" i="2"/>
  <c r="AA103" i="2" s="1"/>
  <c r="I76" i="2"/>
  <c r="J76" i="2"/>
  <c r="K76" i="2"/>
  <c r="AA106" i="2" s="1"/>
  <c r="L76" i="2"/>
  <c r="AA107" i="2" s="1"/>
  <c r="N76" i="2"/>
  <c r="O76" i="2"/>
  <c r="P76" i="2"/>
  <c r="AA111" i="2" s="1"/>
  <c r="S76" i="2"/>
  <c r="AA93" i="2" s="1"/>
  <c r="T76" i="2"/>
  <c r="U76" i="2"/>
  <c r="B76" i="2"/>
  <c r="AA97" i="2" s="1"/>
  <c r="B51" i="2"/>
  <c r="C51" i="2"/>
  <c r="D51" i="2"/>
  <c r="E51" i="2"/>
  <c r="X34" i="2" s="1"/>
  <c r="F51" i="2"/>
  <c r="G51" i="2"/>
  <c r="H51" i="2"/>
  <c r="I51" i="2"/>
  <c r="X38" i="2" s="1"/>
  <c r="J51" i="2"/>
  <c r="K51" i="2"/>
  <c r="L51" i="2"/>
  <c r="M51" i="2"/>
  <c r="N51" i="2"/>
  <c r="O51" i="2"/>
  <c r="P51" i="2"/>
  <c r="Q51" i="2"/>
  <c r="X46" i="2" s="1"/>
  <c r="R51" i="2"/>
  <c r="S51" i="2"/>
  <c r="T51" i="2"/>
  <c r="X49" i="2" s="1"/>
  <c r="U51" i="2"/>
  <c r="X50" i="2" s="1"/>
  <c r="B52" i="2"/>
  <c r="C52" i="2"/>
  <c r="D52" i="2"/>
  <c r="E52" i="2"/>
  <c r="F52" i="2"/>
  <c r="G52" i="2"/>
  <c r="H52" i="2"/>
  <c r="I52" i="2"/>
  <c r="J52" i="2"/>
  <c r="K52" i="2"/>
  <c r="L52" i="2"/>
  <c r="M52" i="2"/>
  <c r="N52" i="2"/>
  <c r="O52" i="2"/>
  <c r="P52" i="2"/>
  <c r="Q52" i="2"/>
  <c r="R52" i="2"/>
  <c r="S52" i="2"/>
  <c r="T52" i="2"/>
  <c r="B53" i="2"/>
  <c r="C53" i="2"/>
  <c r="D53" i="2"/>
  <c r="E53" i="2"/>
  <c r="F53" i="2"/>
  <c r="G53" i="2"/>
  <c r="H53" i="2"/>
  <c r="I53" i="2"/>
  <c r="J53" i="2"/>
  <c r="X39" i="2" s="1"/>
  <c r="K53" i="2"/>
  <c r="L53" i="2"/>
  <c r="M53" i="2"/>
  <c r="N53" i="2"/>
  <c r="O53" i="2"/>
  <c r="P53" i="2"/>
  <c r="Q53" i="2"/>
  <c r="S53" i="2"/>
  <c r="T53" i="2"/>
  <c r="B54" i="2"/>
  <c r="C54" i="2"/>
  <c r="D54" i="2"/>
  <c r="X33" i="2" s="1"/>
  <c r="E54" i="2"/>
  <c r="F54" i="2"/>
  <c r="G54" i="2"/>
  <c r="H54" i="2"/>
  <c r="X37" i="2" s="1"/>
  <c r="I54" i="2"/>
  <c r="J54" i="2"/>
  <c r="K54" i="2"/>
  <c r="L54" i="2"/>
  <c r="M54" i="2"/>
  <c r="N54" i="2"/>
  <c r="O54" i="2"/>
  <c r="P54" i="2"/>
  <c r="Q54" i="2"/>
  <c r="R54" i="2"/>
  <c r="S54" i="2"/>
  <c r="T54" i="2"/>
  <c r="U54" i="2"/>
  <c r="B32" i="2"/>
  <c r="C32" i="2"/>
  <c r="D32" i="2"/>
  <c r="E32" i="2"/>
  <c r="F32" i="2"/>
  <c r="G32" i="2"/>
  <c r="H32" i="2"/>
  <c r="I32" i="2"/>
  <c r="J32" i="2"/>
  <c r="K32" i="2"/>
  <c r="L32" i="2"/>
  <c r="M32" i="2"/>
  <c r="N32" i="2"/>
  <c r="O32" i="2"/>
  <c r="P32" i="2"/>
  <c r="Q32" i="2"/>
  <c r="AA46" i="2" s="1"/>
  <c r="R32" i="2"/>
  <c r="S32" i="2"/>
  <c r="T32" i="2"/>
  <c r="U32" i="2"/>
  <c r="B33" i="2"/>
  <c r="C33" i="2"/>
  <c r="D33" i="2"/>
  <c r="E33" i="2"/>
  <c r="F33" i="2"/>
  <c r="G33" i="2"/>
  <c r="H33" i="2"/>
  <c r="I33" i="2"/>
  <c r="J33" i="2"/>
  <c r="K33" i="2"/>
  <c r="L33" i="2"/>
  <c r="M33" i="2"/>
  <c r="N33" i="2"/>
  <c r="O33" i="2"/>
  <c r="P33" i="2"/>
  <c r="Q33" i="2"/>
  <c r="S33" i="2"/>
  <c r="T33" i="2"/>
  <c r="U33" i="2"/>
  <c r="B34" i="2"/>
  <c r="C34" i="2"/>
  <c r="D34" i="2"/>
  <c r="E34" i="2"/>
  <c r="F34" i="2"/>
  <c r="G34" i="2"/>
  <c r="H34" i="2"/>
  <c r="I34" i="2"/>
  <c r="J34" i="2"/>
  <c r="K34" i="2"/>
  <c r="L34" i="2"/>
  <c r="M34" i="2"/>
  <c r="N34" i="2"/>
  <c r="O34" i="2"/>
  <c r="P34" i="2"/>
  <c r="Q34" i="2"/>
  <c r="R34" i="2"/>
  <c r="T34" i="2"/>
  <c r="U34" i="2"/>
  <c r="B35" i="2"/>
  <c r="C35" i="2"/>
  <c r="D35" i="2"/>
  <c r="E35" i="2"/>
  <c r="F35" i="2"/>
  <c r="G35" i="2"/>
  <c r="H35" i="2"/>
  <c r="I35" i="2"/>
  <c r="J35" i="2"/>
  <c r="K35" i="2"/>
  <c r="L35" i="2"/>
  <c r="M35" i="2"/>
  <c r="N35" i="2"/>
  <c r="O35" i="2"/>
  <c r="P35" i="2"/>
  <c r="Q35" i="2"/>
  <c r="R35" i="2"/>
  <c r="S35" i="2"/>
  <c r="T35" i="2"/>
  <c r="U35" i="2"/>
  <c r="B36" i="2"/>
  <c r="C36" i="2"/>
  <c r="D36" i="2"/>
  <c r="E36" i="2"/>
  <c r="F36" i="2"/>
  <c r="G36" i="2"/>
  <c r="H36" i="2"/>
  <c r="I36" i="2"/>
  <c r="J36" i="2"/>
  <c r="K36" i="2"/>
  <c r="L36" i="2"/>
  <c r="M36" i="2"/>
  <c r="N36" i="2"/>
  <c r="O36" i="2"/>
  <c r="P36" i="2"/>
  <c r="Q36" i="2"/>
  <c r="R36" i="2"/>
  <c r="S36" i="2"/>
  <c r="T36" i="2"/>
  <c r="U36" i="2"/>
  <c r="B37" i="2"/>
  <c r="D37" i="2"/>
  <c r="E37" i="2"/>
  <c r="F37" i="2"/>
  <c r="G37" i="2"/>
  <c r="H37" i="2"/>
  <c r="I37" i="2"/>
  <c r="J37" i="2"/>
  <c r="K37" i="2"/>
  <c r="L37" i="2"/>
  <c r="M37" i="2"/>
  <c r="N37" i="2"/>
  <c r="O37" i="2"/>
  <c r="P37" i="2"/>
  <c r="Q37" i="2"/>
  <c r="R37" i="2"/>
  <c r="S37" i="2"/>
  <c r="T37" i="2"/>
  <c r="U37" i="2"/>
  <c r="B38" i="2"/>
  <c r="Y52" i="2" s="1"/>
  <c r="C38" i="2"/>
  <c r="Y53" i="2" s="1"/>
  <c r="D38" i="2"/>
  <c r="E38" i="2"/>
  <c r="F38" i="2"/>
  <c r="Y56" i="2" s="1"/>
  <c r="G38" i="2"/>
  <c r="Y57" i="2" s="1"/>
  <c r="H38" i="2"/>
  <c r="I38" i="2"/>
  <c r="J38" i="2"/>
  <c r="Y60" i="2" s="1"/>
  <c r="K38" i="2"/>
  <c r="Y40" i="2" s="1"/>
  <c r="L38" i="2"/>
  <c r="M38" i="2"/>
  <c r="Y42" i="2" s="1"/>
  <c r="N38" i="2"/>
  <c r="O38" i="2"/>
  <c r="Y65" i="2" s="1"/>
  <c r="P38" i="2"/>
  <c r="Q38" i="2"/>
  <c r="R38" i="2"/>
  <c r="S38" i="2"/>
  <c r="Y69" i="2" s="1"/>
  <c r="T38" i="2"/>
  <c r="U38" i="2"/>
  <c r="B39" i="2"/>
  <c r="C39" i="2"/>
  <c r="D39" i="2"/>
  <c r="E39" i="2"/>
  <c r="F39" i="2"/>
  <c r="G39" i="2"/>
  <c r="H39" i="2"/>
  <c r="I39" i="2"/>
  <c r="J39" i="2"/>
  <c r="K39" i="2"/>
  <c r="L39" i="2"/>
  <c r="M39" i="2"/>
  <c r="N39" i="2"/>
  <c r="O39" i="2"/>
  <c r="P39" i="2"/>
  <c r="Q39" i="2"/>
  <c r="R39" i="2"/>
  <c r="S39" i="2"/>
  <c r="T39" i="2"/>
  <c r="U39" i="2"/>
  <c r="B40" i="2"/>
  <c r="C40" i="2"/>
  <c r="D40" i="2"/>
  <c r="E40" i="2"/>
  <c r="F40" i="2"/>
  <c r="G40" i="2"/>
  <c r="H40" i="2"/>
  <c r="I40" i="2"/>
  <c r="J40" i="2"/>
  <c r="K40" i="2"/>
  <c r="L40" i="2"/>
  <c r="M40" i="2"/>
  <c r="N40" i="2"/>
  <c r="O40" i="2"/>
  <c r="P40" i="2"/>
  <c r="Q40" i="2"/>
  <c r="R40" i="2"/>
  <c r="S40" i="2"/>
  <c r="T40" i="2"/>
  <c r="U40" i="2"/>
  <c r="B41" i="2"/>
  <c r="C41" i="2"/>
  <c r="D41" i="2"/>
  <c r="E41" i="2"/>
  <c r="F41" i="2"/>
  <c r="G41" i="2"/>
  <c r="H41" i="2"/>
  <c r="I41" i="2"/>
  <c r="J41" i="2"/>
  <c r="K41" i="2"/>
  <c r="L41" i="2"/>
  <c r="M41" i="2"/>
  <c r="N41" i="2"/>
  <c r="O41" i="2"/>
  <c r="P41" i="2"/>
  <c r="R41" i="2"/>
  <c r="S41" i="2"/>
  <c r="T41" i="2"/>
  <c r="Y70" i="2" s="1"/>
  <c r="U41" i="2"/>
  <c r="B42" i="2"/>
  <c r="C42" i="2"/>
  <c r="D42" i="2"/>
  <c r="Y54" i="2" s="1"/>
  <c r="E42" i="2"/>
  <c r="F42" i="2"/>
  <c r="G42" i="2"/>
  <c r="H42" i="2"/>
  <c r="Y58" i="2" s="1"/>
  <c r="I42" i="2"/>
  <c r="J42" i="2"/>
  <c r="K42" i="2"/>
  <c r="L42" i="2"/>
  <c r="Y62" i="2" s="1"/>
  <c r="M42" i="2"/>
  <c r="N42" i="2"/>
  <c r="O42" i="2"/>
  <c r="P42" i="2"/>
  <c r="Y66" i="2" s="1"/>
  <c r="Q42" i="2"/>
  <c r="R42" i="2"/>
  <c r="S42" i="2"/>
  <c r="T42" i="2"/>
  <c r="U42" i="2"/>
  <c r="B43" i="2"/>
  <c r="C43" i="2"/>
  <c r="D43" i="2"/>
  <c r="E43" i="2"/>
  <c r="F43" i="2"/>
  <c r="G43" i="2"/>
  <c r="H43" i="2"/>
  <c r="I43" i="2"/>
  <c r="J43" i="2"/>
  <c r="K43" i="2"/>
  <c r="L43" i="2"/>
  <c r="M43" i="2"/>
  <c r="N43" i="2"/>
  <c r="O43" i="2"/>
  <c r="P43" i="2"/>
  <c r="R43" i="2"/>
  <c r="S43" i="2"/>
  <c r="T43" i="2"/>
  <c r="U43" i="2"/>
  <c r="Y71" i="2" s="1"/>
  <c r="B44" i="2"/>
  <c r="C44" i="2"/>
  <c r="D44" i="2"/>
  <c r="E44" i="2"/>
  <c r="Y55" i="2" s="1"/>
  <c r="F44" i="2"/>
  <c r="G44" i="2"/>
  <c r="H44" i="2"/>
  <c r="I44" i="2"/>
  <c r="Y59" i="2" s="1"/>
  <c r="K44" i="2"/>
  <c r="L44" i="2"/>
  <c r="M44" i="2"/>
  <c r="N44" i="2"/>
  <c r="Y64" i="2" s="1"/>
  <c r="O44" i="2"/>
  <c r="P44" i="2"/>
  <c r="Q44" i="2"/>
  <c r="Y67" i="2" s="1"/>
  <c r="R44" i="2"/>
  <c r="Y68" i="2" s="1"/>
  <c r="S44" i="2"/>
  <c r="T44" i="2"/>
  <c r="U44" i="2"/>
  <c r="B45" i="2"/>
  <c r="C45" i="2"/>
  <c r="Z32" i="2" s="1"/>
  <c r="D45" i="2"/>
  <c r="Z33" i="2" s="1"/>
  <c r="E45" i="2"/>
  <c r="F45" i="2"/>
  <c r="G45" i="2"/>
  <c r="Z36" i="2" s="1"/>
  <c r="H45" i="2"/>
  <c r="Z37" i="2" s="1"/>
  <c r="I45" i="2"/>
  <c r="Z59" i="2" s="1"/>
  <c r="J45" i="2"/>
  <c r="Z39" i="2" s="1"/>
  <c r="K45" i="2"/>
  <c r="L45" i="2"/>
  <c r="M45" i="2"/>
  <c r="N45" i="2"/>
  <c r="Z43" i="2" s="1"/>
  <c r="O45" i="2"/>
  <c r="Z44" i="2" s="1"/>
  <c r="P45" i="2"/>
  <c r="Z45" i="2" s="1"/>
  <c r="Q45" i="2"/>
  <c r="R45" i="2"/>
  <c r="Z68" i="2" s="1"/>
  <c r="S45" i="2"/>
  <c r="Z48" i="2" s="1"/>
  <c r="T45" i="2"/>
  <c r="Z49" i="2" s="1"/>
  <c r="U45" i="2"/>
  <c r="B46" i="2"/>
  <c r="C46" i="2"/>
  <c r="D46" i="2"/>
  <c r="E46" i="2"/>
  <c r="F46" i="2"/>
  <c r="G46" i="2"/>
  <c r="H46" i="2"/>
  <c r="I46" i="2"/>
  <c r="J46" i="2"/>
  <c r="K46" i="2"/>
  <c r="L46" i="2"/>
  <c r="M46" i="2"/>
  <c r="N46" i="2"/>
  <c r="O46" i="2"/>
  <c r="P46" i="2"/>
  <c r="Q46" i="2"/>
  <c r="R46" i="2"/>
  <c r="S46" i="2"/>
  <c r="T46" i="2"/>
  <c r="U46" i="2"/>
  <c r="B47" i="2"/>
  <c r="C47" i="2"/>
  <c r="D47" i="2"/>
  <c r="E47" i="2"/>
  <c r="F47" i="2"/>
  <c r="G47" i="2"/>
  <c r="H47" i="2"/>
  <c r="I47" i="2"/>
  <c r="J47" i="2"/>
  <c r="K47" i="2"/>
  <c r="L47" i="2"/>
  <c r="M47" i="2"/>
  <c r="N47" i="2"/>
  <c r="O47" i="2"/>
  <c r="P47" i="2"/>
  <c r="Q47" i="2"/>
  <c r="R47" i="2"/>
  <c r="S47" i="2"/>
  <c r="T47" i="2"/>
  <c r="U47" i="2"/>
  <c r="B48" i="2"/>
  <c r="C48" i="2"/>
  <c r="D48" i="2"/>
  <c r="E48" i="2"/>
  <c r="F48" i="2"/>
  <c r="G48" i="2"/>
  <c r="H48" i="2"/>
  <c r="I48" i="2"/>
  <c r="J48" i="2"/>
  <c r="K48" i="2"/>
  <c r="L48" i="2"/>
  <c r="M48" i="2"/>
  <c r="N48" i="2"/>
  <c r="O48" i="2"/>
  <c r="P48" i="2"/>
  <c r="Q48" i="2"/>
  <c r="R48" i="2"/>
  <c r="S48" i="2"/>
  <c r="T48" i="2"/>
  <c r="B49" i="2"/>
  <c r="C49" i="2"/>
  <c r="Z53" i="2" s="1"/>
  <c r="D49" i="2"/>
  <c r="E49" i="2"/>
  <c r="F49" i="2"/>
  <c r="G49" i="2"/>
  <c r="Z57" i="2" s="1"/>
  <c r="H49" i="2"/>
  <c r="I49" i="2"/>
  <c r="J49" i="2"/>
  <c r="K49" i="2"/>
  <c r="Z61" i="2" s="1"/>
  <c r="L49" i="2"/>
  <c r="M49" i="2"/>
  <c r="N49" i="2"/>
  <c r="O49" i="2"/>
  <c r="P49" i="2"/>
  <c r="Q49" i="2"/>
  <c r="R49" i="2"/>
  <c r="S49" i="2"/>
  <c r="T49" i="2"/>
  <c r="U49" i="2"/>
  <c r="B50" i="2"/>
  <c r="C50" i="2"/>
  <c r="X53" i="2" s="1"/>
  <c r="D50" i="2"/>
  <c r="X54" i="2" s="1"/>
  <c r="E50" i="2"/>
  <c r="F50" i="2"/>
  <c r="G50" i="2"/>
  <c r="X57" i="2" s="1"/>
  <c r="H50" i="2"/>
  <c r="X58" i="2" s="1"/>
  <c r="I50" i="2"/>
  <c r="J50" i="2"/>
  <c r="K50" i="2"/>
  <c r="L50" i="2"/>
  <c r="X62" i="2" s="1"/>
  <c r="M50" i="2"/>
  <c r="X42" i="2" s="1"/>
  <c r="N50" i="2"/>
  <c r="O50" i="2"/>
  <c r="X65" i="2" s="1"/>
  <c r="P50" i="2"/>
  <c r="X66" i="2" s="1"/>
  <c r="Q50" i="2"/>
  <c r="R50" i="2"/>
  <c r="X68" i="2" s="1"/>
  <c r="S50" i="2"/>
  <c r="X69" i="2" s="1"/>
  <c r="T50" i="2"/>
  <c r="X70" i="2" s="1"/>
  <c r="U50" i="2"/>
  <c r="F31" i="2"/>
  <c r="G31" i="2"/>
  <c r="H31" i="2"/>
  <c r="AA37" i="2" s="1"/>
  <c r="I31" i="2"/>
  <c r="J31" i="2"/>
  <c r="K31" i="2"/>
  <c r="L31" i="2"/>
  <c r="AA62" i="2" s="1"/>
  <c r="M31" i="2"/>
  <c r="N31" i="2"/>
  <c r="O31" i="2"/>
  <c r="P31" i="2"/>
  <c r="AA45" i="2" s="1"/>
  <c r="S31" i="2"/>
  <c r="T31" i="2"/>
  <c r="U31" i="2"/>
  <c r="C31" i="2"/>
  <c r="AA32" i="2" s="1"/>
  <c r="D31" i="2"/>
  <c r="E31" i="2"/>
  <c r="B31" i="2"/>
  <c r="X219" i="2" l="1"/>
  <c r="Y239" i="2"/>
  <c r="X218" i="2"/>
  <c r="AA243" i="5"/>
  <c r="AA160" i="5"/>
  <c r="X244" i="5"/>
  <c r="X223" i="5"/>
  <c r="X248" i="5"/>
  <c r="X227" i="5"/>
  <c r="Z60" i="5"/>
  <c r="Z47" i="5"/>
  <c r="AA80" i="5"/>
  <c r="AA113" i="5"/>
  <c r="Y83" i="5"/>
  <c r="Y95" i="5"/>
  <c r="AA132" i="5"/>
  <c r="Y146" i="5"/>
  <c r="Y125" i="5"/>
  <c r="Y158" i="5"/>
  <c r="Y143" i="5"/>
  <c r="Z134" i="5"/>
  <c r="X240" i="5"/>
  <c r="X161" i="5"/>
  <c r="AA67" i="5"/>
  <c r="Z64" i="5"/>
  <c r="AA84" i="5"/>
  <c r="Y79" i="5"/>
  <c r="Y100" i="5"/>
  <c r="Y91" i="5"/>
  <c r="Y78" i="5"/>
  <c r="Y150" i="5"/>
  <c r="Y154" i="5"/>
  <c r="Y162" i="5"/>
  <c r="Z135" i="5"/>
  <c r="X139" i="5"/>
  <c r="Z142" i="5"/>
  <c r="X141" i="5"/>
  <c r="Y199" i="5"/>
  <c r="Y203" i="5"/>
  <c r="Y207" i="5"/>
  <c r="Y195" i="5"/>
  <c r="AA63" i="5"/>
  <c r="AA69" i="5"/>
  <c r="Z32" i="5"/>
  <c r="Z36" i="5"/>
  <c r="AA81" i="5"/>
  <c r="Z78" i="5"/>
  <c r="Z101" i="5"/>
  <c r="Z105" i="5"/>
  <c r="Z109" i="5"/>
  <c r="X115" i="5"/>
  <c r="Y104" i="5"/>
  <c r="AA125" i="5"/>
  <c r="AA150" i="5"/>
  <c r="AA154" i="5"/>
  <c r="AA133" i="5"/>
  <c r="AA142" i="5"/>
  <c r="Y147" i="5"/>
  <c r="Y126" i="5"/>
  <c r="Y151" i="5"/>
  <c r="Y155" i="5"/>
  <c r="Y159" i="5"/>
  <c r="Y163" i="5"/>
  <c r="Z147" i="5"/>
  <c r="Z155" i="5"/>
  <c r="Y141" i="5"/>
  <c r="AA195" i="5"/>
  <c r="AA174" i="5"/>
  <c r="Z176" i="5"/>
  <c r="Z174" i="5"/>
  <c r="X169" i="5"/>
  <c r="X190" i="5"/>
  <c r="X177" i="5"/>
  <c r="X185" i="5"/>
  <c r="AA215" i="5"/>
  <c r="Y219" i="5"/>
  <c r="Z214" i="5"/>
  <c r="Z239" i="5"/>
  <c r="Z218" i="5"/>
  <c r="Z243" i="5"/>
  <c r="Z247" i="5"/>
  <c r="Z251" i="5"/>
  <c r="Z230" i="5"/>
  <c r="X252" i="5"/>
  <c r="AA55" i="5"/>
  <c r="AA59" i="5"/>
  <c r="Y99" i="5"/>
  <c r="Y103" i="5"/>
  <c r="Y108" i="5"/>
  <c r="Z98" i="5"/>
  <c r="Z77" i="5"/>
  <c r="Z102" i="5"/>
  <c r="Z106" i="5"/>
  <c r="Z85" i="5"/>
  <c r="Z110" i="5"/>
  <c r="Z114" i="5"/>
  <c r="Z76" i="5"/>
  <c r="Z80" i="5"/>
  <c r="Z84" i="5"/>
  <c r="Z92" i="5"/>
  <c r="X100" i="5"/>
  <c r="X80" i="5"/>
  <c r="X104" i="5"/>
  <c r="X108" i="5"/>
  <c r="X112" i="5"/>
  <c r="X116" i="5"/>
  <c r="Y106" i="5"/>
  <c r="Z164" i="5"/>
  <c r="Z143" i="5"/>
  <c r="X148" i="5"/>
  <c r="X128" i="5"/>
  <c r="X152" i="5"/>
  <c r="X131" i="5"/>
  <c r="Y191" i="5"/>
  <c r="Y186" i="5"/>
  <c r="Z177" i="5"/>
  <c r="Z169" i="5"/>
  <c r="X186" i="5"/>
  <c r="X170" i="5"/>
  <c r="X187" i="5"/>
  <c r="Z236" i="5"/>
  <c r="Z240" i="5"/>
  <c r="Z244" i="5"/>
  <c r="Z223" i="5"/>
  <c r="Z248" i="5"/>
  <c r="Z227" i="5"/>
  <c r="Z231" i="5"/>
  <c r="X235" i="5"/>
  <c r="X239" i="5"/>
  <c r="X243" i="5"/>
  <c r="Y238" i="5"/>
  <c r="Y242" i="5"/>
  <c r="Y246" i="5"/>
  <c r="Y250" i="5"/>
  <c r="Y254" i="5"/>
  <c r="X220" i="5"/>
  <c r="X224" i="5"/>
  <c r="X232" i="5"/>
  <c r="X222" i="5"/>
  <c r="X230" i="5"/>
  <c r="X253" i="5"/>
  <c r="AA60" i="5"/>
  <c r="Z50" i="5"/>
  <c r="AA76" i="5"/>
  <c r="AA101" i="5"/>
  <c r="AA105" i="5"/>
  <c r="AA109" i="5"/>
  <c r="AA94" i="5"/>
  <c r="Y82" i="5"/>
  <c r="Y94" i="5"/>
  <c r="Y86" i="5"/>
  <c r="X110" i="5"/>
  <c r="X114" i="5"/>
  <c r="X76" i="5"/>
  <c r="X84" i="5"/>
  <c r="X93" i="5"/>
  <c r="X98" i="5"/>
  <c r="X106" i="5"/>
  <c r="X103" i="5"/>
  <c r="X111" i="5"/>
  <c r="AA130" i="5"/>
  <c r="Y145" i="5"/>
  <c r="Z154" i="5"/>
  <c r="Z158" i="5"/>
  <c r="X145" i="5"/>
  <c r="X149" i="5"/>
  <c r="X153" i="5"/>
  <c r="X157" i="5"/>
  <c r="AA209" i="5"/>
  <c r="AA177" i="5"/>
  <c r="Y171" i="5"/>
  <c r="Z172" i="5"/>
  <c r="Z201" i="5"/>
  <c r="Z209" i="5"/>
  <c r="X176" i="5"/>
  <c r="X184" i="5"/>
  <c r="Y235" i="5"/>
  <c r="Y239" i="5"/>
  <c r="Y243" i="5"/>
  <c r="Y247" i="5"/>
  <c r="Y251" i="5"/>
  <c r="Y221" i="5"/>
  <c r="Z246" i="5"/>
  <c r="X221" i="5"/>
  <c r="X225" i="5"/>
  <c r="X229" i="5"/>
  <c r="X233" i="5"/>
  <c r="X249" i="5"/>
  <c r="AA52" i="5"/>
  <c r="AA35" i="5"/>
  <c r="AA39" i="5"/>
  <c r="AA68" i="5"/>
  <c r="AA49" i="5"/>
  <c r="AA38" i="5"/>
  <c r="AA50" i="5"/>
  <c r="Z55" i="5"/>
  <c r="Z38" i="5"/>
  <c r="Z63" i="5"/>
  <c r="Z67" i="5"/>
  <c r="X39" i="5"/>
  <c r="X48" i="5"/>
  <c r="AA53" i="5"/>
  <c r="AA57" i="5"/>
  <c r="AA61" i="5"/>
  <c r="AA65" i="5"/>
  <c r="AA71" i="5"/>
  <c r="AA36" i="5"/>
  <c r="Y49" i="5"/>
  <c r="AA40" i="5"/>
  <c r="Y32" i="5"/>
  <c r="Y41" i="5"/>
  <c r="Z52" i="5"/>
  <c r="Z39" i="5"/>
  <c r="AA56" i="5"/>
  <c r="AA70" i="5"/>
  <c r="AA33" i="5"/>
  <c r="AA37" i="5"/>
  <c r="AA41" i="5"/>
  <c r="AA66" i="5"/>
  <c r="AA48" i="5"/>
  <c r="Z34" i="5"/>
  <c r="Y55" i="5"/>
  <c r="Y59" i="5"/>
  <c r="Y71" i="5"/>
  <c r="Y31" i="5"/>
  <c r="X42" i="5"/>
  <c r="Z53" i="5"/>
  <c r="Z57" i="5"/>
  <c r="Z61" i="5"/>
  <c r="Z65" i="5"/>
  <c r="Z48" i="5"/>
  <c r="Z46" i="5"/>
  <c r="Z45" i="5"/>
  <c r="Z70" i="5"/>
  <c r="Z178" i="5"/>
  <c r="Z199" i="5"/>
  <c r="Z186" i="5"/>
  <c r="Z207" i="5"/>
  <c r="Z33" i="5"/>
  <c r="AA34" i="5"/>
  <c r="Y56" i="5"/>
  <c r="Y60" i="5"/>
  <c r="Y64" i="5"/>
  <c r="Y68" i="5"/>
  <c r="X38" i="5"/>
  <c r="Y42" i="5"/>
  <c r="AA44" i="5"/>
  <c r="AA45" i="5"/>
  <c r="AA46" i="5"/>
  <c r="AA47" i="5"/>
  <c r="X56" i="5"/>
  <c r="X60" i="5"/>
  <c r="X64" i="5"/>
  <c r="X50" i="5"/>
  <c r="AA54" i="5"/>
  <c r="AA58" i="5"/>
  <c r="AA62" i="5"/>
  <c r="AA64" i="5"/>
  <c r="AA98" i="5"/>
  <c r="AA102" i="5"/>
  <c r="AA110" i="5"/>
  <c r="Z100" i="5"/>
  <c r="Z83" i="5"/>
  <c r="Z104" i="5"/>
  <c r="Z108" i="5"/>
  <c r="Z87" i="5"/>
  <c r="Z112" i="5"/>
  <c r="Z91" i="5"/>
  <c r="Z116" i="5"/>
  <c r="Z95" i="5"/>
  <c r="AA92" i="5"/>
  <c r="X99" i="5"/>
  <c r="X78" i="5"/>
  <c r="X107" i="5"/>
  <c r="X86" i="5"/>
  <c r="AA111" i="5"/>
  <c r="AA161" i="5"/>
  <c r="AA140" i="5"/>
  <c r="AA172" i="5"/>
  <c r="AA193" i="5"/>
  <c r="AA197" i="5"/>
  <c r="AA176" i="5"/>
  <c r="AA201" i="5"/>
  <c r="AA180" i="5"/>
  <c r="AA205" i="5"/>
  <c r="AA184" i="5"/>
  <c r="Z58" i="5"/>
  <c r="Z191" i="5"/>
  <c r="Z170" i="5"/>
  <c r="Z195" i="5"/>
  <c r="Z238" i="5"/>
  <c r="Z217" i="5"/>
  <c r="Z242" i="5"/>
  <c r="Z221" i="5"/>
  <c r="Z250" i="5"/>
  <c r="Z229" i="5"/>
  <c r="Z233" i="5"/>
  <c r="Z254" i="5"/>
  <c r="X34" i="5"/>
  <c r="X35" i="5"/>
  <c r="Y53" i="5"/>
  <c r="Y57" i="5"/>
  <c r="Y61" i="5"/>
  <c r="Y65" i="5"/>
  <c r="Y69" i="5"/>
  <c r="Y38" i="5"/>
  <c r="Y39" i="5"/>
  <c r="Y40" i="5"/>
  <c r="Z41" i="5"/>
  <c r="Z42" i="5"/>
  <c r="X46" i="5"/>
  <c r="X47" i="5"/>
  <c r="Y48" i="5"/>
  <c r="X53" i="5"/>
  <c r="X57" i="5"/>
  <c r="X61" i="5"/>
  <c r="X65" i="5"/>
  <c r="X69" i="5"/>
  <c r="Y50" i="5"/>
  <c r="Z59" i="5"/>
  <c r="Z69" i="5"/>
  <c r="Z71" i="5"/>
  <c r="AA99" i="5"/>
  <c r="AA78" i="5"/>
  <c r="AA82" i="5"/>
  <c r="AA103" i="5"/>
  <c r="AA107" i="5"/>
  <c r="AA86" i="5"/>
  <c r="Y97" i="5"/>
  <c r="Y80" i="5"/>
  <c r="Y84" i="5"/>
  <c r="Y113" i="5"/>
  <c r="Y92" i="5"/>
  <c r="Z97" i="5"/>
  <c r="AA129" i="5"/>
  <c r="Z125" i="5"/>
  <c r="Z146" i="5"/>
  <c r="Z150" i="5"/>
  <c r="Z129" i="5"/>
  <c r="Z203" i="5"/>
  <c r="X102" i="5"/>
  <c r="X81" i="5"/>
  <c r="AA31" i="5"/>
  <c r="AA32" i="5"/>
  <c r="Y34" i="5"/>
  <c r="Y35" i="5"/>
  <c r="Y36" i="5"/>
  <c r="Y54" i="5"/>
  <c r="Y58" i="5"/>
  <c r="Y62" i="5"/>
  <c r="Y66" i="5"/>
  <c r="Y70" i="5"/>
  <c r="AA42" i="5"/>
  <c r="X43" i="5"/>
  <c r="Y44" i="5"/>
  <c r="Y46" i="5"/>
  <c r="Y47" i="5"/>
  <c r="X54" i="5"/>
  <c r="X58" i="5"/>
  <c r="X62" i="5"/>
  <c r="X66" i="5"/>
  <c r="X70" i="5"/>
  <c r="AA100" i="5"/>
  <c r="AA83" i="5"/>
  <c r="AA104" i="5"/>
  <c r="AA108" i="5"/>
  <c r="AA87" i="5"/>
  <c r="AA93" i="5"/>
  <c r="AA114" i="5"/>
  <c r="Y76" i="5"/>
  <c r="AA112" i="5"/>
  <c r="Y81" i="5"/>
  <c r="X97" i="5"/>
  <c r="X101" i="5"/>
  <c r="X105" i="5"/>
  <c r="X109" i="5"/>
  <c r="X88" i="5"/>
  <c r="X113" i="5"/>
  <c r="X92" i="5"/>
  <c r="Y101" i="5"/>
  <c r="Y105" i="5"/>
  <c r="Y109" i="5"/>
  <c r="Y114" i="5"/>
  <c r="Z86" i="5"/>
  <c r="AA88" i="5"/>
  <c r="Z113" i="5"/>
  <c r="X91" i="5"/>
  <c r="Y93" i="5"/>
  <c r="AA97" i="5"/>
  <c r="Z103" i="5"/>
  <c r="AA126" i="5"/>
  <c r="AA151" i="5"/>
  <c r="AA155" i="5"/>
  <c r="AA143" i="5"/>
  <c r="Y148" i="5"/>
  <c r="Y127" i="5"/>
  <c r="Y152" i="5"/>
  <c r="Y131" i="5"/>
  <c r="Y156" i="5"/>
  <c r="Y135" i="5"/>
  <c r="Y160" i="5"/>
  <c r="Y139" i="5"/>
  <c r="Y164" i="5"/>
  <c r="X146" i="5"/>
  <c r="X150" i="5"/>
  <c r="X129" i="5"/>
  <c r="X154" i="5"/>
  <c r="X133" i="5"/>
  <c r="X158" i="5"/>
  <c r="Z149" i="5"/>
  <c r="Z153" i="5"/>
  <c r="Z157" i="5"/>
  <c r="AA194" i="5"/>
  <c r="AA198" i="5"/>
  <c r="AA202" i="5"/>
  <c r="AA206" i="5"/>
  <c r="Y190" i="5"/>
  <c r="Y185" i="5"/>
  <c r="Z171" i="5"/>
  <c r="Z192" i="5"/>
  <c r="Z196" i="5"/>
  <c r="Z175" i="5"/>
  <c r="Z200" i="5"/>
  <c r="Z179" i="5"/>
  <c r="X173" i="5"/>
  <c r="X172" i="5"/>
  <c r="AA214" i="5"/>
  <c r="AA235" i="5"/>
  <c r="AA251" i="5"/>
  <c r="AA230" i="5"/>
  <c r="AA77" i="5"/>
  <c r="Y111" i="5"/>
  <c r="Y115" i="5"/>
  <c r="Z93" i="5"/>
  <c r="Z94" i="5"/>
  <c r="AA106" i="5"/>
  <c r="AA116" i="5"/>
  <c r="AA148" i="5"/>
  <c r="AA152" i="5"/>
  <c r="AA156" i="5"/>
  <c r="AA139" i="5"/>
  <c r="Y149" i="5"/>
  <c r="Y128" i="5"/>
  <c r="Y153" i="5"/>
  <c r="Y132" i="5"/>
  <c r="Y157" i="5"/>
  <c r="Y136" i="5"/>
  <c r="Y161" i="5"/>
  <c r="Y140" i="5"/>
  <c r="X147" i="5"/>
  <c r="X151" i="5"/>
  <c r="X155" i="5"/>
  <c r="X159" i="5"/>
  <c r="X163" i="5"/>
  <c r="X162" i="5"/>
  <c r="AA237" i="5"/>
  <c r="AA216" i="5"/>
  <c r="AA241" i="5"/>
  <c r="AA220" i="5"/>
  <c r="AA245" i="5"/>
  <c r="AA224" i="5"/>
  <c r="AA249" i="5"/>
  <c r="AA228" i="5"/>
  <c r="AA254" i="5"/>
  <c r="AA233" i="5"/>
  <c r="Y237" i="5"/>
  <c r="Y216" i="5"/>
  <c r="Y220" i="5"/>
  <c r="Y241" i="5"/>
  <c r="Y224" i="5"/>
  <c r="Y245" i="5"/>
  <c r="Y249" i="5"/>
  <c r="Y232" i="5"/>
  <c r="Y253" i="5"/>
  <c r="Y112" i="5"/>
  <c r="Y116" i="5"/>
  <c r="Z90" i="5"/>
  <c r="AA124" i="5"/>
  <c r="AA145" i="5"/>
  <c r="AA149" i="5"/>
  <c r="AA153" i="5"/>
  <c r="AA157" i="5"/>
  <c r="AA162" i="5"/>
  <c r="AA141" i="5"/>
  <c r="AA128" i="5"/>
  <c r="Z124" i="5"/>
  <c r="Z145" i="5"/>
  <c r="Z161" i="5"/>
  <c r="Z140" i="5"/>
  <c r="AA171" i="5"/>
  <c r="AA196" i="5"/>
  <c r="AA200" i="5"/>
  <c r="AA204" i="5"/>
  <c r="Y173" i="5"/>
  <c r="Z187" i="5"/>
  <c r="X193" i="5"/>
  <c r="X197" i="5"/>
  <c r="X201" i="5"/>
  <c r="X205" i="5"/>
  <c r="X209" i="5"/>
  <c r="AA232" i="5"/>
  <c r="Z162" i="5"/>
  <c r="Z141" i="5"/>
  <c r="AA146" i="5"/>
  <c r="AA147" i="5"/>
  <c r="AA158" i="5"/>
  <c r="AA159" i="5"/>
  <c r="AA163" i="5"/>
  <c r="AA190" i="5"/>
  <c r="AA169" i="5"/>
  <c r="AA186" i="5"/>
  <c r="AA173" i="5"/>
  <c r="Y192" i="5"/>
  <c r="Y196" i="5"/>
  <c r="Y175" i="5"/>
  <c r="Y200" i="5"/>
  <c r="Y179" i="5"/>
  <c r="Y204" i="5"/>
  <c r="Y208" i="5"/>
  <c r="X194" i="5"/>
  <c r="X198" i="5"/>
  <c r="X202" i="5"/>
  <c r="X206" i="5"/>
  <c r="AA199" i="5"/>
  <c r="AA203" i="5"/>
  <c r="AA207" i="5"/>
  <c r="AA238" i="5"/>
  <c r="AA217" i="5"/>
  <c r="AA242" i="5"/>
  <c r="AA221" i="5"/>
  <c r="AA246" i="5"/>
  <c r="AA225" i="5"/>
  <c r="AA250" i="5"/>
  <c r="AA229" i="5"/>
  <c r="X218" i="5"/>
  <c r="X217" i="5"/>
  <c r="Y133" i="5"/>
  <c r="Y134" i="5"/>
  <c r="Z163" i="5"/>
  <c r="Z139" i="5"/>
  <c r="X164" i="5"/>
  <c r="AA170" i="5"/>
  <c r="AA187" i="5"/>
  <c r="AA175" i="5"/>
  <c r="Y193" i="5"/>
  <c r="Y197" i="5"/>
  <c r="Y176" i="5"/>
  <c r="Y201" i="5"/>
  <c r="Y180" i="5"/>
  <c r="Y205" i="5"/>
  <c r="Y209" i="5"/>
  <c r="AA179" i="5"/>
  <c r="Z184" i="5"/>
  <c r="X191" i="5"/>
  <c r="X195" i="5"/>
  <c r="X174" i="5"/>
  <c r="X199" i="5"/>
  <c r="X203" i="5"/>
  <c r="X207" i="5"/>
  <c r="Y188" i="5"/>
  <c r="AA192" i="5"/>
  <c r="AA218" i="5"/>
  <c r="AA222" i="5"/>
  <c r="AA252" i="5"/>
  <c r="Z237" i="5"/>
  <c r="Z216" i="5"/>
  <c r="Z241" i="5"/>
  <c r="Z245" i="5"/>
  <c r="Z249" i="5"/>
  <c r="Z232" i="5"/>
  <c r="Z253" i="5"/>
  <c r="X142" i="5"/>
  <c r="AA188" i="5"/>
  <c r="Y194" i="5"/>
  <c r="Y198" i="5"/>
  <c r="Y177" i="5"/>
  <c r="Y202" i="5"/>
  <c r="Y181" i="5"/>
  <c r="Y206" i="5"/>
  <c r="Z185" i="5"/>
  <c r="Y184" i="5"/>
  <c r="AA185" i="5"/>
  <c r="Y187" i="5"/>
  <c r="X192" i="5"/>
  <c r="X171" i="5"/>
  <c r="X196" i="5"/>
  <c r="X200" i="5"/>
  <c r="X204" i="5"/>
  <c r="X208" i="5"/>
  <c r="AA208" i="5"/>
  <c r="AA236" i="5"/>
  <c r="AA240" i="5"/>
  <c r="AA244" i="5"/>
  <c r="AA248" i="5"/>
  <c r="AA253" i="5"/>
  <c r="X238" i="5"/>
  <c r="X242" i="5"/>
  <c r="X246" i="5"/>
  <c r="X250" i="5"/>
  <c r="X254" i="5"/>
  <c r="Y214" i="5"/>
  <c r="Y215" i="5"/>
  <c r="AA219" i="5"/>
  <c r="AA223" i="5"/>
  <c r="AA227" i="5"/>
  <c r="Y244" i="5"/>
  <c r="Y248" i="5"/>
  <c r="Y252" i="5"/>
  <c r="Z215" i="5"/>
  <c r="Z252" i="5"/>
  <c r="AA247" i="2"/>
  <c r="X217" i="2"/>
  <c r="X222" i="2"/>
  <c r="Y229" i="2"/>
  <c r="AA233" i="2"/>
  <c r="AA221" i="2"/>
  <c r="AA217" i="2"/>
  <c r="AA239" i="2"/>
  <c r="Y233" i="2"/>
  <c r="AA246" i="2"/>
  <c r="AA242" i="2"/>
  <c r="X235" i="2"/>
  <c r="Y235" i="2"/>
  <c r="Z215" i="2"/>
  <c r="Z217" i="2"/>
  <c r="Z238" i="2"/>
  <c r="Z242" i="2"/>
  <c r="Z221" i="2"/>
  <c r="Z246" i="2"/>
  <c r="Z225" i="2"/>
  <c r="AA31" i="2"/>
  <c r="AA52" i="2"/>
  <c r="AA44" i="2"/>
  <c r="AA65" i="2"/>
  <c r="X61" i="2"/>
  <c r="X40" i="2"/>
  <c r="Z35" i="2"/>
  <c r="X112" i="2"/>
  <c r="X91" i="2"/>
  <c r="X104" i="2"/>
  <c r="X83" i="2"/>
  <c r="X100" i="2"/>
  <c r="X80" i="2"/>
  <c r="X79" i="2"/>
  <c r="Z90" i="2"/>
  <c r="Z111" i="2"/>
  <c r="Z99" i="2"/>
  <c r="Y79" i="2"/>
  <c r="AA92" i="2"/>
  <c r="AA113" i="2"/>
  <c r="AA162" i="2"/>
  <c r="AA141" i="2"/>
  <c r="AA154" i="2"/>
  <c r="AA133" i="2"/>
  <c r="AA146" i="2"/>
  <c r="AA125" i="2"/>
  <c r="X149" i="2"/>
  <c r="Z157" i="2"/>
  <c r="Z136" i="2"/>
  <c r="Z145" i="2"/>
  <c r="Z124" i="2"/>
  <c r="Y161" i="2"/>
  <c r="Y140" i="2"/>
  <c r="Y153" i="2"/>
  <c r="Y132" i="2"/>
  <c r="Y149" i="2"/>
  <c r="Y128" i="2"/>
  <c r="AA203" i="2"/>
  <c r="AA182" i="2"/>
  <c r="AA195" i="2"/>
  <c r="AA174" i="2"/>
  <c r="X202" i="2"/>
  <c r="X181" i="2"/>
  <c r="X198" i="2"/>
  <c r="X177" i="2"/>
  <c r="X169" i="2"/>
  <c r="X190" i="2"/>
  <c r="Z185" i="2"/>
  <c r="Z206" i="2"/>
  <c r="Z177" i="2"/>
  <c r="Z198" i="2"/>
  <c r="Z190" i="2"/>
  <c r="Z169" i="2"/>
  <c r="Y185" i="2"/>
  <c r="Y177" i="2"/>
  <c r="Y169" i="2"/>
  <c r="Y190" i="2"/>
  <c r="Y41" i="2"/>
  <c r="X48" i="2"/>
  <c r="Z254" i="2"/>
  <c r="AA49" i="2"/>
  <c r="AA70" i="2"/>
  <c r="X56" i="2"/>
  <c r="Z50" i="2"/>
  <c r="AA236" i="2" s="1"/>
  <c r="Z46" i="2"/>
  <c r="Z34" i="2"/>
  <c r="AA110" i="2"/>
  <c r="AA101" i="2"/>
  <c r="X115" i="2"/>
  <c r="X107" i="2"/>
  <c r="X103" i="2"/>
  <c r="X82" i="2"/>
  <c r="Y82" i="2"/>
  <c r="AA91" i="2"/>
  <c r="AA112" i="2"/>
  <c r="AA124" i="2"/>
  <c r="X156" i="2"/>
  <c r="X135" i="2"/>
  <c r="X148" i="2"/>
  <c r="X127" i="2"/>
  <c r="X128" i="2"/>
  <c r="Z160" i="2"/>
  <c r="Z139" i="2"/>
  <c r="Z148" i="2"/>
  <c r="Z127" i="2"/>
  <c r="Y160" i="2"/>
  <c r="AA143" i="2"/>
  <c r="AA139" i="2"/>
  <c r="AA156" i="2"/>
  <c r="AA131" i="2"/>
  <c r="AA152" i="2"/>
  <c r="AA148" i="2"/>
  <c r="AA127" i="2"/>
  <c r="AA190" i="2"/>
  <c r="AA169" i="2"/>
  <c r="AA206" i="2"/>
  <c r="AA185" i="2"/>
  <c r="AA202" i="2"/>
  <c r="AA181" i="2"/>
  <c r="AA198" i="2"/>
  <c r="AA177" i="2"/>
  <c r="AA194" i="2"/>
  <c r="AA173" i="2"/>
  <c r="X209" i="2"/>
  <c r="X188" i="2"/>
  <c r="X205" i="2"/>
  <c r="X184" i="2"/>
  <c r="X201" i="2"/>
  <c r="X180" i="2"/>
  <c r="X197" i="2"/>
  <c r="X172" i="2"/>
  <c r="X173" i="2"/>
  <c r="Z209" i="2"/>
  <c r="Z205" i="2"/>
  <c r="Z184" i="2"/>
  <c r="Z201" i="2"/>
  <c r="Z180" i="2"/>
  <c r="Z197" i="2"/>
  <c r="Z176" i="2"/>
  <c r="Z193" i="2"/>
  <c r="Y209" i="2"/>
  <c r="Y188" i="2"/>
  <c r="Y205" i="2"/>
  <c r="Y184" i="2"/>
  <c r="Y201" i="2"/>
  <c r="Y180" i="2"/>
  <c r="Y197" i="2"/>
  <c r="Y176" i="2"/>
  <c r="Y193" i="2"/>
  <c r="Y172" i="2"/>
  <c r="Y31" i="2"/>
  <c r="Y33" i="2"/>
  <c r="Y35" i="2"/>
  <c r="Y37" i="2"/>
  <c r="Y44" i="2"/>
  <c r="Y46" i="2"/>
  <c r="Y48" i="2"/>
  <c r="Y50" i="2"/>
  <c r="Z55" i="2"/>
  <c r="Y215" i="2" s="1"/>
  <c r="Z64" i="2"/>
  <c r="AA108" i="2"/>
  <c r="AA77" i="2"/>
  <c r="AA81" i="2"/>
  <c r="X86" i="2"/>
  <c r="Y92" i="2"/>
  <c r="Z103" i="2"/>
  <c r="Z188" i="2"/>
  <c r="X238" i="2"/>
  <c r="Z216" i="2"/>
  <c r="AA50" i="2"/>
  <c r="AA71" i="2"/>
  <c r="AA61" i="2"/>
  <c r="AA40" i="2"/>
  <c r="AA36" i="2"/>
  <c r="AA57" i="2"/>
  <c r="Z47" i="2"/>
  <c r="Z31" i="2"/>
  <c r="X108" i="2"/>
  <c r="Z115" i="2"/>
  <c r="Z94" i="2"/>
  <c r="Z86" i="2"/>
  <c r="Y83" i="2"/>
  <c r="AA158" i="2"/>
  <c r="AA137" i="2"/>
  <c r="AA150" i="2"/>
  <c r="AA129" i="2"/>
  <c r="X140" i="2"/>
  <c r="X157" i="2"/>
  <c r="X136" i="2"/>
  <c r="X153" i="2"/>
  <c r="X132" i="2"/>
  <c r="X124" i="2"/>
  <c r="X145" i="2"/>
  <c r="Z161" i="2"/>
  <c r="Z140" i="2"/>
  <c r="Z153" i="2"/>
  <c r="Z132" i="2"/>
  <c r="Z149" i="2"/>
  <c r="Z128" i="2"/>
  <c r="Y157" i="2"/>
  <c r="Y136" i="2"/>
  <c r="Y145" i="2"/>
  <c r="AA207" i="2"/>
  <c r="AA186" i="2"/>
  <c r="AA199" i="2"/>
  <c r="AA178" i="2"/>
  <c r="AA191" i="2"/>
  <c r="AA170" i="2"/>
  <c r="X206" i="2"/>
  <c r="X194" i="2"/>
  <c r="Z181" i="2"/>
  <c r="Z202" i="2"/>
  <c r="Z173" i="2"/>
  <c r="Z194" i="2"/>
  <c r="Y202" i="2"/>
  <c r="Y194" i="2"/>
  <c r="Y173" i="2"/>
  <c r="X35" i="2"/>
  <c r="X44" i="2"/>
  <c r="Y61" i="2"/>
  <c r="AA85" i="2"/>
  <c r="AA34" i="2"/>
  <c r="AA55" i="2"/>
  <c r="AA43" i="2"/>
  <c r="AA64" i="2"/>
  <c r="AA60" i="2"/>
  <c r="AA39" i="2"/>
  <c r="AA35" i="2"/>
  <c r="AA56" i="2"/>
  <c r="X64" i="2"/>
  <c r="X60" i="2"/>
  <c r="X52" i="2"/>
  <c r="X31" i="2"/>
  <c r="Z63" i="2"/>
  <c r="Z236" i="2" s="1"/>
  <c r="Z38" i="2"/>
  <c r="AA95" i="2"/>
  <c r="AA116" i="2"/>
  <c r="AA105" i="2"/>
  <c r="X111" i="2"/>
  <c r="X78" i="2"/>
  <c r="Z114" i="2"/>
  <c r="Z93" i="2"/>
  <c r="Z89" i="2"/>
  <c r="Z110" i="2"/>
  <c r="Z98" i="2"/>
  <c r="Y86" i="2"/>
  <c r="Y78" i="2"/>
  <c r="AA161" i="2"/>
  <c r="X164" i="2"/>
  <c r="X143" i="2"/>
  <c r="X160" i="2"/>
  <c r="X139" i="2"/>
  <c r="X152" i="2"/>
  <c r="X131" i="2"/>
  <c r="Z164" i="2"/>
  <c r="Z143" i="2"/>
  <c r="Z156" i="2"/>
  <c r="Z135" i="2"/>
  <c r="Z152" i="2"/>
  <c r="Z131" i="2"/>
  <c r="Y164" i="2"/>
  <c r="AA33" i="2"/>
  <c r="AA48" i="2"/>
  <c r="AA38" i="2"/>
  <c r="X71" i="2"/>
  <c r="X67" i="2"/>
  <c r="X59" i="2"/>
  <c r="X55" i="2"/>
  <c r="AA47" i="2"/>
  <c r="AA94" i="2"/>
  <c r="AA109" i="2"/>
  <c r="AA104" i="2"/>
  <c r="AA100" i="2"/>
  <c r="X110" i="2"/>
  <c r="X106" i="2"/>
  <c r="X102" i="2"/>
  <c r="X77" i="2"/>
  <c r="Y81" i="2"/>
  <c r="Y77" i="2"/>
  <c r="AA160" i="2"/>
  <c r="X32" i="2"/>
  <c r="X36" i="2"/>
  <c r="X43" i="2"/>
  <c r="X47" i="2"/>
  <c r="Z78" i="2"/>
  <c r="AA90" i="2"/>
  <c r="X95" i="2"/>
  <c r="Y100" i="2"/>
  <c r="Y104" i="2"/>
  <c r="Y108" i="2"/>
  <c r="AA84" i="2"/>
  <c r="AA145" i="2"/>
  <c r="X176" i="2"/>
  <c r="Y181" i="2"/>
  <c r="X185" i="2"/>
  <c r="Z250" i="2"/>
  <c r="AA63" i="2"/>
  <c r="Z237" i="2" s="1"/>
  <c r="Z163" i="2"/>
  <c r="Z142" i="2"/>
  <c r="Z159" i="2"/>
  <c r="Z138" i="2"/>
  <c r="Z155" i="2"/>
  <c r="Z134" i="2"/>
  <c r="Z151" i="2"/>
  <c r="Z130" i="2"/>
  <c r="Z147" i="2"/>
  <c r="AA209" i="2"/>
  <c r="AA188" i="2"/>
  <c r="AA205" i="2"/>
  <c r="AA184" i="2"/>
  <c r="AA201" i="2"/>
  <c r="AA180" i="2"/>
  <c r="AA197" i="2"/>
  <c r="AA176" i="2"/>
  <c r="AA193" i="2"/>
  <c r="AA172" i="2"/>
  <c r="X208" i="2"/>
  <c r="X187" i="2"/>
  <c r="X204" i="2"/>
  <c r="X183" i="2"/>
  <c r="X200" i="2"/>
  <c r="X179" i="2"/>
  <c r="X196" i="2"/>
  <c r="X175" i="2"/>
  <c r="X192" i="2"/>
  <c r="X171" i="2"/>
  <c r="AA41" i="2"/>
  <c r="AA53" i="2"/>
  <c r="AA54" i="2"/>
  <c r="AA58" i="2"/>
  <c r="AA59" i="2"/>
  <c r="AA66" i="2"/>
  <c r="AA67" i="2"/>
  <c r="AA68" i="2"/>
  <c r="AA69" i="2"/>
  <c r="X81" i="2"/>
  <c r="X84" i="2"/>
  <c r="AA114" i="2"/>
  <c r="AA115" i="2"/>
  <c r="AA126" i="2"/>
  <c r="Y129" i="2"/>
  <c r="AA130" i="2"/>
  <c r="Y133" i="2"/>
  <c r="AA134" i="2"/>
  <c r="Y137" i="2"/>
  <c r="Y141" i="2"/>
  <c r="AA142" i="2"/>
  <c r="X170" i="2"/>
  <c r="Z171" i="2"/>
  <c r="Z178" i="2"/>
  <c r="Z196" i="2"/>
  <c r="Y253" i="2"/>
  <c r="Y241" i="2"/>
  <c r="Y220" i="2"/>
  <c r="Y249" i="2"/>
  <c r="Z241" i="2"/>
  <c r="X63" i="2"/>
  <c r="Z162" i="2"/>
  <c r="Z141" i="2"/>
  <c r="Z158" i="2"/>
  <c r="Z137" i="2"/>
  <c r="Z154" i="2"/>
  <c r="Z133" i="2"/>
  <c r="Z150" i="2"/>
  <c r="Z129" i="2"/>
  <c r="Z146" i="2"/>
  <c r="AA208" i="2"/>
  <c r="AA187" i="2"/>
  <c r="AA204" i="2"/>
  <c r="AA183" i="2"/>
  <c r="AA200" i="2"/>
  <c r="AA179" i="2"/>
  <c r="AA196" i="2"/>
  <c r="AA175" i="2"/>
  <c r="AA192" i="2"/>
  <c r="AA171" i="2"/>
  <c r="X207" i="2"/>
  <c r="X203" i="2"/>
  <c r="X199" i="2"/>
  <c r="X195" i="2"/>
  <c r="Y207" i="2"/>
  <c r="Y203" i="2"/>
  <c r="Y199" i="2"/>
  <c r="Y195" i="2"/>
  <c r="X41" i="2"/>
  <c r="AA42" i="2"/>
  <c r="X174" i="2"/>
  <c r="Y179" i="2"/>
  <c r="Y186" i="2"/>
  <c r="X241" i="2"/>
  <c r="X220" i="2"/>
  <c r="X245" i="2"/>
  <c r="X224" i="2"/>
  <c r="X253" i="2"/>
  <c r="AA238" i="2"/>
  <c r="AA250" i="2"/>
  <c r="AA254" i="2"/>
  <c r="Y242" i="2"/>
  <c r="Y221" i="2"/>
  <c r="Y246" i="2"/>
  <c r="Y225" i="2"/>
  <c r="X246" i="2"/>
  <c r="X225" i="2"/>
  <c r="X250" i="2"/>
  <c r="X229" i="2"/>
  <c r="X254" i="2"/>
  <c r="AA240" i="2"/>
  <c r="AA244" i="2"/>
  <c r="AA248" i="2"/>
  <c r="AA252" i="2"/>
  <c r="Z249" i="2"/>
  <c r="Z228" i="2"/>
  <c r="Z232" i="2"/>
  <c r="Z253" i="2"/>
  <c r="X236" i="2"/>
  <c r="Y240" i="2"/>
  <c r="Z244" i="2"/>
  <c r="X252" i="2"/>
  <c r="Y236" i="2"/>
  <c r="Z240" i="2"/>
  <c r="X248" i="2"/>
  <c r="Y252" i="2"/>
  <c r="Y214" i="2"/>
  <c r="Y218" i="2"/>
  <c r="Y222" i="2"/>
  <c r="Y226" i="2"/>
  <c r="Y230" i="2"/>
  <c r="Z214" i="2"/>
  <c r="Z218" i="2"/>
  <c r="Z222" i="2"/>
  <c r="Z226" i="2"/>
  <c r="Z230" i="2"/>
  <c r="AA214" i="2"/>
  <c r="AA215" i="2"/>
  <c r="AA216" i="2"/>
  <c r="AA218" i="2"/>
  <c r="AA219" i="2"/>
  <c r="AA220" i="2"/>
  <c r="AA222" i="2"/>
  <c r="AA223" i="2"/>
  <c r="AA224" i="2"/>
  <c r="AA226" i="2"/>
  <c r="AA227" i="2"/>
  <c r="AA228" i="2"/>
  <c r="AA230" i="2"/>
  <c r="AA231" i="2"/>
  <c r="AA232" i="2"/>
  <c r="Z42" i="2"/>
  <c r="Y63" i="2"/>
  <c r="Z235" i="2" s="1"/>
  <c r="X216" i="2" l="1"/>
  <c r="X237" i="2"/>
  <c r="AA237" i="2"/>
  <c r="Y216" i="2"/>
  <c r="Y237" i="2"/>
  <c r="AA235" i="2"/>
</calcChain>
</file>

<file path=xl/sharedStrings.xml><?xml version="1.0" encoding="utf-8"?>
<sst xmlns="http://schemas.openxmlformats.org/spreadsheetml/2006/main" count="3990" uniqueCount="172">
  <si>
    <t>COX</t>
  </si>
  <si>
    <t>ID</t>
  </si>
  <si>
    <t>Masseter</t>
  </si>
  <si>
    <t>Plantaris</t>
  </si>
  <si>
    <t xml:space="preserve">Rectus femoris </t>
  </si>
  <si>
    <t xml:space="preserve">Pec. Major </t>
  </si>
  <si>
    <t xml:space="preserve">Intercostals </t>
  </si>
  <si>
    <t xml:space="preserve">Diaphragm </t>
  </si>
  <si>
    <t xml:space="preserve">Semitendinosus </t>
  </si>
  <si>
    <t>Glut. Max</t>
  </si>
  <si>
    <t xml:space="preserve">Lower trapezius </t>
  </si>
  <si>
    <t>Soleus</t>
  </si>
  <si>
    <t xml:space="preserve">Biceps femoris </t>
  </si>
  <si>
    <t xml:space="preserve">Vastus medialis </t>
  </si>
  <si>
    <t>Biceps brachii</t>
  </si>
  <si>
    <t xml:space="preserve">Medial trapezius </t>
  </si>
  <si>
    <t>Grastroc</t>
  </si>
  <si>
    <t xml:space="preserve">Erecor spinae </t>
  </si>
  <si>
    <t xml:space="preserve">EDL </t>
  </si>
  <si>
    <t xml:space="preserve">Vastus lateris </t>
  </si>
  <si>
    <t xml:space="preserve">Tibialis anterior </t>
  </si>
  <si>
    <t xml:space="preserve">Triceps </t>
  </si>
  <si>
    <t>LN_F1_249_1e</t>
  </si>
  <si>
    <t>LN_F1_249_2f</t>
  </si>
  <si>
    <t>LN_F1_242_2b</t>
  </si>
  <si>
    <t>LN_F1_242_3c</t>
  </si>
  <si>
    <t>LN_F1_250_l</t>
  </si>
  <si>
    <t>LN_F1_250_o</t>
  </si>
  <si>
    <t>LN_F1_250_m</t>
  </si>
  <si>
    <t>ME_F1_244_a</t>
  </si>
  <si>
    <t>ME_F1_247_h</t>
  </si>
  <si>
    <t>ME_F1_247_g</t>
  </si>
  <si>
    <t>ME_F1_246_e</t>
  </si>
  <si>
    <t>ME_F1_246_f</t>
  </si>
  <si>
    <t>ME_F1_245_h</t>
  </si>
  <si>
    <t>ME_F1_245_i</t>
  </si>
  <si>
    <t>LN_F1_250_X</t>
  </si>
  <si>
    <t>LN_F1_250_Y</t>
  </si>
  <si>
    <t>LN_F1_250_Z</t>
  </si>
  <si>
    <t>LN_F1_250_AL</t>
  </si>
  <si>
    <t>LN_F1_250_AB</t>
  </si>
  <si>
    <t>ME_F1_247_U</t>
  </si>
  <si>
    <t>ME_F1_247_V</t>
  </si>
  <si>
    <t>ME_F1_245_N</t>
  </si>
  <si>
    <t>ME_F1_246_Q</t>
  </si>
  <si>
    <t>ME_F1_246_R</t>
  </si>
  <si>
    <t>HOAD</t>
  </si>
  <si>
    <t>HK</t>
  </si>
  <si>
    <t>LDH</t>
  </si>
  <si>
    <t>CS</t>
  </si>
  <si>
    <t>COX/CS</t>
  </si>
  <si>
    <t>HK/CS</t>
  </si>
  <si>
    <t>HOAD/CS</t>
  </si>
  <si>
    <t>LDH/CS</t>
  </si>
  <si>
    <t>PK/CS</t>
  </si>
  <si>
    <t>Means</t>
  </si>
  <si>
    <t>Highlander-Normoxia</t>
  </si>
  <si>
    <t>Highlander-Hypoxia</t>
  </si>
  <si>
    <t>Lowlander-Normoxia</t>
  </si>
  <si>
    <t>Lowlander-Hypoxia</t>
  </si>
  <si>
    <t xml:space="preserve">SEM </t>
  </si>
  <si>
    <t>SEM</t>
  </si>
  <si>
    <t>NX</t>
  </si>
  <si>
    <t>HX</t>
  </si>
  <si>
    <t>PK</t>
  </si>
  <si>
    <t>CS/COX</t>
  </si>
  <si>
    <t>HK/COX</t>
  </si>
  <si>
    <t>HOAD/COX</t>
  </si>
  <si>
    <t>LDH/COX</t>
  </si>
  <si>
    <t>PK/COX</t>
  </si>
  <si>
    <t>MS</t>
  </si>
  <si>
    <t>IT</t>
  </si>
  <si>
    <t>SL</t>
  </si>
  <si>
    <t>PT</t>
  </si>
  <si>
    <t>RF</t>
  </si>
  <si>
    <t>BF</t>
  </si>
  <si>
    <t>PM</t>
  </si>
  <si>
    <t>DP</t>
  </si>
  <si>
    <t>ST</t>
  </si>
  <si>
    <t>GM</t>
  </si>
  <si>
    <t>LT</t>
  </si>
  <si>
    <t>VM</t>
  </si>
  <si>
    <t>BB</t>
  </si>
  <si>
    <t>MT</t>
  </si>
  <si>
    <t>GR</t>
  </si>
  <si>
    <t>ES</t>
  </si>
  <si>
    <t>EDL</t>
  </si>
  <si>
    <t>VL</t>
  </si>
  <si>
    <t>TA</t>
  </si>
  <si>
    <t>Normoxia HOAD</t>
  </si>
  <si>
    <t>HOAD-Hypoxia</t>
  </si>
  <si>
    <t>COX normoxia</t>
  </si>
  <si>
    <t>COX hypoxia</t>
  </si>
  <si>
    <t xml:space="preserve">HK normoxia </t>
  </si>
  <si>
    <t>HK hypoxia</t>
  </si>
  <si>
    <t>ldh normoxia</t>
  </si>
  <si>
    <t>ldh hypoxia</t>
  </si>
  <si>
    <t>cs normoxia</t>
  </si>
  <si>
    <t>cs hypoxia</t>
  </si>
  <si>
    <t>pk normoxia</t>
  </si>
  <si>
    <t>pk hypoxia</t>
  </si>
  <si>
    <t>TR</t>
  </si>
  <si>
    <t>compare how close to the line of equality each muscle is in normoxia, then in hypoxia, then compare the difference between the two (is the point closer to the line in normoxia or in hypoxia, with different acclimations does the point get closer or further from the line?)</t>
  </si>
  <si>
    <t>Normoxia</t>
  </si>
  <si>
    <t>Hypoxia</t>
  </si>
  <si>
    <t>Highland/lowland-1</t>
  </si>
  <si>
    <t xml:space="preserve">Two letter code </t>
  </si>
  <si>
    <t>p&lt;0.1</t>
  </si>
  <si>
    <t>p&lt;0.05</t>
  </si>
  <si>
    <t>not significant</t>
  </si>
  <si>
    <t xml:space="preserve">Normoxia </t>
  </si>
  <si>
    <t>Lowland-Hypoxia</t>
  </si>
  <si>
    <t>Highland-Hypoxia</t>
  </si>
  <si>
    <t>Diaphragm</t>
  </si>
  <si>
    <t>Triceps</t>
  </si>
  <si>
    <t xml:space="preserve">HK </t>
  </si>
  <si>
    <t xml:space="preserve">CS </t>
  </si>
  <si>
    <t>Muscle</t>
  </si>
  <si>
    <t>MENX</t>
  </si>
  <si>
    <t>LNNX</t>
  </si>
  <si>
    <t>MEHX</t>
  </si>
  <si>
    <t>LNHX</t>
  </si>
  <si>
    <t xml:space="preserve">Name </t>
  </si>
  <si>
    <t>Sex</t>
  </si>
  <si>
    <t>DOB</t>
  </si>
  <si>
    <t>Acclimation</t>
  </si>
  <si>
    <t>Mouse Mass</t>
  </si>
  <si>
    <t>Average Hct</t>
  </si>
  <si>
    <t>Average [Hb]</t>
  </si>
  <si>
    <t xml:space="preserve">Mean Corpuscule Hb </t>
  </si>
  <si>
    <t xml:space="preserve">Average RBC Size </t>
  </si>
  <si>
    <t>masseter</t>
  </si>
  <si>
    <t xml:space="preserve">soleus </t>
  </si>
  <si>
    <t xml:space="preserve">plantaris </t>
  </si>
  <si>
    <t xml:space="preserve">gastroc </t>
  </si>
  <si>
    <t xml:space="preserve">Gluteus maximus </t>
  </si>
  <si>
    <t xml:space="preserve">semintendinosus </t>
  </si>
  <si>
    <t xml:space="preserve">biceps femoris </t>
  </si>
  <si>
    <t xml:space="preserve">vastus lateralis </t>
  </si>
  <si>
    <t>rectus femoris</t>
  </si>
  <si>
    <t xml:space="preserve">vastus medialis </t>
  </si>
  <si>
    <t>triceps</t>
  </si>
  <si>
    <t>biceps</t>
  </si>
  <si>
    <t>lower traps</t>
  </si>
  <si>
    <t>erector spinae</t>
  </si>
  <si>
    <t>medial trap</t>
  </si>
  <si>
    <t xml:space="preserve">pec major </t>
  </si>
  <si>
    <t>diaphragm</t>
  </si>
  <si>
    <t>d/m/y</t>
  </si>
  <si>
    <t>g</t>
  </si>
  <si>
    <t>%</t>
  </si>
  <si>
    <t xml:space="preserve">gHb/dl </t>
  </si>
  <si>
    <t xml:space="preserve">gHb/100 mL </t>
  </si>
  <si>
    <t>um</t>
  </si>
  <si>
    <t xml:space="preserve">muscle removed intact or partially </t>
  </si>
  <si>
    <t>partial</t>
  </si>
  <si>
    <t>intact</t>
  </si>
  <si>
    <t xml:space="preserve">partial </t>
  </si>
  <si>
    <t>F</t>
  </si>
  <si>
    <t>27/6/2018</t>
  </si>
  <si>
    <t>NA</t>
  </si>
  <si>
    <t>M</t>
  </si>
  <si>
    <t>3/23/18</t>
  </si>
  <si>
    <t>4/7/2018</t>
  </si>
  <si>
    <t>18/4/2018</t>
  </si>
  <si>
    <t>6/5/2018</t>
  </si>
  <si>
    <t>28/6/2018</t>
  </si>
  <si>
    <t>21/5/2018</t>
  </si>
  <si>
    <t>22/8/2018</t>
  </si>
  <si>
    <t>11/10/2018</t>
  </si>
  <si>
    <t>15/9/2018</t>
  </si>
  <si>
    <t>12/12/2018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</si>
</sst>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0"/>
  </numFmts>
  <fonts count="7" x14ac:knownFonts="1">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2"/>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CC66"/>
        <bgColor indexed="64"/>
      </patternFill>
    </fill>
    <fill>
      <patternFill patternType="solid">
        <fgColor theme="4" tint="0.39997558519241921"/>
        <bgColor indexed="64"/>
      </patternFill>
    </fill>
    <fill>
      <patternFill patternType="solid">
        <fgColor rgb="FFFF0000"/>
        <bgColor indexed="64"/>
      </patternFill>
    </fill>
    <fill>
      <patternFill patternType="solid">
        <fgColor theme="5" tint="-0.249977111117893"/>
        <bgColor indexed="64"/>
      </patternFill>
    </fill>
  </fills>
  <borders count="2">
    <border>
      <left/>
      <right/>
      <top/>
      <bottom/>
      <diagonal/>
    </border>
    <border>
      <left/>
      <right/>
      <top/>
      <bottom style="double">
        <color indexed="64"/>
      </bottom>
      <diagonal/>
    </border>
  </borders>
  <cellStyleXfs count="1">
    <xf numFmtId="0" fontId="0" fillId="0" borderId="0"/>
  </cellStyleXfs>
  <cellXfs count="70">
    <xf numFmtId="0" fontId="0" fillId="0" borderId="0" xfId="0"/>
    <xf numFmtId="0" fontId="1" fillId="0" borderId="0" xfId="0" applyFont="1"/>
    <xf numFmtId="164" fontId="0" fillId="0" borderId="0" xfId="0" applyNumberFormat="1"/>
    <xf numFmtId="164" fontId="1" fillId="0" borderId="0" xfId="0" applyNumberFormat="1" applyFont="1"/>
    <xf numFmtId="0" fontId="0" fillId="0" borderId="0" xfId="0"/>
    <xf numFmtId="164" fontId="0" fillId="0" borderId="0" xfId="0" applyNumberFormat="1"/>
    <xf numFmtId="0" fontId="0" fillId="0" borderId="0" xfId="0"/>
    <xf numFmtId="0" fontId="1" fillId="0" borderId="0" xfId="0" applyFont="1"/>
    <xf numFmtId="164" fontId="0" fillId="0" borderId="0" xfId="0" applyNumberFormat="1"/>
    <xf numFmtId="164" fontId="1" fillId="0" borderId="0" xfId="0" applyNumberFormat="1" applyFont="1"/>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164" fontId="1" fillId="0" borderId="0" xfId="0" applyNumberFormat="1" applyFont="1"/>
    <xf numFmtId="0" fontId="0" fillId="2" borderId="0" xfId="0" applyFill="1"/>
    <xf numFmtId="0" fontId="0" fillId="0" borderId="0" xfId="0"/>
    <xf numFmtId="0" fontId="1" fillId="0" borderId="0" xfId="0" applyFont="1"/>
    <xf numFmtId="164" fontId="0" fillId="0" borderId="0" xfId="0" applyNumberFormat="1"/>
    <xf numFmtId="0" fontId="0" fillId="0" borderId="0" xfId="0" applyFill="1"/>
    <xf numFmtId="164" fontId="1" fillId="0" borderId="0" xfId="0" applyNumberFormat="1" applyFont="1"/>
    <xf numFmtId="0" fontId="0" fillId="2" borderId="0" xfId="0" applyFill="1"/>
    <xf numFmtId="164" fontId="0" fillId="0" borderId="0" xfId="0" applyNumberFormat="1" applyFill="1"/>
    <xf numFmtId="0" fontId="0" fillId="0" borderId="0" xfId="0"/>
    <xf numFmtId="0" fontId="1" fillId="0" borderId="0" xfId="0" applyFont="1"/>
    <xf numFmtId="164" fontId="0" fillId="0" borderId="0" xfId="0" applyNumberFormat="1"/>
    <xf numFmtId="0" fontId="0" fillId="0" borderId="0" xfId="0" applyFill="1"/>
    <xf numFmtId="164" fontId="1" fillId="0" borderId="0" xfId="0" applyNumberFormat="1" applyFont="1"/>
    <xf numFmtId="0" fontId="0" fillId="2" borderId="0" xfId="0" applyFill="1"/>
    <xf numFmtId="0" fontId="0" fillId="0" borderId="0" xfId="0"/>
    <xf numFmtId="0" fontId="1" fillId="0" borderId="0" xfId="0" applyFont="1"/>
    <xf numFmtId="164" fontId="0" fillId="0" borderId="0" xfId="0" applyNumberFormat="1"/>
    <xf numFmtId="0" fontId="0" fillId="0" borderId="0" xfId="0" applyFill="1"/>
    <xf numFmtId="0" fontId="0" fillId="2" borderId="0" xfId="0" applyFill="1"/>
    <xf numFmtId="0" fontId="0" fillId="0" borderId="0" xfId="0"/>
    <xf numFmtId="0" fontId="1" fillId="0" borderId="0" xfId="0" applyFont="1"/>
    <xf numFmtId="164" fontId="0" fillId="0" borderId="0" xfId="0" applyNumberFormat="1"/>
    <xf numFmtId="0" fontId="0" fillId="0" borderId="0" xfId="0" applyFill="1"/>
    <xf numFmtId="0" fontId="0" fillId="2" borderId="0" xfId="0" applyFill="1"/>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164" fontId="1" fillId="0" borderId="0" xfId="0" applyNumberFormat="1" applyFont="1"/>
    <xf numFmtId="0" fontId="0" fillId="2" borderId="0" xfId="0" applyFill="1"/>
    <xf numFmtId="164" fontId="0" fillId="0" borderId="0" xfId="0" applyNumberFormat="1" applyFill="1"/>
    <xf numFmtId="0" fontId="0" fillId="3" borderId="0" xfId="0" applyFill="1"/>
    <xf numFmtId="164" fontId="0" fillId="3" borderId="0" xfId="0" applyNumberFormat="1" applyFill="1"/>
    <xf numFmtId="0" fontId="2" fillId="4" borderId="0" xfId="0" applyFont="1" applyFill="1"/>
    <xf numFmtId="164" fontId="2" fillId="4" borderId="0" xfId="0" applyNumberFormat="1" applyFont="1" applyFill="1"/>
    <xf numFmtId="0" fontId="0" fillId="4" borderId="0" xfId="0" applyFill="1"/>
    <xf numFmtId="164" fontId="0" fillId="4" borderId="0" xfId="0" applyNumberFormat="1" applyFill="1"/>
    <xf numFmtId="164" fontId="0" fillId="5" borderId="0" xfId="0" applyNumberFormat="1" applyFill="1"/>
    <xf numFmtId="164" fontId="0" fillId="6" borderId="0" xfId="0" applyNumberFormat="1" applyFill="1"/>
    <xf numFmtId="0" fontId="0" fillId="0" borderId="1" xfId="0" applyBorder="1"/>
    <xf numFmtId="2" fontId="0" fillId="0" borderId="0" xfId="0" applyNumberFormat="1"/>
    <xf numFmtId="165" fontId="0" fillId="0" borderId="0" xfId="0" applyNumberFormat="1"/>
    <xf numFmtId="0" fontId="5" fillId="0" borderId="0" xfId="0" applyFont="1"/>
    <xf numFmtId="2" fontId="5" fillId="0" borderId="0" xfId="0" applyNumberFormat="1" applyFont="1"/>
    <xf numFmtId="165" fontId="3" fillId="0" borderId="0" xfId="0" applyNumberFormat="1" applyFont="1"/>
    <xf numFmtId="0" fontId="3" fillId="0" borderId="0" xfId="0" applyFont="1"/>
    <xf numFmtId="2" fontId="3" fillId="0" borderId="0" xfId="0" applyNumberFormat="1" applyFont="1"/>
    <xf numFmtId="0" fontId="6" fillId="0" borderId="0" xfId="0" applyFont="1"/>
    <xf numFmtId="0" fontId="4" fillId="0" borderId="0" xfId="0" applyFont="1"/>
    <xf numFmtId="2" fontId="6" fillId="0" borderId="0" xfId="0" applyNumberFormat="1" applyFont="1"/>
    <xf numFmtId="165" fontId="4" fillId="0" borderId="0" xfId="0" applyNumberFormat="1" applyFont="1"/>
    <xf numFmtId="166"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CC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r>
              <a:rPr lang="en-US" baseline="0"/>
              <a:t> </a:t>
            </a:r>
            <a:r>
              <a:rPr lang="en-US"/>
              <a:t>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test'!$X$3:$X$7</c:f>
              <c:strCache>
                <c:ptCount val="5"/>
                <c:pt idx="0">
                  <c:v>Rectus femoris </c:v>
                </c:pt>
                <c:pt idx="1">
                  <c:v>Diaphragm </c:v>
                </c:pt>
                <c:pt idx="2">
                  <c:v>Lower trapezius </c:v>
                </c:pt>
                <c:pt idx="3">
                  <c:v>Biceps brachii</c:v>
                </c:pt>
                <c:pt idx="4">
                  <c:v>Erecor spinae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test'!$Z$24:$Z$28</c:f>
                <c:numCache>
                  <c:formatCode>General</c:formatCode>
                  <c:ptCount val="5"/>
                  <c:pt idx="0">
                    <c:v>1.7910644192536689</c:v>
                  </c:pt>
                  <c:pt idx="1">
                    <c:v>8.1366739115379811</c:v>
                  </c:pt>
                  <c:pt idx="2">
                    <c:v>1.4166070367601742</c:v>
                  </c:pt>
                  <c:pt idx="3">
                    <c:v>2.3695653167926394</c:v>
                  </c:pt>
                  <c:pt idx="4">
                    <c:v>2.015669194425596</c:v>
                  </c:pt>
                </c:numCache>
              </c:numRef>
            </c:plus>
            <c:minus>
              <c:numRef>
                <c:f>'ME vs LN + wilcox test'!$Z$24:$Z$28</c:f>
                <c:numCache>
                  <c:formatCode>General</c:formatCode>
                  <c:ptCount val="5"/>
                  <c:pt idx="0">
                    <c:v>1.7910644192536689</c:v>
                  </c:pt>
                  <c:pt idx="1">
                    <c:v>8.1366739115379811</c:v>
                  </c:pt>
                  <c:pt idx="2">
                    <c:v>1.4166070367601742</c:v>
                  </c:pt>
                  <c:pt idx="3">
                    <c:v>2.3695653167926394</c:v>
                  </c:pt>
                  <c:pt idx="4">
                    <c:v>2.015669194425596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test'!$Y$24:$Y$28</c:f>
                <c:numCache>
                  <c:formatCode>General</c:formatCode>
                  <c:ptCount val="5"/>
                  <c:pt idx="0">
                    <c:v>1.7382717368347564</c:v>
                  </c:pt>
                  <c:pt idx="1">
                    <c:v>6.6175342902548104</c:v>
                  </c:pt>
                  <c:pt idx="2">
                    <c:v>2.567413861808221</c:v>
                  </c:pt>
                  <c:pt idx="3">
                    <c:v>3.9121113525165643</c:v>
                  </c:pt>
                  <c:pt idx="4">
                    <c:v>8.9651618188217466</c:v>
                  </c:pt>
                </c:numCache>
              </c:numRef>
            </c:plus>
            <c:minus>
              <c:numRef>
                <c:f>'ME vs LN + wilcox test'!$Y$24:$Y$28</c:f>
                <c:numCache>
                  <c:formatCode>General</c:formatCode>
                  <c:ptCount val="5"/>
                  <c:pt idx="0">
                    <c:v>1.7382717368347564</c:v>
                  </c:pt>
                  <c:pt idx="1">
                    <c:v>6.6175342902548104</c:v>
                  </c:pt>
                  <c:pt idx="2">
                    <c:v>2.567413861808221</c:v>
                  </c:pt>
                  <c:pt idx="3">
                    <c:v>3.9121113525165643</c:v>
                  </c:pt>
                  <c:pt idx="4">
                    <c:v>8.9651618188217466</c:v>
                  </c:pt>
                </c:numCache>
              </c:numRef>
            </c:minus>
            <c:spPr>
              <a:noFill/>
              <a:ln w="9525" cap="flat" cmpd="sng" algn="ctr">
                <a:solidFill>
                  <a:schemeClr val="tx1">
                    <a:lumMod val="65000"/>
                    <a:lumOff val="35000"/>
                  </a:schemeClr>
                </a:solidFill>
                <a:round/>
              </a:ln>
              <a:effectLst/>
            </c:spPr>
          </c:errBars>
          <c:xVal>
            <c:numRef>
              <c:f>'ME vs LN + wilcox test'!$Z$3:$Z$7</c:f>
              <c:numCache>
                <c:formatCode>0.000</c:formatCode>
                <c:ptCount val="5"/>
                <c:pt idx="0">
                  <c:v>27.629635466666667</c:v>
                </c:pt>
                <c:pt idx="1">
                  <c:v>58.552055999999993</c:v>
                </c:pt>
                <c:pt idx="2">
                  <c:v>31.055145333333332</c:v>
                </c:pt>
                <c:pt idx="3">
                  <c:v>27.61573906666667</c:v>
                </c:pt>
                <c:pt idx="4">
                  <c:v>16.741097066666665</c:v>
                </c:pt>
              </c:numCache>
            </c:numRef>
          </c:xVal>
          <c:yVal>
            <c:numRef>
              <c:f>'ME vs LN + wilcox test'!$Y$3:$Y$7</c:f>
              <c:numCache>
                <c:formatCode>0.000</c:formatCode>
                <c:ptCount val="5"/>
                <c:pt idx="0">
                  <c:v>32.63219766666667</c:v>
                </c:pt>
                <c:pt idx="1">
                  <c:v>83.707281466666672</c:v>
                </c:pt>
                <c:pt idx="2">
                  <c:v>25.459622799999995</c:v>
                </c:pt>
                <c:pt idx="3">
                  <c:v>37.453255866666666</c:v>
                </c:pt>
                <c:pt idx="4">
                  <c:v>37.916907600000002</c:v>
                </c:pt>
              </c:numCache>
            </c:numRef>
          </c:yVal>
          <c:smooth val="0"/>
          <c:extLst>
            <c:ext xmlns:c16="http://schemas.microsoft.com/office/drawing/2014/chart" uri="{C3380CC4-5D6E-409C-BE32-E72D297353CC}">
              <c16:uniqueId val="{00000000-E0A4-4791-A362-2E91912F2854}"/>
            </c:ext>
          </c:extLst>
        </c:ser>
        <c:ser>
          <c:idx val="1"/>
          <c:order val="1"/>
          <c:tx>
            <c:strRef>
              <c:f>'ME vs LN + wilcox test'!$X$8:$X$22</c:f>
              <c:strCache>
                <c:ptCount val="15"/>
                <c:pt idx="0">
                  <c:v>Masseter</c:v>
                </c:pt>
                <c:pt idx="1">
                  <c:v>Plantaris</c:v>
                </c:pt>
                <c:pt idx="2">
                  <c:v>Pec. Major </c:v>
                </c:pt>
                <c:pt idx="3">
                  <c:v>Intercostals </c:v>
                </c:pt>
                <c:pt idx="4">
                  <c:v>Semitendinosus </c:v>
                </c:pt>
                <c:pt idx="5">
                  <c:v>Glut. Max</c:v>
                </c:pt>
                <c:pt idx="6">
                  <c:v>Soleus</c:v>
                </c:pt>
                <c:pt idx="7">
                  <c:v>Biceps femoris </c:v>
                </c:pt>
                <c:pt idx="8">
                  <c:v>Vastus medialis </c:v>
                </c:pt>
                <c:pt idx="9">
                  <c:v>Medial trapezius </c:v>
                </c:pt>
                <c:pt idx="10">
                  <c:v>Grastroc</c:v>
                </c:pt>
                <c:pt idx="11">
                  <c:v>EDL </c:v>
                </c:pt>
                <c:pt idx="12">
                  <c:v>Vastus lateris </c:v>
                </c:pt>
                <c:pt idx="13">
                  <c:v>Tibialis anterior </c:v>
                </c:pt>
                <c:pt idx="14">
                  <c:v>Triceps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test'!$Z$29:$Z$43</c:f>
                <c:numCache>
                  <c:formatCode>General</c:formatCode>
                  <c:ptCount val="15"/>
                  <c:pt idx="0">
                    <c:v>3.3104438164784908</c:v>
                  </c:pt>
                  <c:pt idx="1">
                    <c:v>5.3384433737847985</c:v>
                  </c:pt>
                  <c:pt idx="2">
                    <c:v>2.3854019313236194</c:v>
                  </c:pt>
                  <c:pt idx="3">
                    <c:v>3.7485101693691889</c:v>
                  </c:pt>
                  <c:pt idx="4">
                    <c:v>3.0093225828041184</c:v>
                  </c:pt>
                  <c:pt idx="5">
                    <c:v>2.851926209056217</c:v>
                  </c:pt>
                  <c:pt idx="6">
                    <c:v>4.3859383181582681</c:v>
                  </c:pt>
                  <c:pt idx="7">
                    <c:v>1.9885375297960683</c:v>
                  </c:pt>
                  <c:pt idx="8">
                    <c:v>2.6026612644216378</c:v>
                  </c:pt>
                  <c:pt idx="9">
                    <c:v>1.7106102919917801</c:v>
                  </c:pt>
                  <c:pt idx="10">
                    <c:v>1.6034297648498625</c:v>
                  </c:pt>
                  <c:pt idx="11">
                    <c:v>5.0238777127549739</c:v>
                  </c:pt>
                  <c:pt idx="12">
                    <c:v>2.4921821183027943</c:v>
                  </c:pt>
                  <c:pt idx="13">
                    <c:v>9.8965033027660496</c:v>
                  </c:pt>
                  <c:pt idx="14">
                    <c:v>6.3279392706144115</c:v>
                  </c:pt>
                </c:numCache>
              </c:numRef>
            </c:plus>
            <c:minus>
              <c:numRef>
                <c:f>'ME vs LN + wilcox test'!$Z$29:$Z$43</c:f>
                <c:numCache>
                  <c:formatCode>General</c:formatCode>
                  <c:ptCount val="15"/>
                  <c:pt idx="0">
                    <c:v>3.3104438164784908</c:v>
                  </c:pt>
                  <c:pt idx="1">
                    <c:v>5.3384433737847985</c:v>
                  </c:pt>
                  <c:pt idx="2">
                    <c:v>2.3854019313236194</c:v>
                  </c:pt>
                  <c:pt idx="3">
                    <c:v>3.7485101693691889</c:v>
                  </c:pt>
                  <c:pt idx="4">
                    <c:v>3.0093225828041184</c:v>
                  </c:pt>
                  <c:pt idx="5">
                    <c:v>2.851926209056217</c:v>
                  </c:pt>
                  <c:pt idx="6">
                    <c:v>4.3859383181582681</c:v>
                  </c:pt>
                  <c:pt idx="7">
                    <c:v>1.9885375297960683</c:v>
                  </c:pt>
                  <c:pt idx="8">
                    <c:v>2.6026612644216378</c:v>
                  </c:pt>
                  <c:pt idx="9">
                    <c:v>1.7106102919917801</c:v>
                  </c:pt>
                  <c:pt idx="10">
                    <c:v>1.6034297648498625</c:v>
                  </c:pt>
                  <c:pt idx="11">
                    <c:v>5.0238777127549739</c:v>
                  </c:pt>
                  <c:pt idx="12">
                    <c:v>2.4921821183027943</c:v>
                  </c:pt>
                  <c:pt idx="13">
                    <c:v>9.8965033027660496</c:v>
                  </c:pt>
                  <c:pt idx="14">
                    <c:v>6.3279392706144115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test'!$Y$29:$Y$43</c:f>
                <c:numCache>
                  <c:formatCode>General</c:formatCode>
                  <c:ptCount val="15"/>
                  <c:pt idx="0">
                    <c:v>7.7791532749214491</c:v>
                  </c:pt>
                  <c:pt idx="1">
                    <c:v>3.9572170433329035</c:v>
                  </c:pt>
                  <c:pt idx="2">
                    <c:v>2.3585954834320675</c:v>
                  </c:pt>
                  <c:pt idx="3">
                    <c:v>7.9512078075435655</c:v>
                  </c:pt>
                  <c:pt idx="4">
                    <c:v>3.6338192154643827</c:v>
                  </c:pt>
                  <c:pt idx="5">
                    <c:v>3.5634789610436766</c:v>
                  </c:pt>
                  <c:pt idx="6">
                    <c:v>2.3631156206013681</c:v>
                  </c:pt>
                  <c:pt idx="7">
                    <c:v>5.5721086908465951</c:v>
                  </c:pt>
                  <c:pt idx="8">
                    <c:v>1.6947433151453875</c:v>
                  </c:pt>
                  <c:pt idx="9">
                    <c:v>6.5026263320366064</c:v>
                  </c:pt>
                  <c:pt idx="10">
                    <c:v>1.9587163828195333</c:v>
                  </c:pt>
                  <c:pt idx="11">
                    <c:v>17.644853811121497</c:v>
                  </c:pt>
                  <c:pt idx="12">
                    <c:v>2.0127570272110931</c:v>
                  </c:pt>
                  <c:pt idx="13">
                    <c:v>3.0311269420322646</c:v>
                  </c:pt>
                  <c:pt idx="14">
                    <c:v>2.5618051941356588</c:v>
                  </c:pt>
                </c:numCache>
              </c:numRef>
            </c:plus>
            <c:minus>
              <c:numRef>
                <c:f>'ME vs LN + wilcox test'!$Y$29:$Y$43</c:f>
                <c:numCache>
                  <c:formatCode>General</c:formatCode>
                  <c:ptCount val="15"/>
                  <c:pt idx="0">
                    <c:v>7.7791532749214491</c:v>
                  </c:pt>
                  <c:pt idx="1">
                    <c:v>3.9572170433329035</c:v>
                  </c:pt>
                  <c:pt idx="2">
                    <c:v>2.3585954834320675</c:v>
                  </c:pt>
                  <c:pt idx="3">
                    <c:v>7.9512078075435655</c:v>
                  </c:pt>
                  <c:pt idx="4">
                    <c:v>3.6338192154643827</c:v>
                  </c:pt>
                  <c:pt idx="5">
                    <c:v>3.5634789610436766</c:v>
                  </c:pt>
                  <c:pt idx="6">
                    <c:v>2.3631156206013681</c:v>
                  </c:pt>
                  <c:pt idx="7">
                    <c:v>5.5721086908465951</c:v>
                  </c:pt>
                  <c:pt idx="8">
                    <c:v>1.6947433151453875</c:v>
                  </c:pt>
                  <c:pt idx="9">
                    <c:v>6.5026263320366064</c:v>
                  </c:pt>
                  <c:pt idx="10">
                    <c:v>1.9587163828195333</c:v>
                  </c:pt>
                  <c:pt idx="11">
                    <c:v>17.644853811121497</c:v>
                  </c:pt>
                  <c:pt idx="12">
                    <c:v>2.0127570272110931</c:v>
                  </c:pt>
                  <c:pt idx="13">
                    <c:v>3.0311269420322646</c:v>
                  </c:pt>
                  <c:pt idx="14">
                    <c:v>2.5618051941356588</c:v>
                  </c:pt>
                </c:numCache>
              </c:numRef>
            </c:minus>
            <c:spPr>
              <a:noFill/>
              <a:ln w="9525" cap="flat" cmpd="sng" algn="ctr">
                <a:solidFill>
                  <a:schemeClr val="tx1">
                    <a:lumMod val="65000"/>
                    <a:lumOff val="35000"/>
                  </a:schemeClr>
                </a:solidFill>
                <a:round/>
              </a:ln>
              <a:effectLst/>
            </c:spPr>
          </c:errBars>
          <c:xVal>
            <c:numRef>
              <c:f>'ME vs LN + wilcox test'!$Z$8:$Z$22</c:f>
              <c:numCache>
                <c:formatCode>0.000</c:formatCode>
                <c:ptCount val="15"/>
                <c:pt idx="0">
                  <c:v>48.4456864</c:v>
                </c:pt>
                <c:pt idx="1">
                  <c:v>25.720487533333333</c:v>
                </c:pt>
                <c:pt idx="2">
                  <c:v>24.808146333333333</c:v>
                </c:pt>
                <c:pt idx="3">
                  <c:v>41.508830400000008</c:v>
                </c:pt>
                <c:pt idx="4">
                  <c:v>32.28544939999999</c:v>
                </c:pt>
                <c:pt idx="5">
                  <c:v>26.073805866666667</c:v>
                </c:pt>
                <c:pt idx="6">
                  <c:v>31.142588666666665</c:v>
                </c:pt>
                <c:pt idx="7">
                  <c:v>17.327487333333334</c:v>
                </c:pt>
                <c:pt idx="8">
                  <c:v>22.406952400000002</c:v>
                </c:pt>
                <c:pt idx="9">
                  <c:v>27.139763733333332</c:v>
                </c:pt>
                <c:pt idx="10">
                  <c:v>17.665325833333334</c:v>
                </c:pt>
                <c:pt idx="11">
                  <c:v>24.412098933333333</c:v>
                </c:pt>
                <c:pt idx="12">
                  <c:v>20.733287000000001</c:v>
                </c:pt>
                <c:pt idx="13">
                  <c:v>34.640416533333322</c:v>
                </c:pt>
                <c:pt idx="14">
                  <c:v>42.709970933333331</c:v>
                </c:pt>
              </c:numCache>
            </c:numRef>
          </c:xVal>
          <c:yVal>
            <c:numRef>
              <c:f>'ME vs LN + wilcox test'!$Y$8:$Y$22</c:f>
              <c:numCache>
                <c:formatCode>0.000</c:formatCode>
                <c:ptCount val="15"/>
                <c:pt idx="0">
                  <c:v>41.861628800000005</c:v>
                </c:pt>
                <c:pt idx="1">
                  <c:v>24.670222200000005</c:v>
                </c:pt>
                <c:pt idx="2">
                  <c:v>22.572905666666667</c:v>
                </c:pt>
                <c:pt idx="3">
                  <c:v>54.2237528</c:v>
                </c:pt>
                <c:pt idx="4">
                  <c:v>34.024437333333331</c:v>
                </c:pt>
                <c:pt idx="5">
                  <c:v>27.204519066666666</c:v>
                </c:pt>
                <c:pt idx="6">
                  <c:v>36.809105733333332</c:v>
                </c:pt>
                <c:pt idx="7">
                  <c:v>29.291909599999997</c:v>
                </c:pt>
                <c:pt idx="8">
                  <c:v>28.182466399999999</c:v>
                </c:pt>
                <c:pt idx="9">
                  <c:v>36.173463599999998</c:v>
                </c:pt>
                <c:pt idx="10">
                  <c:v>21.522309466666666</c:v>
                </c:pt>
                <c:pt idx="11">
                  <c:v>40.131763333333332</c:v>
                </c:pt>
                <c:pt idx="12">
                  <c:v>16.494034199999998</c:v>
                </c:pt>
                <c:pt idx="13">
                  <c:v>29.045933866666665</c:v>
                </c:pt>
                <c:pt idx="14">
                  <c:v>43.054261333333329</c:v>
                </c:pt>
              </c:numCache>
            </c:numRef>
          </c:yVal>
          <c:smooth val="0"/>
          <c:extLst>
            <c:ext xmlns:c16="http://schemas.microsoft.com/office/drawing/2014/chart" uri="{C3380CC4-5D6E-409C-BE32-E72D297353CC}">
              <c16:uniqueId val="{00000002-E0A4-4791-A362-2E91912F2854}"/>
            </c:ext>
          </c:extLst>
        </c:ser>
        <c:ser>
          <c:idx val="2"/>
          <c:order val="2"/>
          <c:tx>
            <c:v>Line of equality</c:v>
          </c:tx>
          <c:spPr>
            <a:ln w="25400" cap="rnd">
              <a:noFill/>
              <a:round/>
            </a:ln>
            <a:effectLst/>
          </c:spPr>
          <c:marker>
            <c:symbol val="circle"/>
            <c:size val="5"/>
            <c:spPr>
              <a:noFill/>
              <a:ln w="9525">
                <a:noFill/>
              </a:ln>
              <a:effectLst/>
            </c:spPr>
          </c:marker>
          <c:dPt>
            <c:idx val="1"/>
            <c:marker>
              <c:symbol val="circle"/>
              <c:size val="5"/>
              <c:spPr>
                <a:noFill/>
                <a:ln w="9525">
                  <a:noFill/>
                </a:ln>
                <a:effectLst/>
              </c:spPr>
            </c:marker>
            <c:bubble3D val="0"/>
            <c:spPr>
              <a:ln w="25400" cap="rnd">
                <a:solidFill>
                  <a:schemeClr val="bg1">
                    <a:lumMod val="75000"/>
                  </a:schemeClr>
                </a:solidFill>
                <a:prstDash val="sysDot"/>
                <a:round/>
              </a:ln>
              <a:effectLst/>
            </c:spPr>
            <c:extLst>
              <c:ext xmlns:c16="http://schemas.microsoft.com/office/drawing/2014/chart" uri="{C3380CC4-5D6E-409C-BE32-E72D297353CC}">
                <c16:uniqueId val="{00000004-E0A4-4791-A362-2E91912F2854}"/>
              </c:ext>
            </c:extLst>
          </c:dPt>
          <c:xVal>
            <c:numLit>
              <c:formatCode>General</c:formatCode>
              <c:ptCount val="2"/>
              <c:pt idx="0">
                <c:v>0</c:v>
              </c:pt>
              <c:pt idx="1">
                <c:v>90</c:v>
              </c:pt>
            </c:numLit>
          </c:xVal>
          <c:yVal>
            <c:numLit>
              <c:formatCode>General</c:formatCode>
              <c:ptCount val="2"/>
              <c:pt idx="0">
                <c:v>0</c:v>
              </c:pt>
              <c:pt idx="1">
                <c:v>90</c:v>
              </c:pt>
            </c:numLit>
          </c:yVal>
          <c:smooth val="0"/>
          <c:extLst>
            <c:ext xmlns:c16="http://schemas.microsoft.com/office/drawing/2014/chart" uri="{C3380CC4-5D6E-409C-BE32-E72D297353CC}">
              <c16:uniqueId val="{00000003-E0A4-4791-A362-2E91912F2854}"/>
            </c:ext>
          </c:extLst>
        </c:ser>
        <c:dLbls>
          <c:showLegendKey val="0"/>
          <c:showVal val="0"/>
          <c:showCatName val="0"/>
          <c:showSerName val="0"/>
          <c:showPercent val="0"/>
          <c:showBubbleSize val="0"/>
        </c:dLbls>
        <c:axId val="673672056"/>
        <c:axId val="673662216"/>
      </c:scatterChart>
      <c:valAx>
        <c:axId val="673672056"/>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62216"/>
        <c:crosses val="autoZero"/>
        <c:crossBetween val="midCat"/>
      </c:valAx>
      <c:valAx>
        <c:axId val="673662216"/>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72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test'!$AC$177</c:f>
              <c:strCache>
                <c:ptCount val="1"/>
                <c:pt idx="0">
                  <c:v>Masseter</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test'!$AE$198</c:f>
                <c:numCache>
                  <c:formatCode>General</c:formatCode>
                  <c:ptCount val="1"/>
                  <c:pt idx="0">
                    <c:v>4.2175169927990437</c:v>
                  </c:pt>
                </c:numCache>
              </c:numRef>
            </c:plus>
            <c:minus>
              <c:numRef>
                <c:f>'ME vs LN + wilcox test'!$AE$198</c:f>
                <c:numCache>
                  <c:formatCode>General</c:formatCode>
                  <c:ptCount val="1"/>
                  <c:pt idx="0">
                    <c:v>4.2175169927990437</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test'!$AD$198</c:f>
                <c:numCache>
                  <c:formatCode>General</c:formatCode>
                  <c:ptCount val="1"/>
                  <c:pt idx="0">
                    <c:v>2.5600958688299738</c:v>
                  </c:pt>
                </c:numCache>
              </c:numRef>
            </c:plus>
            <c:minus>
              <c:numRef>
                <c:f>'ME vs LN + wilcox test'!$AD$198</c:f>
                <c:numCache>
                  <c:formatCode>General</c:formatCode>
                  <c:ptCount val="1"/>
                  <c:pt idx="0">
                    <c:v>2.5600958688299738</c:v>
                  </c:pt>
                </c:numCache>
              </c:numRef>
            </c:minus>
            <c:spPr>
              <a:noFill/>
              <a:ln w="9525" cap="flat" cmpd="sng" algn="ctr">
                <a:solidFill>
                  <a:schemeClr val="tx1">
                    <a:lumMod val="65000"/>
                    <a:lumOff val="35000"/>
                  </a:schemeClr>
                </a:solidFill>
                <a:round/>
              </a:ln>
              <a:effectLst/>
            </c:spPr>
          </c:errBars>
          <c:xVal>
            <c:numRef>
              <c:f>'ME vs LN + wilcox test'!$AE$177</c:f>
              <c:numCache>
                <c:formatCode>0.000</c:formatCode>
                <c:ptCount val="1"/>
                <c:pt idx="0">
                  <c:v>36.702107023809525</c:v>
                </c:pt>
              </c:numCache>
            </c:numRef>
          </c:xVal>
          <c:yVal>
            <c:numRef>
              <c:f>'ME vs LN + wilcox test'!$AD$177</c:f>
              <c:numCache>
                <c:formatCode>0.000</c:formatCode>
                <c:ptCount val="1"/>
                <c:pt idx="0">
                  <c:v>47.055476119047626</c:v>
                </c:pt>
              </c:numCache>
            </c:numRef>
          </c:yVal>
          <c:smooth val="0"/>
          <c:extLst>
            <c:ext xmlns:c16="http://schemas.microsoft.com/office/drawing/2014/chart" uri="{C3380CC4-5D6E-409C-BE32-E72D297353CC}">
              <c16:uniqueId val="{00000000-336B-4E88-A8BD-3C796AC9E106}"/>
            </c:ext>
          </c:extLst>
        </c:ser>
        <c:ser>
          <c:idx val="1"/>
          <c:order val="1"/>
          <c:tx>
            <c:strRef>
              <c:f>'ME vs LN + wilcox test'!$AC$183:$AC$196</c:f>
              <c:strCache>
                <c:ptCount val="14"/>
                <c:pt idx="0">
                  <c:v>Rectus femoris </c:v>
                </c:pt>
                <c:pt idx="1">
                  <c:v>Grastroc</c:v>
                </c:pt>
                <c:pt idx="2">
                  <c:v>Triceps </c:v>
                </c:pt>
                <c:pt idx="3">
                  <c:v>Pec. Major </c:v>
                </c:pt>
                <c:pt idx="4">
                  <c:v>Diaphragm </c:v>
                </c:pt>
                <c:pt idx="5">
                  <c:v>Semitendinosus </c:v>
                </c:pt>
                <c:pt idx="6">
                  <c:v>Lower trapezius </c:v>
                </c:pt>
                <c:pt idx="7">
                  <c:v>Soleus</c:v>
                </c:pt>
                <c:pt idx="8">
                  <c:v>Biceps femoris </c:v>
                </c:pt>
                <c:pt idx="9">
                  <c:v>Biceps brachii</c:v>
                </c:pt>
                <c:pt idx="10">
                  <c:v>Medial trapezius </c:v>
                </c:pt>
                <c:pt idx="11">
                  <c:v>Erecor spinae </c:v>
                </c:pt>
                <c:pt idx="12">
                  <c:v>EDL </c:v>
                </c:pt>
                <c:pt idx="13">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test'!$AE$204:$AE$217</c:f>
                <c:numCache>
                  <c:formatCode>General</c:formatCode>
                  <c:ptCount val="14"/>
                  <c:pt idx="0">
                    <c:v>2.6499837345524808</c:v>
                  </c:pt>
                  <c:pt idx="1">
                    <c:v>3.4395026409949576</c:v>
                  </c:pt>
                  <c:pt idx="2">
                    <c:v>2.788940500962398</c:v>
                  </c:pt>
                  <c:pt idx="3">
                    <c:v>0.56727798612006386</c:v>
                  </c:pt>
                  <c:pt idx="4">
                    <c:v>1.8290614818913877</c:v>
                  </c:pt>
                  <c:pt idx="5">
                    <c:v>1.0154509953139401</c:v>
                  </c:pt>
                  <c:pt idx="6">
                    <c:v>3.3462019985739384</c:v>
                  </c:pt>
                  <c:pt idx="7">
                    <c:v>4.5431562617327019</c:v>
                  </c:pt>
                  <c:pt idx="8">
                    <c:v>6.7844386190790189</c:v>
                  </c:pt>
                  <c:pt idx="9">
                    <c:v>4.0473583023402968</c:v>
                  </c:pt>
                  <c:pt idx="10">
                    <c:v>3.6045617878857081</c:v>
                  </c:pt>
                  <c:pt idx="11">
                    <c:v>2.1154177900103521</c:v>
                  </c:pt>
                  <c:pt idx="12">
                    <c:v>3.3162780364872866</c:v>
                  </c:pt>
                  <c:pt idx="13">
                    <c:v>2.3694036827043643</c:v>
                  </c:pt>
                </c:numCache>
              </c:numRef>
            </c:plus>
            <c:minus>
              <c:numRef>
                <c:f>'ME vs LN + wilcox test'!$AE$204:$AE$217</c:f>
                <c:numCache>
                  <c:formatCode>General</c:formatCode>
                  <c:ptCount val="14"/>
                  <c:pt idx="0">
                    <c:v>2.6499837345524808</c:v>
                  </c:pt>
                  <c:pt idx="1">
                    <c:v>3.4395026409949576</c:v>
                  </c:pt>
                  <c:pt idx="2">
                    <c:v>2.788940500962398</c:v>
                  </c:pt>
                  <c:pt idx="3">
                    <c:v>0.56727798612006386</c:v>
                  </c:pt>
                  <c:pt idx="4">
                    <c:v>1.8290614818913877</c:v>
                  </c:pt>
                  <c:pt idx="5">
                    <c:v>1.0154509953139401</c:v>
                  </c:pt>
                  <c:pt idx="6">
                    <c:v>3.3462019985739384</c:v>
                  </c:pt>
                  <c:pt idx="7">
                    <c:v>4.5431562617327019</c:v>
                  </c:pt>
                  <c:pt idx="8">
                    <c:v>6.7844386190790189</c:v>
                  </c:pt>
                  <c:pt idx="9">
                    <c:v>4.0473583023402968</c:v>
                  </c:pt>
                  <c:pt idx="10">
                    <c:v>3.6045617878857081</c:v>
                  </c:pt>
                  <c:pt idx="11">
                    <c:v>2.1154177900103521</c:v>
                  </c:pt>
                  <c:pt idx="12">
                    <c:v>3.3162780364872866</c:v>
                  </c:pt>
                  <c:pt idx="13">
                    <c:v>2.3694036827043643</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test'!$AD$204:$AD$217</c:f>
                <c:numCache>
                  <c:formatCode>General</c:formatCode>
                  <c:ptCount val="14"/>
                  <c:pt idx="0">
                    <c:v>2.7570515547698955</c:v>
                  </c:pt>
                  <c:pt idx="1">
                    <c:v>4.2269080046937004</c:v>
                  </c:pt>
                  <c:pt idx="2">
                    <c:v>2.2621133743017015</c:v>
                  </c:pt>
                  <c:pt idx="3">
                    <c:v>0.57918982159719057</c:v>
                  </c:pt>
                  <c:pt idx="4">
                    <c:v>1.3369876990057339</c:v>
                  </c:pt>
                  <c:pt idx="5">
                    <c:v>1.1977417157412964</c:v>
                  </c:pt>
                  <c:pt idx="6">
                    <c:v>3.6585424315493533</c:v>
                  </c:pt>
                  <c:pt idx="7">
                    <c:v>4.2710002745541749</c:v>
                  </c:pt>
                  <c:pt idx="8">
                    <c:v>4.1466916267898615</c:v>
                  </c:pt>
                  <c:pt idx="9">
                    <c:v>4.4307390030504497</c:v>
                  </c:pt>
                  <c:pt idx="10">
                    <c:v>6.7075784831366736</c:v>
                  </c:pt>
                  <c:pt idx="11">
                    <c:v>1.8367558624666598</c:v>
                  </c:pt>
                  <c:pt idx="12">
                    <c:v>3.3331191331248888</c:v>
                  </c:pt>
                  <c:pt idx="13">
                    <c:v>6.0441544504646805</c:v>
                  </c:pt>
                </c:numCache>
              </c:numRef>
            </c:plus>
            <c:minus>
              <c:numRef>
                <c:f>'ME vs LN + wilcox test'!$AD$204:$AD$217</c:f>
                <c:numCache>
                  <c:formatCode>General</c:formatCode>
                  <c:ptCount val="14"/>
                  <c:pt idx="0">
                    <c:v>2.7570515547698955</c:v>
                  </c:pt>
                  <c:pt idx="1">
                    <c:v>4.2269080046937004</c:v>
                  </c:pt>
                  <c:pt idx="2">
                    <c:v>2.2621133743017015</c:v>
                  </c:pt>
                  <c:pt idx="3">
                    <c:v>0.57918982159719057</c:v>
                  </c:pt>
                  <c:pt idx="4">
                    <c:v>1.3369876990057339</c:v>
                  </c:pt>
                  <c:pt idx="5">
                    <c:v>1.1977417157412964</c:v>
                  </c:pt>
                  <c:pt idx="6">
                    <c:v>3.6585424315493533</c:v>
                  </c:pt>
                  <c:pt idx="7">
                    <c:v>4.2710002745541749</c:v>
                  </c:pt>
                  <c:pt idx="8">
                    <c:v>4.1466916267898615</c:v>
                  </c:pt>
                  <c:pt idx="9">
                    <c:v>4.4307390030504497</c:v>
                  </c:pt>
                  <c:pt idx="10">
                    <c:v>6.7075784831366736</c:v>
                  </c:pt>
                  <c:pt idx="11">
                    <c:v>1.8367558624666598</c:v>
                  </c:pt>
                  <c:pt idx="12">
                    <c:v>3.3331191331248888</c:v>
                  </c:pt>
                  <c:pt idx="13">
                    <c:v>6.0441544504646805</c:v>
                  </c:pt>
                </c:numCache>
              </c:numRef>
            </c:minus>
            <c:spPr>
              <a:noFill/>
              <a:ln w="9525" cap="flat" cmpd="sng" algn="ctr">
                <a:solidFill>
                  <a:schemeClr val="tx1">
                    <a:lumMod val="65000"/>
                    <a:lumOff val="35000"/>
                  </a:schemeClr>
                </a:solidFill>
                <a:round/>
              </a:ln>
              <a:effectLst/>
            </c:spPr>
          </c:errBars>
          <c:xVal>
            <c:numRef>
              <c:f>'ME vs LN + wilcox test'!$AE$183:$AE$196</c:f>
              <c:numCache>
                <c:formatCode>0.000</c:formatCode>
                <c:ptCount val="14"/>
                <c:pt idx="0">
                  <c:v>31.06258311904762</c:v>
                </c:pt>
                <c:pt idx="1">
                  <c:v>19.865973485714289</c:v>
                </c:pt>
                <c:pt idx="2">
                  <c:v>10.994256238095238</c:v>
                </c:pt>
                <c:pt idx="3">
                  <c:v>7.0193270428571441</c:v>
                </c:pt>
                <c:pt idx="4">
                  <c:v>29.956168571428574</c:v>
                </c:pt>
                <c:pt idx="5">
                  <c:v>10.982372238095239</c:v>
                </c:pt>
                <c:pt idx="6">
                  <c:v>30.657218464285712</c:v>
                </c:pt>
                <c:pt idx="7">
                  <c:v>31.128581761904762</c:v>
                </c:pt>
                <c:pt idx="8">
                  <c:v>40.49529590476191</c:v>
                </c:pt>
                <c:pt idx="9">
                  <c:v>55.20075557142858</c:v>
                </c:pt>
                <c:pt idx="10">
                  <c:v>45.450075047619052</c:v>
                </c:pt>
                <c:pt idx="11">
                  <c:v>15.047690571428571</c:v>
                </c:pt>
                <c:pt idx="12">
                  <c:v>9.6868464666666689</c:v>
                </c:pt>
                <c:pt idx="13">
                  <c:v>18.272145166666668</c:v>
                </c:pt>
              </c:numCache>
            </c:numRef>
          </c:xVal>
          <c:yVal>
            <c:numRef>
              <c:f>'ME vs LN + wilcox test'!$AD$183:$AD$196</c:f>
              <c:numCache>
                <c:formatCode>0.000</c:formatCode>
                <c:ptCount val="14"/>
                <c:pt idx="0">
                  <c:v>38.00920554761904</c:v>
                </c:pt>
                <c:pt idx="1">
                  <c:v>34.989467000000005</c:v>
                </c:pt>
                <c:pt idx="2">
                  <c:v>10.805809952380953</c:v>
                </c:pt>
                <c:pt idx="3">
                  <c:v>6.7190084595238107</c:v>
                </c:pt>
                <c:pt idx="4">
                  <c:v>33.466688023809532</c:v>
                </c:pt>
                <c:pt idx="5">
                  <c:v>12.331545780952382</c:v>
                </c:pt>
                <c:pt idx="6">
                  <c:v>26.588469333333332</c:v>
                </c:pt>
                <c:pt idx="7">
                  <c:v>37.605432500000013</c:v>
                </c:pt>
                <c:pt idx="8">
                  <c:v>45.380751714285715</c:v>
                </c:pt>
                <c:pt idx="9">
                  <c:v>46.189995523809522</c:v>
                </c:pt>
                <c:pt idx="10">
                  <c:v>49.920015285714285</c:v>
                </c:pt>
                <c:pt idx="11">
                  <c:v>12.608499571428572</c:v>
                </c:pt>
                <c:pt idx="12">
                  <c:v>9.0604889285714307</c:v>
                </c:pt>
                <c:pt idx="13">
                  <c:v>24.293866999999999</c:v>
                </c:pt>
              </c:numCache>
            </c:numRef>
          </c:yVal>
          <c:smooth val="0"/>
          <c:extLst>
            <c:ext xmlns:c16="http://schemas.microsoft.com/office/drawing/2014/chart" uri="{C3380CC4-5D6E-409C-BE32-E72D297353CC}">
              <c16:uniqueId val="{00000001-336B-4E88-A8BD-3C796AC9E106}"/>
            </c:ext>
          </c:extLst>
        </c:ser>
        <c:ser>
          <c:idx val="2"/>
          <c:order val="2"/>
          <c:tx>
            <c:strRef>
              <c:f>'ME vs LN + wilcox test'!$AC$178:$AC$182</c:f>
              <c:strCache>
                <c:ptCount val="5"/>
                <c:pt idx="0">
                  <c:v>Plantaris</c:v>
                </c:pt>
                <c:pt idx="1">
                  <c:v>Intercostals </c:v>
                </c:pt>
                <c:pt idx="2">
                  <c:v>Glut. Max</c:v>
                </c:pt>
                <c:pt idx="3">
                  <c:v>Vastus medialis </c:v>
                </c:pt>
                <c:pt idx="4">
                  <c:v>Vastus lateris </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test'!$AE$199:$AE$203</c:f>
                <c:numCache>
                  <c:formatCode>General</c:formatCode>
                  <c:ptCount val="5"/>
                  <c:pt idx="0">
                    <c:v>6.1471755163204964</c:v>
                  </c:pt>
                  <c:pt idx="1">
                    <c:v>1.5421384086172285</c:v>
                  </c:pt>
                  <c:pt idx="2">
                    <c:v>2.8801219164930867</c:v>
                  </c:pt>
                  <c:pt idx="3">
                    <c:v>3.4027526046832346</c:v>
                  </c:pt>
                  <c:pt idx="4">
                    <c:v>1.0883386657722038</c:v>
                  </c:pt>
                </c:numCache>
              </c:numRef>
            </c:plus>
            <c:minus>
              <c:numRef>
                <c:f>'ME vs LN + wilcox test'!$AE$199:$AE$203</c:f>
                <c:numCache>
                  <c:formatCode>General</c:formatCode>
                  <c:ptCount val="5"/>
                  <c:pt idx="0">
                    <c:v>6.1471755163204964</c:v>
                  </c:pt>
                  <c:pt idx="1">
                    <c:v>1.5421384086172285</c:v>
                  </c:pt>
                  <c:pt idx="2">
                    <c:v>2.8801219164930867</c:v>
                  </c:pt>
                  <c:pt idx="3">
                    <c:v>3.4027526046832346</c:v>
                  </c:pt>
                  <c:pt idx="4">
                    <c:v>1.0883386657722038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test'!$AD$199:$AD$203</c:f>
                <c:numCache>
                  <c:formatCode>General</c:formatCode>
                  <c:ptCount val="5"/>
                  <c:pt idx="0">
                    <c:v>4.7627839024801562</c:v>
                  </c:pt>
                  <c:pt idx="1">
                    <c:v>1.5680234742718044</c:v>
                  </c:pt>
                  <c:pt idx="2">
                    <c:v>4.0781730148307593</c:v>
                  </c:pt>
                  <c:pt idx="3">
                    <c:v>4.2014729131698525</c:v>
                  </c:pt>
                  <c:pt idx="4">
                    <c:v>0.82813127269966325</c:v>
                  </c:pt>
                </c:numCache>
              </c:numRef>
            </c:plus>
            <c:minus>
              <c:numRef>
                <c:f>'ME vs LN + wilcox test'!$AD$199:$AD$203</c:f>
                <c:numCache>
                  <c:formatCode>General</c:formatCode>
                  <c:ptCount val="5"/>
                  <c:pt idx="0">
                    <c:v>4.7627839024801562</c:v>
                  </c:pt>
                  <c:pt idx="1">
                    <c:v>1.5680234742718044</c:v>
                  </c:pt>
                  <c:pt idx="2">
                    <c:v>4.0781730148307593</c:v>
                  </c:pt>
                  <c:pt idx="3">
                    <c:v>4.2014729131698525</c:v>
                  </c:pt>
                  <c:pt idx="4">
                    <c:v>0.82813127269966325</c:v>
                  </c:pt>
                </c:numCache>
              </c:numRef>
            </c:minus>
            <c:spPr>
              <a:noFill/>
              <a:ln w="9525" cap="flat" cmpd="sng" algn="ctr">
                <a:solidFill>
                  <a:schemeClr val="tx1">
                    <a:lumMod val="65000"/>
                    <a:lumOff val="35000"/>
                  </a:schemeClr>
                </a:solidFill>
                <a:round/>
              </a:ln>
              <a:effectLst/>
            </c:spPr>
          </c:errBars>
          <c:xVal>
            <c:numRef>
              <c:f>'ME vs LN + wilcox test'!$AE$178:$AE$182</c:f>
              <c:numCache>
                <c:formatCode>0.000</c:formatCode>
                <c:ptCount val="5"/>
                <c:pt idx="0">
                  <c:v>34.516252722222227</c:v>
                </c:pt>
                <c:pt idx="1">
                  <c:v>19.806737404761908</c:v>
                </c:pt>
                <c:pt idx="2">
                  <c:v>33.139736547619044</c:v>
                </c:pt>
                <c:pt idx="3">
                  <c:v>37.289846277777777</c:v>
                </c:pt>
                <c:pt idx="4">
                  <c:v>5.7538366666666674</c:v>
                </c:pt>
              </c:numCache>
            </c:numRef>
          </c:xVal>
          <c:yVal>
            <c:numRef>
              <c:f>'ME vs LN + wilcox test'!$AD$178:$AD$182</c:f>
              <c:numCache>
                <c:formatCode>0.000</c:formatCode>
                <c:ptCount val="5"/>
                <c:pt idx="0">
                  <c:v>59.589347000000011</c:v>
                </c:pt>
                <c:pt idx="1">
                  <c:v>24.748005571428575</c:v>
                </c:pt>
                <c:pt idx="2">
                  <c:v>46.954037690476198</c:v>
                </c:pt>
                <c:pt idx="3">
                  <c:v>59.081871904761911</c:v>
                </c:pt>
                <c:pt idx="4">
                  <c:v>6.7970820952380953</c:v>
                </c:pt>
              </c:numCache>
            </c:numRef>
          </c:yVal>
          <c:smooth val="0"/>
          <c:extLst>
            <c:ext xmlns:c16="http://schemas.microsoft.com/office/drawing/2014/chart" uri="{C3380CC4-5D6E-409C-BE32-E72D297353CC}">
              <c16:uniqueId val="{00000002-336B-4E88-A8BD-3C796AC9E106}"/>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60</c:v>
              </c:pt>
            </c:numLit>
          </c:xVal>
          <c:yVal>
            <c:numLit>
              <c:formatCode>General</c:formatCode>
              <c:ptCount val="2"/>
              <c:pt idx="0">
                <c:v>0</c:v>
              </c:pt>
              <c:pt idx="1">
                <c:v>60</c:v>
              </c:pt>
            </c:numLit>
          </c:yVal>
          <c:smooth val="0"/>
          <c:extLst>
            <c:ext xmlns:c16="http://schemas.microsoft.com/office/drawing/2014/chart" uri="{C3380CC4-5D6E-409C-BE32-E72D297353CC}">
              <c16:uniqueId val="{00000003-336B-4E88-A8BD-3C796AC9E106}"/>
            </c:ext>
          </c:extLst>
        </c:ser>
        <c:dLbls>
          <c:showLegendKey val="0"/>
          <c:showVal val="0"/>
          <c:showCatName val="0"/>
          <c:showSerName val="0"/>
          <c:showPercent val="0"/>
          <c:showBubbleSize val="0"/>
        </c:dLbls>
        <c:axId val="685569904"/>
        <c:axId val="685571216"/>
      </c:scatterChart>
      <c:valAx>
        <c:axId val="685569904"/>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71216"/>
        <c:crosses val="autoZero"/>
        <c:crossBetween val="midCat"/>
      </c:valAx>
      <c:valAx>
        <c:axId val="685571216"/>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69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 normoxia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test'!$X$222</c:f>
              <c:strCache>
                <c:ptCount val="1"/>
                <c:pt idx="0">
                  <c:v>Erecor spinae </c:v>
                </c:pt>
              </c:strCache>
            </c:strRef>
          </c:tx>
          <c:spPr>
            <a:ln w="254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9933"/>
                </a:solidFill>
                <a:ln w="9525">
                  <a:solidFill>
                    <a:srgbClr val="FF9933"/>
                  </a:solidFill>
                </a:ln>
                <a:effectLst/>
              </c:spPr>
            </c:marker>
            <c:bubble3D val="0"/>
            <c:extLst>
              <c:ext xmlns:c16="http://schemas.microsoft.com/office/drawing/2014/chart" uri="{C3380CC4-5D6E-409C-BE32-E72D297353CC}">
                <c16:uniqueId val="{00000005-302E-4249-BAB3-51FD65490A4B}"/>
              </c:ext>
            </c:extLst>
          </c:dPt>
          <c:errBars>
            <c:errDir val="x"/>
            <c:errBarType val="both"/>
            <c:errValType val="cust"/>
            <c:noEndCap val="0"/>
            <c:plus>
              <c:numRef>
                <c:f>'ME vs LN + wilcox test'!$Z$243</c:f>
                <c:numCache>
                  <c:formatCode>General</c:formatCode>
                  <c:ptCount val="1"/>
                  <c:pt idx="0">
                    <c:v>19.401784658584518</c:v>
                  </c:pt>
                </c:numCache>
              </c:numRef>
            </c:plus>
            <c:minus>
              <c:numRef>
                <c:f>'ME vs LN + wilcox test'!$Z$243</c:f>
                <c:numCache>
                  <c:formatCode>General</c:formatCode>
                  <c:ptCount val="1"/>
                  <c:pt idx="0">
                    <c:v>19.401784658584518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test'!$Y$243</c:f>
                <c:numCache>
                  <c:formatCode>General</c:formatCode>
                  <c:ptCount val="1"/>
                  <c:pt idx="0">
                    <c:v>6.6055399729032356</c:v>
                  </c:pt>
                </c:numCache>
              </c:numRef>
            </c:plus>
            <c:minus>
              <c:numRef>
                <c:f>'ME vs LN + wilcox test'!$Y$243</c:f>
                <c:numCache>
                  <c:formatCode>General</c:formatCode>
                  <c:ptCount val="1"/>
                  <c:pt idx="0">
                    <c:v>6.6055399729032356</c:v>
                  </c:pt>
                </c:numCache>
              </c:numRef>
            </c:minus>
            <c:spPr>
              <a:noFill/>
              <a:ln w="9525" cap="flat" cmpd="sng" algn="ctr">
                <a:solidFill>
                  <a:schemeClr val="tx1">
                    <a:lumMod val="65000"/>
                    <a:lumOff val="35000"/>
                  </a:schemeClr>
                </a:solidFill>
                <a:round/>
              </a:ln>
              <a:effectLst/>
            </c:spPr>
          </c:errBars>
          <c:xVal>
            <c:numRef>
              <c:f>'ME vs LN + wilcox test'!$Z$222</c:f>
              <c:numCache>
                <c:formatCode>0.000</c:formatCode>
                <c:ptCount val="1"/>
                <c:pt idx="0">
                  <c:v>135.17829546666667</c:v>
                </c:pt>
              </c:numCache>
            </c:numRef>
          </c:xVal>
          <c:yVal>
            <c:numRef>
              <c:f>'ME vs LN + wilcox test'!$Y$222</c:f>
              <c:numCache>
                <c:formatCode>0.000</c:formatCode>
                <c:ptCount val="1"/>
                <c:pt idx="0">
                  <c:v>88.239498666666663</c:v>
                </c:pt>
              </c:numCache>
            </c:numRef>
          </c:yVal>
          <c:smooth val="0"/>
          <c:extLst>
            <c:ext xmlns:c16="http://schemas.microsoft.com/office/drawing/2014/chart" uri="{C3380CC4-5D6E-409C-BE32-E72D297353CC}">
              <c16:uniqueId val="{00000000-302E-4249-BAB3-51FD65490A4B}"/>
            </c:ext>
          </c:extLst>
        </c:ser>
        <c:ser>
          <c:idx val="1"/>
          <c:order val="1"/>
          <c:tx>
            <c:strRef>
              <c:f>'ME vs LN + wilcox test'!$X$224:$X$241</c:f>
              <c:strCache>
                <c:ptCount val="18"/>
                <c:pt idx="0">
                  <c:v>Plantaris</c:v>
                </c:pt>
                <c:pt idx="1">
                  <c:v>Rectus femoris </c:v>
                </c:pt>
                <c:pt idx="2">
                  <c:v>Pec. Major </c:v>
                </c:pt>
                <c:pt idx="3">
                  <c:v>Intercostals </c:v>
                </c:pt>
                <c:pt idx="4">
                  <c:v>Diaphragm </c:v>
                </c:pt>
                <c:pt idx="5">
                  <c:v>Semitendinosus </c:v>
                </c:pt>
                <c:pt idx="6">
                  <c:v>Glut. Max</c:v>
                </c:pt>
                <c:pt idx="7">
                  <c:v>Lower trapezius </c:v>
                </c:pt>
                <c:pt idx="8">
                  <c:v>Soleus</c:v>
                </c:pt>
                <c:pt idx="9">
                  <c:v>Biceps femoris </c:v>
                </c:pt>
                <c:pt idx="10">
                  <c:v>Vastus medialis </c:v>
                </c:pt>
                <c:pt idx="11">
                  <c:v>Biceps brachii</c:v>
                </c:pt>
                <c:pt idx="12">
                  <c:v>Medial trapezius </c:v>
                </c:pt>
                <c:pt idx="13">
                  <c:v>Grastroc</c:v>
                </c:pt>
                <c:pt idx="14">
                  <c:v>EDL </c:v>
                </c:pt>
                <c:pt idx="15">
                  <c:v>Vastus lateris </c:v>
                </c:pt>
                <c:pt idx="16">
                  <c:v>Tibialis anterior </c:v>
                </c:pt>
                <c:pt idx="17">
                  <c:v>Triceps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test'!$Z$245:$Z$262</c:f>
                <c:numCache>
                  <c:formatCode>General</c:formatCode>
                  <c:ptCount val="18"/>
                  <c:pt idx="0">
                    <c:v>22.182210810586792</c:v>
                  </c:pt>
                  <c:pt idx="1">
                    <c:v>17.224185960512902</c:v>
                  </c:pt>
                  <c:pt idx="2">
                    <c:v>4.433198498474038</c:v>
                  </c:pt>
                  <c:pt idx="3">
                    <c:v>11.345282119851927</c:v>
                  </c:pt>
                  <c:pt idx="4">
                    <c:v>6.0310194267487311</c:v>
                  </c:pt>
                  <c:pt idx="5">
                    <c:v>5.2753834910879736</c:v>
                  </c:pt>
                  <c:pt idx="6">
                    <c:v>10.601223877140074</c:v>
                  </c:pt>
                  <c:pt idx="7">
                    <c:v>9.1506521062452997</c:v>
                  </c:pt>
                  <c:pt idx="8">
                    <c:v>11.603676519382759</c:v>
                  </c:pt>
                  <c:pt idx="9">
                    <c:v>18.436410065101342</c:v>
                  </c:pt>
                  <c:pt idx="10">
                    <c:v>10.446301772657282</c:v>
                  </c:pt>
                  <c:pt idx="11">
                    <c:v>6.5720319975646531</c:v>
                  </c:pt>
                  <c:pt idx="12">
                    <c:v>10.071478919985386</c:v>
                  </c:pt>
                  <c:pt idx="13">
                    <c:v>9.5967228637819719</c:v>
                  </c:pt>
                  <c:pt idx="14">
                    <c:v>13.759365959163723</c:v>
                  </c:pt>
                  <c:pt idx="15">
                    <c:v>6.6455146642118557</c:v>
                  </c:pt>
                  <c:pt idx="16">
                    <c:v>16.892023500381541</c:v>
                  </c:pt>
                  <c:pt idx="17">
                    <c:v>8.3681387273338306</c:v>
                  </c:pt>
                </c:numCache>
              </c:numRef>
            </c:plus>
            <c:minus>
              <c:numRef>
                <c:f>'ME vs LN + wilcox test'!$Z$245:$Z$262</c:f>
                <c:numCache>
                  <c:formatCode>General</c:formatCode>
                  <c:ptCount val="18"/>
                  <c:pt idx="0">
                    <c:v>22.182210810586792</c:v>
                  </c:pt>
                  <c:pt idx="1">
                    <c:v>17.224185960512902</c:v>
                  </c:pt>
                  <c:pt idx="2">
                    <c:v>4.433198498474038</c:v>
                  </c:pt>
                  <c:pt idx="3">
                    <c:v>11.345282119851927</c:v>
                  </c:pt>
                  <c:pt idx="4">
                    <c:v>6.0310194267487311</c:v>
                  </c:pt>
                  <c:pt idx="5">
                    <c:v>5.2753834910879736</c:v>
                  </c:pt>
                  <c:pt idx="6">
                    <c:v>10.601223877140074</c:v>
                  </c:pt>
                  <c:pt idx="7">
                    <c:v>9.1506521062452997</c:v>
                  </c:pt>
                  <c:pt idx="8">
                    <c:v>11.603676519382759</c:v>
                  </c:pt>
                  <c:pt idx="9">
                    <c:v>18.436410065101342</c:v>
                  </c:pt>
                  <c:pt idx="10">
                    <c:v>10.446301772657282</c:v>
                  </c:pt>
                  <c:pt idx="11">
                    <c:v>6.5720319975646531</c:v>
                  </c:pt>
                  <c:pt idx="12">
                    <c:v>10.071478919985386</c:v>
                  </c:pt>
                  <c:pt idx="13">
                    <c:v>9.5967228637819719</c:v>
                  </c:pt>
                  <c:pt idx="14">
                    <c:v>13.759365959163723</c:v>
                  </c:pt>
                  <c:pt idx="15">
                    <c:v>6.6455146642118557</c:v>
                  </c:pt>
                  <c:pt idx="16">
                    <c:v>16.892023500381541</c:v>
                  </c:pt>
                  <c:pt idx="17">
                    <c:v>8.3681387273338306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test'!$Y$245:$Y$262</c:f>
                <c:numCache>
                  <c:formatCode>General</c:formatCode>
                  <c:ptCount val="18"/>
                  <c:pt idx="0">
                    <c:v>19.202797497745621</c:v>
                  </c:pt>
                  <c:pt idx="1">
                    <c:v>20.022249282265587</c:v>
                  </c:pt>
                  <c:pt idx="2">
                    <c:v>12.086736753234778</c:v>
                  </c:pt>
                  <c:pt idx="3">
                    <c:v>7.7711876817034824</c:v>
                  </c:pt>
                  <c:pt idx="4">
                    <c:v>4.9584574079705304</c:v>
                  </c:pt>
                  <c:pt idx="5">
                    <c:v>13.440205102595623</c:v>
                  </c:pt>
                  <c:pt idx="6">
                    <c:v>11.839218460949391</c:v>
                  </c:pt>
                  <c:pt idx="7">
                    <c:v>6.4341118014665275</c:v>
                  </c:pt>
                  <c:pt idx="8">
                    <c:v>5.2465099309564618</c:v>
                  </c:pt>
                  <c:pt idx="9">
                    <c:v>19.588190168066273</c:v>
                  </c:pt>
                  <c:pt idx="10">
                    <c:v>8.3746691720905542</c:v>
                  </c:pt>
                  <c:pt idx="11">
                    <c:v>5.2873537290429571</c:v>
                  </c:pt>
                  <c:pt idx="12">
                    <c:v>7.878032658799099</c:v>
                  </c:pt>
                  <c:pt idx="13">
                    <c:v>8.0253361257315721</c:v>
                  </c:pt>
                  <c:pt idx="14">
                    <c:v>19.415419444578937</c:v>
                  </c:pt>
                  <c:pt idx="15">
                    <c:v>10.538367802240229</c:v>
                  </c:pt>
                  <c:pt idx="16">
                    <c:v>13.651730026301387</c:v>
                  </c:pt>
                  <c:pt idx="17">
                    <c:v>4.8302176427652075</c:v>
                  </c:pt>
                </c:numCache>
              </c:numRef>
            </c:plus>
            <c:minus>
              <c:numRef>
                <c:f>'ME vs LN + wilcox test'!$Y$245:$Y$262</c:f>
                <c:numCache>
                  <c:formatCode>General</c:formatCode>
                  <c:ptCount val="18"/>
                  <c:pt idx="0">
                    <c:v>19.202797497745621</c:v>
                  </c:pt>
                  <c:pt idx="1">
                    <c:v>20.022249282265587</c:v>
                  </c:pt>
                  <c:pt idx="2">
                    <c:v>12.086736753234778</c:v>
                  </c:pt>
                  <c:pt idx="3">
                    <c:v>7.7711876817034824</c:v>
                  </c:pt>
                  <c:pt idx="4">
                    <c:v>4.9584574079705304</c:v>
                  </c:pt>
                  <c:pt idx="5">
                    <c:v>13.440205102595623</c:v>
                  </c:pt>
                  <c:pt idx="6">
                    <c:v>11.839218460949391</c:v>
                  </c:pt>
                  <c:pt idx="7">
                    <c:v>6.4341118014665275</c:v>
                  </c:pt>
                  <c:pt idx="8">
                    <c:v>5.2465099309564618</c:v>
                  </c:pt>
                  <c:pt idx="9">
                    <c:v>19.588190168066273</c:v>
                  </c:pt>
                  <c:pt idx="10">
                    <c:v>8.3746691720905542</c:v>
                  </c:pt>
                  <c:pt idx="11">
                    <c:v>5.2873537290429571</c:v>
                  </c:pt>
                  <c:pt idx="12">
                    <c:v>7.878032658799099</c:v>
                  </c:pt>
                  <c:pt idx="13">
                    <c:v>8.0253361257315721</c:v>
                  </c:pt>
                  <c:pt idx="14">
                    <c:v>19.415419444578937</c:v>
                  </c:pt>
                  <c:pt idx="15">
                    <c:v>10.538367802240229</c:v>
                  </c:pt>
                  <c:pt idx="16">
                    <c:v>13.651730026301387</c:v>
                  </c:pt>
                  <c:pt idx="17">
                    <c:v>4.8302176427652075</c:v>
                  </c:pt>
                </c:numCache>
              </c:numRef>
            </c:minus>
            <c:spPr>
              <a:noFill/>
              <a:ln w="9525" cap="flat" cmpd="sng" algn="ctr">
                <a:solidFill>
                  <a:schemeClr val="tx1">
                    <a:lumMod val="65000"/>
                    <a:lumOff val="35000"/>
                  </a:schemeClr>
                </a:solidFill>
                <a:round/>
              </a:ln>
              <a:effectLst/>
            </c:spPr>
          </c:errBars>
          <c:xVal>
            <c:numRef>
              <c:f>'ME vs LN + wilcox test'!$Z$224:$Z$241</c:f>
              <c:numCache>
                <c:formatCode>0.000</c:formatCode>
                <c:ptCount val="18"/>
                <c:pt idx="0">
                  <c:v>132.9506005333333</c:v>
                </c:pt>
                <c:pt idx="1">
                  <c:v>155.0447957333333</c:v>
                </c:pt>
                <c:pt idx="2">
                  <c:v>130.29979946666666</c:v>
                </c:pt>
                <c:pt idx="3">
                  <c:v>151.12684159999998</c:v>
                </c:pt>
                <c:pt idx="4">
                  <c:v>80.196151466666649</c:v>
                </c:pt>
                <c:pt idx="5">
                  <c:v>182.06079360000001</c:v>
                </c:pt>
                <c:pt idx="6">
                  <c:v>153.56847146666664</c:v>
                </c:pt>
                <c:pt idx="7">
                  <c:v>108.4520192</c:v>
                </c:pt>
                <c:pt idx="8">
                  <c:v>87.96363519999997</c:v>
                </c:pt>
                <c:pt idx="9">
                  <c:v>155.18337706666665</c:v>
                </c:pt>
                <c:pt idx="10">
                  <c:v>134.24503679999998</c:v>
                </c:pt>
                <c:pt idx="11">
                  <c:v>108.45028693333333</c:v>
                </c:pt>
                <c:pt idx="12">
                  <c:v>119.81525546666667</c:v>
                </c:pt>
                <c:pt idx="13">
                  <c:v>151.7763333333333</c:v>
                </c:pt>
                <c:pt idx="14">
                  <c:v>113.42015999999998</c:v>
                </c:pt>
                <c:pt idx="15">
                  <c:v>141.31961386666666</c:v>
                </c:pt>
                <c:pt idx="16">
                  <c:v>107.84226133333331</c:v>
                </c:pt>
                <c:pt idx="17">
                  <c:v>107.53153600000002</c:v>
                </c:pt>
              </c:numCache>
            </c:numRef>
          </c:xVal>
          <c:yVal>
            <c:numRef>
              <c:f>'ME vs LN + wilcox test'!$Y$224:$Y$241</c:f>
              <c:numCache>
                <c:formatCode>0.000</c:formatCode>
                <c:ptCount val="18"/>
                <c:pt idx="0">
                  <c:v>112.83552</c:v>
                </c:pt>
                <c:pt idx="1">
                  <c:v>119.73773653333333</c:v>
                </c:pt>
                <c:pt idx="2">
                  <c:v>114.68601386666664</c:v>
                </c:pt>
                <c:pt idx="3">
                  <c:v>126.90282453333332</c:v>
                </c:pt>
                <c:pt idx="4">
                  <c:v>75.754186666666669</c:v>
                </c:pt>
                <c:pt idx="5">
                  <c:v>161.48276479999998</c:v>
                </c:pt>
                <c:pt idx="6">
                  <c:v>184.87182933333332</c:v>
                </c:pt>
                <c:pt idx="7">
                  <c:v>97.088349866666661</c:v>
                </c:pt>
                <c:pt idx="8">
                  <c:v>83.217224533333336</c:v>
                </c:pt>
                <c:pt idx="9">
                  <c:v>144.79843839999998</c:v>
                </c:pt>
                <c:pt idx="10">
                  <c:v>118.62388906666665</c:v>
                </c:pt>
                <c:pt idx="11">
                  <c:v>108.15753386666668</c:v>
                </c:pt>
                <c:pt idx="12">
                  <c:v>137.61862613333332</c:v>
                </c:pt>
                <c:pt idx="13">
                  <c:v>148.37773439999998</c:v>
                </c:pt>
                <c:pt idx="14">
                  <c:v>72.616618666666668</c:v>
                </c:pt>
                <c:pt idx="15">
                  <c:v>123.23431679999999</c:v>
                </c:pt>
                <c:pt idx="16">
                  <c:v>121.3504768</c:v>
                </c:pt>
                <c:pt idx="17">
                  <c:v>103.3435648</c:v>
                </c:pt>
              </c:numCache>
            </c:numRef>
          </c:yVal>
          <c:smooth val="0"/>
          <c:extLst>
            <c:ext xmlns:c16="http://schemas.microsoft.com/office/drawing/2014/chart" uri="{C3380CC4-5D6E-409C-BE32-E72D297353CC}">
              <c16:uniqueId val="{00000002-302E-4249-BAB3-51FD65490A4B}"/>
            </c:ext>
          </c:extLst>
        </c:ser>
        <c:ser>
          <c:idx val="2"/>
          <c:order val="2"/>
          <c:tx>
            <c:strRef>
              <c:f>'ME vs LN + wilcox test'!$X$223</c:f>
              <c:strCache>
                <c:ptCount val="1"/>
                <c:pt idx="0">
                  <c:v>Masseter</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y"/>
            <c:errBarType val="both"/>
            <c:errValType val="cust"/>
            <c:noEndCap val="0"/>
            <c:plus>
              <c:numRef>
                <c:f>'ME vs LN + wilcox test'!$Y$244</c:f>
                <c:numCache>
                  <c:formatCode>General</c:formatCode>
                  <c:ptCount val="1"/>
                  <c:pt idx="0">
                    <c:v>6.3309029157824197</c:v>
                  </c:pt>
                </c:numCache>
              </c:numRef>
            </c:plus>
            <c:minus>
              <c:numRef>
                <c:f>'ME vs LN + wilcox test'!$Y$244</c:f>
                <c:numCache>
                  <c:formatCode>General</c:formatCode>
                  <c:ptCount val="1"/>
                  <c:pt idx="0">
                    <c:v>6.3309029157824197</c:v>
                  </c:pt>
                </c:numCache>
              </c:numRef>
            </c:minus>
            <c:spPr>
              <a:noFill/>
              <a:ln w="9525" cap="flat" cmpd="sng" algn="ctr">
                <a:solidFill>
                  <a:schemeClr val="tx1">
                    <a:lumMod val="65000"/>
                    <a:lumOff val="35000"/>
                  </a:schemeClr>
                </a:solidFill>
                <a:round/>
              </a:ln>
              <a:effectLst/>
            </c:spPr>
          </c:errBars>
          <c:errBars>
            <c:errDir val="x"/>
            <c:errBarType val="both"/>
            <c:errValType val="cust"/>
            <c:noEndCap val="0"/>
            <c:plus>
              <c:numRef>
                <c:f>'ME vs LN + wilcox test'!$Z$244</c:f>
                <c:numCache>
                  <c:formatCode>General</c:formatCode>
                  <c:ptCount val="1"/>
                  <c:pt idx="0">
                    <c:v>3.772889040873932</c:v>
                  </c:pt>
                </c:numCache>
              </c:numRef>
            </c:plus>
            <c:minus>
              <c:numRef>
                <c:f>'ME vs LN + wilcox test'!$Z$244</c:f>
                <c:numCache>
                  <c:formatCode>General</c:formatCode>
                  <c:ptCount val="1"/>
                  <c:pt idx="0">
                    <c:v>3.772889040873932</c:v>
                  </c:pt>
                </c:numCache>
              </c:numRef>
            </c:minus>
            <c:spPr>
              <a:noFill/>
              <a:ln w="9525" cap="flat" cmpd="sng" algn="ctr">
                <a:solidFill>
                  <a:schemeClr val="tx1">
                    <a:lumMod val="65000"/>
                    <a:lumOff val="35000"/>
                  </a:schemeClr>
                </a:solidFill>
                <a:round/>
              </a:ln>
              <a:effectLst/>
            </c:spPr>
          </c:errBars>
          <c:xVal>
            <c:numRef>
              <c:f>'ME vs LN + wilcox test'!$Z$223</c:f>
              <c:numCache>
                <c:formatCode>0.000</c:formatCode>
                <c:ptCount val="1"/>
                <c:pt idx="0">
                  <c:v>88.179735466666642</c:v>
                </c:pt>
              </c:numCache>
            </c:numRef>
          </c:xVal>
          <c:yVal>
            <c:numRef>
              <c:f>'ME vs LN + wilcox test'!$Y$223</c:f>
              <c:numCache>
                <c:formatCode>0.000</c:formatCode>
                <c:ptCount val="1"/>
                <c:pt idx="0">
                  <c:v>70.626244266666646</c:v>
                </c:pt>
              </c:numCache>
            </c:numRef>
          </c:yVal>
          <c:smooth val="0"/>
          <c:extLst>
            <c:ext xmlns:c16="http://schemas.microsoft.com/office/drawing/2014/chart" uri="{C3380CC4-5D6E-409C-BE32-E72D297353CC}">
              <c16:uniqueId val="{00000003-302E-4249-BAB3-51FD65490A4B}"/>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200</c:v>
              </c:pt>
            </c:numLit>
          </c:xVal>
          <c:yVal>
            <c:numLit>
              <c:formatCode>General</c:formatCode>
              <c:ptCount val="2"/>
              <c:pt idx="0">
                <c:v>0</c:v>
              </c:pt>
              <c:pt idx="1">
                <c:v>200</c:v>
              </c:pt>
            </c:numLit>
          </c:yVal>
          <c:smooth val="0"/>
          <c:extLst>
            <c:ext xmlns:c16="http://schemas.microsoft.com/office/drawing/2014/chart" uri="{C3380CC4-5D6E-409C-BE32-E72D297353CC}">
              <c16:uniqueId val="{00000004-302E-4249-BAB3-51FD65490A4B}"/>
            </c:ext>
          </c:extLst>
        </c:ser>
        <c:dLbls>
          <c:showLegendKey val="0"/>
          <c:showVal val="0"/>
          <c:showCatName val="0"/>
          <c:showSerName val="0"/>
          <c:showPercent val="0"/>
          <c:showBubbleSize val="0"/>
        </c:dLbls>
        <c:axId val="659488168"/>
        <c:axId val="659494728"/>
      </c:scatterChart>
      <c:valAx>
        <c:axId val="659488168"/>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94728"/>
        <c:crosses val="autoZero"/>
        <c:crossBetween val="midCat"/>
      </c:valAx>
      <c:valAx>
        <c:axId val="659494728"/>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88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test'!$AC$225:$AC$226</c:f>
              <c:strCache>
                <c:ptCount val="2"/>
                <c:pt idx="0">
                  <c:v>Biceps brachii</c:v>
                </c:pt>
                <c:pt idx="1">
                  <c:v>Medial trapezius </c:v>
                </c:pt>
              </c:strCache>
            </c:strRef>
          </c:tx>
          <c:spPr>
            <a:ln w="25400" cap="rnd">
              <a:noFill/>
              <a:round/>
            </a:ln>
            <a:effectLst/>
          </c:spPr>
          <c:marker>
            <c:symbol val="circle"/>
            <c:size val="5"/>
            <c:spPr>
              <a:solidFill>
                <a:schemeClr val="accent1"/>
              </a:solidFill>
              <a:ln w="9525">
                <a:solidFill>
                  <a:schemeClr val="accent1"/>
                </a:solidFill>
              </a:ln>
              <a:effectLst/>
            </c:spPr>
          </c:marker>
          <c:errBars>
            <c:errDir val="x"/>
            <c:errBarType val="both"/>
            <c:errValType val="cust"/>
            <c:noEndCap val="0"/>
            <c:plus>
              <c:numRef>
                <c:f>'ME vs LN + wilcox test'!$AE$246:$AE$247</c:f>
                <c:numCache>
                  <c:formatCode>General</c:formatCode>
                  <c:ptCount val="2"/>
                  <c:pt idx="0">
                    <c:v>5.6132272371710377</c:v>
                  </c:pt>
                  <c:pt idx="1">
                    <c:v>4.9797408811205059</c:v>
                  </c:pt>
                </c:numCache>
              </c:numRef>
            </c:plus>
            <c:minus>
              <c:numRef>
                <c:f>'ME vs LN + wilcox test'!$AE$246:$AE$247</c:f>
                <c:numCache>
                  <c:formatCode>General</c:formatCode>
                  <c:ptCount val="2"/>
                  <c:pt idx="0">
                    <c:v>5.6132272371710377</c:v>
                  </c:pt>
                  <c:pt idx="1">
                    <c:v>4.9797408811205059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test'!$AD$246:$AD$247</c:f>
                <c:numCache>
                  <c:formatCode>General</c:formatCode>
                  <c:ptCount val="2"/>
                  <c:pt idx="0">
                    <c:v>10.260573467689898</c:v>
                  </c:pt>
                  <c:pt idx="1">
                    <c:v>7.3674153825513971</c:v>
                  </c:pt>
                </c:numCache>
              </c:numRef>
            </c:plus>
            <c:minus>
              <c:numRef>
                <c:f>'ME vs LN + wilcox test'!$AD$246:$AD$247</c:f>
                <c:numCache>
                  <c:formatCode>General</c:formatCode>
                  <c:ptCount val="2"/>
                  <c:pt idx="0">
                    <c:v>10.260573467689898</c:v>
                  </c:pt>
                  <c:pt idx="1">
                    <c:v>7.3674153825513971</c:v>
                  </c:pt>
                </c:numCache>
              </c:numRef>
            </c:minus>
            <c:spPr>
              <a:noFill/>
              <a:ln w="9525" cap="flat" cmpd="sng" algn="ctr">
                <a:solidFill>
                  <a:schemeClr val="tx1">
                    <a:lumMod val="65000"/>
                    <a:lumOff val="35000"/>
                  </a:schemeClr>
                </a:solidFill>
                <a:round/>
              </a:ln>
              <a:effectLst/>
            </c:spPr>
          </c:errBars>
          <c:xVal>
            <c:numRef>
              <c:f>'ME vs LN + wilcox test'!$AE$225:$AE$226</c:f>
              <c:numCache>
                <c:formatCode>0.000</c:formatCode>
                <c:ptCount val="2"/>
                <c:pt idx="0">
                  <c:v>117.34621866666666</c:v>
                </c:pt>
                <c:pt idx="1">
                  <c:v>130.07250133333335</c:v>
                </c:pt>
              </c:numCache>
            </c:numRef>
          </c:xVal>
          <c:yVal>
            <c:numRef>
              <c:f>'ME vs LN + wilcox test'!$AD$225:$AD$226</c:f>
              <c:numCache>
                <c:formatCode>0.000</c:formatCode>
                <c:ptCount val="2"/>
                <c:pt idx="0">
                  <c:v>83.038986666666673</c:v>
                </c:pt>
                <c:pt idx="1">
                  <c:v>109.38614399999999</c:v>
                </c:pt>
              </c:numCache>
            </c:numRef>
          </c:yVal>
          <c:smooth val="0"/>
          <c:extLst>
            <c:ext xmlns:c16="http://schemas.microsoft.com/office/drawing/2014/chart" uri="{C3380CC4-5D6E-409C-BE32-E72D297353CC}">
              <c16:uniqueId val="{00000000-A58C-429D-B57C-842FAEF99F73}"/>
            </c:ext>
          </c:extLst>
        </c:ser>
        <c:ser>
          <c:idx val="1"/>
          <c:order val="1"/>
          <c:tx>
            <c:strRef>
              <c:f>'ME vs LN + wilcox test'!$AC$227:$AC$241</c:f>
              <c:strCache>
                <c:ptCount val="15"/>
                <c:pt idx="0">
                  <c:v>Erecor spinae </c:v>
                </c:pt>
                <c:pt idx="1">
                  <c:v>Masseter</c:v>
                </c:pt>
                <c:pt idx="2">
                  <c:v>Plantaris</c:v>
                </c:pt>
                <c:pt idx="3">
                  <c:v>Rectus femoris </c:v>
                </c:pt>
                <c:pt idx="4">
                  <c:v>Pec. Major </c:v>
                </c:pt>
                <c:pt idx="5">
                  <c:v>Intercostals </c:v>
                </c:pt>
                <c:pt idx="6">
                  <c:v>Diaphragm </c:v>
                </c:pt>
                <c:pt idx="7">
                  <c:v>Semitendinosus </c:v>
                </c:pt>
                <c:pt idx="8">
                  <c:v>Soleus</c:v>
                </c:pt>
                <c:pt idx="9">
                  <c:v>Biceps femoris </c:v>
                </c:pt>
                <c:pt idx="10">
                  <c:v>Vastus medialis </c:v>
                </c:pt>
                <c:pt idx="11">
                  <c:v>Grastroc</c:v>
                </c:pt>
                <c:pt idx="12">
                  <c:v>EDL </c:v>
                </c:pt>
                <c:pt idx="13">
                  <c:v>Vastus lateris </c:v>
                </c:pt>
                <c:pt idx="14">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test'!$AE$248:$AE$262</c:f>
                <c:numCache>
                  <c:formatCode>General</c:formatCode>
                  <c:ptCount val="15"/>
                  <c:pt idx="0">
                    <c:v>16.597846259728012</c:v>
                  </c:pt>
                  <c:pt idx="1">
                    <c:v>5.6687096491845361</c:v>
                  </c:pt>
                  <c:pt idx="2">
                    <c:v>13.755581270513645</c:v>
                  </c:pt>
                  <c:pt idx="3">
                    <c:v>13.894318996349844</c:v>
                  </c:pt>
                  <c:pt idx="4">
                    <c:v>6.9311875447814</c:v>
                  </c:pt>
                  <c:pt idx="5">
                    <c:v>12.328732071814921</c:v>
                  </c:pt>
                  <c:pt idx="6">
                    <c:v>4.7235989634089792</c:v>
                  </c:pt>
                  <c:pt idx="7">
                    <c:v>9.8244014115543816</c:v>
                  </c:pt>
                  <c:pt idx="8">
                    <c:v>12.774083697047455</c:v>
                  </c:pt>
                  <c:pt idx="9">
                    <c:v>15.872747616343595</c:v>
                  </c:pt>
                  <c:pt idx="10">
                    <c:v>10.714253827801626</c:v>
                  </c:pt>
                  <c:pt idx="11">
                    <c:v>7.4352220198052397</c:v>
                  </c:pt>
                  <c:pt idx="12">
                    <c:v>16.87305589053808</c:v>
                  </c:pt>
                  <c:pt idx="13">
                    <c:v>12.210909981223759</c:v>
                  </c:pt>
                  <c:pt idx="14">
                    <c:v>13.669330700385258</c:v>
                  </c:pt>
                </c:numCache>
              </c:numRef>
            </c:plus>
            <c:minus>
              <c:numRef>
                <c:f>'ME vs LN + wilcox test'!$AE$248:$AE$262</c:f>
                <c:numCache>
                  <c:formatCode>General</c:formatCode>
                  <c:ptCount val="15"/>
                  <c:pt idx="0">
                    <c:v>16.597846259728012</c:v>
                  </c:pt>
                  <c:pt idx="1">
                    <c:v>5.6687096491845361</c:v>
                  </c:pt>
                  <c:pt idx="2">
                    <c:v>13.755581270513645</c:v>
                  </c:pt>
                  <c:pt idx="3">
                    <c:v>13.894318996349844</c:v>
                  </c:pt>
                  <c:pt idx="4">
                    <c:v>6.9311875447814</c:v>
                  </c:pt>
                  <c:pt idx="5">
                    <c:v>12.328732071814921</c:v>
                  </c:pt>
                  <c:pt idx="6">
                    <c:v>4.7235989634089792</c:v>
                  </c:pt>
                  <c:pt idx="7">
                    <c:v>9.8244014115543816</c:v>
                  </c:pt>
                  <c:pt idx="8">
                    <c:v>12.774083697047455</c:v>
                  </c:pt>
                  <c:pt idx="9">
                    <c:v>15.872747616343595</c:v>
                  </c:pt>
                  <c:pt idx="10">
                    <c:v>10.714253827801626</c:v>
                  </c:pt>
                  <c:pt idx="11">
                    <c:v>7.4352220198052397</c:v>
                  </c:pt>
                  <c:pt idx="12">
                    <c:v>16.87305589053808</c:v>
                  </c:pt>
                  <c:pt idx="13">
                    <c:v>12.210909981223759</c:v>
                  </c:pt>
                  <c:pt idx="14">
                    <c:v>13.669330700385258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test'!$AD$248:$AD$262</c:f>
                <c:numCache>
                  <c:formatCode>General</c:formatCode>
                  <c:ptCount val="15"/>
                  <c:pt idx="0">
                    <c:v>13.730506037463387</c:v>
                  </c:pt>
                  <c:pt idx="1">
                    <c:v>5.2747789175428288</c:v>
                  </c:pt>
                  <c:pt idx="2">
                    <c:v>4.572607147480908</c:v>
                  </c:pt>
                  <c:pt idx="3">
                    <c:v>3.7261596603518181</c:v>
                  </c:pt>
                  <c:pt idx="4">
                    <c:v>12.031940144925997</c:v>
                  </c:pt>
                  <c:pt idx="5">
                    <c:v>5.7588429953294158</c:v>
                  </c:pt>
                  <c:pt idx="6">
                    <c:v>5.5374931961354683</c:v>
                  </c:pt>
                  <c:pt idx="7">
                    <c:v>11.35314696974317</c:v>
                  </c:pt>
                  <c:pt idx="8">
                    <c:v>4.4071564135280248</c:v>
                  </c:pt>
                  <c:pt idx="9">
                    <c:v>9.6105095659858719</c:v>
                  </c:pt>
                  <c:pt idx="10">
                    <c:v>6.0114436783275735</c:v>
                  </c:pt>
                  <c:pt idx="11">
                    <c:v>9.4088206245658057</c:v>
                  </c:pt>
                  <c:pt idx="12">
                    <c:v>5.6149394582337404</c:v>
                  </c:pt>
                  <c:pt idx="13">
                    <c:v>14.627476472476323</c:v>
                  </c:pt>
                  <c:pt idx="14">
                    <c:v>17.676583740244947</c:v>
                  </c:pt>
                </c:numCache>
              </c:numRef>
            </c:plus>
            <c:minus>
              <c:numRef>
                <c:f>'ME vs LN + wilcox test'!$AD$248:$AD$262</c:f>
                <c:numCache>
                  <c:formatCode>General</c:formatCode>
                  <c:ptCount val="15"/>
                  <c:pt idx="0">
                    <c:v>13.730506037463387</c:v>
                  </c:pt>
                  <c:pt idx="1">
                    <c:v>5.2747789175428288</c:v>
                  </c:pt>
                  <c:pt idx="2">
                    <c:v>4.572607147480908</c:v>
                  </c:pt>
                  <c:pt idx="3">
                    <c:v>3.7261596603518181</c:v>
                  </c:pt>
                  <c:pt idx="4">
                    <c:v>12.031940144925997</c:v>
                  </c:pt>
                  <c:pt idx="5">
                    <c:v>5.7588429953294158</c:v>
                  </c:pt>
                  <c:pt idx="6">
                    <c:v>5.5374931961354683</c:v>
                  </c:pt>
                  <c:pt idx="7">
                    <c:v>11.35314696974317</c:v>
                  </c:pt>
                  <c:pt idx="8">
                    <c:v>4.4071564135280248</c:v>
                  </c:pt>
                  <c:pt idx="9">
                    <c:v>9.6105095659858719</c:v>
                  </c:pt>
                  <c:pt idx="10">
                    <c:v>6.0114436783275735</c:v>
                  </c:pt>
                  <c:pt idx="11">
                    <c:v>9.4088206245658057</c:v>
                  </c:pt>
                  <c:pt idx="12">
                    <c:v>5.6149394582337404</c:v>
                  </c:pt>
                  <c:pt idx="13">
                    <c:v>14.627476472476323</c:v>
                  </c:pt>
                  <c:pt idx="14">
                    <c:v>17.676583740244947</c:v>
                  </c:pt>
                </c:numCache>
              </c:numRef>
            </c:minus>
            <c:spPr>
              <a:noFill/>
              <a:ln w="9525" cap="flat" cmpd="sng" algn="ctr">
                <a:solidFill>
                  <a:schemeClr val="tx1">
                    <a:lumMod val="65000"/>
                    <a:lumOff val="35000"/>
                  </a:schemeClr>
                </a:solidFill>
                <a:round/>
              </a:ln>
              <a:effectLst/>
            </c:spPr>
          </c:errBars>
          <c:xVal>
            <c:numRef>
              <c:f>'ME vs LN + wilcox test'!$AE$227:$AE$241</c:f>
              <c:numCache>
                <c:formatCode>0.000</c:formatCode>
                <c:ptCount val="15"/>
                <c:pt idx="0">
                  <c:v>137.25924266666669</c:v>
                </c:pt>
                <c:pt idx="1">
                  <c:v>83.300063999999992</c:v>
                </c:pt>
                <c:pt idx="2">
                  <c:v>120.80358577777777</c:v>
                </c:pt>
                <c:pt idx="3">
                  <c:v>127.63557333333334</c:v>
                </c:pt>
                <c:pt idx="4">
                  <c:v>129.57694933333332</c:v>
                </c:pt>
                <c:pt idx="5">
                  <c:v>146.13494399999999</c:v>
                </c:pt>
                <c:pt idx="6">
                  <c:v>82.538175999999993</c:v>
                </c:pt>
                <c:pt idx="7">
                  <c:v>170.04486399999999</c:v>
                </c:pt>
                <c:pt idx="8">
                  <c:v>78.142549333333335</c:v>
                </c:pt>
                <c:pt idx="9">
                  <c:v>158.82689066666666</c:v>
                </c:pt>
                <c:pt idx="10">
                  <c:v>114.06434666666665</c:v>
                </c:pt>
                <c:pt idx="11">
                  <c:v>153.85435733333333</c:v>
                </c:pt>
                <c:pt idx="12">
                  <c:v>85.593894399999996</c:v>
                </c:pt>
                <c:pt idx="13">
                  <c:v>125.29917866666665</c:v>
                </c:pt>
                <c:pt idx="14">
                  <c:v>126.87987199999998</c:v>
                </c:pt>
              </c:numCache>
            </c:numRef>
          </c:xVal>
          <c:yVal>
            <c:numRef>
              <c:f>'ME vs LN + wilcox test'!$AD$227:$AD$241</c:f>
              <c:numCache>
                <c:formatCode>0.000</c:formatCode>
                <c:ptCount val="15"/>
                <c:pt idx="0">
                  <c:v>127.52637866666667</c:v>
                </c:pt>
                <c:pt idx="1">
                  <c:v>89.444661333333329</c:v>
                </c:pt>
                <c:pt idx="2">
                  <c:v>127.50750933333329</c:v>
                </c:pt>
                <c:pt idx="3">
                  <c:v>106.39674666666666</c:v>
                </c:pt>
                <c:pt idx="4">
                  <c:v>119.11498666666664</c:v>
                </c:pt>
                <c:pt idx="5">
                  <c:v>127.25478399999997</c:v>
                </c:pt>
                <c:pt idx="6">
                  <c:v>74.634709333333333</c:v>
                </c:pt>
                <c:pt idx="7">
                  <c:v>164.219808</c:v>
                </c:pt>
                <c:pt idx="8">
                  <c:v>92.013313777777782</c:v>
                </c:pt>
                <c:pt idx="9">
                  <c:v>142.80713599999999</c:v>
                </c:pt>
                <c:pt idx="10">
                  <c:v>97.429482666666658</c:v>
                </c:pt>
                <c:pt idx="11">
                  <c:v>151.07169777777776</c:v>
                </c:pt>
                <c:pt idx="12">
                  <c:v>70.414165333333329</c:v>
                </c:pt>
                <c:pt idx="13">
                  <c:v>105.56340266666666</c:v>
                </c:pt>
                <c:pt idx="14">
                  <c:v>117.328896</c:v>
                </c:pt>
              </c:numCache>
            </c:numRef>
          </c:yVal>
          <c:smooth val="0"/>
          <c:extLst>
            <c:ext xmlns:c16="http://schemas.microsoft.com/office/drawing/2014/chart" uri="{C3380CC4-5D6E-409C-BE32-E72D297353CC}">
              <c16:uniqueId val="{00000002-A58C-429D-B57C-842FAEF99F73}"/>
            </c:ext>
          </c:extLst>
        </c:ser>
        <c:ser>
          <c:idx val="2"/>
          <c:order val="2"/>
          <c:tx>
            <c:strRef>
              <c:f>'ME vs LN + wilcox test'!$AC$222:$AC$224</c:f>
              <c:strCache>
                <c:ptCount val="3"/>
                <c:pt idx="0">
                  <c:v>Glut. Max</c:v>
                </c:pt>
                <c:pt idx="1">
                  <c:v>Lower trapezius </c:v>
                </c:pt>
                <c:pt idx="2">
                  <c:v>Triceps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test'!$AE$243:$AE$245</c:f>
                <c:numCache>
                  <c:formatCode>General</c:formatCode>
                  <c:ptCount val="3"/>
                  <c:pt idx="0">
                    <c:v>8.3325830735193449</c:v>
                  </c:pt>
                  <c:pt idx="1">
                    <c:v>3.9625319884516026</c:v>
                  </c:pt>
                  <c:pt idx="2">
                    <c:v>18.158529565912069</c:v>
                  </c:pt>
                </c:numCache>
              </c:numRef>
            </c:plus>
            <c:minus>
              <c:numRef>
                <c:f>'ME vs LN + wilcox test'!$AE$243:$AE$245</c:f>
                <c:numCache>
                  <c:formatCode>General</c:formatCode>
                  <c:ptCount val="3"/>
                  <c:pt idx="0">
                    <c:v>8.3325830735193449</c:v>
                  </c:pt>
                  <c:pt idx="1">
                    <c:v>3.9625319884516026</c:v>
                  </c:pt>
                  <c:pt idx="2">
                    <c:v>18.158529565912069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test'!$AD$243:$AD$245</c:f>
                <c:numCache>
                  <c:formatCode>General</c:formatCode>
                  <c:ptCount val="3"/>
                  <c:pt idx="0">
                    <c:v>6.8562344959449559</c:v>
                  </c:pt>
                  <c:pt idx="1">
                    <c:v>7.2958054814823532</c:v>
                  </c:pt>
                  <c:pt idx="2">
                    <c:v>10.919449088106722</c:v>
                  </c:pt>
                </c:numCache>
              </c:numRef>
            </c:plus>
            <c:minus>
              <c:numRef>
                <c:f>'ME vs LN + wilcox test'!$AD$243:$AD$245</c:f>
                <c:numCache>
                  <c:formatCode>General</c:formatCode>
                  <c:ptCount val="3"/>
                  <c:pt idx="0">
                    <c:v>6.8562344959449559</c:v>
                  </c:pt>
                  <c:pt idx="1">
                    <c:v>7.2958054814823532</c:v>
                  </c:pt>
                  <c:pt idx="2">
                    <c:v>10.919449088106722</c:v>
                  </c:pt>
                </c:numCache>
              </c:numRef>
            </c:minus>
            <c:spPr>
              <a:noFill/>
              <a:ln w="9525" cap="flat" cmpd="sng" algn="ctr">
                <a:solidFill>
                  <a:schemeClr val="tx1">
                    <a:lumMod val="65000"/>
                    <a:lumOff val="35000"/>
                  </a:schemeClr>
                </a:solidFill>
                <a:round/>
              </a:ln>
              <a:effectLst/>
            </c:spPr>
          </c:errBars>
          <c:xVal>
            <c:numRef>
              <c:f>'ME vs LN + wilcox test'!$AE$222:$AE$224</c:f>
              <c:numCache>
                <c:formatCode>0.000</c:formatCode>
                <c:ptCount val="3"/>
                <c:pt idx="0">
                  <c:v>162.56703999999996</c:v>
                </c:pt>
                <c:pt idx="1">
                  <c:v>109.9367573333333</c:v>
                </c:pt>
                <c:pt idx="2">
                  <c:v>139.931264</c:v>
                </c:pt>
              </c:numCache>
            </c:numRef>
          </c:xVal>
          <c:yVal>
            <c:numRef>
              <c:f>'ME vs LN + wilcox test'!$AD$222:$AD$224</c:f>
              <c:numCache>
                <c:formatCode>0.000</c:formatCode>
                <c:ptCount val="3"/>
                <c:pt idx="0">
                  <c:v>141.84325333333331</c:v>
                </c:pt>
                <c:pt idx="1">
                  <c:v>94.056821333333332</c:v>
                </c:pt>
                <c:pt idx="2">
                  <c:v>90.801088000000007</c:v>
                </c:pt>
              </c:numCache>
            </c:numRef>
          </c:yVal>
          <c:smooth val="0"/>
          <c:extLst>
            <c:ext xmlns:c16="http://schemas.microsoft.com/office/drawing/2014/chart" uri="{C3380CC4-5D6E-409C-BE32-E72D297353CC}">
              <c16:uniqueId val="{00000004-A58C-429D-B57C-842FAEF99F73}"/>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180</c:v>
              </c:pt>
            </c:numLit>
          </c:xVal>
          <c:yVal>
            <c:numLit>
              <c:formatCode>General</c:formatCode>
              <c:ptCount val="2"/>
              <c:pt idx="0">
                <c:v>0</c:v>
              </c:pt>
              <c:pt idx="1">
                <c:v>180</c:v>
              </c:pt>
            </c:numLit>
          </c:yVal>
          <c:smooth val="0"/>
          <c:extLst>
            <c:ext xmlns:c16="http://schemas.microsoft.com/office/drawing/2014/chart" uri="{C3380CC4-5D6E-409C-BE32-E72D297353CC}">
              <c16:uniqueId val="{00000005-A58C-429D-B57C-842FAEF99F73}"/>
            </c:ext>
          </c:extLst>
        </c:ser>
        <c:dLbls>
          <c:showLegendKey val="0"/>
          <c:showVal val="0"/>
          <c:showCatName val="0"/>
          <c:showSerName val="0"/>
          <c:showPercent val="0"/>
          <c:showBubbleSize val="0"/>
        </c:dLbls>
        <c:axId val="821761832"/>
        <c:axId val="821762160"/>
      </c:scatterChart>
      <c:valAx>
        <c:axId val="821761832"/>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62160"/>
        <c:crosses val="autoZero"/>
        <c:crossBetween val="midCat"/>
      </c:valAx>
      <c:valAx>
        <c:axId val="821762160"/>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61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Muscle</a:t>
            </a:r>
            <a:r>
              <a:rPr lang="en-CA" baseline="0"/>
              <a:t> mass-Normoxia</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LN-Muscle Mass'!$A$2:$A$17</c:f>
              <c:strCache>
                <c:ptCount val="16"/>
                <c:pt idx="0">
                  <c:v>Rectus femoris </c:v>
                </c:pt>
                <c:pt idx="1">
                  <c:v>Pec. Major </c:v>
                </c:pt>
                <c:pt idx="2">
                  <c:v>Diaphragm </c:v>
                </c:pt>
                <c:pt idx="3">
                  <c:v>Semitendinosus </c:v>
                </c:pt>
                <c:pt idx="4">
                  <c:v>Glut. Max</c:v>
                </c:pt>
                <c:pt idx="5">
                  <c:v>Soleus</c:v>
                </c:pt>
                <c:pt idx="6">
                  <c:v>Biceps femoris </c:v>
                </c:pt>
                <c:pt idx="7">
                  <c:v>Vastus medialis </c:v>
                </c:pt>
                <c:pt idx="8">
                  <c:v>Biceps brachii</c:v>
                </c:pt>
                <c:pt idx="9">
                  <c:v>Medial trapezius </c:v>
                </c:pt>
                <c:pt idx="10">
                  <c:v>Grastroc</c:v>
                </c:pt>
                <c:pt idx="11">
                  <c:v>Erecor spinae </c:v>
                </c:pt>
                <c:pt idx="12">
                  <c:v>EDL </c:v>
                </c:pt>
                <c:pt idx="13">
                  <c:v>Vastus lateris </c:v>
                </c:pt>
                <c:pt idx="14">
                  <c:v>Tibialis anterior </c:v>
                </c:pt>
                <c:pt idx="15">
                  <c:v>Triceps </c:v>
                </c:pt>
              </c:strCache>
            </c:strRef>
          </c:tx>
          <c:spPr>
            <a:ln w="25400" cap="rnd">
              <a:noFill/>
              <a:round/>
            </a:ln>
            <a:effectLst/>
          </c:spPr>
          <c:marker>
            <c:symbol val="circle"/>
            <c:size val="5"/>
            <c:spPr>
              <a:solidFill>
                <a:schemeClr val="accent1"/>
              </a:solidFill>
              <a:ln w="9525">
                <a:solidFill>
                  <a:schemeClr val="accent1"/>
                </a:solidFill>
              </a:ln>
              <a:effectLst/>
            </c:spPr>
          </c:marker>
          <c:xVal>
            <c:numRef>
              <c:f>'ME vs LN-Muscle Mass'!$C$2:$C$17</c:f>
              <c:numCache>
                <c:formatCode>General</c:formatCode>
                <c:ptCount val="16"/>
                <c:pt idx="0">
                  <c:v>6.0539999999999997E-2</c:v>
                </c:pt>
                <c:pt idx="1">
                  <c:v>5.9959999999999999E-2</c:v>
                </c:pt>
                <c:pt idx="2">
                  <c:v>6.0979999999999999E-2</c:v>
                </c:pt>
                <c:pt idx="3">
                  <c:v>9.8619999999999999E-2</c:v>
                </c:pt>
                <c:pt idx="4">
                  <c:v>6.4460000000000003E-2</c:v>
                </c:pt>
                <c:pt idx="5">
                  <c:v>4.1599999999999996E-3</c:v>
                </c:pt>
                <c:pt idx="6">
                  <c:v>0.10342</c:v>
                </c:pt>
                <c:pt idx="7">
                  <c:v>1.6080000000000001E-2</c:v>
                </c:pt>
                <c:pt idx="8">
                  <c:v>1.9359999999999999E-2</c:v>
                </c:pt>
                <c:pt idx="9">
                  <c:v>5.008E-2</c:v>
                </c:pt>
                <c:pt idx="10">
                  <c:v>7.4539999999999995E-2</c:v>
                </c:pt>
                <c:pt idx="11">
                  <c:v>6.1060000000000003E-2</c:v>
                </c:pt>
                <c:pt idx="12">
                  <c:v>2.4619999999999996E-2</c:v>
                </c:pt>
                <c:pt idx="13">
                  <c:v>5.3760000000000009E-2</c:v>
                </c:pt>
                <c:pt idx="14">
                  <c:v>2.7960000000000002E-2</c:v>
                </c:pt>
                <c:pt idx="15">
                  <c:v>6.1459999999999994E-2</c:v>
                </c:pt>
              </c:numCache>
            </c:numRef>
          </c:xVal>
          <c:yVal>
            <c:numRef>
              <c:f>'ME vs LN-Muscle Mass'!$B$2:$B$17</c:f>
              <c:numCache>
                <c:formatCode>General</c:formatCode>
                <c:ptCount val="16"/>
                <c:pt idx="0">
                  <c:v>0.1759</c:v>
                </c:pt>
                <c:pt idx="1">
                  <c:v>7.3860000000000009E-2</c:v>
                </c:pt>
                <c:pt idx="2">
                  <c:v>7.2899999999999993E-2</c:v>
                </c:pt>
                <c:pt idx="3">
                  <c:v>0.10500000000000001</c:v>
                </c:pt>
                <c:pt idx="4">
                  <c:v>6.7680000000000004E-2</c:v>
                </c:pt>
                <c:pt idx="5">
                  <c:v>1.2780000000000003E-2</c:v>
                </c:pt>
                <c:pt idx="6">
                  <c:v>0.12972</c:v>
                </c:pt>
                <c:pt idx="7">
                  <c:v>1.7820000000000003E-2</c:v>
                </c:pt>
                <c:pt idx="8">
                  <c:v>2.332E-2</c:v>
                </c:pt>
                <c:pt idx="9">
                  <c:v>5.4580000000000004E-2</c:v>
                </c:pt>
                <c:pt idx="10">
                  <c:v>8.3580000000000015E-2</c:v>
                </c:pt>
                <c:pt idx="11">
                  <c:v>6.2719999999999998E-2</c:v>
                </c:pt>
                <c:pt idx="12">
                  <c:v>5.1999999999999998E-3</c:v>
                </c:pt>
                <c:pt idx="13">
                  <c:v>4.9780000000000005E-2</c:v>
                </c:pt>
                <c:pt idx="14">
                  <c:v>3.1320000000000001E-2</c:v>
                </c:pt>
                <c:pt idx="15">
                  <c:v>7.2559999999999999E-2</c:v>
                </c:pt>
              </c:numCache>
            </c:numRef>
          </c:yVal>
          <c:smooth val="0"/>
          <c:extLst>
            <c:ext xmlns:c16="http://schemas.microsoft.com/office/drawing/2014/chart" uri="{C3380CC4-5D6E-409C-BE32-E72D297353CC}">
              <c16:uniqueId val="{00000000-E562-4D9E-BCAA-FA937772A31D}"/>
            </c:ext>
          </c:extLst>
        </c:ser>
        <c:ser>
          <c:idx val="1"/>
          <c:order val="1"/>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0.2</c:v>
              </c:pt>
            </c:numLit>
          </c:xVal>
          <c:yVal>
            <c:numLit>
              <c:formatCode>General</c:formatCode>
              <c:ptCount val="2"/>
              <c:pt idx="0">
                <c:v>0</c:v>
              </c:pt>
              <c:pt idx="1">
                <c:v>0.2</c:v>
              </c:pt>
            </c:numLit>
          </c:yVal>
          <c:smooth val="0"/>
          <c:extLst>
            <c:ext xmlns:c16="http://schemas.microsoft.com/office/drawing/2014/chart" uri="{C3380CC4-5D6E-409C-BE32-E72D297353CC}">
              <c16:uniqueId val="{00000002-E562-4D9E-BCAA-FA937772A31D}"/>
            </c:ext>
          </c:extLst>
        </c:ser>
        <c:dLbls>
          <c:showLegendKey val="0"/>
          <c:showVal val="0"/>
          <c:showCatName val="0"/>
          <c:showSerName val="0"/>
          <c:showPercent val="0"/>
          <c:showBubbleSize val="0"/>
        </c:dLbls>
        <c:axId val="654735200"/>
        <c:axId val="654735528"/>
      </c:scatterChart>
      <c:valAx>
        <c:axId val="6547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 muscle mass (g)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35528"/>
        <c:crosses val="autoZero"/>
        <c:crossBetween val="midCat"/>
      </c:valAx>
      <c:valAx>
        <c:axId val="654735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 muscle mass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35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Muscle</a:t>
            </a:r>
            <a:r>
              <a:rPr lang="en-CA" baseline="0"/>
              <a:t> mass-Hypoxia</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Muscle mass-Hypoxia</c:v>
          </c:tx>
          <c:spPr>
            <a:ln w="25400" cap="rnd">
              <a:noFill/>
              <a:round/>
            </a:ln>
            <a:effectLst/>
          </c:spPr>
          <c:marker>
            <c:symbol val="circle"/>
            <c:size val="5"/>
            <c:spPr>
              <a:solidFill>
                <a:schemeClr val="accent1"/>
              </a:solidFill>
              <a:ln w="9525">
                <a:solidFill>
                  <a:schemeClr val="accent1"/>
                </a:solidFill>
              </a:ln>
              <a:effectLst/>
            </c:spPr>
          </c:marker>
          <c:xVal>
            <c:numRef>
              <c:f>'ME vs LN-Muscle Mass'!$E$2:$E$17</c:f>
              <c:numCache>
                <c:formatCode>General</c:formatCode>
                <c:ptCount val="16"/>
                <c:pt idx="0">
                  <c:v>6.1414285714285706E-2</c:v>
                </c:pt>
                <c:pt idx="1">
                  <c:v>5.6742857142857143E-2</c:v>
                </c:pt>
                <c:pt idx="2">
                  <c:v>7.4328571428571424E-2</c:v>
                </c:pt>
                <c:pt idx="3">
                  <c:v>0.10714285714285712</c:v>
                </c:pt>
                <c:pt idx="4">
                  <c:v>7.8171428571428572E-2</c:v>
                </c:pt>
                <c:pt idx="5">
                  <c:v>4.3428571428571431E-3</c:v>
                </c:pt>
                <c:pt idx="6">
                  <c:v>9.9528571428571438E-2</c:v>
                </c:pt>
                <c:pt idx="7">
                  <c:v>2.0683333333333335E-2</c:v>
                </c:pt>
                <c:pt idx="8">
                  <c:v>1.7257142857142856E-2</c:v>
                </c:pt>
                <c:pt idx="9">
                  <c:v>4.6850000000000003E-2</c:v>
                </c:pt>
                <c:pt idx="10">
                  <c:v>7.1300000000000002E-2</c:v>
                </c:pt>
                <c:pt idx="11">
                  <c:v>7.7728571428571439E-2</c:v>
                </c:pt>
                <c:pt idx="12">
                  <c:v>5.8142857142857137E-3</c:v>
                </c:pt>
                <c:pt idx="13">
                  <c:v>5.5357142857142862E-2</c:v>
                </c:pt>
                <c:pt idx="14">
                  <c:v>2.9442857142857142E-2</c:v>
                </c:pt>
                <c:pt idx="15">
                  <c:v>6.2442857142857147E-2</c:v>
                </c:pt>
              </c:numCache>
            </c:numRef>
          </c:xVal>
          <c:yVal>
            <c:numRef>
              <c:f>'ME vs LN-Muscle Mass'!$D$2:$D$17</c:f>
              <c:numCache>
                <c:formatCode>General</c:formatCode>
                <c:ptCount val="16"/>
                <c:pt idx="0">
                  <c:v>7.4142857142857149E-2</c:v>
                </c:pt>
                <c:pt idx="1">
                  <c:v>7.5185714285714286E-2</c:v>
                </c:pt>
                <c:pt idx="2">
                  <c:v>7.1457142857142858E-2</c:v>
                </c:pt>
                <c:pt idx="3">
                  <c:v>0.10501428571428571</c:v>
                </c:pt>
                <c:pt idx="4">
                  <c:v>8.9928571428571441E-2</c:v>
                </c:pt>
                <c:pt idx="5">
                  <c:v>4.8857142857142858E-3</c:v>
                </c:pt>
                <c:pt idx="6">
                  <c:v>0.11950000000000001</c:v>
                </c:pt>
                <c:pt idx="7">
                  <c:v>1.9099999999999999E-2</c:v>
                </c:pt>
                <c:pt idx="8">
                  <c:v>1.777142857142857E-2</c:v>
                </c:pt>
                <c:pt idx="9">
                  <c:v>4.8685714285714284E-2</c:v>
                </c:pt>
                <c:pt idx="10">
                  <c:v>7.9428571428571418E-2</c:v>
                </c:pt>
                <c:pt idx="11">
                  <c:v>0.1041</c:v>
                </c:pt>
                <c:pt idx="12">
                  <c:v>7.4571428571428575E-3</c:v>
                </c:pt>
                <c:pt idx="13">
                  <c:v>7.1300000000000002E-2</c:v>
                </c:pt>
                <c:pt idx="14">
                  <c:v>3.1771428571428569E-2</c:v>
                </c:pt>
                <c:pt idx="15">
                  <c:v>6.8442857142857139E-2</c:v>
                </c:pt>
              </c:numCache>
            </c:numRef>
          </c:yVal>
          <c:smooth val="0"/>
          <c:extLst>
            <c:ext xmlns:c16="http://schemas.microsoft.com/office/drawing/2014/chart" uri="{C3380CC4-5D6E-409C-BE32-E72D297353CC}">
              <c16:uniqueId val="{00000000-AD04-4638-AC36-E7179B8DDA0E}"/>
            </c:ext>
          </c:extLst>
        </c:ser>
        <c:ser>
          <c:idx val="1"/>
          <c:order val="1"/>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0.15</c:v>
              </c:pt>
            </c:numLit>
          </c:xVal>
          <c:yVal>
            <c:numLit>
              <c:formatCode>General</c:formatCode>
              <c:ptCount val="2"/>
              <c:pt idx="0">
                <c:v>0</c:v>
              </c:pt>
              <c:pt idx="1">
                <c:v>0.15</c:v>
              </c:pt>
            </c:numLit>
          </c:yVal>
          <c:smooth val="0"/>
          <c:extLst>
            <c:ext xmlns:c16="http://schemas.microsoft.com/office/drawing/2014/chart" uri="{C3380CC4-5D6E-409C-BE32-E72D297353CC}">
              <c16:uniqueId val="{00000002-AD04-4638-AC36-E7179B8DDA0E}"/>
            </c:ext>
          </c:extLst>
        </c:ser>
        <c:dLbls>
          <c:showLegendKey val="0"/>
          <c:showVal val="0"/>
          <c:showCatName val="0"/>
          <c:showSerName val="0"/>
          <c:showPercent val="0"/>
          <c:showBubbleSize val="0"/>
        </c:dLbls>
        <c:axId val="677067800"/>
        <c:axId val="677072064"/>
      </c:scatterChart>
      <c:valAx>
        <c:axId val="67706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 muscle mass (g)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72064"/>
        <c:crosses val="autoZero"/>
        <c:crossBetween val="midCat"/>
      </c:valAx>
      <c:valAx>
        <c:axId val="677072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 muscle mass (g)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67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Nomoxia</c:v>
          </c:tx>
          <c:spPr>
            <a:solidFill>
              <a:schemeClr val="accent1"/>
            </a:solidFill>
            <a:ln>
              <a:noFill/>
            </a:ln>
            <a:effectLst/>
          </c:spPr>
          <c:invertIfNegative val="0"/>
          <c:cat>
            <c:strRef>
              <c:f>'Highland-lowland-1'!$AC$3:$AC$22</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'Highland-lowland-1'!$AD$3:$AD$22</c:f>
              <c:numCache>
                <c:formatCode>General</c:formatCode>
                <c:ptCount val="20"/>
                <c:pt idx="0">
                  <c:v>-0.13590596169156544</c:v>
                </c:pt>
                <c:pt idx="1">
                  <c:v>-4.0833803479510267E-2</c:v>
                </c:pt>
                <c:pt idx="2">
                  <c:v>0.18105784298295458</c:v>
                </c:pt>
                <c:pt idx="3">
                  <c:v>-9.010107553514779E-2</c:v>
                </c:pt>
                <c:pt idx="4">
                  <c:v>0.30631849361864916</c:v>
                </c:pt>
                <c:pt idx="5">
                  <c:v>0.42962155704091209</c:v>
                </c:pt>
                <c:pt idx="6">
                  <c:v>5.3862900026206306E-2</c:v>
                </c:pt>
                <c:pt idx="7">
                  <c:v>4.3365867099805611E-2</c:v>
                </c:pt>
                <c:pt idx="8">
                  <c:v>-0.18018020760403042</c:v>
                </c:pt>
                <c:pt idx="9">
                  <c:v>0.18195395146235227</c:v>
                </c:pt>
                <c:pt idx="10">
                  <c:v>0.69048801112959968</c:v>
                </c:pt>
                <c:pt idx="11">
                  <c:v>0.25775544558214869</c:v>
                </c:pt>
                <c:pt idx="12">
                  <c:v>0.35622862659048948</c:v>
                </c:pt>
                <c:pt idx="13">
                  <c:v>0.33285845652264778</c:v>
                </c:pt>
                <c:pt idx="14">
                  <c:v>0.21833639921067594</c:v>
                </c:pt>
                <c:pt idx="15">
                  <c:v>1.2648998120616999</c:v>
                </c:pt>
                <c:pt idx="16">
                  <c:v>0.64392924356601267</c:v>
                </c:pt>
                <c:pt idx="17">
                  <c:v>-0.20446602605751818</c:v>
                </c:pt>
                <c:pt idx="18">
                  <c:v>-0.16150159918785245</c:v>
                </c:pt>
                <c:pt idx="19">
                  <c:v>8.0611246619064492E-3</c:v>
                </c:pt>
              </c:numCache>
            </c:numRef>
          </c:val>
          <c:extLst>
            <c:ext xmlns:c16="http://schemas.microsoft.com/office/drawing/2014/chart" uri="{C3380CC4-5D6E-409C-BE32-E72D297353CC}">
              <c16:uniqueId val="{00000002-3CCC-4F30-8D3C-CAD4DE97E250}"/>
            </c:ext>
          </c:extLst>
        </c:ser>
        <c:ser>
          <c:idx val="1"/>
          <c:order val="1"/>
          <c:tx>
            <c:v>Hypoxia</c:v>
          </c:tx>
          <c:spPr>
            <a:solidFill>
              <a:schemeClr val="accent2"/>
            </a:solidFill>
            <a:ln>
              <a:noFill/>
            </a:ln>
            <a:effectLst/>
          </c:spPr>
          <c:invertIfNegative val="0"/>
          <c:cat>
            <c:strRef>
              <c:f>'Highland-lowland-1'!$AC$3:$AC$22</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'Highland-lowland-1'!$AE$3:$AE$22</c:f>
              <c:numCache>
                <c:formatCode>General</c:formatCode>
                <c:ptCount val="20"/>
                <c:pt idx="0">
                  <c:v>-3.9287998387351974E-2</c:v>
                </c:pt>
                <c:pt idx="1">
                  <c:v>1.0995824805566929</c:v>
                </c:pt>
                <c:pt idx="2">
                  <c:v>0.23598391065343094</c:v>
                </c:pt>
                <c:pt idx="3">
                  <c:v>-2.5586470152961227E-2</c:v>
                </c:pt>
                <c:pt idx="4">
                  <c:v>0.36065366994542036</c:v>
                </c:pt>
                <c:pt idx="5">
                  <c:v>0.2484980166861257</c:v>
                </c:pt>
                <c:pt idx="6">
                  <c:v>3.3669280224461806E-2</c:v>
                </c:pt>
                <c:pt idx="7">
                  <c:v>0.66520639417239935</c:v>
                </c:pt>
                <c:pt idx="8">
                  <c:v>-0.13069659977804848</c:v>
                </c:pt>
                <c:pt idx="9">
                  <c:v>0.89843854008010404</c:v>
                </c:pt>
                <c:pt idx="10">
                  <c:v>-1.3943529131864474E-2</c:v>
                </c:pt>
                <c:pt idx="11">
                  <c:v>0.64133261756228266</c:v>
                </c:pt>
                <c:pt idx="12">
                  <c:v>-0.10428151853189516</c:v>
                </c:pt>
                <c:pt idx="13">
                  <c:v>-0.15718722166610177</c:v>
                </c:pt>
                <c:pt idx="14">
                  <c:v>0.13672792273219736</c:v>
                </c:pt>
                <c:pt idx="15">
                  <c:v>0.26176297466844134</c:v>
                </c:pt>
                <c:pt idx="16">
                  <c:v>-0.25232411084732975</c:v>
                </c:pt>
                <c:pt idx="17">
                  <c:v>0.14391786651676219</c:v>
                </c:pt>
                <c:pt idx="18">
                  <c:v>0.61916526666007865</c:v>
                </c:pt>
                <c:pt idx="19">
                  <c:v>0.3848331344671474</c:v>
                </c:pt>
              </c:numCache>
            </c:numRef>
          </c:val>
          <c:extLst>
            <c:ext xmlns:c16="http://schemas.microsoft.com/office/drawing/2014/chart" uri="{C3380CC4-5D6E-409C-BE32-E72D297353CC}">
              <c16:uniqueId val="{00000003-3CCC-4F30-8D3C-CAD4DE97E250}"/>
            </c:ext>
          </c:extLst>
        </c:ser>
        <c:dLbls>
          <c:showLegendKey val="0"/>
          <c:showVal val="0"/>
          <c:showCatName val="0"/>
          <c:showSerName val="0"/>
          <c:showPercent val="0"/>
          <c:showBubbleSize val="0"/>
        </c:dLbls>
        <c:gapWidth val="182"/>
        <c:axId val="530100856"/>
        <c:axId val="530099216"/>
      </c:barChart>
      <c:catAx>
        <c:axId val="530100856"/>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0099216"/>
        <c:crosses val="autoZero"/>
        <c:auto val="1"/>
        <c:lblAlgn val="ctr"/>
        <c:lblOffset val="100"/>
        <c:noMultiLvlLbl val="0"/>
      </c:catAx>
      <c:valAx>
        <c:axId val="530099216"/>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010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'Highland-lowland-1'!$AD$45</c:f>
              <c:strCache>
                <c:ptCount val="1"/>
                <c:pt idx="0">
                  <c:v>Normoxia</c:v>
                </c:pt>
              </c:strCache>
            </c:strRef>
          </c:tx>
          <c:spPr>
            <a:solidFill>
              <a:schemeClr val="accent1"/>
            </a:solidFill>
            <a:ln>
              <a:noFill/>
            </a:ln>
            <a:effectLst/>
          </c:spPr>
          <c:invertIfNegative val="0"/>
          <c:cat>
            <c:strRef>
              <c:f>'Highland-lowland-1'!$AC$46:$AC$65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'Highland-lowland-1'!$AD$46:$AD$65</c:f>
              <c:numCache>
                <c:formatCode>General</c:formatCode>
                <c:ptCount val="20"/>
                <c:pt idx="0">
                  <c:v>-4.5192235629168853E-2</c:v>
                </c:pt>
                <c:pt idx="1">
                  <c:v>2.5540260830546835E-2</c:v>
                </c:pt>
                <c:pt idx="2">
                  <c:v>0.42707311817554161</c:v>
                </c:pt>
                <c:pt idx="3">
                  <c:v>0.4150931796664632</c:v>
                </c:pt>
                <c:pt idx="4">
                  <c:v>0.11363474900183301</c:v>
                </c:pt>
                <c:pt idx="5">
                  <c:v>0.17548130801394213</c:v>
                </c:pt>
                <c:pt idx="6">
                  <c:v>0.23197260995522795</c:v>
                </c:pt>
                <c:pt idx="7">
                  <c:v>0.36216960817429467</c:v>
                </c:pt>
                <c:pt idx="8">
                  <c:v>-8.195765665009902E-3</c:v>
                </c:pt>
                <c:pt idx="9">
                  <c:v>2.15824199792789E-2</c:v>
                </c:pt>
                <c:pt idx="10">
                  <c:v>-5.7806280219803496E-2</c:v>
                </c:pt>
                <c:pt idx="11">
                  <c:v>0.44523578862546809</c:v>
                </c:pt>
                <c:pt idx="12">
                  <c:v>0.36670419242051921</c:v>
                </c:pt>
                <c:pt idx="13">
                  <c:v>0.6977319690707906</c:v>
                </c:pt>
                <c:pt idx="14">
                  <c:v>0.1726587690389243</c:v>
                </c:pt>
                <c:pt idx="15">
                  <c:v>0.457018796363305</c:v>
                </c:pt>
                <c:pt idx="16">
                  <c:v>-1.6659274864175511E-2</c:v>
                </c:pt>
                <c:pt idx="17">
                  <c:v>0.14587726621274055</c:v>
                </c:pt>
                <c:pt idx="18">
                  <c:v>-0.18319005968692503</c:v>
                </c:pt>
                <c:pt idx="19">
                  <c:v>1.5476514173067772</c:v>
                </c:pt>
              </c:numCache>
            </c:numRef>
          </c:val>
          <c:extLst>
            <c:ext xmlns:c16="http://schemas.microsoft.com/office/drawing/2014/chart" uri="{C3380CC4-5D6E-409C-BE32-E72D297353CC}">
              <c16:uniqueId val="{00000000-5DD1-4C46-9D76-F9976417ACEE}"/>
            </c:ext>
          </c:extLst>
        </c:ser>
        <c:ser>
          <c:idx val="1"/>
          <c:order val="1"/>
          <c:tx>
            <c:strRef>
              <c:f>'Highland-lowland-1'!$AE$45</c:f>
              <c:strCache>
                <c:ptCount val="1"/>
                <c:pt idx="0">
                  <c:v>Hypoxia</c:v>
                </c:pt>
              </c:strCache>
            </c:strRef>
          </c:tx>
          <c:spPr>
            <a:solidFill>
              <a:schemeClr val="accent2"/>
            </a:solidFill>
            <a:ln>
              <a:noFill/>
            </a:ln>
            <a:effectLst/>
          </c:spPr>
          <c:invertIfNegative val="0"/>
          <c:cat>
            <c:strRef>
              <c:f>'Highland-lowland-1'!$AC$46:$AC$65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'Highland-lowland-1'!$AE$46:$AE$65</c:f>
              <c:numCache>
                <c:formatCode>General</c:formatCode>
                <c:ptCount val="20"/>
                <c:pt idx="0">
                  <c:v>0.19132107366583107</c:v>
                </c:pt>
                <c:pt idx="1">
                  <c:v>1.0466522059662973</c:v>
                </c:pt>
                <c:pt idx="2">
                  <c:v>0.21663756075213847</c:v>
                </c:pt>
                <c:pt idx="3">
                  <c:v>0.12032930268125996</c:v>
                </c:pt>
                <c:pt idx="4">
                  <c:v>0.3551648084118515</c:v>
                </c:pt>
                <c:pt idx="5">
                  <c:v>0.29466483975251045</c:v>
                </c:pt>
                <c:pt idx="6">
                  <c:v>0.27225438047559458</c:v>
                </c:pt>
                <c:pt idx="7">
                  <c:v>0.91899351887152148</c:v>
                </c:pt>
                <c:pt idx="8">
                  <c:v>-0.14016365972920375</c:v>
                </c:pt>
                <c:pt idx="9">
                  <c:v>0.52542315492938707</c:v>
                </c:pt>
                <c:pt idx="10">
                  <c:v>0.18847898742332547</c:v>
                </c:pt>
                <c:pt idx="11">
                  <c:v>0.99073086267298427</c:v>
                </c:pt>
                <c:pt idx="12">
                  <c:v>1.2847965738758127E-2</c:v>
                </c:pt>
                <c:pt idx="13">
                  <c:v>7.4373757619248027E-2</c:v>
                </c:pt>
                <c:pt idx="14">
                  <c:v>0.2861190567964349</c:v>
                </c:pt>
                <c:pt idx="15">
                  <c:v>0.30531736300768908</c:v>
                </c:pt>
                <c:pt idx="16">
                  <c:v>0.17786716373982148</c:v>
                </c:pt>
                <c:pt idx="17">
                  <c:v>0.3314753489185438</c:v>
                </c:pt>
                <c:pt idx="18">
                  <c:v>7.9115220317163226E-2</c:v>
                </c:pt>
                <c:pt idx="19">
                  <c:v>2.6482406426268534E-2</c:v>
                </c:pt>
              </c:numCache>
            </c:numRef>
          </c:val>
          <c:extLst>
            <c:ext xmlns:c16="http://schemas.microsoft.com/office/drawing/2014/chart" uri="{C3380CC4-5D6E-409C-BE32-E72D297353CC}">
              <c16:uniqueId val="{00000002-5DD1-4C46-9D76-F9976417ACEE}"/>
            </c:ext>
          </c:extLst>
        </c:ser>
        <c:dLbls>
          <c:showLegendKey val="0"/>
          <c:showVal val="0"/>
          <c:showCatName val="0"/>
          <c:showSerName val="0"/>
          <c:showPercent val="0"/>
          <c:showBubbleSize val="0"/>
        </c:dLbls>
        <c:gapWidth val="182"/>
        <c:axId val="506859192"/>
        <c:axId val="506856568"/>
      </c:barChart>
      <c:catAx>
        <c:axId val="5068591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6856568"/>
        <c:crosses val="autoZero"/>
        <c:auto val="1"/>
        <c:lblAlgn val="ctr"/>
        <c:lblOffset val="100"/>
        <c:noMultiLvlLbl val="0"/>
      </c:catAx>
      <c:valAx>
        <c:axId val="506856568"/>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685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'Highland-lowland-1'!$AD$89</c:f>
              <c:strCache>
                <c:ptCount val="1"/>
                <c:pt idx="0">
                  <c:v>Normoxia</c:v>
                </c:pt>
              </c:strCache>
            </c:strRef>
          </c:tx>
          <c:spPr>
            <a:solidFill>
              <a:schemeClr val="accent1"/>
            </a:solidFill>
            <a:ln>
              <a:noFill/>
            </a:ln>
            <a:effectLst/>
          </c:spPr>
          <c:invertIfNegative val="0"/>
          <c:cat>
            <c:strRef>
              <c:f>'Highland-lowland-1'!$AC$90:$AC$109</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'Highland-lowland-1'!$AD$90:$AD$109</c:f>
              <c:numCache>
                <c:formatCode>General</c:formatCode>
                <c:ptCount val="20"/>
                <c:pt idx="0">
                  <c:v>-5.2760256854719967E-2</c:v>
                </c:pt>
                <c:pt idx="1">
                  <c:v>0.26003046977578648</c:v>
                </c:pt>
                <c:pt idx="2">
                  <c:v>0.39280446691951143</c:v>
                </c:pt>
                <c:pt idx="3">
                  <c:v>0.17238156358890655</c:v>
                </c:pt>
                <c:pt idx="4">
                  <c:v>1.7305570876999576E-2</c:v>
                </c:pt>
                <c:pt idx="5">
                  <c:v>0.25299390848126824</c:v>
                </c:pt>
                <c:pt idx="6">
                  <c:v>0.17241418375438999</c:v>
                </c:pt>
                <c:pt idx="7">
                  <c:v>0.13682820126092543</c:v>
                </c:pt>
                <c:pt idx="8">
                  <c:v>0.33037213856390424</c:v>
                </c:pt>
                <c:pt idx="10">
                  <c:v>0.31273037675086357</c:v>
                </c:pt>
                <c:pt idx="11">
                  <c:v>0.46250566996280496</c:v>
                </c:pt>
                <c:pt idx="12">
                  <c:v>0.19635857786249011</c:v>
                </c:pt>
                <c:pt idx="13">
                  <c:v>-1.3685608746404343E-3</c:v>
                </c:pt>
                <c:pt idx="14">
                  <c:v>6.6189249986921661E-2</c:v>
                </c:pt>
                <c:pt idx="15">
                  <c:v>-0.22727747625881867</c:v>
                </c:pt>
                <c:pt idx="16">
                  <c:v>-3.9318830242510705E-2</c:v>
                </c:pt>
                <c:pt idx="17">
                  <c:v>0.27825684229098191</c:v>
                </c:pt>
                <c:pt idx="18">
                  <c:v>-0.11703640500568824</c:v>
                </c:pt>
                <c:pt idx="19">
                  <c:v>-1.8350272884734786E-2</c:v>
                </c:pt>
              </c:numCache>
            </c:numRef>
          </c:val>
          <c:extLst>
            <c:ext xmlns:c16="http://schemas.microsoft.com/office/drawing/2014/chart" uri="{C3380CC4-5D6E-409C-BE32-E72D297353CC}">
              <c16:uniqueId val="{00000000-CBC4-4CA1-BC2E-087B266BBEFE}"/>
            </c:ext>
          </c:extLst>
        </c:ser>
        <c:ser>
          <c:idx val="1"/>
          <c:order val="1"/>
          <c:tx>
            <c:strRef>
              <c:f>'Highland-lowland-1'!$AE$89</c:f>
              <c:strCache>
                <c:ptCount val="1"/>
                <c:pt idx="0">
                  <c:v>Hypoxia</c:v>
                </c:pt>
              </c:strCache>
            </c:strRef>
          </c:tx>
          <c:spPr>
            <a:solidFill>
              <a:schemeClr val="accent2"/>
            </a:solidFill>
            <a:ln>
              <a:noFill/>
            </a:ln>
            <a:effectLst/>
          </c:spPr>
          <c:invertIfNegative val="0"/>
          <c:cat>
            <c:strRef>
              <c:f>'Highland-lowland-1'!$AC$90:$AC$109</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'Highland-lowland-1'!$AE$90:$AE$109</c:f>
              <c:numCache>
                <c:formatCode>General</c:formatCode>
                <c:ptCount val="20"/>
                <c:pt idx="0">
                  <c:v>2.133135921605489E-2</c:v>
                </c:pt>
                <c:pt idx="1">
                  <c:v>0.70840931419865694</c:v>
                </c:pt>
                <c:pt idx="2">
                  <c:v>0.39233330751955364</c:v>
                </c:pt>
                <c:pt idx="3">
                  <c:v>0.22261602581259976</c:v>
                </c:pt>
                <c:pt idx="4">
                  <c:v>0.27866448914429065</c:v>
                </c:pt>
                <c:pt idx="5">
                  <c:v>0.18788047748181547</c:v>
                </c:pt>
                <c:pt idx="6">
                  <c:v>0.41074360309133873</c:v>
                </c:pt>
                <c:pt idx="7">
                  <c:v>0.4200205894440443</c:v>
                </c:pt>
                <c:pt idx="8">
                  <c:v>-2.2605974358247627E-2</c:v>
                </c:pt>
                <c:pt idx="10">
                  <c:v>0.25694722535706904</c:v>
                </c:pt>
                <c:pt idx="11">
                  <c:v>0.46675317050547993</c:v>
                </c:pt>
                <c:pt idx="12">
                  <c:v>8.0634916830448988E-2</c:v>
                </c:pt>
                <c:pt idx="13">
                  <c:v>3.6845600125304356E-2</c:v>
                </c:pt>
                <c:pt idx="14">
                  <c:v>0.20096542816084817</c:v>
                </c:pt>
                <c:pt idx="15">
                  <c:v>0.27599981548964414</c:v>
                </c:pt>
                <c:pt idx="16">
                  <c:v>-0.17247321844434105</c:v>
                </c:pt>
                <c:pt idx="17">
                  <c:v>1.0375529534359709</c:v>
                </c:pt>
                <c:pt idx="18">
                  <c:v>0.45476131990501911</c:v>
                </c:pt>
                <c:pt idx="19">
                  <c:v>0.30196903194342828</c:v>
                </c:pt>
              </c:numCache>
            </c:numRef>
          </c:val>
          <c:extLst>
            <c:ext xmlns:c16="http://schemas.microsoft.com/office/drawing/2014/chart" uri="{C3380CC4-5D6E-409C-BE32-E72D297353CC}">
              <c16:uniqueId val="{00000002-CBC4-4CA1-BC2E-087B266BBEFE}"/>
            </c:ext>
          </c:extLst>
        </c:ser>
        <c:dLbls>
          <c:showLegendKey val="0"/>
          <c:showVal val="0"/>
          <c:showCatName val="0"/>
          <c:showSerName val="0"/>
          <c:showPercent val="0"/>
          <c:showBubbleSize val="0"/>
        </c:dLbls>
        <c:gapWidth val="182"/>
        <c:axId val="692808520"/>
        <c:axId val="692819672"/>
      </c:barChart>
      <c:catAx>
        <c:axId val="69280852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92819672"/>
        <c:crosses val="autoZero"/>
        <c:auto val="1"/>
        <c:lblAlgn val="ctr"/>
        <c:lblOffset val="100"/>
        <c:noMultiLvlLbl val="0"/>
      </c:catAx>
      <c:valAx>
        <c:axId val="692819672"/>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92808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'Highland-lowland-1'!$AD$133</c:f>
              <c:strCache>
                <c:ptCount val="1"/>
                <c:pt idx="0">
                  <c:v>Normoxia</c:v>
                </c:pt>
              </c:strCache>
            </c:strRef>
          </c:tx>
          <c:spPr>
            <a:solidFill>
              <a:schemeClr val="accent1"/>
            </a:solidFill>
            <a:ln>
              <a:noFill/>
            </a:ln>
            <a:effectLst/>
          </c:spPr>
          <c:invertIfNegative val="0"/>
          <c:cat>
            <c:strRef>
              <c:f>'Highland-lowland-1'!$AC$134:$AC$153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'Highland-lowland-1'!$AD$134:$AD$153</c:f>
              <c:numCache>
                <c:formatCode>General</c:formatCode>
                <c:ptCount val="20"/>
                <c:pt idx="0">
                  <c:v>-0.29476367221609379</c:v>
                </c:pt>
                <c:pt idx="1">
                  <c:v>-0.36766445304021711</c:v>
                </c:pt>
                <c:pt idx="2">
                  <c:v>-7.7249728948319496E-2</c:v>
                </c:pt>
                <c:pt idx="3">
                  <c:v>-0.1612742645832721</c:v>
                </c:pt>
                <c:pt idx="4">
                  <c:v>-0.10497418425766558</c:v>
                </c:pt>
                <c:pt idx="5">
                  <c:v>-0.15704856095121689</c:v>
                </c:pt>
                <c:pt idx="6">
                  <c:v>-0.11731150973113647</c:v>
                </c:pt>
                <c:pt idx="7">
                  <c:v>-2.7209097889102751E-2</c:v>
                </c:pt>
                <c:pt idx="8">
                  <c:v>-0.23463170003954414</c:v>
                </c:pt>
                <c:pt idx="9">
                  <c:v>3.6266021937387594E-2</c:v>
                </c:pt>
                <c:pt idx="10">
                  <c:v>-9.4365015430291077E-2</c:v>
                </c:pt>
                <c:pt idx="11">
                  <c:v>-5.0348495964783746E-2</c:v>
                </c:pt>
                <c:pt idx="12">
                  <c:v>-0.11244484708171865</c:v>
                </c:pt>
                <c:pt idx="13">
                  <c:v>-0.13032767335256645</c:v>
                </c:pt>
                <c:pt idx="14">
                  <c:v>-0.1896977195088172</c:v>
                </c:pt>
                <c:pt idx="15">
                  <c:v>-0.41831653225806464</c:v>
                </c:pt>
                <c:pt idx="16">
                  <c:v>-0.50912900556855645</c:v>
                </c:pt>
                <c:pt idx="17">
                  <c:v>-0.24243460250337723</c:v>
                </c:pt>
                <c:pt idx="18">
                  <c:v>0.18288406456621265</c:v>
                </c:pt>
                <c:pt idx="19">
                  <c:v>0.28210525424518096</c:v>
                </c:pt>
              </c:numCache>
            </c:numRef>
          </c:val>
          <c:extLst>
            <c:ext xmlns:c16="http://schemas.microsoft.com/office/drawing/2014/chart" uri="{C3380CC4-5D6E-409C-BE32-E72D297353CC}">
              <c16:uniqueId val="{00000000-85AD-4D11-A729-7CBDB5DDB681}"/>
            </c:ext>
          </c:extLst>
        </c:ser>
        <c:ser>
          <c:idx val="1"/>
          <c:order val="1"/>
          <c:tx>
            <c:strRef>
              <c:f>'Highland-lowland-1'!$AE$133</c:f>
              <c:strCache>
                <c:ptCount val="1"/>
                <c:pt idx="0">
                  <c:v>Hypoxia</c:v>
                </c:pt>
              </c:strCache>
            </c:strRef>
          </c:tx>
          <c:spPr>
            <a:solidFill>
              <a:schemeClr val="accent2"/>
            </a:solidFill>
            <a:ln>
              <a:noFill/>
            </a:ln>
            <a:effectLst/>
          </c:spPr>
          <c:invertIfNegative val="0"/>
          <c:cat>
            <c:strRef>
              <c:f>'Highland-lowland-1'!$AC$134:$AC$153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'Highland-lowland-1'!$AE$134:$AE$153</c:f>
              <c:numCache>
                <c:formatCode>General</c:formatCode>
                <c:ptCount val="20"/>
                <c:pt idx="0">
                  <c:v>-6.8892250653660447E-3</c:v>
                </c:pt>
                <c:pt idx="1">
                  <c:v>0.30583077583448959</c:v>
                </c:pt>
                <c:pt idx="2">
                  <c:v>-0.1290391626780919</c:v>
                </c:pt>
                <c:pt idx="3">
                  <c:v>-0.1354218159417756</c:v>
                </c:pt>
                <c:pt idx="4">
                  <c:v>-1.1832397568560804E-3</c:v>
                </c:pt>
                <c:pt idx="5">
                  <c:v>-6.8098767338325983E-3</c:v>
                </c:pt>
                <c:pt idx="6">
                  <c:v>-0.11414790428266819</c:v>
                </c:pt>
                <c:pt idx="7">
                  <c:v>-0.15038323723128044</c:v>
                </c:pt>
                <c:pt idx="8">
                  <c:v>-0.19475387608597727</c:v>
                </c:pt>
                <c:pt idx="9">
                  <c:v>0.31318127690757547</c:v>
                </c:pt>
                <c:pt idx="10">
                  <c:v>-0.10967490711245453</c:v>
                </c:pt>
                <c:pt idx="11">
                  <c:v>-0.23564206159962386</c:v>
                </c:pt>
                <c:pt idx="12">
                  <c:v>-0.27175619696665998</c:v>
                </c:pt>
                <c:pt idx="13">
                  <c:v>-0.22573921224590199</c:v>
                </c:pt>
                <c:pt idx="14">
                  <c:v>-8.6432386423581309E-2</c:v>
                </c:pt>
                <c:pt idx="15">
                  <c:v>-8.451658377610638E-4</c:v>
                </c:pt>
                <c:pt idx="16">
                  <c:v>-2.1732763785689668E-2</c:v>
                </c:pt>
                <c:pt idx="17">
                  <c:v>-0.30028768990836952</c:v>
                </c:pt>
                <c:pt idx="18">
                  <c:v>-7.7247881753319092E-2</c:v>
                </c:pt>
                <c:pt idx="19">
                  <c:v>-0.5472030678567894</c:v>
                </c:pt>
              </c:numCache>
            </c:numRef>
          </c:val>
          <c:extLst>
            <c:ext xmlns:c16="http://schemas.microsoft.com/office/drawing/2014/chart" uri="{C3380CC4-5D6E-409C-BE32-E72D297353CC}">
              <c16:uniqueId val="{00000002-85AD-4D11-A729-7CBDB5DDB681}"/>
            </c:ext>
          </c:extLst>
        </c:ser>
        <c:dLbls>
          <c:showLegendKey val="0"/>
          <c:showVal val="0"/>
          <c:showCatName val="0"/>
          <c:showSerName val="0"/>
          <c:showPercent val="0"/>
          <c:showBubbleSize val="0"/>
        </c:dLbls>
        <c:gapWidth val="182"/>
        <c:axId val="638245872"/>
        <c:axId val="638242592"/>
      </c:barChart>
      <c:catAx>
        <c:axId val="63824587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8242592"/>
        <c:crosses val="autoZero"/>
        <c:auto val="1"/>
        <c:lblAlgn val="ctr"/>
        <c:lblOffset val="100"/>
        <c:noMultiLvlLbl val="0"/>
      </c:catAx>
      <c:valAx>
        <c:axId val="638242592"/>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824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'Highland-lowland-1'!$AD$176</c:f>
              <c:strCache>
                <c:ptCount val="1"/>
                <c:pt idx="0">
                  <c:v>Normoxia</c:v>
                </c:pt>
              </c:strCache>
            </c:strRef>
          </c:tx>
          <c:spPr>
            <a:solidFill>
              <a:schemeClr val="accent1"/>
            </a:solidFill>
            <a:ln>
              <a:noFill/>
            </a:ln>
            <a:effectLst/>
          </c:spPr>
          <c:invertIfNegative val="0"/>
          <c:cat>
            <c:strRef>
              <c:f>'Highland-lowland-1'!$AC$177:$AC$196</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'Highland-lowland-1'!$AD$177:$AD$196</c:f>
              <c:numCache>
                <c:formatCode>General</c:formatCode>
                <c:ptCount val="20"/>
                <c:pt idx="0">
                  <c:v>-0.18945309118609432</c:v>
                </c:pt>
                <c:pt idx="1">
                  <c:v>-7.3777883481483508E-2</c:v>
                </c:pt>
                <c:pt idx="2">
                  <c:v>0.27491382498705508</c:v>
                </c:pt>
                <c:pt idx="3">
                  <c:v>0.18702908832919474</c:v>
                </c:pt>
                <c:pt idx="4">
                  <c:v>8.5186121345867782E-2</c:v>
                </c:pt>
                <c:pt idx="5">
                  <c:v>0.10180322100063477</c:v>
                </c:pt>
                <c:pt idx="6">
                  <c:v>6.2947015868145106E-2</c:v>
                </c:pt>
                <c:pt idx="7">
                  <c:v>3.4280538834150942E-2</c:v>
                </c:pt>
                <c:pt idx="8">
                  <c:v>7.9563589096805831E-2</c:v>
                </c:pt>
                <c:pt idx="9">
                  <c:v>3.6349536552640949E-2</c:v>
                </c:pt>
                <c:pt idx="10">
                  <c:v>0.12215887734885933</c:v>
                </c:pt>
                <c:pt idx="11">
                  <c:v>0.475188020792225</c:v>
                </c:pt>
                <c:pt idx="12">
                  <c:v>0.23018627161108607</c:v>
                </c:pt>
                <c:pt idx="13">
                  <c:v>1.8258959554115162E-2</c:v>
                </c:pt>
                <c:pt idx="14">
                  <c:v>0.58172365047799279</c:v>
                </c:pt>
                <c:pt idx="15">
                  <c:v>5.7398877624495803E-2</c:v>
                </c:pt>
                <c:pt idx="16">
                  <c:v>-0.52993735303965894</c:v>
                </c:pt>
                <c:pt idx="17">
                  <c:v>-3.5240374157058829E-2</c:v>
                </c:pt>
                <c:pt idx="18">
                  <c:v>0.40850977953769463</c:v>
                </c:pt>
                <c:pt idx="19">
                  <c:v>1.1118123878472868</c:v>
                </c:pt>
              </c:numCache>
            </c:numRef>
          </c:val>
          <c:extLst>
            <c:ext xmlns:c16="http://schemas.microsoft.com/office/drawing/2014/chart" uri="{C3380CC4-5D6E-409C-BE32-E72D297353CC}">
              <c16:uniqueId val="{00000000-DBC1-48F1-9CF8-BF92BDA02C30}"/>
            </c:ext>
          </c:extLst>
        </c:ser>
        <c:ser>
          <c:idx val="1"/>
          <c:order val="1"/>
          <c:tx>
            <c:strRef>
              <c:f>'Highland-lowland-1'!$AE$176</c:f>
              <c:strCache>
                <c:ptCount val="1"/>
                <c:pt idx="0">
                  <c:v>Hypoxia</c:v>
                </c:pt>
              </c:strCache>
            </c:strRef>
          </c:tx>
          <c:spPr>
            <a:solidFill>
              <a:schemeClr val="accent2"/>
            </a:solidFill>
            <a:ln>
              <a:noFill/>
            </a:ln>
            <a:effectLst/>
          </c:spPr>
          <c:invertIfNegative val="0"/>
          <c:cat>
            <c:strRef>
              <c:f>'Highland-lowland-1'!$AC$177:$AC$196</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'Highland-lowland-1'!$AE$177:$AE$196</c:f>
              <c:numCache>
                <c:formatCode>General</c:formatCode>
                <c:ptCount val="20"/>
                <c:pt idx="0">
                  <c:v>0.28209195424452393</c:v>
                </c:pt>
                <c:pt idx="1">
                  <c:v>0.72641414696895068</c:v>
                </c:pt>
                <c:pt idx="2">
                  <c:v>0.22363312162251381</c:v>
                </c:pt>
                <c:pt idx="3">
                  <c:v>-4.2784526422506186E-2</c:v>
                </c:pt>
                <c:pt idx="4">
                  <c:v>0.24947410902103928</c:v>
                </c:pt>
                <c:pt idx="5">
                  <c:v>0.11718853310664046</c:v>
                </c:pt>
                <c:pt idx="6">
                  <c:v>0.12284900872119242</c:v>
                </c:pt>
                <c:pt idx="7">
                  <c:v>0.41685005923348695</c:v>
                </c:pt>
                <c:pt idx="8">
                  <c:v>-0.13271749150015977</c:v>
                </c:pt>
                <c:pt idx="9">
                  <c:v>0.20806764624341612</c:v>
                </c:pt>
                <c:pt idx="10">
                  <c:v>0.12064255119936829</c:v>
                </c:pt>
                <c:pt idx="11">
                  <c:v>0.58439569486696175</c:v>
                </c:pt>
                <c:pt idx="12">
                  <c:v>-0.16323617230128906</c:v>
                </c:pt>
                <c:pt idx="13">
                  <c:v>9.8348357696042887E-2</c:v>
                </c:pt>
                <c:pt idx="14">
                  <c:v>0.76127623572844727</c:v>
                </c:pt>
                <c:pt idx="15">
                  <c:v>-0.16209736560049637</c:v>
                </c:pt>
                <c:pt idx="16">
                  <c:v>-6.46606240999682E-2</c:v>
                </c:pt>
                <c:pt idx="17">
                  <c:v>0.18131300713056286</c:v>
                </c:pt>
                <c:pt idx="18">
                  <c:v>0.3295574645673558</c:v>
                </c:pt>
                <c:pt idx="19">
                  <c:v>-1.7140430569674736E-2</c:v>
                </c:pt>
              </c:numCache>
            </c:numRef>
          </c:val>
          <c:extLst>
            <c:ext xmlns:c16="http://schemas.microsoft.com/office/drawing/2014/chart" uri="{C3380CC4-5D6E-409C-BE32-E72D297353CC}">
              <c16:uniqueId val="{00000002-DBC1-48F1-9CF8-BF92BDA02C30}"/>
            </c:ext>
          </c:extLst>
        </c:ser>
        <c:dLbls>
          <c:showLegendKey val="0"/>
          <c:showVal val="0"/>
          <c:showCatName val="0"/>
          <c:showSerName val="0"/>
          <c:showPercent val="0"/>
          <c:showBubbleSize val="0"/>
        </c:dLbls>
        <c:gapWidth val="182"/>
        <c:axId val="314796480"/>
        <c:axId val="314802384"/>
      </c:barChart>
      <c:catAx>
        <c:axId val="31479648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4802384"/>
        <c:crosses val="autoZero"/>
        <c:auto val="1"/>
        <c:lblAlgn val="ctr"/>
        <c:lblOffset val="100"/>
        <c:noMultiLvlLbl val="0"/>
      </c:catAx>
      <c:valAx>
        <c:axId val="314802384"/>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479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test'!$AC$3:$AC$4</c:f>
              <c:strCache>
                <c:ptCount val="2"/>
                <c:pt idx="0">
                  <c:v>Diaphragm</c:v>
                </c:pt>
                <c:pt idx="1">
                  <c:v>Triceps</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test'!$AE$24:$AE$25</c:f>
                <c:numCache>
                  <c:formatCode>General</c:formatCode>
                  <c:ptCount val="2"/>
                  <c:pt idx="0">
                    <c:v>5.7210767884205156</c:v>
                  </c:pt>
                  <c:pt idx="1">
                    <c:v>10.0377388864708</c:v>
                  </c:pt>
                </c:numCache>
              </c:numRef>
            </c:plus>
            <c:minus>
              <c:numRef>
                <c:f>'ME vs LN + wilcox test'!$AE$24:$AE$25</c:f>
                <c:numCache>
                  <c:formatCode>General</c:formatCode>
                  <c:ptCount val="2"/>
                  <c:pt idx="0">
                    <c:v>5.7210767884205156</c:v>
                  </c:pt>
                  <c:pt idx="1">
                    <c:v>10.0377388864708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test'!$AD$24:$AD$25</c:f>
                <c:numCache>
                  <c:formatCode>General</c:formatCode>
                  <c:ptCount val="2"/>
                  <c:pt idx="0">
                    <c:v>3.7515575211710868</c:v>
                  </c:pt>
                  <c:pt idx="1">
                    <c:v>4.2389421383089188</c:v>
                  </c:pt>
                </c:numCache>
              </c:numRef>
            </c:plus>
            <c:minus>
              <c:numRef>
                <c:f>'ME vs LN + wilcox test'!$AD$24:$AD$25</c:f>
                <c:numCache>
                  <c:formatCode>General</c:formatCode>
                  <c:ptCount val="2"/>
                  <c:pt idx="0">
                    <c:v>3.7515575211710868</c:v>
                  </c:pt>
                  <c:pt idx="1">
                    <c:v>4.2389421383089188</c:v>
                  </c:pt>
                </c:numCache>
              </c:numRef>
            </c:minus>
            <c:spPr>
              <a:noFill/>
              <a:ln w="9525" cap="flat" cmpd="sng" algn="ctr">
                <a:solidFill>
                  <a:schemeClr val="tx1">
                    <a:lumMod val="65000"/>
                    <a:lumOff val="35000"/>
                  </a:schemeClr>
                </a:solidFill>
                <a:round/>
              </a:ln>
              <a:effectLst/>
            </c:spPr>
          </c:errBars>
          <c:xVal>
            <c:numRef>
              <c:f>'ME vs LN + wilcox test'!$AE$3:$AE$4</c:f>
              <c:numCache>
                <c:formatCode>0.000</c:formatCode>
                <c:ptCount val="2"/>
                <c:pt idx="0">
                  <c:v>61.129507333333343</c:v>
                </c:pt>
                <c:pt idx="1">
                  <c:v>31.059331523809526</c:v>
                </c:pt>
              </c:numCache>
            </c:numRef>
          </c:xVal>
          <c:yVal>
            <c:numRef>
              <c:f>'ME vs LN + wilcox test'!$AD$3:$AD$4</c:f>
              <c:numCache>
                <c:formatCode>0.000</c:formatCode>
                <c:ptCount val="2"/>
                <c:pt idx="0">
                  <c:v>76.320068666666657</c:v>
                </c:pt>
                <c:pt idx="1">
                  <c:v>43.011991428571427</c:v>
                </c:pt>
              </c:numCache>
            </c:numRef>
          </c:yVal>
          <c:smooth val="0"/>
          <c:extLst>
            <c:ext xmlns:c16="http://schemas.microsoft.com/office/drawing/2014/chart" uri="{C3380CC4-5D6E-409C-BE32-E72D297353CC}">
              <c16:uniqueId val="{00000000-8228-42B4-B01A-04B5C36C1953}"/>
            </c:ext>
          </c:extLst>
        </c:ser>
        <c:ser>
          <c:idx val="1"/>
          <c:order val="1"/>
          <c:tx>
            <c:strRef>
              <c:f>'ME vs LN + wilcox test'!$AC$10:$AC$22</c:f>
              <c:strCache>
                <c:ptCount val="13"/>
                <c:pt idx="0">
                  <c:v>Masseter</c:v>
                </c:pt>
                <c:pt idx="1">
                  <c:v>Rectus femoris </c:v>
                </c:pt>
                <c:pt idx="2">
                  <c:v>Pec. Major </c:v>
                </c:pt>
                <c:pt idx="3">
                  <c:v>Semitendinosus </c:v>
                </c:pt>
                <c:pt idx="4">
                  <c:v>Lower trapezius </c:v>
                </c:pt>
                <c:pt idx="5">
                  <c:v>Biceps femoris </c:v>
                </c:pt>
                <c:pt idx="6">
                  <c:v>Biceps brachii</c:v>
                </c:pt>
                <c:pt idx="7">
                  <c:v>Medial trapezius </c:v>
                </c:pt>
                <c:pt idx="8">
                  <c:v>Grastroc</c:v>
                </c:pt>
                <c:pt idx="9">
                  <c:v>Erecor spinae </c:v>
                </c:pt>
                <c:pt idx="10">
                  <c:v>EDL </c:v>
                </c:pt>
                <c:pt idx="11">
                  <c:v>Vastus lateris </c:v>
                </c:pt>
                <c:pt idx="12">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test'!$AE$31:$AE$43</c:f>
                <c:numCache>
                  <c:formatCode>General</c:formatCode>
                  <c:ptCount val="13"/>
                  <c:pt idx="0">
                    <c:v>4.6961669449815648</c:v>
                  </c:pt>
                  <c:pt idx="1">
                    <c:v>3.2037727844956634</c:v>
                  </c:pt>
                  <c:pt idx="2">
                    <c:v>4.0896232721344674</c:v>
                  </c:pt>
                  <c:pt idx="3">
                    <c:v>3.8003114665256081</c:v>
                  </c:pt>
                  <c:pt idx="4">
                    <c:v>2.5791513041971603</c:v>
                  </c:pt>
                  <c:pt idx="5">
                    <c:v>3.5202449015467674</c:v>
                  </c:pt>
                  <c:pt idx="6">
                    <c:v>2.0956322617155245</c:v>
                  </c:pt>
                  <c:pt idx="7">
                    <c:v>4.3922110284208076</c:v>
                  </c:pt>
                  <c:pt idx="8">
                    <c:v>2.7099185724641197</c:v>
                  </c:pt>
                  <c:pt idx="9">
                    <c:v>2.4675477920801181</c:v>
                  </c:pt>
                  <c:pt idx="10">
                    <c:v>11.803853627292201</c:v>
                  </c:pt>
                  <c:pt idx="11">
                    <c:v>2.2828192596756258</c:v>
                  </c:pt>
                  <c:pt idx="12">
                    <c:v>4.5483947147846715</c:v>
                  </c:pt>
                </c:numCache>
              </c:numRef>
            </c:plus>
            <c:minus>
              <c:numRef>
                <c:f>'ME vs LN + wilcox test'!$AE$31:$AE$43</c:f>
                <c:numCache>
                  <c:formatCode>General</c:formatCode>
                  <c:ptCount val="13"/>
                  <c:pt idx="0">
                    <c:v>4.6961669449815648</c:v>
                  </c:pt>
                  <c:pt idx="1">
                    <c:v>3.2037727844956634</c:v>
                  </c:pt>
                  <c:pt idx="2">
                    <c:v>4.0896232721344674</c:v>
                  </c:pt>
                  <c:pt idx="3">
                    <c:v>3.8003114665256081</c:v>
                  </c:pt>
                  <c:pt idx="4">
                    <c:v>2.5791513041971603</c:v>
                  </c:pt>
                  <c:pt idx="5">
                    <c:v>3.5202449015467674</c:v>
                  </c:pt>
                  <c:pt idx="6">
                    <c:v>2.0956322617155245</c:v>
                  </c:pt>
                  <c:pt idx="7">
                    <c:v>4.3922110284208076</c:v>
                  </c:pt>
                  <c:pt idx="8">
                    <c:v>2.7099185724641197</c:v>
                  </c:pt>
                  <c:pt idx="9">
                    <c:v>2.4675477920801181</c:v>
                  </c:pt>
                  <c:pt idx="10">
                    <c:v>11.803853627292201</c:v>
                  </c:pt>
                  <c:pt idx="11">
                    <c:v>2.2828192596756258</c:v>
                  </c:pt>
                  <c:pt idx="12">
                    <c:v>4.5483947147846715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test'!$AD$31:$AD$43</c:f>
                <c:numCache>
                  <c:formatCode>General</c:formatCode>
                  <c:ptCount val="13"/>
                  <c:pt idx="0">
                    <c:v>3.5055819681617932</c:v>
                  </c:pt>
                  <c:pt idx="1">
                    <c:v>2.8990929966297445</c:v>
                  </c:pt>
                  <c:pt idx="2">
                    <c:v>3.181631165363505</c:v>
                  </c:pt>
                  <c:pt idx="3">
                    <c:v>2.8231942074017065</c:v>
                  </c:pt>
                  <c:pt idx="4">
                    <c:v>3.3822271600146321</c:v>
                  </c:pt>
                  <c:pt idx="5">
                    <c:v>2.8766209919600207</c:v>
                  </c:pt>
                  <c:pt idx="6">
                    <c:v>2.0173056473608968</c:v>
                  </c:pt>
                  <c:pt idx="7">
                    <c:v>2.7163823310227162</c:v>
                  </c:pt>
                  <c:pt idx="8">
                    <c:v>1.0031538175986465</c:v>
                  </c:pt>
                  <c:pt idx="9">
                    <c:v>5.4410210444477203</c:v>
                  </c:pt>
                  <c:pt idx="10">
                    <c:v>3.6883995394028921</c:v>
                  </c:pt>
                  <c:pt idx="11">
                    <c:v>1.5364068393574324</c:v>
                  </c:pt>
                  <c:pt idx="12">
                    <c:v>11.914466710196466</c:v>
                  </c:pt>
                </c:numCache>
              </c:numRef>
            </c:plus>
            <c:minus>
              <c:numRef>
                <c:f>'ME vs LN + wilcox test'!$AD$31:$AD$43</c:f>
                <c:numCache>
                  <c:formatCode>General</c:formatCode>
                  <c:ptCount val="13"/>
                  <c:pt idx="0">
                    <c:v>3.5055819681617932</c:v>
                  </c:pt>
                  <c:pt idx="1">
                    <c:v>2.8990929966297445</c:v>
                  </c:pt>
                  <c:pt idx="2">
                    <c:v>3.181631165363505</c:v>
                  </c:pt>
                  <c:pt idx="3">
                    <c:v>2.8231942074017065</c:v>
                  </c:pt>
                  <c:pt idx="4">
                    <c:v>3.3822271600146321</c:v>
                  </c:pt>
                  <c:pt idx="5">
                    <c:v>2.8766209919600207</c:v>
                  </c:pt>
                  <c:pt idx="6">
                    <c:v>2.0173056473608968</c:v>
                  </c:pt>
                  <c:pt idx="7">
                    <c:v>2.7163823310227162</c:v>
                  </c:pt>
                  <c:pt idx="8">
                    <c:v>1.0031538175986465</c:v>
                  </c:pt>
                  <c:pt idx="9">
                    <c:v>5.4410210444477203</c:v>
                  </c:pt>
                  <c:pt idx="10">
                    <c:v>3.6883995394028921</c:v>
                  </c:pt>
                  <c:pt idx="11">
                    <c:v>1.5364068393574324</c:v>
                  </c:pt>
                  <c:pt idx="12">
                    <c:v>11.914466710196466</c:v>
                  </c:pt>
                </c:numCache>
              </c:numRef>
            </c:minus>
            <c:spPr>
              <a:noFill/>
              <a:ln w="9525" cap="flat" cmpd="sng" algn="ctr">
                <a:solidFill>
                  <a:schemeClr val="tx1">
                    <a:lumMod val="65000"/>
                    <a:lumOff val="35000"/>
                  </a:schemeClr>
                </a:solidFill>
                <a:round/>
              </a:ln>
              <a:effectLst/>
            </c:spPr>
          </c:errBars>
          <c:xVal>
            <c:numRef>
              <c:f>'ME vs LN + wilcox test'!$AE$10:$AE$22</c:f>
              <c:numCache>
                <c:formatCode>0.000</c:formatCode>
                <c:ptCount val="13"/>
                <c:pt idx="0">
                  <c:v>46.560975333333339</c:v>
                </c:pt>
                <c:pt idx="1">
                  <c:v>26.372706761904762</c:v>
                </c:pt>
                <c:pt idx="2">
                  <c:v>32.212165809523803</c:v>
                </c:pt>
                <c:pt idx="3">
                  <c:v>31.382095619047618</c:v>
                </c:pt>
                <c:pt idx="4">
                  <c:v>29.6926499047619</c:v>
                </c:pt>
                <c:pt idx="5">
                  <c:v>23.840428857142854</c:v>
                </c:pt>
                <c:pt idx="6">
                  <c:v>29.726749428571431</c:v>
                </c:pt>
                <c:pt idx="7">
                  <c:v>34.26725295238095</c:v>
                </c:pt>
                <c:pt idx="8">
                  <c:v>21.355620190476191</c:v>
                </c:pt>
                <c:pt idx="9">
                  <c:v>29.71166911111111</c:v>
                </c:pt>
                <c:pt idx="10">
                  <c:v>36.520387428571425</c:v>
                </c:pt>
                <c:pt idx="11">
                  <c:v>19.299058777777773</c:v>
                </c:pt>
                <c:pt idx="12">
                  <c:v>32.797124571428569</c:v>
                </c:pt>
              </c:numCache>
            </c:numRef>
          </c:xVal>
          <c:yVal>
            <c:numRef>
              <c:f>'ME vs LN + wilcox test'!$AD$10:$AD$22</c:f>
              <c:numCache>
                <c:formatCode>0.000</c:formatCode>
                <c:ptCount val="13"/>
                <c:pt idx="0">
                  <c:v>44.731687809523805</c:v>
                </c:pt>
                <c:pt idx="1">
                  <c:v>32.596241238095232</c:v>
                </c:pt>
                <c:pt idx="2">
                  <c:v>31.387970190476185</c:v>
                </c:pt>
                <c:pt idx="3">
                  <c:v>32.438708190476184</c:v>
                </c:pt>
                <c:pt idx="4">
                  <c:v>25.811921523809524</c:v>
                </c:pt>
                <c:pt idx="5">
                  <c:v>23.508009142857141</c:v>
                </c:pt>
                <c:pt idx="6">
                  <c:v>26.626798857142855</c:v>
                </c:pt>
                <c:pt idx="7">
                  <c:v>28.880878666666664</c:v>
                </c:pt>
                <c:pt idx="8">
                  <c:v>24.275529777777773</c:v>
                </c:pt>
                <c:pt idx="9">
                  <c:v>37.489083999999998</c:v>
                </c:pt>
                <c:pt idx="10">
                  <c:v>27.305413142857141</c:v>
                </c:pt>
                <c:pt idx="11">
                  <c:v>22.076538142857142</c:v>
                </c:pt>
                <c:pt idx="12">
                  <c:v>53.103964952380956</c:v>
                </c:pt>
              </c:numCache>
            </c:numRef>
          </c:yVal>
          <c:smooth val="0"/>
          <c:extLst>
            <c:ext xmlns:c16="http://schemas.microsoft.com/office/drawing/2014/chart" uri="{C3380CC4-5D6E-409C-BE32-E72D297353CC}">
              <c16:uniqueId val="{00000002-8228-42B4-B01A-04B5C36C1953}"/>
            </c:ext>
          </c:extLst>
        </c:ser>
        <c:ser>
          <c:idx val="2"/>
          <c:order val="2"/>
          <c:tx>
            <c:strRef>
              <c:f>'ME vs LN + wilcox test'!$AC$5:$AC$9</c:f>
              <c:strCache>
                <c:ptCount val="5"/>
                <c:pt idx="0">
                  <c:v>Plantaris</c:v>
                </c:pt>
                <c:pt idx="1">
                  <c:v>Intercostals </c:v>
                </c:pt>
                <c:pt idx="2">
                  <c:v>Glut. Max</c:v>
                </c:pt>
                <c:pt idx="3">
                  <c:v>Soleus</c:v>
                </c:pt>
                <c:pt idx="4">
                  <c:v>Vastus medialis </c:v>
                </c:pt>
              </c:strCache>
            </c:strRef>
          </c:tx>
          <c:spPr>
            <a:ln w="25400" cap="rnd">
              <a:noFill/>
              <a:round/>
            </a:ln>
            <a:effectLst/>
          </c:spPr>
          <c:marker>
            <c:symbol val="circle"/>
            <c:size val="5"/>
            <c:spPr>
              <a:solidFill>
                <a:srgbClr val="FF0000"/>
              </a:solidFill>
              <a:ln w="9525">
                <a:solidFill>
                  <a:srgbClr val="FF0000"/>
                </a:solidFill>
              </a:ln>
              <a:effectLst/>
            </c:spPr>
          </c:marker>
          <c:errBars>
            <c:errDir val="x"/>
            <c:errBarType val="both"/>
            <c:errValType val="cust"/>
            <c:noEndCap val="0"/>
            <c:plus>
              <c:numRef>
                <c:f>'ME vs LN + wilcox test'!$AE$26:$AE$30</c:f>
                <c:numCache>
                  <c:formatCode>General</c:formatCode>
                  <c:ptCount val="5"/>
                  <c:pt idx="0">
                    <c:v>4.0442290693235821</c:v>
                  </c:pt>
                  <c:pt idx="1">
                    <c:v>2.6717343078243627</c:v>
                  </c:pt>
                  <c:pt idx="2">
                    <c:v>3.5801501208150146</c:v>
                  </c:pt>
                  <c:pt idx="3">
                    <c:v>4.0533024039775603</c:v>
                  </c:pt>
                  <c:pt idx="4">
                    <c:v>2.608698466066556</c:v>
                  </c:pt>
                </c:numCache>
              </c:numRef>
            </c:plus>
            <c:minus>
              <c:numRef>
                <c:f>'ME vs LN + wilcox test'!$AE$26:$AE$30</c:f>
                <c:numCache>
                  <c:formatCode>General</c:formatCode>
                  <c:ptCount val="5"/>
                  <c:pt idx="0">
                    <c:v>4.0442290693235821</c:v>
                  </c:pt>
                  <c:pt idx="1">
                    <c:v>2.6717343078243627</c:v>
                  </c:pt>
                  <c:pt idx="2">
                    <c:v>3.5801501208150146</c:v>
                  </c:pt>
                  <c:pt idx="3">
                    <c:v>4.0533024039775603</c:v>
                  </c:pt>
                  <c:pt idx="4">
                    <c:v>2.608698466066556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test'!$AD$26:$AD$30</c:f>
                <c:numCache>
                  <c:formatCode>General</c:formatCode>
                  <c:ptCount val="5"/>
                  <c:pt idx="0">
                    <c:v>3.2717441034297639</c:v>
                  </c:pt>
                  <c:pt idx="1">
                    <c:v>4.101745767113961</c:v>
                  </c:pt>
                  <c:pt idx="2">
                    <c:v>4.5842491702318746</c:v>
                  </c:pt>
                  <c:pt idx="3">
                    <c:v>2.8378294614640129</c:v>
                  </c:pt>
                  <c:pt idx="4">
                    <c:v>2.5098274786368129</c:v>
                  </c:pt>
                </c:numCache>
              </c:numRef>
            </c:plus>
            <c:minus>
              <c:numRef>
                <c:f>'ME vs LN + wilcox test'!$AD$26:$AD$30</c:f>
                <c:numCache>
                  <c:formatCode>General</c:formatCode>
                  <c:ptCount val="5"/>
                  <c:pt idx="0">
                    <c:v>3.2717441034297639</c:v>
                  </c:pt>
                  <c:pt idx="1">
                    <c:v>4.101745767113961</c:v>
                  </c:pt>
                  <c:pt idx="2">
                    <c:v>4.5842491702318746</c:v>
                  </c:pt>
                  <c:pt idx="3">
                    <c:v>2.8378294614640129</c:v>
                  </c:pt>
                  <c:pt idx="4">
                    <c:v>2.5098274786368129</c:v>
                  </c:pt>
                </c:numCache>
              </c:numRef>
            </c:minus>
            <c:spPr>
              <a:noFill/>
              <a:ln w="9525" cap="flat" cmpd="sng" algn="ctr">
                <a:solidFill>
                  <a:schemeClr val="tx1">
                    <a:lumMod val="65000"/>
                    <a:lumOff val="35000"/>
                  </a:schemeClr>
                </a:solidFill>
                <a:round/>
              </a:ln>
              <a:effectLst/>
            </c:spPr>
          </c:errBars>
          <c:xVal>
            <c:numRef>
              <c:f>'ME vs LN + wilcox test'!$AE$5:$AE$9</c:f>
              <c:numCache>
                <c:formatCode>0.000</c:formatCode>
                <c:ptCount val="5"/>
                <c:pt idx="0">
                  <c:v>22.682091666666665</c:v>
                </c:pt>
                <c:pt idx="1">
                  <c:v>31.584869619047627</c:v>
                </c:pt>
                <c:pt idx="2">
                  <c:v>20.022160000000003</c:v>
                </c:pt>
                <c:pt idx="3">
                  <c:v>19.94990952380952</c:v>
                </c:pt>
                <c:pt idx="4">
                  <c:v>23.500435222222219</c:v>
                </c:pt>
              </c:numCache>
            </c:numRef>
          </c:xVal>
          <c:yVal>
            <c:numRef>
              <c:f>'ME vs LN + wilcox test'!$AD$5:$AD$9</c:f>
              <c:numCache>
                <c:formatCode>0.000</c:formatCode>
                <c:ptCount val="5"/>
                <c:pt idx="0">
                  <c:v>47.622922285714289</c:v>
                </c:pt>
                <c:pt idx="1">
                  <c:v>42.976068761904763</c:v>
                </c:pt>
                <c:pt idx="2">
                  <c:v>33.341028857142852</c:v>
                </c:pt>
                <c:pt idx="3">
                  <c:v>37.873677111111107</c:v>
                </c:pt>
                <c:pt idx="4">
                  <c:v>38.572030857142856</c:v>
                </c:pt>
              </c:numCache>
            </c:numRef>
          </c:yVal>
          <c:smooth val="0"/>
          <c:extLst>
            <c:ext xmlns:c16="http://schemas.microsoft.com/office/drawing/2014/chart" uri="{C3380CC4-5D6E-409C-BE32-E72D297353CC}">
              <c16:uniqueId val="{00000003-8228-42B4-B01A-04B5C36C1953}"/>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80</c:v>
              </c:pt>
            </c:numLit>
          </c:xVal>
          <c:yVal>
            <c:numLit>
              <c:formatCode>General</c:formatCode>
              <c:ptCount val="2"/>
              <c:pt idx="0">
                <c:v>0</c:v>
              </c:pt>
              <c:pt idx="1">
                <c:v>80</c:v>
              </c:pt>
            </c:numLit>
          </c:yVal>
          <c:smooth val="0"/>
          <c:extLst>
            <c:ext xmlns:c16="http://schemas.microsoft.com/office/drawing/2014/chart" uri="{C3380CC4-5D6E-409C-BE32-E72D297353CC}">
              <c16:uniqueId val="{00000004-8228-42B4-B01A-04B5C36C1953}"/>
            </c:ext>
          </c:extLst>
        </c:ser>
        <c:dLbls>
          <c:showLegendKey val="0"/>
          <c:showVal val="0"/>
          <c:showCatName val="0"/>
          <c:showSerName val="0"/>
          <c:showPercent val="0"/>
          <c:showBubbleSize val="0"/>
        </c:dLbls>
        <c:axId val="653905544"/>
        <c:axId val="653901280"/>
      </c:scatterChart>
      <c:valAx>
        <c:axId val="653905544"/>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1280"/>
        <c:crosses val="autoZero"/>
        <c:crossBetween val="midCat"/>
      </c:valAx>
      <c:valAx>
        <c:axId val="653901280"/>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5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'Highland-lowland-1'!$AD$221</c:f>
              <c:strCache>
                <c:ptCount val="1"/>
                <c:pt idx="0">
                  <c:v>Normoxia</c:v>
                </c:pt>
              </c:strCache>
            </c:strRef>
          </c:tx>
          <c:spPr>
            <a:solidFill>
              <a:schemeClr val="accent1"/>
            </a:solidFill>
            <a:ln>
              <a:noFill/>
            </a:ln>
            <a:effectLst/>
          </c:spPr>
          <c:invertIfNegative val="0"/>
          <c:cat>
            <c:strRef>
              <c:f>'Highland-lowland-1'!$AC$222:$AC$241</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'Highland-lowland-1'!$AD$222:$AD$241</c:f>
              <c:numCache>
                <c:formatCode>General</c:formatCode>
                <c:ptCount val="20"/>
                <c:pt idx="0">
                  <c:v>-0.19906491108306279</c:v>
                </c:pt>
                <c:pt idx="1">
                  <c:v>-0.15129740258894175</c:v>
                </c:pt>
                <c:pt idx="2">
                  <c:v>-0.22772166607079003</c:v>
                </c:pt>
                <c:pt idx="3">
                  <c:v>-0.11982969784995212</c:v>
                </c:pt>
                <c:pt idx="4">
                  <c:v>-0.16028930936558838</c:v>
                </c:pt>
                <c:pt idx="5">
                  <c:v>-5.5388752686545972E-2</c:v>
                </c:pt>
                <c:pt idx="6">
                  <c:v>-0.11302833736521745</c:v>
                </c:pt>
                <c:pt idx="7">
                  <c:v>0.20383974371628333</c:v>
                </c:pt>
                <c:pt idx="8">
                  <c:v>-0.10478061558611662</c:v>
                </c:pt>
                <c:pt idx="9">
                  <c:v>-5.3958782579583975E-2</c:v>
                </c:pt>
                <c:pt idx="10">
                  <c:v>-6.6920432220039294E-2</c:v>
                </c:pt>
                <c:pt idx="11">
                  <c:v>-0.11636294425250093</c:v>
                </c:pt>
                <c:pt idx="12">
                  <c:v>-2.6994217806598497E-3</c:v>
                </c:pt>
                <c:pt idx="13">
                  <c:v>0.14859018242146682</c:v>
                </c:pt>
                <c:pt idx="14">
                  <c:v>-2.2392153366027512E-2</c:v>
                </c:pt>
                <c:pt idx="15">
                  <c:v>-0.34723619378359849</c:v>
                </c:pt>
                <c:pt idx="16">
                  <c:v>-0.35975563192058024</c:v>
                </c:pt>
                <c:pt idx="17">
                  <c:v>-0.12797443024242849</c:v>
                </c:pt>
                <c:pt idx="18">
                  <c:v>0.12525901534013362</c:v>
                </c:pt>
                <c:pt idx="19">
                  <c:v>-3.8946446370858312E-2</c:v>
                </c:pt>
              </c:numCache>
            </c:numRef>
          </c:val>
          <c:extLst>
            <c:ext xmlns:c16="http://schemas.microsoft.com/office/drawing/2014/chart" uri="{C3380CC4-5D6E-409C-BE32-E72D297353CC}">
              <c16:uniqueId val="{00000000-7A57-4130-B002-04AE660CC98E}"/>
            </c:ext>
          </c:extLst>
        </c:ser>
        <c:ser>
          <c:idx val="1"/>
          <c:order val="1"/>
          <c:tx>
            <c:strRef>
              <c:f>'Highland-lowland-1'!$AE$221</c:f>
              <c:strCache>
                <c:ptCount val="1"/>
                <c:pt idx="0">
                  <c:v>Hypoxia</c:v>
                </c:pt>
              </c:strCache>
            </c:strRef>
          </c:tx>
          <c:spPr>
            <a:solidFill>
              <a:schemeClr val="accent2"/>
            </a:solidFill>
            <a:ln>
              <a:noFill/>
            </a:ln>
            <a:effectLst/>
          </c:spPr>
          <c:invertIfNegative val="0"/>
          <c:cat>
            <c:strRef>
              <c:f>'Highland-lowland-1'!$AC$222:$AC$241</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'Highland-lowland-1'!$AE$222:$AE$241</c:f>
              <c:numCache>
                <c:formatCode>General</c:formatCode>
                <c:ptCount val="20"/>
                <c:pt idx="0">
                  <c:v>7.3764617195652304E-2</c:v>
                </c:pt>
                <c:pt idx="1">
                  <c:v>5.549440865015054E-2</c:v>
                </c:pt>
                <c:pt idx="2">
                  <c:v>-0.16640209396168348</c:v>
                </c:pt>
                <c:pt idx="3">
                  <c:v>-8.0739380889061962E-2</c:v>
                </c:pt>
                <c:pt idx="4">
                  <c:v>-0.12919675118909291</c:v>
                </c:pt>
                <c:pt idx="5">
                  <c:v>-9.5755286216485547E-2</c:v>
                </c:pt>
                <c:pt idx="6">
                  <c:v>-3.4255994935548206E-2</c:v>
                </c:pt>
                <c:pt idx="7">
                  <c:v>-0.12747840316626702</c:v>
                </c:pt>
                <c:pt idx="8">
                  <c:v>-0.14444610142403302</c:v>
                </c:pt>
                <c:pt idx="9">
                  <c:v>0.17750591147565209</c:v>
                </c:pt>
                <c:pt idx="10">
                  <c:v>-0.10086298736583388</c:v>
                </c:pt>
                <c:pt idx="11">
                  <c:v>-0.14583754245849068</c:v>
                </c:pt>
                <c:pt idx="12">
                  <c:v>-0.29235907547607487</c:v>
                </c:pt>
                <c:pt idx="13">
                  <c:v>-0.15903713022571142</c:v>
                </c:pt>
                <c:pt idx="14">
                  <c:v>-1.8086322700154644E-2</c:v>
                </c:pt>
                <c:pt idx="15">
                  <c:v>-7.0908623790357228E-2</c:v>
                </c:pt>
                <c:pt idx="16">
                  <c:v>-0.17734593306069579</c:v>
                </c:pt>
                <c:pt idx="17">
                  <c:v>-0.15750922081064123</c:v>
                </c:pt>
                <c:pt idx="18">
                  <c:v>-7.5275737983089841E-2</c:v>
                </c:pt>
                <c:pt idx="19">
                  <c:v>-0.35110220972491168</c:v>
                </c:pt>
              </c:numCache>
            </c:numRef>
          </c:val>
          <c:extLst>
            <c:ext xmlns:c16="http://schemas.microsoft.com/office/drawing/2014/chart" uri="{C3380CC4-5D6E-409C-BE32-E72D297353CC}">
              <c16:uniqueId val="{00000002-7A57-4130-B002-04AE660CC98E}"/>
            </c:ext>
          </c:extLst>
        </c:ser>
        <c:dLbls>
          <c:showLegendKey val="0"/>
          <c:showVal val="0"/>
          <c:showCatName val="0"/>
          <c:showSerName val="0"/>
          <c:showPercent val="0"/>
          <c:showBubbleSize val="0"/>
        </c:dLbls>
        <c:gapWidth val="182"/>
        <c:axId val="503252840"/>
        <c:axId val="503256120"/>
      </c:barChart>
      <c:catAx>
        <c:axId val="5032528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3256120"/>
        <c:crosses val="autoZero"/>
        <c:auto val="1"/>
        <c:lblAlgn val="ctr"/>
        <c:lblOffset val="100"/>
        <c:noMultiLvlLbl val="0"/>
      </c:catAx>
      <c:valAx>
        <c:axId val="503256120"/>
        <c:scaling>
          <c:orientation val="minMax"/>
        </c:scaling>
        <c:delete val="0"/>
        <c:axPos val="b"/>
        <c:numFmt formatCode="General" sourceLinked="1"/>
        <c:majorTickMark val="out"/>
        <c:minorTickMark val="out"/>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3252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 COX</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9B8E36E2-E993-4E2E-9EDE-DB3F681E7696}"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4B1-48CE-A8AF-FF0F4AB64BE4}"/>
                </c:ext>
              </c:extLst>
            </c:dLbl>
            <c:dLbl>
              <c:idx val="1"/>
              <c:tx>
                <c:rich>
                  <a:bodyPr/>
                  <a:lstStyle/>
                  <a:p>
                    <a:fld id="{C05E5E8B-14A5-4E97-B8D3-109D49A3B09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4B1-48CE-A8AF-FF0F4AB64BE4}"/>
                </c:ext>
              </c:extLst>
            </c:dLbl>
            <c:dLbl>
              <c:idx val="2"/>
              <c:tx>
                <c:rich>
                  <a:bodyPr/>
                  <a:lstStyle/>
                  <a:p>
                    <a:fld id="{2AA0FC2D-0FAB-4A1B-AD44-06D1861E373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4B1-48CE-A8AF-FF0F4AB64BE4}"/>
                </c:ext>
              </c:extLst>
            </c:dLbl>
            <c:dLbl>
              <c:idx val="3"/>
              <c:tx>
                <c:rich>
                  <a:bodyPr/>
                  <a:lstStyle/>
                  <a:p>
                    <a:fld id="{956C815E-B438-416B-BF6B-3E411821280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4B1-48CE-A8AF-FF0F4AB64BE4}"/>
                </c:ext>
              </c:extLst>
            </c:dLbl>
            <c:dLbl>
              <c:idx val="4"/>
              <c:tx>
                <c:rich>
                  <a:bodyPr/>
                  <a:lstStyle/>
                  <a:p>
                    <a:fld id="{759FB2D3-8FD2-4982-A907-8BE9F5E9649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4B1-48CE-A8AF-FF0F4AB64BE4}"/>
                </c:ext>
              </c:extLst>
            </c:dLbl>
            <c:dLbl>
              <c:idx val="5"/>
              <c:tx>
                <c:rich>
                  <a:bodyPr/>
                  <a:lstStyle/>
                  <a:p>
                    <a:fld id="{1886111D-0C86-458E-B67A-4FE5592DA8F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4B1-48CE-A8AF-FF0F4AB64BE4}"/>
                </c:ext>
              </c:extLst>
            </c:dLbl>
            <c:dLbl>
              <c:idx val="6"/>
              <c:tx>
                <c:rich>
                  <a:bodyPr/>
                  <a:lstStyle/>
                  <a:p>
                    <a:fld id="{508AA390-BABB-47E0-9C27-C9A785CFF9D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4B1-48CE-A8AF-FF0F4AB64BE4}"/>
                </c:ext>
              </c:extLst>
            </c:dLbl>
            <c:dLbl>
              <c:idx val="7"/>
              <c:tx>
                <c:rich>
                  <a:bodyPr/>
                  <a:lstStyle/>
                  <a:p>
                    <a:fld id="{DDA0AAA7-6206-4310-9B53-A9B1597C805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4B1-48CE-A8AF-FF0F4AB64BE4}"/>
                </c:ext>
              </c:extLst>
            </c:dLbl>
            <c:dLbl>
              <c:idx val="8"/>
              <c:tx>
                <c:rich>
                  <a:bodyPr/>
                  <a:lstStyle/>
                  <a:p>
                    <a:fld id="{2F19131B-5961-434D-BC60-7ED916591DA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4B1-48CE-A8AF-FF0F4AB64BE4}"/>
                </c:ext>
              </c:extLst>
            </c:dLbl>
            <c:dLbl>
              <c:idx val="9"/>
              <c:tx>
                <c:rich>
                  <a:bodyPr/>
                  <a:lstStyle/>
                  <a:p>
                    <a:fld id="{B1724E08-886A-4A9D-8723-CACCE08D1C0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4B1-48CE-A8AF-FF0F4AB64BE4}"/>
                </c:ext>
              </c:extLst>
            </c:dLbl>
            <c:dLbl>
              <c:idx val="10"/>
              <c:tx>
                <c:rich>
                  <a:bodyPr/>
                  <a:lstStyle/>
                  <a:p>
                    <a:fld id="{CB1EC71E-F79C-4C78-880D-822B416D2C0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4B1-48CE-A8AF-FF0F4AB64BE4}"/>
                </c:ext>
              </c:extLst>
            </c:dLbl>
            <c:dLbl>
              <c:idx val="11"/>
              <c:tx>
                <c:rich>
                  <a:bodyPr/>
                  <a:lstStyle/>
                  <a:p>
                    <a:fld id="{CAB3E26C-FC7B-4A9A-AF7A-8430896393C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4B1-48CE-A8AF-FF0F4AB64BE4}"/>
                </c:ext>
              </c:extLst>
            </c:dLbl>
            <c:dLbl>
              <c:idx val="12"/>
              <c:tx>
                <c:rich>
                  <a:bodyPr/>
                  <a:lstStyle/>
                  <a:p>
                    <a:fld id="{F7A5EB18-05BD-4282-8504-49DA20D76B6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4B1-48CE-A8AF-FF0F4AB64BE4}"/>
                </c:ext>
              </c:extLst>
            </c:dLbl>
            <c:dLbl>
              <c:idx val="13"/>
              <c:tx>
                <c:rich>
                  <a:bodyPr/>
                  <a:lstStyle/>
                  <a:p>
                    <a:fld id="{AE113075-D534-4214-B85F-E272E42D4A3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4B1-48CE-A8AF-FF0F4AB64BE4}"/>
                </c:ext>
              </c:extLst>
            </c:dLbl>
            <c:dLbl>
              <c:idx val="14"/>
              <c:tx>
                <c:rich>
                  <a:bodyPr/>
                  <a:lstStyle/>
                  <a:p>
                    <a:fld id="{1658CDF2-A5AF-4FE3-938D-14A546A4D1E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4B1-48CE-A8AF-FF0F4AB64BE4}"/>
                </c:ext>
              </c:extLst>
            </c:dLbl>
            <c:dLbl>
              <c:idx val="15"/>
              <c:tx>
                <c:rich>
                  <a:bodyPr/>
                  <a:lstStyle/>
                  <a:p>
                    <a:fld id="{8DE24353-8F74-4456-8D58-9686C78641C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4B1-48CE-A8AF-FF0F4AB64BE4}"/>
                </c:ext>
              </c:extLst>
            </c:dLbl>
            <c:dLbl>
              <c:idx val="16"/>
              <c:tx>
                <c:rich>
                  <a:bodyPr/>
                  <a:lstStyle/>
                  <a:p>
                    <a:fld id="{708644DE-17C4-4793-8C5F-C52E4FE249D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4B1-48CE-A8AF-FF0F4AB64BE4}"/>
                </c:ext>
              </c:extLst>
            </c:dLbl>
            <c:dLbl>
              <c:idx val="17"/>
              <c:tx>
                <c:rich>
                  <a:bodyPr/>
                  <a:lstStyle/>
                  <a:p>
                    <a:fld id="{08A9BC46-8DBA-4F53-ADBA-57A99B32FEE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4B1-48CE-A8AF-FF0F4AB64BE4}"/>
                </c:ext>
              </c:extLst>
            </c:dLbl>
            <c:dLbl>
              <c:idx val="18"/>
              <c:tx>
                <c:rich>
                  <a:bodyPr/>
                  <a:lstStyle/>
                  <a:p>
                    <a:fld id="{AFEF4C27-2493-4760-B955-B7385681F73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4B1-48CE-A8AF-FF0F4AB64BE4}"/>
                </c:ext>
              </c:extLst>
            </c:dLbl>
            <c:dLbl>
              <c:idx val="19"/>
              <c:tx>
                <c:rich>
                  <a:bodyPr/>
                  <a:lstStyle/>
                  <a:p>
                    <a:fld id="{5A79E10B-DFDC-4B3D-A58D-85445BBE26C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4B1-48CE-A8AF-FF0F4AB64B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Lowlanders'!$AA$25:$AA$44</c:f>
                <c:numCache>
                  <c:formatCode>General</c:formatCode>
                  <c:ptCount val="20"/>
                  <c:pt idx="0">
                    <c:v>4.6961669449815648</c:v>
                  </c:pt>
                  <c:pt idx="1">
                    <c:v>4.0442290693235821</c:v>
                  </c:pt>
                  <c:pt idx="2">
                    <c:v>3.2037727844956634</c:v>
                  </c:pt>
                  <c:pt idx="3">
                    <c:v>4.0896232721344674</c:v>
                  </c:pt>
                  <c:pt idx="4">
                    <c:v>2.6717343078243627</c:v>
                  </c:pt>
                  <c:pt idx="5">
                    <c:v>5.7210767884205156</c:v>
                  </c:pt>
                  <c:pt idx="6">
                    <c:v>3.8003114665256081</c:v>
                  </c:pt>
                  <c:pt idx="7">
                    <c:v>3.5801501208150146</c:v>
                  </c:pt>
                  <c:pt idx="8">
                    <c:v>2.5791513041971603</c:v>
                  </c:pt>
                  <c:pt idx="9">
                    <c:v>4.0533024039775603</c:v>
                  </c:pt>
                  <c:pt idx="10">
                    <c:v>3.5202449015467674</c:v>
                  </c:pt>
                  <c:pt idx="11">
                    <c:v>2.608698466066556</c:v>
                  </c:pt>
                  <c:pt idx="12">
                    <c:v>2.0956322617155245</c:v>
                  </c:pt>
                  <c:pt idx="13">
                    <c:v>4.3922110284208076</c:v>
                  </c:pt>
                  <c:pt idx="14">
                    <c:v>2.7099185724641197</c:v>
                  </c:pt>
                  <c:pt idx="15">
                    <c:v>2.4675477920801181</c:v>
                  </c:pt>
                  <c:pt idx="16">
                    <c:v>11.803853627292151</c:v>
                  </c:pt>
                  <c:pt idx="17">
                    <c:v>2.2828192596756258</c:v>
                  </c:pt>
                  <c:pt idx="18">
                    <c:v>4.5483947147846715</c:v>
                  </c:pt>
                  <c:pt idx="19">
                    <c:v>10.0377388864708</c:v>
                  </c:pt>
                </c:numCache>
              </c:numRef>
            </c:plus>
            <c:minus>
              <c:numRef>
                <c:f>'Highlanders vs Lowlanders'!$AA$25:$AA$44</c:f>
                <c:numCache>
                  <c:formatCode>General</c:formatCode>
                  <c:ptCount val="20"/>
                  <c:pt idx="0">
                    <c:v>4.6961669449815648</c:v>
                  </c:pt>
                  <c:pt idx="1">
                    <c:v>4.0442290693235821</c:v>
                  </c:pt>
                  <c:pt idx="2">
                    <c:v>3.2037727844956634</c:v>
                  </c:pt>
                  <c:pt idx="3">
                    <c:v>4.0896232721344674</c:v>
                  </c:pt>
                  <c:pt idx="4">
                    <c:v>2.6717343078243627</c:v>
                  </c:pt>
                  <c:pt idx="5">
                    <c:v>5.7210767884205156</c:v>
                  </c:pt>
                  <c:pt idx="6">
                    <c:v>3.8003114665256081</c:v>
                  </c:pt>
                  <c:pt idx="7">
                    <c:v>3.5801501208150146</c:v>
                  </c:pt>
                  <c:pt idx="8">
                    <c:v>2.5791513041971603</c:v>
                  </c:pt>
                  <c:pt idx="9">
                    <c:v>4.0533024039775603</c:v>
                  </c:pt>
                  <c:pt idx="10">
                    <c:v>3.5202449015467674</c:v>
                  </c:pt>
                  <c:pt idx="11">
                    <c:v>2.608698466066556</c:v>
                  </c:pt>
                  <c:pt idx="12">
                    <c:v>2.0956322617155245</c:v>
                  </c:pt>
                  <c:pt idx="13">
                    <c:v>4.3922110284208076</c:v>
                  </c:pt>
                  <c:pt idx="14">
                    <c:v>2.7099185724641197</c:v>
                  </c:pt>
                  <c:pt idx="15">
                    <c:v>2.4675477920801181</c:v>
                  </c:pt>
                  <c:pt idx="16">
                    <c:v>11.803853627292151</c:v>
                  </c:pt>
                  <c:pt idx="17">
                    <c:v>2.2828192596756258</c:v>
                  </c:pt>
                  <c:pt idx="18">
                    <c:v>4.5483947147846715</c:v>
                  </c:pt>
                  <c:pt idx="19">
                    <c:v>10.0377388864708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Lowlanders'!$Y$25:$Y$44</c:f>
                <c:numCache>
                  <c:formatCode>General</c:formatCode>
                  <c:ptCount val="20"/>
                  <c:pt idx="0">
                    <c:v>3.5055819681617932</c:v>
                  </c:pt>
                  <c:pt idx="1">
                    <c:v>3.2717441034297639</c:v>
                  </c:pt>
                  <c:pt idx="2">
                    <c:v>2.8990929966297445</c:v>
                  </c:pt>
                  <c:pt idx="3">
                    <c:v>3.181631165363505</c:v>
                  </c:pt>
                  <c:pt idx="4">
                    <c:v>4.101745767113961</c:v>
                  </c:pt>
                  <c:pt idx="5">
                    <c:v>3.7515575211710868</c:v>
                  </c:pt>
                  <c:pt idx="6">
                    <c:v>2.8231942074017065</c:v>
                  </c:pt>
                  <c:pt idx="7">
                    <c:v>4.5842491702318746</c:v>
                  </c:pt>
                  <c:pt idx="8">
                    <c:v>3.3822271600146321</c:v>
                  </c:pt>
                  <c:pt idx="9">
                    <c:v>2.8378294614640129</c:v>
                  </c:pt>
                  <c:pt idx="10">
                    <c:v>2.8766209919600207</c:v>
                  </c:pt>
                  <c:pt idx="11">
                    <c:v>2.5098274786368129</c:v>
                  </c:pt>
                  <c:pt idx="12">
                    <c:v>2.0173056473608968</c:v>
                  </c:pt>
                  <c:pt idx="13">
                    <c:v>2.7163823310227162</c:v>
                  </c:pt>
                  <c:pt idx="14">
                    <c:v>1.0031538175986465</c:v>
                  </c:pt>
                  <c:pt idx="15">
                    <c:v>5.4410210444477203</c:v>
                  </c:pt>
                  <c:pt idx="16">
                    <c:v>3.6883995394028921</c:v>
                  </c:pt>
                  <c:pt idx="17">
                    <c:v>1.5364068393574324</c:v>
                  </c:pt>
                  <c:pt idx="18">
                    <c:v>11.914466710196466</c:v>
                  </c:pt>
                  <c:pt idx="19">
                    <c:v>4.2389421383089188</c:v>
                  </c:pt>
                </c:numCache>
              </c:numRef>
            </c:plus>
            <c:minus>
              <c:numRef>
                <c:f>'Highlanders vs Lowlanders'!$Y$25:$Y$44</c:f>
                <c:numCache>
                  <c:formatCode>General</c:formatCode>
                  <c:ptCount val="20"/>
                  <c:pt idx="0">
                    <c:v>3.5055819681617932</c:v>
                  </c:pt>
                  <c:pt idx="1">
                    <c:v>3.2717441034297639</c:v>
                  </c:pt>
                  <c:pt idx="2">
                    <c:v>2.8990929966297445</c:v>
                  </c:pt>
                  <c:pt idx="3">
                    <c:v>3.181631165363505</c:v>
                  </c:pt>
                  <c:pt idx="4">
                    <c:v>4.101745767113961</c:v>
                  </c:pt>
                  <c:pt idx="5">
                    <c:v>3.7515575211710868</c:v>
                  </c:pt>
                  <c:pt idx="6">
                    <c:v>2.8231942074017065</c:v>
                  </c:pt>
                  <c:pt idx="7">
                    <c:v>4.5842491702318746</c:v>
                  </c:pt>
                  <c:pt idx="8">
                    <c:v>3.3822271600146321</c:v>
                  </c:pt>
                  <c:pt idx="9">
                    <c:v>2.8378294614640129</c:v>
                  </c:pt>
                  <c:pt idx="10">
                    <c:v>2.8766209919600207</c:v>
                  </c:pt>
                  <c:pt idx="11">
                    <c:v>2.5098274786368129</c:v>
                  </c:pt>
                  <c:pt idx="12">
                    <c:v>2.0173056473608968</c:v>
                  </c:pt>
                  <c:pt idx="13">
                    <c:v>2.7163823310227162</c:v>
                  </c:pt>
                  <c:pt idx="14">
                    <c:v>1.0031538175986465</c:v>
                  </c:pt>
                  <c:pt idx="15">
                    <c:v>5.4410210444477203</c:v>
                  </c:pt>
                  <c:pt idx="16">
                    <c:v>3.6883995394028921</c:v>
                  </c:pt>
                  <c:pt idx="17">
                    <c:v>1.5364068393574324</c:v>
                  </c:pt>
                  <c:pt idx="18">
                    <c:v>11.914466710196466</c:v>
                  </c:pt>
                  <c:pt idx="19">
                    <c:v>4.2389421383089188</c:v>
                  </c:pt>
                </c:numCache>
              </c:numRef>
            </c:minus>
            <c:spPr>
              <a:noFill/>
              <a:ln w="9525" cap="flat" cmpd="sng" algn="ctr">
                <a:solidFill>
                  <a:schemeClr val="tx1">
                    <a:lumMod val="65000"/>
                    <a:lumOff val="35000"/>
                  </a:schemeClr>
                </a:solidFill>
                <a:round/>
              </a:ln>
              <a:effectLst/>
            </c:spPr>
          </c:errBars>
          <c:xVal>
            <c:numRef>
              <c:f>'Highlanders vs Lowlanders'!$AA$4:$AA$23</c:f>
              <c:numCache>
                <c:formatCode>0.000</c:formatCode>
                <c:ptCount val="20"/>
                <c:pt idx="0">
                  <c:v>46.560975333333339</c:v>
                </c:pt>
                <c:pt idx="1">
                  <c:v>22.682091666666665</c:v>
                </c:pt>
                <c:pt idx="2">
                  <c:v>26.372706761904762</c:v>
                </c:pt>
                <c:pt idx="3">
                  <c:v>32.212165809523803</c:v>
                </c:pt>
                <c:pt idx="4">
                  <c:v>31.584869619047627</c:v>
                </c:pt>
                <c:pt idx="5">
                  <c:v>61.129507333333343</c:v>
                </c:pt>
                <c:pt idx="6">
                  <c:v>31.382095619047618</c:v>
                </c:pt>
                <c:pt idx="7">
                  <c:v>20.022160000000003</c:v>
                </c:pt>
                <c:pt idx="8">
                  <c:v>29.6926499047619</c:v>
                </c:pt>
                <c:pt idx="9">
                  <c:v>19.94990952380952</c:v>
                </c:pt>
                <c:pt idx="10">
                  <c:v>23.840428857142854</c:v>
                </c:pt>
                <c:pt idx="11">
                  <c:v>23.500435222222219</c:v>
                </c:pt>
                <c:pt idx="12">
                  <c:v>29.726749428571431</c:v>
                </c:pt>
                <c:pt idx="13">
                  <c:v>34.26725295238095</c:v>
                </c:pt>
                <c:pt idx="14">
                  <c:v>21.355620190476191</c:v>
                </c:pt>
                <c:pt idx="15">
                  <c:v>29.71166911111111</c:v>
                </c:pt>
                <c:pt idx="16">
                  <c:v>36.520387428571425</c:v>
                </c:pt>
                <c:pt idx="17">
                  <c:v>19.299058777777773</c:v>
                </c:pt>
                <c:pt idx="18">
                  <c:v>32.797124571428569</c:v>
                </c:pt>
                <c:pt idx="19">
                  <c:v>31.059331523809526</c:v>
                </c:pt>
              </c:numCache>
            </c:numRef>
          </c:xVal>
          <c:yVal>
            <c:numRef>
              <c:f>'Highlanders vs Lowlanders'!$Y$4:$Y$23</c:f>
              <c:numCache>
                <c:formatCode>0.000</c:formatCode>
                <c:ptCount val="20"/>
                <c:pt idx="0">
                  <c:v>44.731687809523805</c:v>
                </c:pt>
                <c:pt idx="1">
                  <c:v>47.622922285714289</c:v>
                </c:pt>
                <c:pt idx="2">
                  <c:v>32.596241238095232</c:v>
                </c:pt>
                <c:pt idx="3">
                  <c:v>31.387970190476185</c:v>
                </c:pt>
                <c:pt idx="4">
                  <c:v>42.976068761904763</c:v>
                </c:pt>
                <c:pt idx="5">
                  <c:v>76.320068666666657</c:v>
                </c:pt>
                <c:pt idx="6">
                  <c:v>32.438708190476184</c:v>
                </c:pt>
                <c:pt idx="7">
                  <c:v>33.341028857142852</c:v>
                </c:pt>
                <c:pt idx="8">
                  <c:v>25.811921523809524</c:v>
                </c:pt>
                <c:pt idx="9">
                  <c:v>37.873677111111107</c:v>
                </c:pt>
                <c:pt idx="10">
                  <c:v>23.508009142857141</c:v>
                </c:pt>
                <c:pt idx="11">
                  <c:v>38.572030857142856</c:v>
                </c:pt>
                <c:pt idx="12">
                  <c:v>26.626798857142855</c:v>
                </c:pt>
                <c:pt idx="13">
                  <c:v>28.880878666666664</c:v>
                </c:pt>
                <c:pt idx="14">
                  <c:v>24.275529777777773</c:v>
                </c:pt>
                <c:pt idx="15">
                  <c:v>37.489083999999998</c:v>
                </c:pt>
                <c:pt idx="16">
                  <c:v>27.305413142857141</c:v>
                </c:pt>
                <c:pt idx="17">
                  <c:v>22.076538142857142</c:v>
                </c:pt>
                <c:pt idx="18">
                  <c:v>53.103964952380956</c:v>
                </c:pt>
                <c:pt idx="19">
                  <c:v>43.011991428571427</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9831-456A-A1FB-9B33D1C9C0F4}"/>
            </c:ext>
          </c:extLst>
        </c:ser>
        <c:ser>
          <c:idx val="1"/>
          <c:order val="1"/>
          <c:tx>
            <c:v>Line of equality</c:v>
          </c:tx>
          <c:spPr>
            <a:ln w="25400" cap="rnd">
              <a:solidFill>
                <a:schemeClr val="bg1">
                  <a:lumMod val="50000"/>
                </a:schemeClr>
              </a:solidFill>
              <a:round/>
            </a:ln>
            <a:effectLst/>
          </c:spPr>
          <c:marker>
            <c:symbol val="circle"/>
            <c:size val="5"/>
            <c:spPr>
              <a:noFill/>
              <a:ln w="9525">
                <a:noFill/>
              </a:ln>
              <a:effectLst/>
            </c:spPr>
          </c:marker>
          <c:dPt>
            <c:idx val="1"/>
            <c:marker>
              <c:symbol val="circle"/>
              <c:size val="5"/>
              <c:spPr>
                <a:noFill/>
                <a:ln w="9525">
                  <a:noFill/>
                </a:ln>
                <a:effectLst/>
              </c:spPr>
            </c:marker>
            <c:bubble3D val="0"/>
            <c:spPr>
              <a:ln w="25400" cap="rnd">
                <a:solidFill>
                  <a:schemeClr val="bg1">
                    <a:lumMod val="50000"/>
                  </a:schemeClr>
                </a:solidFill>
                <a:prstDash val="sysDot"/>
                <a:round/>
              </a:ln>
              <a:effectLst/>
            </c:spPr>
            <c:extLst>
              <c:ext xmlns:c16="http://schemas.microsoft.com/office/drawing/2014/chart" uri="{C3380CC4-5D6E-409C-BE32-E72D297353CC}">
                <c16:uniqueId val="{00000003-9831-456A-A1FB-9B33D1C9C0F4}"/>
              </c:ext>
            </c:extLst>
          </c:dPt>
          <c:dLbls>
            <c:delete val="1"/>
          </c:dLbls>
          <c:xVal>
            <c:numRef>
              <c:f>'Highlanders vs Lowlanders'!$AN$2:$AN$3</c:f>
              <c:numCache>
                <c:formatCode>General</c:formatCode>
                <c:ptCount val="2"/>
                <c:pt idx="0">
                  <c:v>0</c:v>
                </c:pt>
                <c:pt idx="1">
                  <c:v>80</c:v>
                </c:pt>
              </c:numCache>
            </c:numRef>
          </c:xVal>
          <c:yVal>
            <c:numRef>
              <c:f>'Highlanders vs Lowlanders'!$AM$2:$AM$3</c:f>
              <c:numCache>
                <c:formatCode>General</c:formatCode>
                <c:ptCount val="2"/>
                <c:pt idx="0">
                  <c:v>0</c:v>
                </c:pt>
                <c:pt idx="1">
                  <c:v>80</c:v>
                </c:pt>
              </c:numCache>
            </c:numRef>
          </c:yVal>
          <c:smooth val="0"/>
          <c:extLst>
            <c:ext xmlns:c16="http://schemas.microsoft.com/office/drawing/2014/chart" uri="{C3380CC4-5D6E-409C-BE32-E72D297353CC}">
              <c16:uniqueId val="{00000002-9831-456A-A1FB-9B33D1C9C0F4}"/>
            </c:ext>
          </c:extLst>
        </c:ser>
        <c:dLbls>
          <c:dLblPos val="t"/>
          <c:showLegendKey val="0"/>
          <c:showVal val="1"/>
          <c:showCatName val="0"/>
          <c:showSerName val="0"/>
          <c:showPercent val="0"/>
          <c:showBubbleSize val="0"/>
        </c:dLbls>
        <c:axId val="702136632"/>
        <c:axId val="702129088"/>
      </c:scatterChart>
      <c:valAx>
        <c:axId val="702136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29088"/>
        <c:crosses val="autoZero"/>
        <c:crossBetween val="midCat"/>
      </c:valAx>
      <c:valAx>
        <c:axId val="702129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36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 -COX</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7524E8EB-B9AA-4A30-9C27-D3A948A55125}"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AD7-48D0-82B0-9FB328E7D64D}"/>
                </c:ext>
              </c:extLst>
            </c:dLbl>
            <c:dLbl>
              <c:idx val="1"/>
              <c:tx>
                <c:rich>
                  <a:bodyPr/>
                  <a:lstStyle/>
                  <a:p>
                    <a:fld id="{EC84B03C-BED2-4AAE-BD1C-89DAA2E8F5B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AD7-48D0-82B0-9FB328E7D64D}"/>
                </c:ext>
              </c:extLst>
            </c:dLbl>
            <c:dLbl>
              <c:idx val="2"/>
              <c:tx>
                <c:rich>
                  <a:bodyPr/>
                  <a:lstStyle/>
                  <a:p>
                    <a:fld id="{DEC4E7B4-33E3-4C4E-8986-6F92EBF213C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AD7-48D0-82B0-9FB328E7D64D}"/>
                </c:ext>
              </c:extLst>
            </c:dLbl>
            <c:dLbl>
              <c:idx val="3"/>
              <c:tx>
                <c:rich>
                  <a:bodyPr/>
                  <a:lstStyle/>
                  <a:p>
                    <a:fld id="{D8065BC1-2ADB-45E6-89A8-83E8DFC4942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AD7-48D0-82B0-9FB328E7D64D}"/>
                </c:ext>
              </c:extLst>
            </c:dLbl>
            <c:dLbl>
              <c:idx val="4"/>
              <c:tx>
                <c:rich>
                  <a:bodyPr/>
                  <a:lstStyle/>
                  <a:p>
                    <a:fld id="{E03D8644-10BD-4EDC-96AF-EE99DEF2AAE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E8-41CA-8E07-4DD4F4704120}"/>
                </c:ext>
              </c:extLst>
            </c:dLbl>
            <c:dLbl>
              <c:idx val="5"/>
              <c:tx>
                <c:rich>
                  <a:bodyPr/>
                  <a:lstStyle/>
                  <a:p>
                    <a:fld id="{26164483-E7EA-4870-98EA-8CE6949E152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E88-4E8B-8667-40A9FB728327}"/>
                </c:ext>
              </c:extLst>
            </c:dLbl>
            <c:dLbl>
              <c:idx val="6"/>
              <c:tx>
                <c:rich>
                  <a:bodyPr/>
                  <a:lstStyle/>
                  <a:p>
                    <a:fld id="{131E1698-E9E0-4A63-A9B8-23209EDC9C5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AD7-48D0-82B0-9FB328E7D64D}"/>
                </c:ext>
              </c:extLst>
            </c:dLbl>
            <c:dLbl>
              <c:idx val="7"/>
              <c:tx>
                <c:rich>
                  <a:bodyPr/>
                  <a:lstStyle/>
                  <a:p>
                    <a:fld id="{A6D9701E-E4CE-4D93-B45A-560DE8D66B5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AD7-48D0-82B0-9FB328E7D64D}"/>
                </c:ext>
              </c:extLst>
            </c:dLbl>
            <c:dLbl>
              <c:idx val="8"/>
              <c:tx>
                <c:rich>
                  <a:bodyPr/>
                  <a:lstStyle/>
                  <a:p>
                    <a:fld id="{3DA78747-A766-4596-8FC7-1EF0724FA8A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AD7-48D0-82B0-9FB328E7D64D}"/>
                </c:ext>
              </c:extLst>
            </c:dLbl>
            <c:dLbl>
              <c:idx val="9"/>
              <c:tx>
                <c:rich>
                  <a:bodyPr/>
                  <a:lstStyle/>
                  <a:p>
                    <a:fld id="{E9A76DA2-5689-4EE6-A831-B9B0208A438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AD7-48D0-82B0-9FB328E7D64D}"/>
                </c:ext>
              </c:extLst>
            </c:dLbl>
            <c:dLbl>
              <c:idx val="10"/>
              <c:tx>
                <c:rich>
                  <a:bodyPr/>
                  <a:lstStyle/>
                  <a:p>
                    <a:fld id="{8681D093-D948-4CE0-9C8E-53CBAEE4E52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AD7-48D0-82B0-9FB328E7D64D}"/>
                </c:ext>
              </c:extLst>
            </c:dLbl>
            <c:dLbl>
              <c:idx val="11"/>
              <c:tx>
                <c:rich>
                  <a:bodyPr/>
                  <a:lstStyle/>
                  <a:p>
                    <a:fld id="{801A4470-F53F-4542-A17A-B1F5C6965CA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AD7-48D0-82B0-9FB328E7D64D}"/>
                </c:ext>
              </c:extLst>
            </c:dLbl>
            <c:dLbl>
              <c:idx val="12"/>
              <c:tx>
                <c:rich>
                  <a:bodyPr/>
                  <a:lstStyle/>
                  <a:p>
                    <a:fld id="{F6B162A5-9F2E-403D-8497-F28C6CC4D96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AD7-48D0-82B0-9FB328E7D64D}"/>
                </c:ext>
              </c:extLst>
            </c:dLbl>
            <c:dLbl>
              <c:idx val="13"/>
              <c:tx>
                <c:rich>
                  <a:bodyPr/>
                  <a:lstStyle/>
                  <a:p>
                    <a:fld id="{478B434A-D3C6-460D-B905-BC5F33A0D63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AD7-48D0-82B0-9FB328E7D64D}"/>
                </c:ext>
              </c:extLst>
            </c:dLbl>
            <c:dLbl>
              <c:idx val="14"/>
              <c:tx>
                <c:rich>
                  <a:bodyPr/>
                  <a:lstStyle/>
                  <a:p>
                    <a:fld id="{6E508BEA-E494-41B1-AF2B-4AD526D04FE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AD7-48D0-82B0-9FB328E7D64D}"/>
                </c:ext>
              </c:extLst>
            </c:dLbl>
            <c:dLbl>
              <c:idx val="15"/>
              <c:tx>
                <c:rich>
                  <a:bodyPr/>
                  <a:lstStyle/>
                  <a:p>
                    <a:fld id="{4848CF86-00E8-4F82-B592-59A5772AC15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AD7-48D0-82B0-9FB328E7D64D}"/>
                </c:ext>
              </c:extLst>
            </c:dLbl>
            <c:dLbl>
              <c:idx val="16"/>
              <c:tx>
                <c:rich>
                  <a:bodyPr/>
                  <a:lstStyle/>
                  <a:p>
                    <a:fld id="{79F89A1E-F897-4710-AB27-BEE98D72272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AD7-48D0-82B0-9FB328E7D64D}"/>
                </c:ext>
              </c:extLst>
            </c:dLbl>
            <c:dLbl>
              <c:idx val="17"/>
              <c:tx>
                <c:rich>
                  <a:bodyPr/>
                  <a:lstStyle/>
                  <a:p>
                    <a:fld id="{405C9E68-92AD-44D4-85A6-EA7426D84D1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AD7-48D0-82B0-9FB328E7D64D}"/>
                </c:ext>
              </c:extLst>
            </c:dLbl>
            <c:dLbl>
              <c:idx val="18"/>
              <c:tx>
                <c:rich>
                  <a:bodyPr/>
                  <a:lstStyle/>
                  <a:p>
                    <a:fld id="{E0E6BC14-6C0A-4901-85FF-0F6B0E601B1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AD7-48D0-82B0-9FB328E7D64D}"/>
                </c:ext>
              </c:extLst>
            </c:dLbl>
            <c:dLbl>
              <c:idx val="19"/>
              <c:tx>
                <c:rich>
                  <a:bodyPr/>
                  <a:lstStyle/>
                  <a:p>
                    <a:fld id="{5F427EB3-D281-46EE-9334-9E32E7EDED6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AD7-48D0-82B0-9FB328E7D6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both"/>
            <c:errValType val="cust"/>
            <c:noEndCap val="0"/>
            <c:plus>
              <c:numRef>
                <c:f>'Highlanders vs Lowlanders'!$X$25:$X$44</c:f>
                <c:numCache>
                  <c:formatCode>General</c:formatCode>
                  <c:ptCount val="20"/>
                  <c:pt idx="0">
                    <c:v>7.7791532749214491</c:v>
                  </c:pt>
                  <c:pt idx="1">
                    <c:v>3.9572170433329035</c:v>
                  </c:pt>
                  <c:pt idx="2">
                    <c:v>1.7382717368347564</c:v>
                  </c:pt>
                  <c:pt idx="3">
                    <c:v>2.3585954834320675</c:v>
                  </c:pt>
                  <c:pt idx="4">
                    <c:v>7.9512078075435655</c:v>
                  </c:pt>
                  <c:pt idx="5">
                    <c:v>6.6175342902548104</c:v>
                  </c:pt>
                  <c:pt idx="6">
                    <c:v>3.6338192154643827</c:v>
                  </c:pt>
                  <c:pt idx="7">
                    <c:v>3.5634789610436766</c:v>
                  </c:pt>
                  <c:pt idx="8">
                    <c:v>2.567413861808221</c:v>
                  </c:pt>
                  <c:pt idx="9">
                    <c:v>2.3631156206013681</c:v>
                  </c:pt>
                  <c:pt idx="10">
                    <c:v>5.5721086908465951</c:v>
                  </c:pt>
                  <c:pt idx="11">
                    <c:v>1.6947433151453875</c:v>
                  </c:pt>
                  <c:pt idx="12">
                    <c:v>3.9121113525165643</c:v>
                  </c:pt>
                  <c:pt idx="13">
                    <c:v>6.5026263320366064</c:v>
                  </c:pt>
                  <c:pt idx="14">
                    <c:v>1.9587163828195333</c:v>
                  </c:pt>
                  <c:pt idx="15">
                    <c:v>8.9651618188217466</c:v>
                  </c:pt>
                  <c:pt idx="16">
                    <c:v>17.644853811121497</c:v>
                  </c:pt>
                  <c:pt idx="17">
                    <c:v>2.0127570272110931</c:v>
                  </c:pt>
                  <c:pt idx="18">
                    <c:v>3.0311269420322646</c:v>
                  </c:pt>
                  <c:pt idx="19">
                    <c:v>2.5618051941356588</c:v>
                  </c:pt>
                </c:numCache>
              </c:numRef>
            </c:plus>
            <c:minus>
              <c:numRef>
                <c:f>'Highlanders vs Lowlanders'!$X$25:$X$44</c:f>
                <c:numCache>
                  <c:formatCode>General</c:formatCode>
                  <c:ptCount val="20"/>
                  <c:pt idx="0">
                    <c:v>7.7791532749214491</c:v>
                  </c:pt>
                  <c:pt idx="1">
                    <c:v>3.9572170433329035</c:v>
                  </c:pt>
                  <c:pt idx="2">
                    <c:v>1.7382717368347564</c:v>
                  </c:pt>
                  <c:pt idx="3">
                    <c:v>2.3585954834320675</c:v>
                  </c:pt>
                  <c:pt idx="4">
                    <c:v>7.9512078075435655</c:v>
                  </c:pt>
                  <c:pt idx="5">
                    <c:v>6.6175342902548104</c:v>
                  </c:pt>
                  <c:pt idx="6">
                    <c:v>3.6338192154643827</c:v>
                  </c:pt>
                  <c:pt idx="7">
                    <c:v>3.5634789610436766</c:v>
                  </c:pt>
                  <c:pt idx="8">
                    <c:v>2.567413861808221</c:v>
                  </c:pt>
                  <c:pt idx="9">
                    <c:v>2.3631156206013681</c:v>
                  </c:pt>
                  <c:pt idx="10">
                    <c:v>5.5721086908465951</c:v>
                  </c:pt>
                  <c:pt idx="11">
                    <c:v>1.6947433151453875</c:v>
                  </c:pt>
                  <c:pt idx="12">
                    <c:v>3.9121113525165643</c:v>
                  </c:pt>
                  <c:pt idx="13">
                    <c:v>6.5026263320366064</c:v>
                  </c:pt>
                  <c:pt idx="14">
                    <c:v>1.9587163828195333</c:v>
                  </c:pt>
                  <c:pt idx="15">
                    <c:v>8.9651618188217466</c:v>
                  </c:pt>
                  <c:pt idx="16">
                    <c:v>17.644853811121497</c:v>
                  </c:pt>
                  <c:pt idx="17">
                    <c:v>2.0127570272110931</c:v>
                  </c:pt>
                  <c:pt idx="18">
                    <c:v>3.0311269420322646</c:v>
                  </c:pt>
                  <c:pt idx="19">
                    <c:v>2.5618051941356588</c:v>
                  </c:pt>
                </c:numCache>
              </c:numRef>
            </c:minus>
            <c:spPr>
              <a:noFill/>
              <a:ln w="9525" cap="flat" cmpd="sng" algn="ctr">
                <a:solidFill>
                  <a:schemeClr val="tx1">
                    <a:lumMod val="65000"/>
                    <a:lumOff val="35000"/>
                  </a:schemeClr>
                </a:solidFill>
                <a:round/>
              </a:ln>
              <a:effectLst/>
            </c:spPr>
          </c:errBars>
          <c:errBars>
            <c:errDir val="x"/>
            <c:errBarType val="both"/>
            <c:errValType val="cust"/>
            <c:noEndCap val="0"/>
            <c:plus>
              <c:numRef>
                <c:f>'Highlanders vs Lowlanders'!$Z$25:$Z$44</c:f>
                <c:numCache>
                  <c:formatCode>General</c:formatCode>
                  <c:ptCount val="20"/>
                  <c:pt idx="0">
                    <c:v>3.3104438164784908</c:v>
                  </c:pt>
                  <c:pt idx="1">
                    <c:v>5.3384433737847985</c:v>
                  </c:pt>
                  <c:pt idx="2">
                    <c:v>1.7910644192536689</c:v>
                  </c:pt>
                  <c:pt idx="3">
                    <c:v>2.3854019313236194</c:v>
                  </c:pt>
                  <c:pt idx="4">
                    <c:v>3.7485101693691889</c:v>
                  </c:pt>
                  <c:pt idx="5">
                    <c:v>8.1366739115379811</c:v>
                  </c:pt>
                  <c:pt idx="6">
                    <c:v>3.0093225828041184</c:v>
                  </c:pt>
                  <c:pt idx="7">
                    <c:v>2.851926209056217</c:v>
                  </c:pt>
                  <c:pt idx="8">
                    <c:v>1.4166070367601742</c:v>
                  </c:pt>
                  <c:pt idx="9">
                    <c:v>4.3859383181582681</c:v>
                  </c:pt>
                  <c:pt idx="10">
                    <c:v>1.9885375297960683</c:v>
                  </c:pt>
                  <c:pt idx="11">
                    <c:v>2.6026612644216378</c:v>
                  </c:pt>
                  <c:pt idx="12">
                    <c:v>2.3695653167926394</c:v>
                  </c:pt>
                  <c:pt idx="13">
                    <c:v>1.7106102919917801</c:v>
                  </c:pt>
                  <c:pt idx="14">
                    <c:v>1.6034297648498625</c:v>
                  </c:pt>
                  <c:pt idx="15">
                    <c:v>2.015669194425596</c:v>
                  </c:pt>
                  <c:pt idx="16">
                    <c:v>5.0238777127549739</c:v>
                  </c:pt>
                  <c:pt idx="17">
                    <c:v>2.4921821183027943</c:v>
                  </c:pt>
                  <c:pt idx="18">
                    <c:v>9.8965033027660496</c:v>
                  </c:pt>
                  <c:pt idx="19">
                    <c:v>6.3279392706144115</c:v>
                  </c:pt>
                </c:numCache>
              </c:numRef>
            </c:plus>
            <c:minus>
              <c:numRef>
                <c:f>'Highlanders vs Lowlanders'!$Z$25:$Z$44</c:f>
                <c:numCache>
                  <c:formatCode>General</c:formatCode>
                  <c:ptCount val="20"/>
                  <c:pt idx="0">
                    <c:v>3.3104438164784908</c:v>
                  </c:pt>
                  <c:pt idx="1">
                    <c:v>5.3384433737847985</c:v>
                  </c:pt>
                  <c:pt idx="2">
                    <c:v>1.7910644192536689</c:v>
                  </c:pt>
                  <c:pt idx="3">
                    <c:v>2.3854019313236194</c:v>
                  </c:pt>
                  <c:pt idx="4">
                    <c:v>3.7485101693691889</c:v>
                  </c:pt>
                  <c:pt idx="5">
                    <c:v>8.1366739115379811</c:v>
                  </c:pt>
                  <c:pt idx="6">
                    <c:v>3.0093225828041184</c:v>
                  </c:pt>
                  <c:pt idx="7">
                    <c:v>2.851926209056217</c:v>
                  </c:pt>
                  <c:pt idx="8">
                    <c:v>1.4166070367601742</c:v>
                  </c:pt>
                  <c:pt idx="9">
                    <c:v>4.3859383181582681</c:v>
                  </c:pt>
                  <c:pt idx="10">
                    <c:v>1.9885375297960683</c:v>
                  </c:pt>
                  <c:pt idx="11">
                    <c:v>2.6026612644216378</c:v>
                  </c:pt>
                  <c:pt idx="12">
                    <c:v>2.3695653167926394</c:v>
                  </c:pt>
                  <c:pt idx="13">
                    <c:v>1.7106102919917801</c:v>
                  </c:pt>
                  <c:pt idx="14">
                    <c:v>1.6034297648498625</c:v>
                  </c:pt>
                  <c:pt idx="15">
                    <c:v>2.015669194425596</c:v>
                  </c:pt>
                  <c:pt idx="16">
                    <c:v>5.0238777127549739</c:v>
                  </c:pt>
                  <c:pt idx="17">
                    <c:v>2.4921821183027943</c:v>
                  </c:pt>
                  <c:pt idx="18">
                    <c:v>9.8965033027660496</c:v>
                  </c:pt>
                  <c:pt idx="19">
                    <c:v>6.3279392706144115</c:v>
                  </c:pt>
                </c:numCache>
              </c:numRef>
            </c:minus>
            <c:spPr>
              <a:noFill/>
              <a:ln w="9525" cap="flat" cmpd="sng" algn="ctr">
                <a:solidFill>
                  <a:schemeClr val="tx1">
                    <a:lumMod val="65000"/>
                    <a:lumOff val="35000"/>
                  </a:schemeClr>
                </a:solidFill>
                <a:round/>
              </a:ln>
              <a:effectLst/>
            </c:spPr>
          </c:errBars>
          <c:xVal>
            <c:numRef>
              <c:f>'Highlanders vs Lowlanders'!$Z$4:$Z$23</c:f>
              <c:numCache>
                <c:formatCode>0.000</c:formatCode>
                <c:ptCount val="20"/>
                <c:pt idx="0">
                  <c:v>48.4456864</c:v>
                </c:pt>
                <c:pt idx="1">
                  <c:v>25.720487533333333</c:v>
                </c:pt>
                <c:pt idx="2">
                  <c:v>27.629635466666667</c:v>
                </c:pt>
                <c:pt idx="3">
                  <c:v>24.808146333333333</c:v>
                </c:pt>
                <c:pt idx="4">
                  <c:v>41.508830400000008</c:v>
                </c:pt>
                <c:pt idx="5">
                  <c:v>58.552055999999993</c:v>
                </c:pt>
                <c:pt idx="6">
                  <c:v>32.28544939999999</c:v>
                </c:pt>
                <c:pt idx="7">
                  <c:v>26.073805866666667</c:v>
                </c:pt>
                <c:pt idx="8">
                  <c:v>31.055145333333332</c:v>
                </c:pt>
                <c:pt idx="9">
                  <c:v>31.142588666666665</c:v>
                </c:pt>
                <c:pt idx="10">
                  <c:v>17.327487333333334</c:v>
                </c:pt>
                <c:pt idx="11">
                  <c:v>22.406952400000002</c:v>
                </c:pt>
                <c:pt idx="12">
                  <c:v>27.61573906666667</c:v>
                </c:pt>
                <c:pt idx="13">
                  <c:v>27.139763733333332</c:v>
                </c:pt>
                <c:pt idx="14">
                  <c:v>17.665325833333334</c:v>
                </c:pt>
                <c:pt idx="15">
                  <c:v>16.741097066666665</c:v>
                </c:pt>
                <c:pt idx="16">
                  <c:v>24.412098933333333</c:v>
                </c:pt>
                <c:pt idx="17">
                  <c:v>20.733287000000001</c:v>
                </c:pt>
                <c:pt idx="18">
                  <c:v>34.640416533333322</c:v>
                </c:pt>
                <c:pt idx="19">
                  <c:v>42.709970933333331</c:v>
                </c:pt>
              </c:numCache>
            </c:numRef>
          </c:xVal>
          <c:yVal>
            <c:numRef>
              <c:f>'Highlanders vs Lowlanders'!$X$4:$X$23</c:f>
              <c:numCache>
                <c:formatCode>0.000</c:formatCode>
                <c:ptCount val="20"/>
                <c:pt idx="0">
                  <c:v>41.861628800000005</c:v>
                </c:pt>
                <c:pt idx="1">
                  <c:v>24.670222200000005</c:v>
                </c:pt>
                <c:pt idx="2">
                  <c:v>32.63219766666667</c:v>
                </c:pt>
                <c:pt idx="3">
                  <c:v>22.572905666666667</c:v>
                </c:pt>
                <c:pt idx="4">
                  <c:v>54.2237528</c:v>
                </c:pt>
                <c:pt idx="5">
                  <c:v>83.707281466666672</c:v>
                </c:pt>
                <c:pt idx="6">
                  <c:v>34.024437333333331</c:v>
                </c:pt>
                <c:pt idx="7">
                  <c:v>27.204519066666666</c:v>
                </c:pt>
                <c:pt idx="8">
                  <c:v>25.459622799999995</c:v>
                </c:pt>
                <c:pt idx="9">
                  <c:v>36.809105733333332</c:v>
                </c:pt>
                <c:pt idx="10">
                  <c:v>29.291909599999997</c:v>
                </c:pt>
                <c:pt idx="11">
                  <c:v>28.182466399999999</c:v>
                </c:pt>
                <c:pt idx="12">
                  <c:v>37.453255866666666</c:v>
                </c:pt>
                <c:pt idx="13">
                  <c:v>36.173463599999998</c:v>
                </c:pt>
                <c:pt idx="14">
                  <c:v>21.522309466666666</c:v>
                </c:pt>
                <c:pt idx="15">
                  <c:v>37.916907600000002</c:v>
                </c:pt>
                <c:pt idx="16">
                  <c:v>40.131763333333332</c:v>
                </c:pt>
                <c:pt idx="17">
                  <c:v>16.494034199999998</c:v>
                </c:pt>
                <c:pt idx="18">
                  <c:v>29.045933866666665</c:v>
                </c:pt>
                <c:pt idx="19">
                  <c:v>43.054261333333329</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21EE-4D1C-8393-C70E96B8BE0A}"/>
            </c:ext>
          </c:extLst>
        </c:ser>
        <c:ser>
          <c:idx val="1"/>
          <c:order val="1"/>
          <c:tx>
            <c:v>Line of equality</c:v>
          </c:tx>
          <c:spPr>
            <a:ln w="25400" cap="rnd">
              <a:noFill/>
              <a:prstDash val="sysDot"/>
              <a:round/>
            </a:ln>
            <a:effectLst/>
          </c:spPr>
          <c:marker>
            <c:symbol val="circle"/>
            <c:size val="5"/>
            <c:spPr>
              <a:noFill/>
              <a:ln w="9525">
                <a:noFill/>
              </a:ln>
              <a:effectLst/>
            </c:spPr>
          </c:marker>
          <c:dPt>
            <c:idx val="1"/>
            <c:marker>
              <c:symbol val="circle"/>
              <c:size val="5"/>
              <c:spPr>
                <a:noFill/>
                <a:ln w="9525">
                  <a:noFill/>
                </a:ln>
                <a:effectLst/>
              </c:spPr>
            </c:marker>
            <c:bubble3D val="0"/>
            <c:spPr>
              <a:ln w="25400" cap="rnd">
                <a:solidFill>
                  <a:schemeClr val="bg1">
                    <a:lumMod val="50000"/>
                  </a:schemeClr>
                </a:solidFill>
                <a:prstDash val="sysDot"/>
                <a:round/>
              </a:ln>
              <a:effectLst/>
            </c:spPr>
            <c:extLst>
              <c:ext xmlns:c16="http://schemas.microsoft.com/office/drawing/2014/chart" uri="{C3380CC4-5D6E-409C-BE32-E72D297353CC}">
                <c16:uniqueId val="{00000002-DE88-4E8B-8667-40A9FB728327}"/>
              </c:ext>
            </c:extLst>
          </c:dPt>
          <c:xVal>
            <c:numLit>
              <c:formatCode>General</c:formatCode>
              <c:ptCount val="2"/>
              <c:pt idx="0">
                <c:v>0</c:v>
              </c:pt>
              <c:pt idx="1">
                <c:v>80</c:v>
              </c:pt>
            </c:numLit>
          </c:xVal>
          <c:yVal>
            <c:numLit>
              <c:formatCode>General</c:formatCode>
              <c:ptCount val="2"/>
              <c:pt idx="0">
                <c:v>0</c:v>
              </c:pt>
              <c:pt idx="1">
                <c:v>80</c:v>
              </c:pt>
            </c:numLit>
          </c:yVal>
          <c:smooth val="0"/>
          <c:extLst>
            <c:ext xmlns:c16="http://schemas.microsoft.com/office/drawing/2014/chart" uri="{C3380CC4-5D6E-409C-BE32-E72D297353CC}">
              <c16:uniqueId val="{00000002-21EE-4D1C-8393-C70E96B8BE0A}"/>
            </c:ext>
          </c:extLst>
        </c:ser>
        <c:dLbls>
          <c:showLegendKey val="0"/>
          <c:showVal val="0"/>
          <c:showCatName val="0"/>
          <c:showSerName val="0"/>
          <c:showPercent val="0"/>
          <c:showBubbleSize val="0"/>
        </c:dLbls>
        <c:axId val="661123416"/>
        <c:axId val="661126368"/>
      </c:scatterChart>
      <c:valAx>
        <c:axId val="66112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a:latin typeface="Calibri" panose="020F0502020204030204" pitchFamily="34" charset="0"/>
                    <a:cs typeface="Calibri" panose="020F0502020204030204" pitchFamily="34" charset="0"/>
                  </a:rPr>
                  <a:t>μ</a:t>
                </a:r>
                <a:r>
                  <a:rPr lang="en-CA">
                    <a:latin typeface="Calibri" panose="020F0502020204030204" pitchFamily="34" charset="0"/>
                    <a:cs typeface="Calibri" panose="020F0502020204030204" pitchFamily="34" charset="0"/>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6368"/>
        <c:crosses val="autoZero"/>
        <c:crossBetween val="midCat"/>
      </c:valAx>
      <c:valAx>
        <c:axId val="661126368"/>
        <c:scaling>
          <c:orientation val="minMax"/>
          <c:max val="9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3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Hypoxia-HOAD</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BCBC75F7-01DE-481D-8DA0-27CC7067F7A6}"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466-4BE1-ADF8-A54BEAAD23A2}"/>
                </c:ext>
              </c:extLst>
            </c:dLbl>
            <c:dLbl>
              <c:idx val="1"/>
              <c:tx>
                <c:rich>
                  <a:bodyPr/>
                  <a:lstStyle/>
                  <a:p>
                    <a:fld id="{AC69A1EE-DE96-4014-8702-4B1833E2F2A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466-4BE1-ADF8-A54BEAAD23A2}"/>
                </c:ext>
              </c:extLst>
            </c:dLbl>
            <c:dLbl>
              <c:idx val="2"/>
              <c:tx>
                <c:rich>
                  <a:bodyPr/>
                  <a:lstStyle/>
                  <a:p>
                    <a:fld id="{E1B57F23-8AF7-48E7-AD18-258E08CF132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466-4BE1-ADF8-A54BEAAD23A2}"/>
                </c:ext>
              </c:extLst>
            </c:dLbl>
            <c:dLbl>
              <c:idx val="3"/>
              <c:tx>
                <c:rich>
                  <a:bodyPr/>
                  <a:lstStyle/>
                  <a:p>
                    <a:fld id="{98110F58-1EBF-4C4B-897A-EFF76912BD1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466-4BE1-ADF8-A54BEAAD23A2}"/>
                </c:ext>
              </c:extLst>
            </c:dLbl>
            <c:dLbl>
              <c:idx val="4"/>
              <c:tx>
                <c:rich>
                  <a:bodyPr/>
                  <a:lstStyle/>
                  <a:p>
                    <a:fld id="{28078264-FB1E-4533-9CAB-CFF265E7F37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466-4BE1-ADF8-A54BEAAD23A2}"/>
                </c:ext>
              </c:extLst>
            </c:dLbl>
            <c:dLbl>
              <c:idx val="5"/>
              <c:tx>
                <c:rich>
                  <a:bodyPr/>
                  <a:lstStyle/>
                  <a:p>
                    <a:fld id="{CE9B47DA-C213-4C6D-A6B2-52ABC8345F3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466-4BE1-ADF8-A54BEAAD23A2}"/>
                </c:ext>
              </c:extLst>
            </c:dLbl>
            <c:dLbl>
              <c:idx val="6"/>
              <c:tx>
                <c:rich>
                  <a:bodyPr/>
                  <a:lstStyle/>
                  <a:p>
                    <a:fld id="{E7C62708-3BB2-4F12-8205-87E2921AEFD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466-4BE1-ADF8-A54BEAAD23A2}"/>
                </c:ext>
              </c:extLst>
            </c:dLbl>
            <c:dLbl>
              <c:idx val="7"/>
              <c:tx>
                <c:rich>
                  <a:bodyPr/>
                  <a:lstStyle/>
                  <a:p>
                    <a:fld id="{5AB89558-C059-4AF7-A58C-E9523D6C86B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466-4BE1-ADF8-A54BEAAD23A2}"/>
                </c:ext>
              </c:extLst>
            </c:dLbl>
            <c:dLbl>
              <c:idx val="8"/>
              <c:tx>
                <c:rich>
                  <a:bodyPr/>
                  <a:lstStyle/>
                  <a:p>
                    <a:fld id="{10A7B5D1-5FD0-41A1-82D1-B56CAA69BF3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466-4BE1-ADF8-A54BEAAD23A2}"/>
                </c:ext>
              </c:extLst>
            </c:dLbl>
            <c:dLbl>
              <c:idx val="9"/>
              <c:tx>
                <c:rich>
                  <a:bodyPr/>
                  <a:lstStyle/>
                  <a:p>
                    <a:fld id="{3BEEC502-0B70-49D2-AE2A-8E234F32DD1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466-4BE1-ADF8-A54BEAAD23A2}"/>
                </c:ext>
              </c:extLst>
            </c:dLbl>
            <c:dLbl>
              <c:idx val="10"/>
              <c:tx>
                <c:rich>
                  <a:bodyPr/>
                  <a:lstStyle/>
                  <a:p>
                    <a:fld id="{01532671-F918-4EC9-AF9E-C12318744CE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466-4BE1-ADF8-A54BEAAD23A2}"/>
                </c:ext>
              </c:extLst>
            </c:dLbl>
            <c:dLbl>
              <c:idx val="11"/>
              <c:tx>
                <c:rich>
                  <a:bodyPr/>
                  <a:lstStyle/>
                  <a:p>
                    <a:fld id="{02F8772B-BCB7-428B-9D9D-7B35B48EAC1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466-4BE1-ADF8-A54BEAAD23A2}"/>
                </c:ext>
              </c:extLst>
            </c:dLbl>
            <c:dLbl>
              <c:idx val="12"/>
              <c:tx>
                <c:rich>
                  <a:bodyPr/>
                  <a:lstStyle/>
                  <a:p>
                    <a:fld id="{7D9A0D67-F120-4ADB-93B0-38FFD5D4F46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466-4BE1-ADF8-A54BEAAD23A2}"/>
                </c:ext>
              </c:extLst>
            </c:dLbl>
            <c:dLbl>
              <c:idx val="13"/>
              <c:tx>
                <c:rich>
                  <a:bodyPr/>
                  <a:lstStyle/>
                  <a:p>
                    <a:fld id="{A9009727-9197-4BAA-8BF3-789E2717C01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466-4BE1-ADF8-A54BEAAD23A2}"/>
                </c:ext>
              </c:extLst>
            </c:dLbl>
            <c:dLbl>
              <c:idx val="14"/>
              <c:tx>
                <c:rich>
                  <a:bodyPr/>
                  <a:lstStyle/>
                  <a:p>
                    <a:fld id="{62F52DFD-85E9-4CA4-9CFD-B7F6DF98BA1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466-4BE1-ADF8-A54BEAAD23A2}"/>
                </c:ext>
              </c:extLst>
            </c:dLbl>
            <c:dLbl>
              <c:idx val="15"/>
              <c:tx>
                <c:rich>
                  <a:bodyPr/>
                  <a:lstStyle/>
                  <a:p>
                    <a:fld id="{1C03A51F-AC78-44BD-AB98-B2CFEE8C85B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466-4BE1-ADF8-A54BEAAD23A2}"/>
                </c:ext>
              </c:extLst>
            </c:dLbl>
            <c:dLbl>
              <c:idx val="16"/>
              <c:tx>
                <c:rich>
                  <a:bodyPr/>
                  <a:lstStyle/>
                  <a:p>
                    <a:fld id="{53DBD00B-BBD2-4E17-8546-6E450A65120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466-4BE1-ADF8-A54BEAAD23A2}"/>
                </c:ext>
              </c:extLst>
            </c:dLbl>
            <c:dLbl>
              <c:idx val="17"/>
              <c:tx>
                <c:rich>
                  <a:bodyPr/>
                  <a:lstStyle/>
                  <a:p>
                    <a:fld id="{5C65A738-3B48-4561-B164-9D426ADC399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466-4BE1-ADF8-A54BEAAD23A2}"/>
                </c:ext>
              </c:extLst>
            </c:dLbl>
            <c:dLbl>
              <c:idx val="18"/>
              <c:tx>
                <c:rich>
                  <a:bodyPr/>
                  <a:lstStyle/>
                  <a:p>
                    <a:fld id="{ABBE5E8F-FED0-44D3-A6FE-C6A8C5990EC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466-4BE1-ADF8-A54BEAAD23A2}"/>
                </c:ext>
              </c:extLst>
            </c:dLbl>
            <c:dLbl>
              <c:idx val="19"/>
              <c:tx>
                <c:rich>
                  <a:bodyPr/>
                  <a:lstStyle/>
                  <a:p>
                    <a:fld id="{3B23C3BE-39E2-4409-B8CE-9E150636C52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466-4BE1-ADF8-A54BEAAD23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Lowlanders'!$AA$68:$AA$87</c:f>
                <c:numCache>
                  <c:formatCode>General</c:formatCode>
                  <c:ptCount val="20"/>
                  <c:pt idx="0">
                    <c:v>3.0158564381558612</c:v>
                  </c:pt>
                  <c:pt idx="1">
                    <c:v>4.2140014959864143</c:v>
                  </c:pt>
                  <c:pt idx="2">
                    <c:v>5.3063136617740225</c:v>
                  </c:pt>
                  <c:pt idx="3">
                    <c:v>7.7368717127133735</c:v>
                  </c:pt>
                  <c:pt idx="4">
                    <c:v>4.1540005534318167</c:v>
                  </c:pt>
                  <c:pt idx="5">
                    <c:v>8.9995337705256162</c:v>
                  </c:pt>
                  <c:pt idx="6">
                    <c:v>2.1564449424683789</c:v>
                  </c:pt>
                  <c:pt idx="7">
                    <c:v>2.1711242860719828</c:v>
                  </c:pt>
                  <c:pt idx="8">
                    <c:v>14.684091621727584</c:v>
                  </c:pt>
                  <c:pt idx="9">
                    <c:v>6.6992714931959956</c:v>
                  </c:pt>
                  <c:pt idx="10">
                    <c:v>3.7048302627061216</c:v>
                  </c:pt>
                  <c:pt idx="11">
                    <c:v>2.4520577462504347</c:v>
                  </c:pt>
                  <c:pt idx="12">
                    <c:v>2.4959769898445474</c:v>
                  </c:pt>
                  <c:pt idx="13">
                    <c:v>13.3525521993966</c:v>
                  </c:pt>
                  <c:pt idx="14">
                    <c:v>4.068352007839958</c:v>
                  </c:pt>
                  <c:pt idx="15">
                    <c:v>3.2386061088893912</c:v>
                  </c:pt>
                  <c:pt idx="16">
                    <c:v>2.1239135427085394</c:v>
                  </c:pt>
                  <c:pt idx="17">
                    <c:v>0.82606474902099525</c:v>
                  </c:pt>
                  <c:pt idx="18">
                    <c:v>11.489552077910028</c:v>
                  </c:pt>
                  <c:pt idx="19">
                    <c:v>3.2307153644972488</c:v>
                  </c:pt>
                </c:numCache>
              </c:numRef>
            </c:plus>
            <c:minus>
              <c:numRef>
                <c:f>'Highlanders vs Lowlanders'!$AA$68:$AA$87</c:f>
                <c:numCache>
                  <c:formatCode>General</c:formatCode>
                  <c:ptCount val="20"/>
                  <c:pt idx="0">
                    <c:v>3.0158564381558612</c:v>
                  </c:pt>
                  <c:pt idx="1">
                    <c:v>4.2140014959864143</c:v>
                  </c:pt>
                  <c:pt idx="2">
                    <c:v>5.3063136617740225</c:v>
                  </c:pt>
                  <c:pt idx="3">
                    <c:v>7.7368717127133735</c:v>
                  </c:pt>
                  <c:pt idx="4">
                    <c:v>4.1540005534318167</c:v>
                  </c:pt>
                  <c:pt idx="5">
                    <c:v>8.9995337705256162</c:v>
                  </c:pt>
                  <c:pt idx="6">
                    <c:v>2.1564449424683789</c:v>
                  </c:pt>
                  <c:pt idx="7">
                    <c:v>2.1711242860719828</c:v>
                  </c:pt>
                  <c:pt idx="8">
                    <c:v>14.684091621727584</c:v>
                  </c:pt>
                  <c:pt idx="9">
                    <c:v>6.6992714931959956</c:v>
                  </c:pt>
                  <c:pt idx="10">
                    <c:v>3.7048302627061216</c:v>
                  </c:pt>
                  <c:pt idx="11">
                    <c:v>2.4520577462504347</c:v>
                  </c:pt>
                  <c:pt idx="12">
                    <c:v>2.4959769898445474</c:v>
                  </c:pt>
                  <c:pt idx="13">
                    <c:v>13.3525521993966</c:v>
                  </c:pt>
                  <c:pt idx="14">
                    <c:v>4.068352007839958</c:v>
                  </c:pt>
                  <c:pt idx="15">
                    <c:v>3.2386061088893912</c:v>
                  </c:pt>
                  <c:pt idx="16">
                    <c:v>2.1239135427085394</c:v>
                  </c:pt>
                  <c:pt idx="17">
                    <c:v>0.82606474902099525</c:v>
                  </c:pt>
                  <c:pt idx="18">
                    <c:v>11.489552077910028</c:v>
                  </c:pt>
                  <c:pt idx="19">
                    <c:v>3.2307153644972488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Lowlanders'!$Y$68:$Y$87</c:f>
                <c:numCache>
                  <c:formatCode>General</c:formatCode>
                  <c:ptCount val="20"/>
                  <c:pt idx="0">
                    <c:v>2.39384406189268</c:v>
                  </c:pt>
                  <c:pt idx="1">
                    <c:v>1.940405673520339</c:v>
                  </c:pt>
                  <c:pt idx="2">
                    <c:v>4.9639651594396099</c:v>
                  </c:pt>
                  <c:pt idx="3">
                    <c:v>4.2670179306017886</c:v>
                  </c:pt>
                  <c:pt idx="4">
                    <c:v>3.6974917099247637</c:v>
                  </c:pt>
                  <c:pt idx="5">
                    <c:v>9.6014507523741823</c:v>
                  </c:pt>
                  <c:pt idx="6">
                    <c:v>2.888610782063624</c:v>
                  </c:pt>
                  <c:pt idx="7">
                    <c:v>3.7052265444167647</c:v>
                  </c:pt>
                  <c:pt idx="8">
                    <c:v>4.9937670851722036</c:v>
                  </c:pt>
                  <c:pt idx="9">
                    <c:v>4.3697481660795114</c:v>
                  </c:pt>
                  <c:pt idx="10">
                    <c:v>2.4667000891755682</c:v>
                  </c:pt>
                  <c:pt idx="11">
                    <c:v>4.2361440295355788</c:v>
                  </c:pt>
                  <c:pt idx="12">
                    <c:v>5.108507165064144</c:v>
                  </c:pt>
                  <c:pt idx="13">
                    <c:v>14.395844196779196</c:v>
                  </c:pt>
                  <c:pt idx="14">
                    <c:v>3.6623554498812938</c:v>
                  </c:pt>
                  <c:pt idx="15">
                    <c:v>5.5350921573444234</c:v>
                  </c:pt>
                  <c:pt idx="16">
                    <c:v>3.7595068345150042</c:v>
                  </c:pt>
                  <c:pt idx="17">
                    <c:v>1.5678396908235084</c:v>
                  </c:pt>
                  <c:pt idx="18">
                    <c:v>6.4574404222869912</c:v>
                  </c:pt>
                  <c:pt idx="19">
                    <c:v>3.0213987876907242</c:v>
                  </c:pt>
                </c:numCache>
              </c:numRef>
            </c:plus>
            <c:minus>
              <c:numRef>
                <c:f>'Highlanders vs Lowlanders'!$Y$68:$Y$87</c:f>
                <c:numCache>
                  <c:formatCode>General</c:formatCode>
                  <c:ptCount val="20"/>
                  <c:pt idx="0">
                    <c:v>2.39384406189268</c:v>
                  </c:pt>
                  <c:pt idx="1">
                    <c:v>1.940405673520339</c:v>
                  </c:pt>
                  <c:pt idx="2">
                    <c:v>4.9639651594396099</c:v>
                  </c:pt>
                  <c:pt idx="3">
                    <c:v>4.2670179306017886</c:v>
                  </c:pt>
                  <c:pt idx="4">
                    <c:v>3.6974917099247637</c:v>
                  </c:pt>
                  <c:pt idx="5">
                    <c:v>9.6014507523741823</c:v>
                  </c:pt>
                  <c:pt idx="6">
                    <c:v>2.888610782063624</c:v>
                  </c:pt>
                  <c:pt idx="7">
                    <c:v>3.7052265444167647</c:v>
                  </c:pt>
                  <c:pt idx="8">
                    <c:v>4.9937670851722036</c:v>
                  </c:pt>
                  <c:pt idx="9">
                    <c:v>4.3697481660795114</c:v>
                  </c:pt>
                  <c:pt idx="10">
                    <c:v>2.4667000891755682</c:v>
                  </c:pt>
                  <c:pt idx="11">
                    <c:v>4.2361440295355788</c:v>
                  </c:pt>
                  <c:pt idx="12">
                    <c:v>5.108507165064144</c:v>
                  </c:pt>
                  <c:pt idx="13">
                    <c:v>14.395844196779196</c:v>
                  </c:pt>
                  <c:pt idx="14">
                    <c:v>3.6623554498812938</c:v>
                  </c:pt>
                  <c:pt idx="15">
                    <c:v>5.5350921573444234</c:v>
                  </c:pt>
                  <c:pt idx="16">
                    <c:v>3.7595068345150042</c:v>
                  </c:pt>
                  <c:pt idx="17">
                    <c:v>1.5678396908235084</c:v>
                  </c:pt>
                  <c:pt idx="18">
                    <c:v>6.4574404222869912</c:v>
                  </c:pt>
                  <c:pt idx="19">
                    <c:v>3.0213987876907242</c:v>
                  </c:pt>
                </c:numCache>
              </c:numRef>
            </c:minus>
            <c:spPr>
              <a:noFill/>
              <a:ln w="9525" cap="flat" cmpd="sng" algn="ctr">
                <a:solidFill>
                  <a:schemeClr val="tx1">
                    <a:lumMod val="65000"/>
                    <a:lumOff val="35000"/>
                  </a:schemeClr>
                </a:solidFill>
                <a:round/>
              </a:ln>
              <a:effectLst/>
            </c:spPr>
          </c:errBars>
          <c:xVal>
            <c:numRef>
              <c:f>'Highlanders vs Lowlanders'!$AA$47:$AA$66</c:f>
              <c:numCache>
                <c:formatCode>0.000</c:formatCode>
                <c:ptCount val="20"/>
                <c:pt idx="0">
                  <c:v>44.466821333333328</c:v>
                </c:pt>
                <c:pt idx="1">
                  <c:v>26.644065777777772</c:v>
                </c:pt>
                <c:pt idx="2">
                  <c:v>44.902671999999988</c:v>
                </c:pt>
                <c:pt idx="3">
                  <c:v>64.721813333333316</c:v>
                </c:pt>
                <c:pt idx="4">
                  <c:v>53.365722666666656</c:v>
                </c:pt>
                <c:pt idx="5">
                  <c:v>115.58920533333333</c:v>
                </c:pt>
                <c:pt idx="6">
                  <c:v>31.636138666666664</c:v>
                </c:pt>
                <c:pt idx="7">
                  <c:v>30.426799999999993</c:v>
                </c:pt>
                <c:pt idx="8">
                  <c:v>58.612015999999983</c:v>
                </c:pt>
                <c:pt idx="9">
                  <c:v>30.452938666666657</c:v>
                </c:pt>
                <c:pt idx="10">
                  <c:v>46.09252266666666</c:v>
                </c:pt>
                <c:pt idx="11">
                  <c:v>28.807053333333332</c:v>
                </c:pt>
                <c:pt idx="12">
                  <c:v>40.448426666666663</c:v>
                </c:pt>
                <c:pt idx="13">
                  <c:v>75.006527999999989</c:v>
                </c:pt>
                <c:pt idx="14">
                  <c:v>30.495935999999993</c:v>
                </c:pt>
                <c:pt idx="15">
                  <c:v>25.331202666666666</c:v>
                </c:pt>
                <c:pt idx="16">
                  <c:v>12.612138666666667</c:v>
                </c:pt>
                <c:pt idx="17">
                  <c:v>8.4909215999999983</c:v>
                </c:pt>
                <c:pt idx="18">
                  <c:v>31.717183999999996</c:v>
                </c:pt>
                <c:pt idx="19">
                  <c:v>16.706998476190474</c:v>
                </c:pt>
              </c:numCache>
            </c:numRef>
          </c:xVal>
          <c:yVal>
            <c:numRef>
              <c:f>'Highlanders vs Lowlanders'!$Y$47:$Y$66</c:f>
              <c:numCache>
                <c:formatCode>0.000</c:formatCode>
                <c:ptCount val="20"/>
                <c:pt idx="0">
                  <c:v>52.974261333333338</c:v>
                </c:pt>
                <c:pt idx="1">
                  <c:v>54.531136000000004</c:v>
                </c:pt>
                <c:pt idx="2">
                  <c:v>54.630277333333332</c:v>
                </c:pt>
                <c:pt idx="3">
                  <c:v>72.509743999999984</c:v>
                </c:pt>
                <c:pt idx="4">
                  <c:v>72.319349333333321</c:v>
                </c:pt>
                <c:pt idx="5">
                  <c:v>149.64928</c:v>
                </c:pt>
                <c:pt idx="6">
                  <c:v>40.249215999999997</c:v>
                </c:pt>
                <c:pt idx="7">
                  <c:v>58.388831999999994</c:v>
                </c:pt>
                <c:pt idx="8">
                  <c:v>50.396741333333338</c:v>
                </c:pt>
                <c:pt idx="9">
                  <c:v>46.453617777777772</c:v>
                </c:pt>
                <c:pt idx="10">
                  <c:v>54.779994666666667</c:v>
                </c:pt>
                <c:pt idx="11">
                  <c:v>57.347090133333332</c:v>
                </c:pt>
                <c:pt idx="12">
                  <c:v>40.968106666666664</c:v>
                </c:pt>
                <c:pt idx="13">
                  <c:v>80.585045333333326</c:v>
                </c:pt>
                <c:pt idx="14">
                  <c:v>39.221404444444438</c:v>
                </c:pt>
                <c:pt idx="15">
                  <c:v>33.065258666666672</c:v>
                </c:pt>
                <c:pt idx="16">
                  <c:v>14.855423999999999</c:v>
                </c:pt>
                <c:pt idx="17">
                  <c:v>11.305452799999998</c:v>
                </c:pt>
                <c:pt idx="18">
                  <c:v>34.226495999999997</c:v>
                </c:pt>
                <c:pt idx="19">
                  <c:v>17.149439999999998</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CFB6-4DAD-9861-E159FAFCEA50}"/>
            </c:ext>
          </c:extLst>
        </c:ser>
        <c:ser>
          <c:idx val="1"/>
          <c:order val="1"/>
          <c:tx>
            <c:v>Line of eq</c:v>
          </c:tx>
          <c:spPr>
            <a:ln w="25400" cap="rnd">
              <a:solidFill>
                <a:schemeClr val="bg1">
                  <a:lumMod val="50000"/>
                </a:schemeClr>
              </a:solidFill>
              <a:prstDash val="sysDot"/>
              <a:round/>
            </a:ln>
            <a:effectLst/>
          </c:spPr>
          <c:marker>
            <c:symbol val="circle"/>
            <c:size val="5"/>
            <c:spPr>
              <a:solidFill>
                <a:sysClr val="window" lastClr="FFFFFF"/>
              </a:solidFill>
              <a:ln w="9525">
                <a:solidFill>
                  <a:schemeClr val="bg1"/>
                </a:solidFill>
              </a:ln>
              <a:effectLst/>
            </c:spPr>
          </c:marker>
          <c:xVal>
            <c:numRef>
              <c:f>'Highlanders vs Lowlanders'!$AE$54:$AE$55</c:f>
              <c:numCache>
                <c:formatCode>General</c:formatCode>
                <c:ptCount val="2"/>
                <c:pt idx="0">
                  <c:v>0</c:v>
                </c:pt>
                <c:pt idx="1">
                  <c:v>140</c:v>
                </c:pt>
              </c:numCache>
            </c:numRef>
          </c:xVal>
          <c:yVal>
            <c:numRef>
              <c:f>'Highlanders vs Lowlanders'!$AF$54:$AF$55</c:f>
              <c:numCache>
                <c:formatCode>General</c:formatCode>
                <c:ptCount val="2"/>
                <c:pt idx="0">
                  <c:v>0</c:v>
                </c:pt>
                <c:pt idx="1">
                  <c:v>140</c:v>
                </c:pt>
              </c:numCache>
            </c:numRef>
          </c:yVal>
          <c:smooth val="0"/>
          <c:extLst>
            <c:ext xmlns:c16="http://schemas.microsoft.com/office/drawing/2014/chart" uri="{C3380CC4-5D6E-409C-BE32-E72D297353CC}">
              <c16:uniqueId val="{00000001-E85D-4AFD-9F21-F0E739199735}"/>
            </c:ext>
          </c:extLst>
        </c:ser>
        <c:dLbls>
          <c:showLegendKey val="0"/>
          <c:showVal val="0"/>
          <c:showCatName val="0"/>
          <c:showSerName val="0"/>
          <c:showPercent val="0"/>
          <c:showBubbleSize val="0"/>
        </c:dLbls>
        <c:axId val="661124400"/>
        <c:axId val="661124728"/>
      </c:scatterChart>
      <c:valAx>
        <c:axId val="66112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4728"/>
        <c:crosses val="autoZero"/>
        <c:crossBetween val="midCat"/>
      </c:valAx>
      <c:valAx>
        <c:axId val="661124728"/>
        <c:scaling>
          <c:orientation val="minMax"/>
          <c:max val="16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acitivty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Normoxia-HOAD</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23B59CF1-1CEE-42FD-A4FC-7BFC1FD84E44}"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8FE-4CF3-BF36-71D0F14ACE03}"/>
                </c:ext>
              </c:extLst>
            </c:dLbl>
            <c:dLbl>
              <c:idx val="1"/>
              <c:tx>
                <c:rich>
                  <a:bodyPr/>
                  <a:lstStyle/>
                  <a:p>
                    <a:fld id="{9B59D855-B863-4701-8156-BA1BA9BC8CF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8FE-4CF3-BF36-71D0F14ACE03}"/>
                </c:ext>
              </c:extLst>
            </c:dLbl>
            <c:dLbl>
              <c:idx val="2"/>
              <c:tx>
                <c:rich>
                  <a:bodyPr/>
                  <a:lstStyle/>
                  <a:p>
                    <a:fld id="{6733EE4B-BE89-4BD1-96A8-FF757792BFE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8FE-4CF3-BF36-71D0F14ACE03}"/>
                </c:ext>
              </c:extLst>
            </c:dLbl>
            <c:dLbl>
              <c:idx val="3"/>
              <c:tx>
                <c:rich>
                  <a:bodyPr/>
                  <a:lstStyle/>
                  <a:p>
                    <a:fld id="{01537D2C-2A9A-45F4-9081-1286EB6BD97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8FE-4CF3-BF36-71D0F14ACE03}"/>
                </c:ext>
              </c:extLst>
            </c:dLbl>
            <c:dLbl>
              <c:idx val="4"/>
              <c:tx>
                <c:rich>
                  <a:bodyPr/>
                  <a:lstStyle/>
                  <a:p>
                    <a:fld id="{7F283F0D-164C-4292-87D7-670A3B47BC6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8FE-4CF3-BF36-71D0F14ACE03}"/>
                </c:ext>
              </c:extLst>
            </c:dLbl>
            <c:dLbl>
              <c:idx val="5"/>
              <c:tx>
                <c:rich>
                  <a:bodyPr/>
                  <a:lstStyle/>
                  <a:p>
                    <a:fld id="{2B97CAE6-9CCA-4415-947D-822C6594878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8FE-4CF3-BF36-71D0F14ACE03}"/>
                </c:ext>
              </c:extLst>
            </c:dLbl>
            <c:dLbl>
              <c:idx val="6"/>
              <c:tx>
                <c:rich>
                  <a:bodyPr/>
                  <a:lstStyle/>
                  <a:p>
                    <a:fld id="{BFA68F82-3496-4B14-B825-F9144DE7AE7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8FE-4CF3-BF36-71D0F14ACE03}"/>
                </c:ext>
              </c:extLst>
            </c:dLbl>
            <c:dLbl>
              <c:idx val="7"/>
              <c:tx>
                <c:rich>
                  <a:bodyPr/>
                  <a:lstStyle/>
                  <a:p>
                    <a:fld id="{A8805D8D-F7E2-4B5B-B1DF-631FC446400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8FE-4CF3-BF36-71D0F14ACE03}"/>
                </c:ext>
              </c:extLst>
            </c:dLbl>
            <c:dLbl>
              <c:idx val="8"/>
              <c:tx>
                <c:rich>
                  <a:bodyPr/>
                  <a:lstStyle/>
                  <a:p>
                    <a:fld id="{88997551-A9FD-4D30-BF47-688D0D20116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8FE-4CF3-BF36-71D0F14ACE03}"/>
                </c:ext>
              </c:extLst>
            </c:dLbl>
            <c:dLbl>
              <c:idx val="9"/>
              <c:tx>
                <c:rich>
                  <a:bodyPr/>
                  <a:lstStyle/>
                  <a:p>
                    <a:fld id="{E27DA205-D52F-463C-B33E-A436D5ACE2F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8FE-4CF3-BF36-71D0F14ACE03}"/>
                </c:ext>
              </c:extLst>
            </c:dLbl>
            <c:dLbl>
              <c:idx val="10"/>
              <c:tx>
                <c:rich>
                  <a:bodyPr/>
                  <a:lstStyle/>
                  <a:p>
                    <a:fld id="{2C1CBFB0-0778-4FDF-AA17-EF8B6D119E6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8FE-4CF3-BF36-71D0F14ACE03}"/>
                </c:ext>
              </c:extLst>
            </c:dLbl>
            <c:dLbl>
              <c:idx val="11"/>
              <c:tx>
                <c:rich>
                  <a:bodyPr/>
                  <a:lstStyle/>
                  <a:p>
                    <a:fld id="{38236C67-937C-4B18-94C6-BBE7462F372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8FE-4CF3-BF36-71D0F14ACE03}"/>
                </c:ext>
              </c:extLst>
            </c:dLbl>
            <c:dLbl>
              <c:idx val="12"/>
              <c:tx>
                <c:rich>
                  <a:bodyPr/>
                  <a:lstStyle/>
                  <a:p>
                    <a:fld id="{E4A3146E-67C6-4AD9-8228-883FE794CA0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8FE-4CF3-BF36-71D0F14ACE03}"/>
                </c:ext>
              </c:extLst>
            </c:dLbl>
            <c:dLbl>
              <c:idx val="13"/>
              <c:tx>
                <c:rich>
                  <a:bodyPr/>
                  <a:lstStyle/>
                  <a:p>
                    <a:fld id="{16E05540-B0BC-4977-92E3-8C7F7DE6D7E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8FE-4CF3-BF36-71D0F14ACE03}"/>
                </c:ext>
              </c:extLst>
            </c:dLbl>
            <c:dLbl>
              <c:idx val="14"/>
              <c:tx>
                <c:rich>
                  <a:bodyPr/>
                  <a:lstStyle/>
                  <a:p>
                    <a:fld id="{C61CB76E-6354-4ECF-9A05-B6F7C1F925C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8FE-4CF3-BF36-71D0F14ACE03}"/>
                </c:ext>
              </c:extLst>
            </c:dLbl>
            <c:dLbl>
              <c:idx val="15"/>
              <c:tx>
                <c:rich>
                  <a:bodyPr/>
                  <a:lstStyle/>
                  <a:p>
                    <a:fld id="{FAEC8D87-2323-4F52-84BF-CEB35F67DD5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8FE-4CF3-BF36-71D0F14ACE03}"/>
                </c:ext>
              </c:extLst>
            </c:dLbl>
            <c:dLbl>
              <c:idx val="16"/>
              <c:tx>
                <c:rich>
                  <a:bodyPr/>
                  <a:lstStyle/>
                  <a:p>
                    <a:fld id="{F24EA1E7-46E9-434A-A4FD-52303C91370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8FE-4CF3-BF36-71D0F14ACE03}"/>
                </c:ext>
              </c:extLst>
            </c:dLbl>
            <c:dLbl>
              <c:idx val="17"/>
              <c:tx>
                <c:rich>
                  <a:bodyPr/>
                  <a:lstStyle/>
                  <a:p>
                    <a:fld id="{ED98323F-F9C4-4C8A-B08D-12B6EF3C70D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8FE-4CF3-BF36-71D0F14ACE03}"/>
                </c:ext>
              </c:extLst>
            </c:dLbl>
            <c:dLbl>
              <c:idx val="18"/>
              <c:tx>
                <c:rich>
                  <a:bodyPr/>
                  <a:lstStyle/>
                  <a:p>
                    <a:fld id="{48D591FF-6B5D-48F5-B4EB-CAE6B7CEF1B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8FE-4CF3-BF36-71D0F14ACE03}"/>
                </c:ext>
              </c:extLst>
            </c:dLbl>
            <c:dLbl>
              <c:idx val="19"/>
              <c:tx>
                <c:rich>
                  <a:bodyPr/>
                  <a:lstStyle/>
                  <a:p>
                    <a:fld id="{DED7F314-AA47-4875-9B0E-BA2E5DBBA6A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8FE-4CF3-BF36-71D0F14ACE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Lowlanders'!$Z$68:$Z$87</c:f>
                <c:numCache>
                  <c:formatCode>General</c:formatCode>
                  <c:ptCount val="20"/>
                  <c:pt idx="0">
                    <c:v>3.5917463419482143</c:v>
                  </c:pt>
                  <c:pt idx="1">
                    <c:v>5.6457503345633455</c:v>
                  </c:pt>
                  <c:pt idx="2">
                    <c:v>2.576932883153594</c:v>
                  </c:pt>
                  <c:pt idx="3">
                    <c:v>3.2326047395545272</c:v>
                  </c:pt>
                  <c:pt idx="4">
                    <c:v>2.7537368694106505</c:v>
                  </c:pt>
                  <c:pt idx="5">
                    <c:v>7.3305776325058769</c:v>
                  </c:pt>
                  <c:pt idx="6">
                    <c:v>3.9972874415546613</c:v>
                  </c:pt>
                  <c:pt idx="7">
                    <c:v>9.146497979310011</c:v>
                  </c:pt>
                  <c:pt idx="8">
                    <c:v>4.9888705370417741</c:v>
                  </c:pt>
                  <c:pt idx="9">
                    <c:v>5.5214084708219788</c:v>
                  </c:pt>
                  <c:pt idx="10">
                    <c:v>8.7594239704215777</c:v>
                  </c:pt>
                  <c:pt idx="11">
                    <c:v>5.8646945763469276</c:v>
                  </c:pt>
                  <c:pt idx="12">
                    <c:v>3.290338474244189</c:v>
                  </c:pt>
                  <c:pt idx="13">
                    <c:v>2.6427502931760607</c:v>
                  </c:pt>
                  <c:pt idx="14">
                    <c:v>3.2247626507509386</c:v>
                  </c:pt>
                  <c:pt idx="15">
                    <c:v>4.6382820050928428</c:v>
                  </c:pt>
                  <c:pt idx="16">
                    <c:v>4.3394417973634747</c:v>
                  </c:pt>
                  <c:pt idx="17">
                    <c:v>0.79346934925711343</c:v>
                  </c:pt>
                  <c:pt idx="18">
                    <c:v>5.31366030422513</c:v>
                  </c:pt>
                  <c:pt idx="19">
                    <c:v>2.4250500415326885</c:v>
                  </c:pt>
                </c:numCache>
              </c:numRef>
            </c:plus>
            <c:minus>
              <c:numRef>
                <c:f>'Highlanders vs Lowlanders'!$Z$68:$Z$87</c:f>
                <c:numCache>
                  <c:formatCode>General</c:formatCode>
                  <c:ptCount val="20"/>
                  <c:pt idx="0">
                    <c:v>3.5917463419482143</c:v>
                  </c:pt>
                  <c:pt idx="1">
                    <c:v>5.6457503345633455</c:v>
                  </c:pt>
                  <c:pt idx="2">
                    <c:v>2.576932883153594</c:v>
                  </c:pt>
                  <c:pt idx="3">
                    <c:v>3.2326047395545272</c:v>
                  </c:pt>
                  <c:pt idx="4">
                    <c:v>2.7537368694106505</c:v>
                  </c:pt>
                  <c:pt idx="5">
                    <c:v>7.3305776325058769</c:v>
                  </c:pt>
                  <c:pt idx="6">
                    <c:v>3.9972874415546613</c:v>
                  </c:pt>
                  <c:pt idx="7">
                    <c:v>9.146497979310011</c:v>
                  </c:pt>
                  <c:pt idx="8">
                    <c:v>4.9888705370417741</c:v>
                  </c:pt>
                  <c:pt idx="9">
                    <c:v>5.5214084708219788</c:v>
                  </c:pt>
                  <c:pt idx="10">
                    <c:v>8.7594239704215777</c:v>
                  </c:pt>
                  <c:pt idx="11">
                    <c:v>5.8646945763469276</c:v>
                  </c:pt>
                  <c:pt idx="12">
                    <c:v>3.290338474244189</c:v>
                  </c:pt>
                  <c:pt idx="13">
                    <c:v>2.6427502931760607</c:v>
                  </c:pt>
                  <c:pt idx="14">
                    <c:v>3.2247626507509386</c:v>
                  </c:pt>
                  <c:pt idx="15">
                    <c:v>4.6382820050928428</c:v>
                  </c:pt>
                  <c:pt idx="16">
                    <c:v>4.3394417973634747</c:v>
                  </c:pt>
                  <c:pt idx="17">
                    <c:v>0.79346934925711343</c:v>
                  </c:pt>
                  <c:pt idx="18">
                    <c:v>5.31366030422513</c:v>
                  </c:pt>
                  <c:pt idx="19">
                    <c:v>2.4250500415326885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Lowlanders'!$X$68:$X$87</c:f>
                <c:numCache>
                  <c:formatCode>General</c:formatCode>
                  <c:ptCount val="20"/>
                  <c:pt idx="0">
                    <c:v>6.2461268913600918</c:v>
                  </c:pt>
                  <c:pt idx="1">
                    <c:v>7.3011083086454693</c:v>
                  </c:pt>
                  <c:pt idx="2">
                    <c:v>10.245500367516405</c:v>
                  </c:pt>
                  <c:pt idx="3">
                    <c:v>6.0724558449178421</c:v>
                  </c:pt>
                  <c:pt idx="4">
                    <c:v>3.461300596292022</c:v>
                  </c:pt>
                  <c:pt idx="5">
                    <c:v>9.2806868547130072</c:v>
                  </c:pt>
                  <c:pt idx="6">
                    <c:v>2.6798022563722155</c:v>
                  </c:pt>
                  <c:pt idx="7">
                    <c:v>6.5431705250569694</c:v>
                  </c:pt>
                  <c:pt idx="8">
                    <c:v>4.3302525674685404</c:v>
                  </c:pt>
                  <c:pt idx="9">
                    <c:v>6.4824449961191073</c:v>
                  </c:pt>
                  <c:pt idx="10">
                    <c:v>2.7436722106845473</c:v>
                  </c:pt>
                  <c:pt idx="11">
                    <c:v>4.602964203976982</c:v>
                  </c:pt>
                  <c:pt idx="12">
                    <c:v>4.9665006578015349</c:v>
                  </c:pt>
                  <c:pt idx="13">
                    <c:v>26.385793370364837</c:v>
                  </c:pt>
                  <c:pt idx="14">
                    <c:v>5.7236355325252051</c:v>
                  </c:pt>
                  <c:pt idx="15">
                    <c:v>3.899054872467171</c:v>
                  </c:pt>
                  <c:pt idx="16">
                    <c:v>2.5290534072964168</c:v>
                  </c:pt>
                  <c:pt idx="17">
                    <c:v>0.92205603066291997</c:v>
                  </c:pt>
                  <c:pt idx="18">
                    <c:v>1.83135306553648</c:v>
                  </c:pt>
                  <c:pt idx="19">
                    <c:v>4.6678424500669475</c:v>
                  </c:pt>
                </c:numCache>
              </c:numRef>
            </c:plus>
            <c:minus>
              <c:numRef>
                <c:f>'Highlanders vs Lowlanders'!$X$68:$X$87</c:f>
                <c:numCache>
                  <c:formatCode>General</c:formatCode>
                  <c:ptCount val="20"/>
                  <c:pt idx="0">
                    <c:v>6.2461268913600918</c:v>
                  </c:pt>
                  <c:pt idx="1">
                    <c:v>7.3011083086454693</c:v>
                  </c:pt>
                  <c:pt idx="2">
                    <c:v>10.245500367516405</c:v>
                  </c:pt>
                  <c:pt idx="3">
                    <c:v>6.0724558449178421</c:v>
                  </c:pt>
                  <c:pt idx="4">
                    <c:v>3.461300596292022</c:v>
                  </c:pt>
                  <c:pt idx="5">
                    <c:v>9.2806868547130072</c:v>
                  </c:pt>
                  <c:pt idx="6">
                    <c:v>2.6798022563722155</c:v>
                  </c:pt>
                  <c:pt idx="7">
                    <c:v>6.5431705250569694</c:v>
                  </c:pt>
                  <c:pt idx="8">
                    <c:v>4.3302525674685404</c:v>
                  </c:pt>
                  <c:pt idx="9">
                    <c:v>6.4824449961191073</c:v>
                  </c:pt>
                  <c:pt idx="10">
                    <c:v>2.7436722106845473</c:v>
                  </c:pt>
                  <c:pt idx="11">
                    <c:v>4.602964203976982</c:v>
                  </c:pt>
                  <c:pt idx="12">
                    <c:v>4.9665006578015349</c:v>
                  </c:pt>
                  <c:pt idx="13">
                    <c:v>26.385793370364837</c:v>
                  </c:pt>
                  <c:pt idx="14">
                    <c:v>5.7236355325252051</c:v>
                  </c:pt>
                  <c:pt idx="15">
                    <c:v>3.899054872467171</c:v>
                  </c:pt>
                  <c:pt idx="16">
                    <c:v>2.5290534072964168</c:v>
                  </c:pt>
                  <c:pt idx="17">
                    <c:v>0.92205603066291997</c:v>
                  </c:pt>
                  <c:pt idx="18">
                    <c:v>1.83135306553648</c:v>
                  </c:pt>
                  <c:pt idx="19">
                    <c:v>4.6678424500669475</c:v>
                  </c:pt>
                </c:numCache>
              </c:numRef>
            </c:minus>
            <c:spPr>
              <a:noFill/>
              <a:ln w="9525" cap="flat" cmpd="sng" algn="ctr">
                <a:solidFill>
                  <a:schemeClr val="tx1">
                    <a:lumMod val="65000"/>
                    <a:lumOff val="35000"/>
                  </a:schemeClr>
                </a:solidFill>
                <a:round/>
              </a:ln>
              <a:effectLst/>
            </c:spPr>
          </c:errBars>
          <c:xVal>
            <c:numRef>
              <c:f>'Highlanders vs Lowlanders'!$Z$47:$Z$66</c:f>
              <c:numCache>
                <c:formatCode>0.000</c:formatCode>
                <c:ptCount val="20"/>
                <c:pt idx="0">
                  <c:v>54.894881066666663</c:v>
                </c:pt>
                <c:pt idx="1">
                  <c:v>29.919276799999999</c:v>
                </c:pt>
                <c:pt idx="2">
                  <c:v>49.239463466666663</c:v>
                </c:pt>
                <c:pt idx="3">
                  <c:v>52.832184533333326</c:v>
                </c:pt>
                <c:pt idx="4">
                  <c:v>60.95759786666666</c:v>
                </c:pt>
                <c:pt idx="5">
                  <c:v>112.0663936</c:v>
                </c:pt>
                <c:pt idx="6">
                  <c:v>32.887082666666664</c:v>
                </c:pt>
                <c:pt idx="7">
                  <c:v>41.027003733333331</c:v>
                </c:pt>
                <c:pt idx="8">
                  <c:v>50.145438933333324</c:v>
                </c:pt>
                <c:pt idx="9">
                  <c:v>39.710048</c:v>
                </c:pt>
                <c:pt idx="10">
                  <c:v>51.186964266666664</c:v>
                </c:pt>
                <c:pt idx="11">
                  <c:v>38.265250986666658</c:v>
                </c:pt>
                <c:pt idx="12">
                  <c:v>40.007131733333338</c:v>
                </c:pt>
                <c:pt idx="13">
                  <c:v>51.974929066666661</c:v>
                </c:pt>
                <c:pt idx="14">
                  <c:v>30.387746666666661</c:v>
                </c:pt>
                <c:pt idx="15">
                  <c:v>18.559505066666667</c:v>
                </c:pt>
                <c:pt idx="16">
                  <c:v>15.623313066666665</c:v>
                </c:pt>
                <c:pt idx="17">
                  <c:v>8.9743972266666656</c:v>
                </c:pt>
                <c:pt idx="18">
                  <c:v>23.072925866666662</c:v>
                </c:pt>
                <c:pt idx="19">
                  <c:v>12.741687466666667</c:v>
                </c:pt>
              </c:numCache>
            </c:numRef>
          </c:xVal>
          <c:yVal>
            <c:numRef>
              <c:f>'Highlanders vs Lowlanders'!$X$47:$X$66</c:f>
              <c:numCache>
                <c:formatCode>0.000</c:formatCode>
                <c:ptCount val="20"/>
                <c:pt idx="0">
                  <c:v>52.414058666666662</c:v>
                </c:pt>
                <c:pt idx="1">
                  <c:v>30.683422933333325</c:v>
                </c:pt>
                <c:pt idx="2">
                  <c:v>70.268314666666654</c:v>
                </c:pt>
                <c:pt idx="3">
                  <c:v>74.762463999999994</c:v>
                </c:pt>
                <c:pt idx="4">
                  <c:v>67.884499199999993</c:v>
                </c:pt>
                <c:pt idx="5">
                  <c:v>131.73195093333328</c:v>
                </c:pt>
                <c:pt idx="6">
                  <c:v>40.515985066666666</c:v>
                </c:pt>
                <c:pt idx="7">
                  <c:v>55.885737599999992</c:v>
                </c:pt>
                <c:pt idx="8">
                  <c:v>49.734458666666661</c:v>
                </c:pt>
                <c:pt idx="9">
                  <c:v>40.567086933333329</c:v>
                </c:pt>
                <c:pt idx="10">
                  <c:v>48.228036266666663</c:v>
                </c:pt>
                <c:pt idx="11">
                  <c:v>55.302310186666659</c:v>
                </c:pt>
                <c:pt idx="12">
                  <c:v>54.677914666666666</c:v>
                </c:pt>
                <c:pt idx="13">
                  <c:v>88.239498666666663</c:v>
                </c:pt>
                <c:pt idx="14">
                  <c:v>35.634457600000005</c:v>
                </c:pt>
                <c:pt idx="15">
                  <c:v>27.041547733333328</c:v>
                </c:pt>
                <c:pt idx="16">
                  <c:v>15.36304</c:v>
                </c:pt>
                <c:pt idx="17">
                  <c:v>10.283557759999999</c:v>
                </c:pt>
                <c:pt idx="18">
                  <c:v>18.8461952</c:v>
                </c:pt>
                <c:pt idx="19">
                  <c:v>32.461378133333334</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4933-4E52-9747-4867654297F3}"/>
            </c:ext>
          </c:extLst>
        </c:ser>
        <c:ser>
          <c:idx val="1"/>
          <c:order val="1"/>
          <c:tx>
            <c:v>Line of equality</c:v>
          </c:tx>
          <c:spPr>
            <a:ln w="25400" cap="rnd">
              <a:solidFill>
                <a:schemeClr val="accent6"/>
              </a:solidFill>
              <a:prstDash val="sysDot"/>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bg1"/>
                </a:solidFill>
                <a:ln w="9525">
                  <a:solidFill>
                    <a:schemeClr val="bg1"/>
                  </a:solidFill>
                </a:ln>
                <a:effectLst/>
              </c:spPr>
            </c:marker>
            <c:bubble3D val="0"/>
            <c:spPr>
              <a:ln w="25400" cap="rnd">
                <a:solidFill>
                  <a:schemeClr val="bg1">
                    <a:lumMod val="50000"/>
                  </a:schemeClr>
                </a:solidFill>
                <a:prstDash val="sysDot"/>
                <a:round/>
              </a:ln>
              <a:effectLst/>
            </c:spPr>
            <c:extLst>
              <c:ext xmlns:c16="http://schemas.microsoft.com/office/drawing/2014/chart" uri="{C3380CC4-5D6E-409C-BE32-E72D297353CC}">
                <c16:uniqueId val="{00000001-28FE-4CF3-BF36-71D0F14ACE03}"/>
              </c:ext>
            </c:extLst>
          </c:dPt>
          <c:xVal>
            <c:numRef>
              <c:f>'Highlanders vs Lowlanders'!$AE$54:$AE$55</c:f>
              <c:numCache>
                <c:formatCode>General</c:formatCode>
                <c:ptCount val="2"/>
                <c:pt idx="0">
                  <c:v>0</c:v>
                </c:pt>
                <c:pt idx="1">
                  <c:v>140</c:v>
                </c:pt>
              </c:numCache>
            </c:numRef>
          </c:xVal>
          <c:yVal>
            <c:numRef>
              <c:f>'Highlanders vs Lowlanders'!$AF$54:$AF$55</c:f>
              <c:numCache>
                <c:formatCode>General</c:formatCode>
                <c:ptCount val="2"/>
                <c:pt idx="0">
                  <c:v>0</c:v>
                </c:pt>
                <c:pt idx="1">
                  <c:v>140</c:v>
                </c:pt>
              </c:numCache>
            </c:numRef>
          </c:yVal>
          <c:smooth val="0"/>
          <c:extLst>
            <c:ext xmlns:c16="http://schemas.microsoft.com/office/drawing/2014/chart" uri="{C3380CC4-5D6E-409C-BE32-E72D297353CC}">
              <c16:uniqueId val="{00000001-D413-47D4-8779-468C92CF0E2E}"/>
            </c:ext>
          </c:extLst>
        </c:ser>
        <c:dLbls>
          <c:showLegendKey val="0"/>
          <c:showVal val="0"/>
          <c:showCatName val="0"/>
          <c:showSerName val="0"/>
          <c:showPercent val="0"/>
          <c:showBubbleSize val="0"/>
        </c:dLbls>
        <c:axId val="661154904"/>
        <c:axId val="661155560"/>
      </c:scatterChart>
      <c:valAx>
        <c:axId val="661154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55560"/>
        <c:crosses val="autoZero"/>
        <c:crossBetween val="midCat"/>
      </c:valAx>
      <c:valAx>
        <c:axId val="66115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5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Hypoxia-HK</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4801E26-6A72-4CBF-B357-9511223AF7C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169-4A20-9C83-7AD878A3C678}"/>
                </c:ext>
              </c:extLst>
            </c:dLbl>
            <c:dLbl>
              <c:idx val="1"/>
              <c:tx>
                <c:rich>
                  <a:bodyPr/>
                  <a:lstStyle/>
                  <a:p>
                    <a:fld id="{4D8CFF42-FEE2-476A-B133-F3651E2AB00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169-4A20-9C83-7AD878A3C678}"/>
                </c:ext>
              </c:extLst>
            </c:dLbl>
            <c:dLbl>
              <c:idx val="2"/>
              <c:tx>
                <c:rich>
                  <a:bodyPr/>
                  <a:lstStyle/>
                  <a:p>
                    <a:fld id="{241C4D86-4917-4C2E-9875-E1029CFD9FA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169-4A20-9C83-7AD878A3C678}"/>
                </c:ext>
              </c:extLst>
            </c:dLbl>
            <c:dLbl>
              <c:idx val="3"/>
              <c:tx>
                <c:rich>
                  <a:bodyPr/>
                  <a:lstStyle/>
                  <a:p>
                    <a:fld id="{ACDE7DAA-0BF3-44CF-8AFA-A3FE174F469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169-4A20-9C83-7AD878A3C678}"/>
                </c:ext>
              </c:extLst>
            </c:dLbl>
            <c:dLbl>
              <c:idx val="4"/>
              <c:tx>
                <c:rich>
                  <a:bodyPr/>
                  <a:lstStyle/>
                  <a:p>
                    <a:fld id="{79EF5B07-C16D-48BE-AAF8-66488D88763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169-4A20-9C83-7AD878A3C678}"/>
                </c:ext>
              </c:extLst>
            </c:dLbl>
            <c:dLbl>
              <c:idx val="5"/>
              <c:tx>
                <c:rich>
                  <a:bodyPr/>
                  <a:lstStyle/>
                  <a:p>
                    <a:fld id="{3142A95B-B3E7-4AA3-9EA2-E04DD3AD6E6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169-4A20-9C83-7AD878A3C678}"/>
                </c:ext>
              </c:extLst>
            </c:dLbl>
            <c:dLbl>
              <c:idx val="6"/>
              <c:tx>
                <c:rich>
                  <a:bodyPr/>
                  <a:lstStyle/>
                  <a:p>
                    <a:fld id="{26E149E3-F953-4CB6-930E-694D82166A3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169-4A20-9C83-7AD878A3C678}"/>
                </c:ext>
              </c:extLst>
            </c:dLbl>
            <c:dLbl>
              <c:idx val="7"/>
              <c:tx>
                <c:rich>
                  <a:bodyPr/>
                  <a:lstStyle/>
                  <a:p>
                    <a:fld id="{4673752C-BAE8-4F3B-B85A-1A05D560D09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169-4A20-9C83-7AD878A3C678}"/>
                </c:ext>
              </c:extLst>
            </c:dLbl>
            <c:dLbl>
              <c:idx val="8"/>
              <c:tx>
                <c:rich>
                  <a:bodyPr/>
                  <a:lstStyle/>
                  <a:p>
                    <a:fld id="{5527E893-B9E1-4B26-A0A6-95B1503D6F1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169-4A20-9C83-7AD878A3C678}"/>
                </c:ext>
              </c:extLst>
            </c:dLbl>
            <c:dLbl>
              <c:idx val="9"/>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6169-4A20-9C83-7AD878A3C678}"/>
                </c:ext>
              </c:extLst>
            </c:dLbl>
            <c:dLbl>
              <c:idx val="10"/>
              <c:tx>
                <c:rich>
                  <a:bodyPr/>
                  <a:lstStyle/>
                  <a:p>
                    <a:fld id="{238A74D9-5779-4750-854C-F9CBBBDBFEB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169-4A20-9C83-7AD878A3C678}"/>
                </c:ext>
              </c:extLst>
            </c:dLbl>
            <c:dLbl>
              <c:idx val="11"/>
              <c:tx>
                <c:rich>
                  <a:bodyPr/>
                  <a:lstStyle/>
                  <a:p>
                    <a:fld id="{88E749D7-9715-4D08-8EFD-FF2CE274B3D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169-4A20-9C83-7AD878A3C678}"/>
                </c:ext>
              </c:extLst>
            </c:dLbl>
            <c:dLbl>
              <c:idx val="12"/>
              <c:tx>
                <c:rich>
                  <a:bodyPr/>
                  <a:lstStyle/>
                  <a:p>
                    <a:fld id="{B7AED579-A63D-494D-AB44-43DDDD05845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169-4A20-9C83-7AD878A3C678}"/>
                </c:ext>
              </c:extLst>
            </c:dLbl>
            <c:dLbl>
              <c:idx val="13"/>
              <c:tx>
                <c:rich>
                  <a:bodyPr/>
                  <a:lstStyle/>
                  <a:p>
                    <a:fld id="{518C9DC0-27A2-4FB8-B88F-1718648C342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169-4A20-9C83-7AD878A3C678}"/>
                </c:ext>
              </c:extLst>
            </c:dLbl>
            <c:dLbl>
              <c:idx val="14"/>
              <c:tx>
                <c:rich>
                  <a:bodyPr/>
                  <a:lstStyle/>
                  <a:p>
                    <a:fld id="{55621B4A-6D5A-4FB7-84F6-DB85C55BAD3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169-4A20-9C83-7AD878A3C678}"/>
                </c:ext>
              </c:extLst>
            </c:dLbl>
            <c:dLbl>
              <c:idx val="15"/>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6169-4A20-9C83-7AD878A3C678}"/>
                </c:ext>
              </c:extLst>
            </c:dLbl>
            <c:dLbl>
              <c:idx val="16"/>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6169-4A20-9C83-7AD878A3C678}"/>
                </c:ext>
              </c:extLst>
            </c:dLbl>
            <c:dLbl>
              <c:idx val="17"/>
              <c:tx>
                <c:rich>
                  <a:bodyPr/>
                  <a:lstStyle/>
                  <a:p>
                    <a:fld id="{89D3F625-D672-4243-8BB5-607BA5FD60E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169-4A20-9C83-7AD878A3C678}"/>
                </c:ext>
              </c:extLst>
            </c:dLbl>
            <c:dLbl>
              <c:idx val="18"/>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6169-4A20-9C83-7AD878A3C678}"/>
                </c:ext>
              </c:extLst>
            </c:dLbl>
            <c:dLbl>
              <c:idx val="19"/>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6169-4A20-9C83-7AD878A3C6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Lowlanders'!$AA$112:$AA$131</c:f>
                <c:numCache>
                  <c:formatCode>General</c:formatCode>
                  <c:ptCount val="20"/>
                  <c:pt idx="0">
                    <c:v>0.13199547506031029</c:v>
                  </c:pt>
                  <c:pt idx="1">
                    <c:v>0.507998366255351</c:v>
                  </c:pt>
                  <c:pt idx="2">
                    <c:v>0.153242598461684</c:v>
                  </c:pt>
                  <c:pt idx="3">
                    <c:v>0.47220583747482875</c:v>
                  </c:pt>
                  <c:pt idx="4">
                    <c:v>0.75924957145182881</c:v>
                  </c:pt>
                  <c:pt idx="5">
                    <c:v>0.47534621524473752</c:v>
                  </c:pt>
                  <c:pt idx="6">
                    <c:v>0.53576657935703209</c:v>
                  </c:pt>
                  <c:pt idx="7">
                    <c:v>0.38192200227425982</c:v>
                  </c:pt>
                  <c:pt idx="8">
                    <c:v>0.70000541654217552</c:v>
                  </c:pt>
                  <c:pt idx="10">
                    <c:v>0.35001627394339874</c:v>
                  </c:pt>
                  <c:pt idx="11">
                    <c:v>0.28643465608701141</c:v>
                  </c:pt>
                  <c:pt idx="12">
                    <c:v>0.2373373349978756</c:v>
                  </c:pt>
                  <c:pt idx="13">
                    <c:v>0.52009002751663369</c:v>
                  </c:pt>
                  <c:pt idx="14">
                    <c:v>0.48640294397549716</c:v>
                  </c:pt>
                  <c:pt idx="17">
                    <c:v>0.49829041418995645</c:v>
                  </c:pt>
                </c:numCache>
              </c:numRef>
            </c:plus>
            <c:minus>
              <c:numRef>
                <c:f>'Highlanders vs Lowlanders'!$AA$112:$AA$131</c:f>
                <c:numCache>
                  <c:formatCode>General</c:formatCode>
                  <c:ptCount val="20"/>
                  <c:pt idx="0">
                    <c:v>0.13199547506031029</c:v>
                  </c:pt>
                  <c:pt idx="1">
                    <c:v>0.507998366255351</c:v>
                  </c:pt>
                  <c:pt idx="2">
                    <c:v>0.153242598461684</c:v>
                  </c:pt>
                  <c:pt idx="3">
                    <c:v>0.47220583747482875</c:v>
                  </c:pt>
                  <c:pt idx="4">
                    <c:v>0.75924957145182881</c:v>
                  </c:pt>
                  <c:pt idx="5">
                    <c:v>0.47534621524473752</c:v>
                  </c:pt>
                  <c:pt idx="6">
                    <c:v>0.53576657935703209</c:v>
                  </c:pt>
                  <c:pt idx="7">
                    <c:v>0.38192200227425982</c:v>
                  </c:pt>
                  <c:pt idx="8">
                    <c:v>0.70000541654217552</c:v>
                  </c:pt>
                  <c:pt idx="10">
                    <c:v>0.35001627394339874</c:v>
                  </c:pt>
                  <c:pt idx="11">
                    <c:v>0.28643465608701141</c:v>
                  </c:pt>
                  <c:pt idx="12">
                    <c:v>0.2373373349978756</c:v>
                  </c:pt>
                  <c:pt idx="13">
                    <c:v>0.52009002751663369</c:v>
                  </c:pt>
                  <c:pt idx="14">
                    <c:v>0.48640294397549716</c:v>
                  </c:pt>
                  <c:pt idx="17">
                    <c:v>0.49829041418995645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Lowlanders'!$Y$112:$Y$131</c:f>
                <c:numCache>
                  <c:formatCode>General</c:formatCode>
                  <c:ptCount val="20"/>
                  <c:pt idx="0">
                    <c:v>0.24889234564177268</c:v>
                  </c:pt>
                  <c:pt idx="1">
                    <c:v>0.38943957500046772</c:v>
                  </c:pt>
                  <c:pt idx="2">
                    <c:v>0.30652587699921663</c:v>
                  </c:pt>
                  <c:pt idx="3">
                    <c:v>0.46815254044222859</c:v>
                  </c:pt>
                  <c:pt idx="4">
                    <c:v>0.63546295018233323</c:v>
                  </c:pt>
                  <c:pt idx="5">
                    <c:v>0.34735313318207073</c:v>
                  </c:pt>
                  <c:pt idx="6">
                    <c:v>0.2542796523098303</c:v>
                  </c:pt>
                  <c:pt idx="7">
                    <c:v>0.28064745820961107</c:v>
                  </c:pt>
                  <c:pt idx="8">
                    <c:v>0.72023405130331042</c:v>
                  </c:pt>
                  <c:pt idx="10">
                    <c:v>0.57819741435675065</c:v>
                  </c:pt>
                  <c:pt idx="11">
                    <c:v>0.67709882482769124</c:v>
                  </c:pt>
                  <c:pt idx="12">
                    <c:v>0.66793804260290135</c:v>
                  </c:pt>
                  <c:pt idx="13">
                    <c:v>0.455410516991198</c:v>
                  </c:pt>
                  <c:pt idx="14">
                    <c:v>0.38863692392494276</c:v>
                  </c:pt>
                  <c:pt idx="17">
                    <c:v>0.78141910403147385</c:v>
                  </c:pt>
                </c:numCache>
              </c:numRef>
            </c:plus>
            <c:minus>
              <c:numRef>
                <c:f>'Highlanders vs Lowlanders'!$Y$112:$Y$131</c:f>
                <c:numCache>
                  <c:formatCode>General</c:formatCode>
                  <c:ptCount val="20"/>
                  <c:pt idx="0">
                    <c:v>0.24889234564177268</c:v>
                  </c:pt>
                  <c:pt idx="1">
                    <c:v>0.38943957500046772</c:v>
                  </c:pt>
                  <c:pt idx="2">
                    <c:v>0.30652587699921663</c:v>
                  </c:pt>
                  <c:pt idx="3">
                    <c:v>0.46815254044222859</c:v>
                  </c:pt>
                  <c:pt idx="4">
                    <c:v>0.63546295018233323</c:v>
                  </c:pt>
                  <c:pt idx="5">
                    <c:v>0.34735313318207073</c:v>
                  </c:pt>
                  <c:pt idx="6">
                    <c:v>0.2542796523098303</c:v>
                  </c:pt>
                  <c:pt idx="7">
                    <c:v>0.28064745820961107</c:v>
                  </c:pt>
                  <c:pt idx="8">
                    <c:v>0.72023405130331042</c:v>
                  </c:pt>
                  <c:pt idx="10">
                    <c:v>0.57819741435675065</c:v>
                  </c:pt>
                  <c:pt idx="11">
                    <c:v>0.67709882482769124</c:v>
                  </c:pt>
                  <c:pt idx="12">
                    <c:v>0.66793804260290135</c:v>
                  </c:pt>
                  <c:pt idx="13">
                    <c:v>0.455410516991198</c:v>
                  </c:pt>
                  <c:pt idx="14">
                    <c:v>0.38863692392494276</c:v>
                  </c:pt>
                  <c:pt idx="17">
                    <c:v>0.78141910403147385</c:v>
                  </c:pt>
                </c:numCache>
              </c:numRef>
            </c:minus>
            <c:spPr>
              <a:noFill/>
              <a:ln w="9525" cap="flat" cmpd="sng" algn="ctr">
                <a:solidFill>
                  <a:schemeClr val="tx1">
                    <a:lumMod val="65000"/>
                    <a:lumOff val="35000"/>
                  </a:schemeClr>
                </a:solidFill>
                <a:round/>
              </a:ln>
              <a:effectLst/>
            </c:spPr>
          </c:errBars>
          <c:xVal>
            <c:numRef>
              <c:f>'Highlanders vs Lowlanders'!$AA$91:$AA$110</c:f>
              <c:numCache>
                <c:formatCode>0.000</c:formatCode>
                <c:ptCount val="20"/>
                <c:pt idx="0">
                  <c:v>7.6675845333333319</c:v>
                </c:pt>
                <c:pt idx="1">
                  <c:v>4.192771022222221</c:v>
                </c:pt>
                <c:pt idx="2">
                  <c:v>3.9944213333333338</c:v>
                </c:pt>
                <c:pt idx="3">
                  <c:v>5.2584965333333331</c:v>
                </c:pt>
                <c:pt idx="4">
                  <c:v>7.5953397333333319</c:v>
                </c:pt>
                <c:pt idx="5">
                  <c:v>12.205365333333333</c:v>
                </c:pt>
                <c:pt idx="6">
                  <c:v>3.0899925333333331</c:v>
                </c:pt>
                <c:pt idx="7">
                  <c:v>3.8010415999999991</c:v>
                </c:pt>
                <c:pt idx="8">
                  <c:v>7.0970501333333322</c:v>
                </c:pt>
                <c:pt idx="10">
                  <c:v>5.0982463999999998</c:v>
                </c:pt>
                <c:pt idx="11">
                  <c:v>4.1798872888888887</c:v>
                </c:pt>
                <c:pt idx="12">
                  <c:v>5.162402133333333</c:v>
                </c:pt>
                <c:pt idx="13">
                  <c:v>7.0109935999999982</c:v>
                </c:pt>
                <c:pt idx="14">
                  <c:v>4.9652949333333325</c:v>
                </c:pt>
                <c:pt idx="17">
                  <c:v>2.6518476444444441</c:v>
                </c:pt>
              </c:numCache>
            </c:numRef>
          </c:xVal>
          <c:yVal>
            <c:numRef>
              <c:f>'Highlanders vs Lowlanders'!$Y$91:$Y$110</c:f>
              <c:numCache>
                <c:formatCode>0.000</c:formatCode>
                <c:ptCount val="20"/>
                <c:pt idx="0">
                  <c:v>7.8311445333333323</c:v>
                </c:pt>
                <c:pt idx="1">
                  <c:v>7.1629690666666663</c:v>
                </c:pt>
                <c:pt idx="2">
                  <c:v>5.5615658666666663</c:v>
                </c:pt>
                <c:pt idx="3">
                  <c:v>6.4291221333333324</c:v>
                </c:pt>
                <c:pt idx="4">
                  <c:v>9.7118911999999984</c:v>
                </c:pt>
                <c:pt idx="5">
                  <c:v>14.498515199999998</c:v>
                </c:pt>
                <c:pt idx="6">
                  <c:v>4.3591872</c:v>
                </c:pt>
                <c:pt idx="7">
                  <c:v>5.3975573333333324</c:v>
                </c:pt>
                <c:pt idx="8">
                  <c:v>6.9366144000000007</c:v>
                </c:pt>
                <c:pt idx="10">
                  <c:v>6.4082266666666658</c:v>
                </c:pt>
                <c:pt idx="11">
                  <c:v>6.1308629333333329</c:v>
                </c:pt>
                <c:pt idx="12">
                  <c:v>5.5786719999999992</c:v>
                </c:pt>
                <c:pt idx="13">
                  <c:v>7.2693178666666665</c:v>
                </c:pt>
                <c:pt idx="14">
                  <c:v>5.9631475555555555</c:v>
                </c:pt>
                <c:pt idx="17">
                  <c:v>5.4032799999999996</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4290-42FE-9AB2-ECEF1A39871B}"/>
            </c:ext>
          </c:extLst>
        </c:ser>
        <c:ser>
          <c:idx val="1"/>
          <c:order val="1"/>
          <c:tx>
            <c:v>Line of eq</c:v>
          </c:tx>
          <c:spPr>
            <a:ln w="25400" cap="rnd">
              <a:solidFill>
                <a:schemeClr val="accent6"/>
              </a:solidFill>
              <a:prstDash val="sysDot"/>
              <a:round/>
            </a:ln>
            <a:effectLst/>
          </c:spPr>
          <c:marker>
            <c:symbol val="circle"/>
            <c:size val="5"/>
            <c:spPr>
              <a:solidFill>
                <a:schemeClr val="accent2"/>
              </a:solidFill>
              <a:ln w="9525">
                <a:solidFill>
                  <a:schemeClr val="accent2"/>
                </a:solidFill>
              </a:ln>
              <a:effectLst/>
            </c:spPr>
          </c:marker>
          <c:dPt>
            <c:idx val="1"/>
            <c:marker>
              <c:symbol val="circle"/>
              <c:size val="5"/>
              <c:spPr>
                <a:solidFill>
                  <a:sysClr val="window" lastClr="FFFFFF"/>
                </a:solidFill>
                <a:ln w="9525">
                  <a:solidFill>
                    <a:schemeClr val="bg1"/>
                  </a:solidFill>
                </a:ln>
                <a:effectLst/>
              </c:spPr>
            </c:marker>
            <c:bubble3D val="0"/>
            <c:spPr>
              <a:ln w="25400" cap="rnd">
                <a:solidFill>
                  <a:schemeClr val="bg1">
                    <a:lumMod val="50000"/>
                  </a:schemeClr>
                </a:solidFill>
                <a:prstDash val="sysDot"/>
                <a:round/>
              </a:ln>
              <a:effectLst/>
            </c:spPr>
            <c:extLst>
              <c:ext xmlns:c16="http://schemas.microsoft.com/office/drawing/2014/chart" uri="{C3380CC4-5D6E-409C-BE32-E72D297353CC}">
                <c16:uniqueId val="{00000001-6169-4A20-9C83-7AD878A3C678}"/>
              </c:ext>
            </c:extLst>
          </c:dPt>
          <c:xVal>
            <c:numRef>
              <c:f>'Highlanders vs Lowlanders'!$AG$95:$AG$96</c:f>
              <c:numCache>
                <c:formatCode>General</c:formatCode>
                <c:ptCount val="2"/>
                <c:pt idx="0">
                  <c:v>0</c:v>
                </c:pt>
                <c:pt idx="1">
                  <c:v>35</c:v>
                </c:pt>
              </c:numCache>
            </c:numRef>
          </c:xVal>
          <c:yVal>
            <c:numRef>
              <c:f>'Highlanders vs Lowlanders'!$AG$95:$AG$96</c:f>
              <c:numCache>
                <c:formatCode>General</c:formatCode>
                <c:ptCount val="2"/>
                <c:pt idx="0">
                  <c:v>0</c:v>
                </c:pt>
                <c:pt idx="1">
                  <c:v>35</c:v>
                </c:pt>
              </c:numCache>
            </c:numRef>
          </c:yVal>
          <c:smooth val="0"/>
          <c:extLst>
            <c:ext xmlns:c16="http://schemas.microsoft.com/office/drawing/2014/chart" uri="{C3380CC4-5D6E-409C-BE32-E72D297353CC}">
              <c16:uniqueId val="{00000001-4CB1-4D90-88E0-0AD42D7715D6}"/>
            </c:ext>
          </c:extLst>
        </c:ser>
        <c:dLbls>
          <c:showLegendKey val="0"/>
          <c:showVal val="0"/>
          <c:showCatName val="0"/>
          <c:showSerName val="0"/>
          <c:showPercent val="0"/>
          <c:showBubbleSize val="0"/>
        </c:dLbls>
        <c:axId val="696089384"/>
        <c:axId val="696089712"/>
      </c:scatterChart>
      <c:valAx>
        <c:axId val="696089384"/>
        <c:scaling>
          <c:orientation val="minMax"/>
          <c:max val="1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actiivty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89712"/>
        <c:crosses val="autoZero"/>
        <c:crossBetween val="midCat"/>
      </c:valAx>
      <c:valAx>
        <c:axId val="696089712"/>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89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Normoxia-HK</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A229FC0F-2836-44FC-AB97-7B3D75F51AE5}"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13A-4802-824B-71243B9DCAC4}"/>
                </c:ext>
              </c:extLst>
            </c:dLbl>
            <c:dLbl>
              <c:idx val="1"/>
              <c:tx>
                <c:rich>
                  <a:bodyPr/>
                  <a:lstStyle/>
                  <a:p>
                    <a:fld id="{D2B66A32-35F8-4CF8-A69F-78B4D4BC96A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13A-4802-824B-71243B9DCAC4}"/>
                </c:ext>
              </c:extLst>
            </c:dLbl>
            <c:dLbl>
              <c:idx val="2"/>
              <c:tx>
                <c:rich>
                  <a:bodyPr/>
                  <a:lstStyle/>
                  <a:p>
                    <a:fld id="{C9F3404B-0948-458C-949B-6115755E178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13A-4802-824B-71243B9DCAC4}"/>
                </c:ext>
              </c:extLst>
            </c:dLbl>
            <c:dLbl>
              <c:idx val="3"/>
              <c:tx>
                <c:rich>
                  <a:bodyPr/>
                  <a:lstStyle/>
                  <a:p>
                    <a:fld id="{D5A5C6A3-A819-4B3C-9A35-869DF07A9B2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13A-4802-824B-71243B9DCAC4}"/>
                </c:ext>
              </c:extLst>
            </c:dLbl>
            <c:dLbl>
              <c:idx val="4"/>
              <c:tx>
                <c:rich>
                  <a:bodyPr/>
                  <a:lstStyle/>
                  <a:p>
                    <a:fld id="{22B8393B-B7C7-4310-A772-55F18D1D8B6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13A-4802-824B-71243B9DCAC4}"/>
                </c:ext>
              </c:extLst>
            </c:dLbl>
            <c:dLbl>
              <c:idx val="5"/>
              <c:tx>
                <c:rich>
                  <a:bodyPr/>
                  <a:lstStyle/>
                  <a:p>
                    <a:fld id="{7E55A7F1-E0BB-4D4A-AB66-C2653B860B9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13A-4802-824B-71243B9DCAC4}"/>
                </c:ext>
              </c:extLst>
            </c:dLbl>
            <c:dLbl>
              <c:idx val="6"/>
              <c:tx>
                <c:rich>
                  <a:bodyPr/>
                  <a:lstStyle/>
                  <a:p>
                    <a:fld id="{F61AD94E-AD1D-449F-89E6-8D67EB9D33F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13A-4802-824B-71243B9DCAC4}"/>
                </c:ext>
              </c:extLst>
            </c:dLbl>
            <c:dLbl>
              <c:idx val="7"/>
              <c:tx>
                <c:rich>
                  <a:bodyPr/>
                  <a:lstStyle/>
                  <a:p>
                    <a:fld id="{25474E36-1782-4523-B381-D37912EC63D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13A-4802-824B-71243B9DCAC4}"/>
                </c:ext>
              </c:extLst>
            </c:dLbl>
            <c:dLbl>
              <c:idx val="8"/>
              <c:tx>
                <c:rich>
                  <a:bodyPr/>
                  <a:lstStyle/>
                  <a:p>
                    <a:fld id="{29DDE48E-FDAB-43C1-BAB1-B69EB56ED5A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13A-4802-824B-71243B9DCAC4}"/>
                </c:ext>
              </c:extLst>
            </c:dLbl>
            <c:dLbl>
              <c:idx val="9"/>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713A-4802-824B-71243B9DCAC4}"/>
                </c:ext>
              </c:extLst>
            </c:dLbl>
            <c:dLbl>
              <c:idx val="10"/>
              <c:tx>
                <c:rich>
                  <a:bodyPr/>
                  <a:lstStyle/>
                  <a:p>
                    <a:fld id="{73C4F768-F1A6-4134-BC30-A640DC91CC5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13A-4802-824B-71243B9DCAC4}"/>
                </c:ext>
              </c:extLst>
            </c:dLbl>
            <c:dLbl>
              <c:idx val="11"/>
              <c:tx>
                <c:rich>
                  <a:bodyPr/>
                  <a:lstStyle/>
                  <a:p>
                    <a:fld id="{57DE808E-F38D-418E-943F-625FB51B011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13A-4802-824B-71243B9DCAC4}"/>
                </c:ext>
              </c:extLst>
            </c:dLbl>
            <c:dLbl>
              <c:idx val="12"/>
              <c:tx>
                <c:rich>
                  <a:bodyPr/>
                  <a:lstStyle/>
                  <a:p>
                    <a:fld id="{A5DE2E7F-A2B0-480D-BF94-798B9362BAE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13A-4802-824B-71243B9DCAC4}"/>
                </c:ext>
              </c:extLst>
            </c:dLbl>
            <c:dLbl>
              <c:idx val="13"/>
              <c:tx>
                <c:rich>
                  <a:bodyPr/>
                  <a:lstStyle/>
                  <a:p>
                    <a:fld id="{E757CF64-28F9-41DE-93F9-87CE9C9BB93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13A-4802-824B-71243B9DCAC4}"/>
                </c:ext>
              </c:extLst>
            </c:dLbl>
            <c:dLbl>
              <c:idx val="14"/>
              <c:tx>
                <c:rich>
                  <a:bodyPr/>
                  <a:lstStyle/>
                  <a:p>
                    <a:fld id="{EBEBC7ED-CBEC-4EBA-BEF0-B17541E0EF1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13A-4802-824B-71243B9DCAC4}"/>
                </c:ext>
              </c:extLst>
            </c:dLbl>
            <c:dLbl>
              <c:idx val="15"/>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713A-4802-824B-71243B9DCAC4}"/>
                </c:ext>
              </c:extLst>
            </c:dLbl>
            <c:dLbl>
              <c:idx val="16"/>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713A-4802-824B-71243B9DCAC4}"/>
                </c:ext>
              </c:extLst>
            </c:dLbl>
            <c:dLbl>
              <c:idx val="17"/>
              <c:tx>
                <c:rich>
                  <a:bodyPr/>
                  <a:lstStyle/>
                  <a:p>
                    <a:fld id="{0E6A5616-B834-410F-8C11-DD0E97B31BC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13A-4802-824B-71243B9DCAC4}"/>
                </c:ext>
              </c:extLst>
            </c:dLbl>
            <c:dLbl>
              <c:idx val="18"/>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713A-4802-824B-71243B9DCAC4}"/>
                </c:ext>
              </c:extLst>
            </c:dLbl>
            <c:dLbl>
              <c:idx val="19"/>
              <c:tx>
                <c:rich>
                  <a:bodyPr/>
                  <a:lstStyle/>
                  <a:p>
                    <a:endParaRPr lang="en-CA"/>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713A-4802-824B-71243B9DCA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Lowlanders'!$Z$112:$Z$131</c:f>
                <c:numCache>
                  <c:formatCode>General</c:formatCode>
                  <c:ptCount val="20"/>
                  <c:pt idx="0">
                    <c:v>0.5946003673454523</c:v>
                  </c:pt>
                  <c:pt idx="1">
                    <c:v>0.89702203005480941</c:v>
                  </c:pt>
                  <c:pt idx="2">
                    <c:v>0.24497403950495272</c:v>
                  </c:pt>
                  <c:pt idx="3">
                    <c:v>0.82556895577682943</c:v>
                  </c:pt>
                  <c:pt idx="4">
                    <c:v>0.6885579873233092</c:v>
                  </c:pt>
                  <c:pt idx="5">
                    <c:v>0.81662127676435459</c:v>
                  </c:pt>
                  <c:pt idx="6">
                    <c:v>0.55077071085132745</c:v>
                  </c:pt>
                  <c:pt idx="7">
                    <c:v>0.68533921773736572</c:v>
                  </c:pt>
                  <c:pt idx="8">
                    <c:v>0.46877084814502673</c:v>
                  </c:pt>
                  <c:pt idx="10">
                    <c:v>0.24628563681299506</c:v>
                  </c:pt>
                  <c:pt idx="11">
                    <c:v>0.75670432764782536</c:v>
                  </c:pt>
                  <c:pt idx="12">
                    <c:v>0.30051481095061028</c:v>
                  </c:pt>
                  <c:pt idx="13">
                    <c:v>0.54530443362039838</c:v>
                  </c:pt>
                  <c:pt idx="14">
                    <c:v>0.41342260562408051</c:v>
                  </c:pt>
                  <c:pt idx="17">
                    <c:v>0.7408853994372081</c:v>
                  </c:pt>
                </c:numCache>
              </c:numRef>
            </c:plus>
            <c:minus>
              <c:numRef>
                <c:f>'Highlanders vs Lowlanders'!$Z$112:$Z$131</c:f>
                <c:numCache>
                  <c:formatCode>General</c:formatCode>
                  <c:ptCount val="20"/>
                  <c:pt idx="0">
                    <c:v>0.5946003673454523</c:v>
                  </c:pt>
                  <c:pt idx="1">
                    <c:v>0.89702203005480941</c:v>
                  </c:pt>
                  <c:pt idx="2">
                    <c:v>0.24497403950495272</c:v>
                  </c:pt>
                  <c:pt idx="3">
                    <c:v>0.82556895577682943</c:v>
                  </c:pt>
                  <c:pt idx="4">
                    <c:v>0.6885579873233092</c:v>
                  </c:pt>
                  <c:pt idx="5">
                    <c:v>0.81662127676435459</c:v>
                  </c:pt>
                  <c:pt idx="6">
                    <c:v>0.55077071085132745</c:v>
                  </c:pt>
                  <c:pt idx="7">
                    <c:v>0.68533921773736572</c:v>
                  </c:pt>
                  <c:pt idx="8">
                    <c:v>0.46877084814502673</c:v>
                  </c:pt>
                  <c:pt idx="10">
                    <c:v>0.24628563681299506</c:v>
                  </c:pt>
                  <c:pt idx="11">
                    <c:v>0.75670432764782536</c:v>
                  </c:pt>
                  <c:pt idx="12">
                    <c:v>0.30051481095061028</c:v>
                  </c:pt>
                  <c:pt idx="13">
                    <c:v>0.54530443362039838</c:v>
                  </c:pt>
                  <c:pt idx="14">
                    <c:v>0.41342260562408051</c:v>
                  </c:pt>
                  <c:pt idx="17">
                    <c:v>0.7408853994372081</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Lowlanders'!$X$112:$X$131</c:f>
                <c:numCache>
                  <c:formatCode>General</c:formatCode>
                  <c:ptCount val="20"/>
                  <c:pt idx="0">
                    <c:v>0.74136977760574896</c:v>
                  </c:pt>
                  <c:pt idx="1">
                    <c:v>0.64519174942623292</c:v>
                  </c:pt>
                  <c:pt idx="2">
                    <c:v>0.54237133113743419</c:v>
                  </c:pt>
                  <c:pt idx="3">
                    <c:v>0.51519344396740585</c:v>
                  </c:pt>
                  <c:pt idx="4">
                    <c:v>0.31164762634973187</c:v>
                  </c:pt>
                  <c:pt idx="5">
                    <c:v>1.1910530970161677</c:v>
                  </c:pt>
                  <c:pt idx="6">
                    <c:v>0.66361661129351868</c:v>
                  </c:pt>
                  <c:pt idx="7">
                    <c:v>0.52724591172087443</c:v>
                  </c:pt>
                  <c:pt idx="8">
                    <c:v>0.86732126192697212</c:v>
                  </c:pt>
                  <c:pt idx="10">
                    <c:v>0.43436329680994584</c:v>
                  </c:pt>
                  <c:pt idx="11">
                    <c:v>0.82645069593498521</c:v>
                  </c:pt>
                  <c:pt idx="12">
                    <c:v>0.70182617384309831</c:v>
                  </c:pt>
                  <c:pt idx="13">
                    <c:v>0.1610980423778316</c:v>
                  </c:pt>
                  <c:pt idx="14">
                    <c:v>0.61669377694236349</c:v>
                  </c:pt>
                  <c:pt idx="17">
                    <c:v>0.99486504274470333</c:v>
                  </c:pt>
                </c:numCache>
              </c:numRef>
            </c:plus>
            <c:minus>
              <c:numRef>
                <c:f>'Highlanders vs Lowlanders'!$X$112:$X$131</c:f>
                <c:numCache>
                  <c:formatCode>General</c:formatCode>
                  <c:ptCount val="20"/>
                  <c:pt idx="0">
                    <c:v>0.74136977760574896</c:v>
                  </c:pt>
                  <c:pt idx="1">
                    <c:v>0.64519174942623292</c:v>
                  </c:pt>
                  <c:pt idx="2">
                    <c:v>0.54237133113743419</c:v>
                  </c:pt>
                  <c:pt idx="3">
                    <c:v>0.51519344396740585</c:v>
                  </c:pt>
                  <c:pt idx="4">
                    <c:v>0.31164762634973187</c:v>
                  </c:pt>
                  <c:pt idx="5">
                    <c:v>1.1910530970161677</c:v>
                  </c:pt>
                  <c:pt idx="6">
                    <c:v>0.66361661129351868</c:v>
                  </c:pt>
                  <c:pt idx="7">
                    <c:v>0.52724591172087443</c:v>
                  </c:pt>
                  <c:pt idx="8">
                    <c:v>0.86732126192697212</c:v>
                  </c:pt>
                  <c:pt idx="10">
                    <c:v>0.43436329680994584</c:v>
                  </c:pt>
                  <c:pt idx="11">
                    <c:v>0.82645069593498521</c:v>
                  </c:pt>
                  <c:pt idx="12">
                    <c:v>0.70182617384309831</c:v>
                  </c:pt>
                  <c:pt idx="13">
                    <c:v>0.1610980423778316</c:v>
                  </c:pt>
                  <c:pt idx="14">
                    <c:v>0.61669377694236349</c:v>
                  </c:pt>
                  <c:pt idx="17">
                    <c:v>0.99486504274470333</c:v>
                  </c:pt>
                </c:numCache>
              </c:numRef>
            </c:minus>
            <c:spPr>
              <a:noFill/>
              <a:ln w="9525" cap="flat" cmpd="sng" algn="ctr">
                <a:solidFill>
                  <a:schemeClr val="tx1">
                    <a:lumMod val="65000"/>
                    <a:lumOff val="35000"/>
                  </a:schemeClr>
                </a:solidFill>
                <a:round/>
              </a:ln>
              <a:effectLst/>
            </c:spPr>
          </c:errBars>
          <c:xVal>
            <c:numRef>
              <c:f>'Highlanders vs Lowlanders'!$Z$91:$Z$110</c:f>
              <c:numCache>
                <c:formatCode>0.000</c:formatCode>
                <c:ptCount val="20"/>
                <c:pt idx="0">
                  <c:v>8.3694897066666663</c:v>
                </c:pt>
                <c:pt idx="1">
                  <c:v>4.3207494400000002</c:v>
                </c:pt>
                <c:pt idx="2">
                  <c:v>4.1106687999999991</c:v>
                </c:pt>
                <c:pt idx="3">
                  <c:v>5.0272760533333329</c:v>
                </c:pt>
                <c:pt idx="4">
                  <c:v>8.7936785066666658</c:v>
                </c:pt>
                <c:pt idx="5">
                  <c:v>11.275410346666668</c:v>
                </c:pt>
                <c:pt idx="6">
                  <c:v>3.8226794666666661</c:v>
                </c:pt>
                <c:pt idx="7">
                  <c:v>4.6228567466666659</c:v>
                </c:pt>
                <c:pt idx="8">
                  <c:v>6.0595121066666664</c:v>
                </c:pt>
                <c:pt idx="10">
                  <c:v>4.4645708799999992</c:v>
                </c:pt>
                <c:pt idx="11">
                  <c:v>4.7736938666666662</c:v>
                </c:pt>
                <c:pt idx="12">
                  <c:v>5.6348036266666659</c:v>
                </c:pt>
                <c:pt idx="13">
                  <c:v>6.9933121066666661</c:v>
                </c:pt>
                <c:pt idx="14">
                  <c:v>4.6564681333333322</c:v>
                </c:pt>
                <c:pt idx="17">
                  <c:v>3.9273083733333332</c:v>
                </c:pt>
              </c:numCache>
            </c:numRef>
          </c:xVal>
          <c:yVal>
            <c:numRef>
              <c:f>'Highlanders vs Lowlanders'!$X$91:$X$110</c:f>
              <c:numCache>
                <c:formatCode>0.000</c:formatCode>
                <c:ptCount val="20"/>
                <c:pt idx="0">
                  <c:v>7.9279132799999985</c:v>
                </c:pt>
                <c:pt idx="1">
                  <c:v>5.4442759466666661</c:v>
                </c:pt>
                <c:pt idx="2">
                  <c:v>5.7253578666666662</c:v>
                </c:pt>
                <c:pt idx="3">
                  <c:v>5.8938857599999999</c:v>
                </c:pt>
                <c:pt idx="4">
                  <c:v>8.9458581333333331</c:v>
                </c:pt>
                <c:pt idx="5">
                  <c:v>14.12802048</c:v>
                </c:pt>
                <c:pt idx="6">
                  <c:v>4.4817636266666661</c:v>
                </c:pt>
                <c:pt idx="7">
                  <c:v>5.2553939199999995</c:v>
                </c:pt>
                <c:pt idx="8">
                  <c:v>8.0614060800000011</c:v>
                </c:pt>
                <c:pt idx="10">
                  <c:v>5.8607778133333337</c:v>
                </c:pt>
                <c:pt idx="11">
                  <c:v>6.9815543466666652</c:v>
                </c:pt>
                <c:pt idx="12">
                  <c:v>6.7412456533333343</c:v>
                </c:pt>
                <c:pt idx="13">
                  <c:v>6.9837413333333327</c:v>
                </c:pt>
                <c:pt idx="14">
                  <c:v>4.9646762666666664</c:v>
                </c:pt>
                <c:pt idx="17">
                  <c:v>5.0201087999999991</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48AC-44FE-B7D2-7491B6A7B168}"/>
            </c:ext>
          </c:extLst>
        </c:ser>
        <c:ser>
          <c:idx val="1"/>
          <c:order val="1"/>
          <c:tx>
            <c:v>Line of eq</c:v>
          </c:tx>
          <c:spPr>
            <a:ln w="25400" cap="rnd">
              <a:solidFill>
                <a:schemeClr val="bg1">
                  <a:lumMod val="50000"/>
                </a:schemeClr>
              </a:solidFill>
              <a:prstDash val="sysDot"/>
              <a:round/>
            </a:ln>
            <a:effectLst/>
          </c:spPr>
          <c:marker>
            <c:symbol val="circle"/>
            <c:size val="5"/>
            <c:spPr>
              <a:solidFill>
                <a:schemeClr val="bg1"/>
              </a:solidFill>
              <a:ln w="9525">
                <a:solidFill>
                  <a:schemeClr val="bg1"/>
                </a:solidFill>
              </a:ln>
              <a:effectLst/>
            </c:spPr>
          </c:marker>
          <c:xVal>
            <c:numRef>
              <c:f>'Highlanders vs Lowlanders'!$AH$95:$AH$96</c:f>
              <c:numCache>
                <c:formatCode>General</c:formatCode>
                <c:ptCount val="2"/>
                <c:pt idx="0">
                  <c:v>0</c:v>
                </c:pt>
                <c:pt idx="1">
                  <c:v>25</c:v>
                </c:pt>
              </c:numCache>
            </c:numRef>
          </c:xVal>
          <c:yVal>
            <c:numRef>
              <c:f>'Highlanders vs Lowlanders'!$AH$95:$AH$96</c:f>
              <c:numCache>
                <c:formatCode>General</c:formatCode>
                <c:ptCount val="2"/>
                <c:pt idx="0">
                  <c:v>0</c:v>
                </c:pt>
                <c:pt idx="1">
                  <c:v>25</c:v>
                </c:pt>
              </c:numCache>
            </c:numRef>
          </c:yVal>
          <c:smooth val="0"/>
          <c:extLst>
            <c:ext xmlns:c16="http://schemas.microsoft.com/office/drawing/2014/chart" uri="{C3380CC4-5D6E-409C-BE32-E72D297353CC}">
              <c16:uniqueId val="{00000002-8607-4271-A4B3-ACD9556EDAC1}"/>
            </c:ext>
          </c:extLst>
        </c:ser>
        <c:dLbls>
          <c:showLegendKey val="0"/>
          <c:showVal val="0"/>
          <c:showCatName val="0"/>
          <c:showSerName val="0"/>
          <c:showPercent val="0"/>
          <c:showBubbleSize val="0"/>
        </c:dLbls>
        <c:axId val="814616352"/>
        <c:axId val="814617664"/>
      </c:scatterChart>
      <c:valAx>
        <c:axId val="814616352"/>
        <c:scaling>
          <c:orientation val="minMax"/>
          <c:max val="1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17664"/>
        <c:crosses val="autoZero"/>
        <c:crossBetween val="midCat"/>
      </c:valAx>
      <c:valAx>
        <c:axId val="814617664"/>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16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Hypoxia-LDH</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60BC2BFA-CB2C-4244-841E-5DD6E6AEC18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450-41DD-8A50-5BE62D200195}"/>
                </c:ext>
              </c:extLst>
            </c:dLbl>
            <c:dLbl>
              <c:idx val="1"/>
              <c:tx>
                <c:rich>
                  <a:bodyPr/>
                  <a:lstStyle/>
                  <a:p>
                    <a:fld id="{9687ACEE-33E2-407F-8ECE-301D467FB18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0-41DD-8A50-5BE62D200195}"/>
                </c:ext>
              </c:extLst>
            </c:dLbl>
            <c:dLbl>
              <c:idx val="2"/>
              <c:tx>
                <c:rich>
                  <a:bodyPr/>
                  <a:lstStyle/>
                  <a:p>
                    <a:fld id="{74863E1E-CEF1-4280-9D71-CD621FF18C4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0-41DD-8A50-5BE62D200195}"/>
                </c:ext>
              </c:extLst>
            </c:dLbl>
            <c:dLbl>
              <c:idx val="3"/>
              <c:tx>
                <c:rich>
                  <a:bodyPr/>
                  <a:lstStyle/>
                  <a:p>
                    <a:fld id="{166082F3-2FA2-49E7-84DB-76F04ADAD95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0-41DD-8A50-5BE62D200195}"/>
                </c:ext>
              </c:extLst>
            </c:dLbl>
            <c:dLbl>
              <c:idx val="4"/>
              <c:tx>
                <c:rich>
                  <a:bodyPr/>
                  <a:lstStyle/>
                  <a:p>
                    <a:fld id="{178EF3F1-05D0-47CB-B8B3-02C4F7B9D7D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0-41DD-8A50-5BE62D200195}"/>
                </c:ext>
              </c:extLst>
            </c:dLbl>
            <c:dLbl>
              <c:idx val="5"/>
              <c:tx>
                <c:rich>
                  <a:bodyPr/>
                  <a:lstStyle/>
                  <a:p>
                    <a:fld id="{5F900CDC-7B10-419C-B690-BE368E9ACC4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0-41DD-8A50-5BE62D200195}"/>
                </c:ext>
              </c:extLst>
            </c:dLbl>
            <c:dLbl>
              <c:idx val="6"/>
              <c:tx>
                <c:rich>
                  <a:bodyPr/>
                  <a:lstStyle/>
                  <a:p>
                    <a:fld id="{580FC50F-FC86-4112-AB3E-E1F9FB52846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0-41DD-8A50-5BE62D200195}"/>
                </c:ext>
              </c:extLst>
            </c:dLbl>
            <c:dLbl>
              <c:idx val="7"/>
              <c:tx>
                <c:rich>
                  <a:bodyPr/>
                  <a:lstStyle/>
                  <a:p>
                    <a:fld id="{81E9E416-57C4-4AA0-A7B1-F599B0A6DF9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0-41DD-8A50-5BE62D200195}"/>
                </c:ext>
              </c:extLst>
            </c:dLbl>
            <c:dLbl>
              <c:idx val="8"/>
              <c:tx>
                <c:rich>
                  <a:bodyPr/>
                  <a:lstStyle/>
                  <a:p>
                    <a:fld id="{60D303D5-338C-4AC1-8128-335EC174339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450-41DD-8A50-5BE62D200195}"/>
                </c:ext>
              </c:extLst>
            </c:dLbl>
            <c:dLbl>
              <c:idx val="9"/>
              <c:tx>
                <c:rich>
                  <a:bodyPr/>
                  <a:lstStyle/>
                  <a:p>
                    <a:fld id="{A48F3324-CC23-4EF1-9B20-B0E6C579959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450-41DD-8A50-5BE62D200195}"/>
                </c:ext>
              </c:extLst>
            </c:dLbl>
            <c:dLbl>
              <c:idx val="10"/>
              <c:tx>
                <c:rich>
                  <a:bodyPr/>
                  <a:lstStyle/>
                  <a:p>
                    <a:fld id="{C5DE1C6C-4282-49A8-8019-F1CF437F65F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0-41DD-8A50-5BE62D200195}"/>
                </c:ext>
              </c:extLst>
            </c:dLbl>
            <c:dLbl>
              <c:idx val="11"/>
              <c:tx>
                <c:rich>
                  <a:bodyPr/>
                  <a:lstStyle/>
                  <a:p>
                    <a:fld id="{BF214E73-9E92-4B9C-ADEE-3A41A3C09FA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50-41DD-8A50-5BE62D200195}"/>
                </c:ext>
              </c:extLst>
            </c:dLbl>
            <c:dLbl>
              <c:idx val="12"/>
              <c:tx>
                <c:rich>
                  <a:bodyPr/>
                  <a:lstStyle/>
                  <a:p>
                    <a:fld id="{851F7F1B-3ECE-49A2-81DC-81B2BB34D83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0-41DD-8A50-5BE62D200195}"/>
                </c:ext>
              </c:extLst>
            </c:dLbl>
            <c:dLbl>
              <c:idx val="13"/>
              <c:tx>
                <c:rich>
                  <a:bodyPr/>
                  <a:lstStyle/>
                  <a:p>
                    <a:fld id="{75EEDC98-AFD1-4437-8865-971B7BDA65F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450-41DD-8A50-5BE62D200195}"/>
                </c:ext>
              </c:extLst>
            </c:dLbl>
            <c:dLbl>
              <c:idx val="14"/>
              <c:tx>
                <c:rich>
                  <a:bodyPr/>
                  <a:lstStyle/>
                  <a:p>
                    <a:fld id="{6694E5D9-2EB2-48EF-A420-0754D451F74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450-41DD-8A50-5BE62D200195}"/>
                </c:ext>
              </c:extLst>
            </c:dLbl>
            <c:dLbl>
              <c:idx val="15"/>
              <c:tx>
                <c:rich>
                  <a:bodyPr/>
                  <a:lstStyle/>
                  <a:p>
                    <a:fld id="{171D829C-E2F3-4A6F-AD3E-7EFEB346359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450-41DD-8A50-5BE62D200195}"/>
                </c:ext>
              </c:extLst>
            </c:dLbl>
            <c:dLbl>
              <c:idx val="16"/>
              <c:tx>
                <c:rich>
                  <a:bodyPr/>
                  <a:lstStyle/>
                  <a:p>
                    <a:fld id="{E7BEE2C2-3C50-4AF5-957F-DC67282E758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450-41DD-8A50-5BE62D200195}"/>
                </c:ext>
              </c:extLst>
            </c:dLbl>
            <c:dLbl>
              <c:idx val="17"/>
              <c:tx>
                <c:rich>
                  <a:bodyPr/>
                  <a:lstStyle/>
                  <a:p>
                    <a:fld id="{C5DDAF4D-2BE7-4265-819D-EC07574F2FE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450-41DD-8A50-5BE62D200195}"/>
                </c:ext>
              </c:extLst>
            </c:dLbl>
            <c:dLbl>
              <c:idx val="18"/>
              <c:tx>
                <c:rich>
                  <a:bodyPr/>
                  <a:lstStyle/>
                  <a:p>
                    <a:fld id="{374F6D74-F28E-4E39-947F-3B8340C90F8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450-41DD-8A50-5BE62D200195}"/>
                </c:ext>
              </c:extLst>
            </c:dLbl>
            <c:dLbl>
              <c:idx val="19"/>
              <c:tx>
                <c:rich>
                  <a:bodyPr/>
                  <a:lstStyle/>
                  <a:p>
                    <a:fld id="{55872218-9CB2-4072-960D-C1863F63999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450-41DD-8A50-5BE62D2001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Lowlanders'!$AA$156:$AA$175</c:f>
                <c:numCache>
                  <c:formatCode>General</c:formatCode>
                  <c:ptCount val="20"/>
                  <c:pt idx="0">
                    <c:v>15.096067179749699</c:v>
                  </c:pt>
                  <c:pt idx="1">
                    <c:v>48.938231321228166</c:v>
                  </c:pt>
                  <c:pt idx="2">
                    <c:v>41.011961036485857</c:v>
                  </c:pt>
                  <c:pt idx="3">
                    <c:v>38.005809871116298</c:v>
                  </c:pt>
                  <c:pt idx="4">
                    <c:v>66.755426485128851</c:v>
                  </c:pt>
                  <c:pt idx="5">
                    <c:v>29.423340076827685</c:v>
                  </c:pt>
                  <c:pt idx="6">
                    <c:v>32.055433179780778</c:v>
                  </c:pt>
                  <c:pt idx="7">
                    <c:v>29.268300217045375</c:v>
                  </c:pt>
                  <c:pt idx="8">
                    <c:v>34.1531348006421</c:v>
                  </c:pt>
                  <c:pt idx="9">
                    <c:v>47.273144320332555</c:v>
                  </c:pt>
                  <c:pt idx="10">
                    <c:v>20.797554821587948</c:v>
                  </c:pt>
                  <c:pt idx="11">
                    <c:v>74.387117337254352</c:v>
                  </c:pt>
                  <c:pt idx="12">
                    <c:v>36.962195812949076</c:v>
                  </c:pt>
                  <c:pt idx="13">
                    <c:v>48.979419640361471</c:v>
                  </c:pt>
                  <c:pt idx="14">
                    <c:v>23.78114016292669</c:v>
                  </c:pt>
                  <c:pt idx="15">
                    <c:v>34.669968607069826</c:v>
                  </c:pt>
                  <c:pt idx="16">
                    <c:v>29.649724114762169</c:v>
                  </c:pt>
                  <c:pt idx="17">
                    <c:v>89.775417622959935</c:v>
                  </c:pt>
                  <c:pt idx="18">
                    <c:v>26.688202624295879</c:v>
                  </c:pt>
                  <c:pt idx="19">
                    <c:v>27.3346412733165</c:v>
                  </c:pt>
                </c:numCache>
              </c:numRef>
            </c:plus>
            <c:minus>
              <c:numRef>
                <c:f>'Highlanders vs Lowlanders'!$AA$156:$AA$175</c:f>
                <c:numCache>
                  <c:formatCode>General</c:formatCode>
                  <c:ptCount val="20"/>
                  <c:pt idx="0">
                    <c:v>15.096067179749699</c:v>
                  </c:pt>
                  <c:pt idx="1">
                    <c:v>48.938231321228166</c:v>
                  </c:pt>
                  <c:pt idx="2">
                    <c:v>41.011961036485857</c:v>
                  </c:pt>
                  <c:pt idx="3">
                    <c:v>38.005809871116298</c:v>
                  </c:pt>
                  <c:pt idx="4">
                    <c:v>66.755426485128851</c:v>
                  </c:pt>
                  <c:pt idx="5">
                    <c:v>29.423340076827685</c:v>
                  </c:pt>
                  <c:pt idx="6">
                    <c:v>32.055433179780778</c:v>
                  </c:pt>
                  <c:pt idx="7">
                    <c:v>29.268300217045375</c:v>
                  </c:pt>
                  <c:pt idx="8">
                    <c:v>34.1531348006421</c:v>
                  </c:pt>
                  <c:pt idx="9">
                    <c:v>47.273144320332555</c:v>
                  </c:pt>
                  <c:pt idx="10">
                    <c:v>20.797554821587948</c:v>
                  </c:pt>
                  <c:pt idx="11">
                    <c:v>74.387117337254352</c:v>
                  </c:pt>
                  <c:pt idx="12">
                    <c:v>36.962195812949076</c:v>
                  </c:pt>
                  <c:pt idx="13">
                    <c:v>48.979419640361471</c:v>
                  </c:pt>
                  <c:pt idx="14">
                    <c:v>23.78114016292669</c:v>
                  </c:pt>
                  <c:pt idx="15">
                    <c:v>34.669968607069826</c:v>
                  </c:pt>
                  <c:pt idx="16">
                    <c:v>29.649724114762169</c:v>
                  </c:pt>
                  <c:pt idx="17">
                    <c:v>89.775417622959935</c:v>
                  </c:pt>
                  <c:pt idx="18">
                    <c:v>26.688202624295879</c:v>
                  </c:pt>
                  <c:pt idx="19">
                    <c:v>27.3346412733165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Lowlanders'!$Y$156:$Y$175</c:f>
                <c:numCache>
                  <c:formatCode>General</c:formatCode>
                  <c:ptCount val="20"/>
                  <c:pt idx="0">
                    <c:v>17.868334633027615</c:v>
                  </c:pt>
                  <c:pt idx="1">
                    <c:v>33.033606938692884</c:v>
                  </c:pt>
                  <c:pt idx="2">
                    <c:v>48.172172058771679</c:v>
                  </c:pt>
                  <c:pt idx="3">
                    <c:v>67.98910160754059</c:v>
                  </c:pt>
                  <c:pt idx="4">
                    <c:v>67.17106030666919</c:v>
                  </c:pt>
                  <c:pt idx="5">
                    <c:v>19.593814285218539</c:v>
                  </c:pt>
                  <c:pt idx="6">
                    <c:v>47.884490361927412</c:v>
                  </c:pt>
                  <c:pt idx="7">
                    <c:v>51.570950710499041</c:v>
                  </c:pt>
                  <c:pt idx="8">
                    <c:v>60.942143616508559</c:v>
                  </c:pt>
                  <c:pt idx="9">
                    <c:v>29.342045691081871</c:v>
                  </c:pt>
                  <c:pt idx="10">
                    <c:v>26.326643964705912</c:v>
                  </c:pt>
                  <c:pt idx="11">
                    <c:v>34.133753077081373</c:v>
                  </c:pt>
                  <c:pt idx="12">
                    <c:v>41.97398432495779</c:v>
                  </c:pt>
                  <c:pt idx="13">
                    <c:v>31.708926363219003</c:v>
                  </c:pt>
                  <c:pt idx="14">
                    <c:v>34.023823403341964</c:v>
                  </c:pt>
                  <c:pt idx="15">
                    <c:v>48.28305885286359</c:v>
                  </c:pt>
                  <c:pt idx="16">
                    <c:v>26.206868479822781</c:v>
                  </c:pt>
                  <c:pt idx="17">
                    <c:v>20.127618562837252</c:v>
                  </c:pt>
                  <c:pt idx="18">
                    <c:v>21.370130172082273</c:v>
                  </c:pt>
                  <c:pt idx="19">
                    <c:v>17.978181492813675</c:v>
                  </c:pt>
                </c:numCache>
              </c:numRef>
            </c:plus>
            <c:minus>
              <c:numRef>
                <c:f>'Highlanders vs Lowlanders'!$Y$156:$Y$175</c:f>
                <c:numCache>
                  <c:formatCode>General</c:formatCode>
                  <c:ptCount val="20"/>
                  <c:pt idx="0">
                    <c:v>17.868334633027615</c:v>
                  </c:pt>
                  <c:pt idx="1">
                    <c:v>33.033606938692884</c:v>
                  </c:pt>
                  <c:pt idx="2">
                    <c:v>48.172172058771679</c:v>
                  </c:pt>
                  <c:pt idx="3">
                    <c:v>67.98910160754059</c:v>
                  </c:pt>
                  <c:pt idx="4">
                    <c:v>67.17106030666919</c:v>
                  </c:pt>
                  <c:pt idx="5">
                    <c:v>19.593814285218539</c:v>
                  </c:pt>
                  <c:pt idx="6">
                    <c:v>47.884490361927412</c:v>
                  </c:pt>
                  <c:pt idx="7">
                    <c:v>51.570950710499041</c:v>
                  </c:pt>
                  <c:pt idx="8">
                    <c:v>60.942143616508559</c:v>
                  </c:pt>
                  <c:pt idx="9">
                    <c:v>29.342045691081871</c:v>
                  </c:pt>
                  <c:pt idx="10">
                    <c:v>26.326643964705912</c:v>
                  </c:pt>
                  <c:pt idx="11">
                    <c:v>34.133753077081373</c:v>
                  </c:pt>
                  <c:pt idx="12">
                    <c:v>41.97398432495779</c:v>
                  </c:pt>
                  <c:pt idx="13">
                    <c:v>31.708926363219003</c:v>
                  </c:pt>
                  <c:pt idx="14">
                    <c:v>34.023823403341964</c:v>
                  </c:pt>
                  <c:pt idx="15">
                    <c:v>48.28305885286359</c:v>
                  </c:pt>
                  <c:pt idx="16">
                    <c:v>26.206868479822781</c:v>
                  </c:pt>
                  <c:pt idx="17">
                    <c:v>20.127618562837252</c:v>
                  </c:pt>
                  <c:pt idx="18">
                    <c:v>21.370130172082273</c:v>
                  </c:pt>
                  <c:pt idx="19">
                    <c:v>17.978181492813675</c:v>
                  </c:pt>
                </c:numCache>
              </c:numRef>
            </c:minus>
            <c:spPr>
              <a:noFill/>
              <a:ln w="9525" cap="flat" cmpd="sng" algn="ctr">
                <a:solidFill>
                  <a:schemeClr val="tx1">
                    <a:lumMod val="65000"/>
                    <a:lumOff val="35000"/>
                  </a:schemeClr>
                </a:solidFill>
                <a:round/>
              </a:ln>
              <a:effectLst/>
            </c:spPr>
          </c:errBars>
          <c:xVal>
            <c:numRef>
              <c:f>'Highlanders vs Lowlanders'!$AA$135:$AA$154</c:f>
              <c:numCache>
                <c:formatCode>0.000</c:formatCode>
                <c:ptCount val="20"/>
                <c:pt idx="0">
                  <c:v>344.75014399999992</c:v>
                </c:pt>
                <c:pt idx="1">
                  <c:v>384.82737066666664</c:v>
                </c:pt>
                <c:pt idx="2">
                  <c:v>687.91155199999992</c:v>
                </c:pt>
                <c:pt idx="3">
                  <c:v>650.79278933333342</c:v>
                </c:pt>
                <c:pt idx="4">
                  <c:v>693.3100373333333</c:v>
                </c:pt>
                <c:pt idx="5">
                  <c:v>384.65228799999994</c:v>
                </c:pt>
                <c:pt idx="6">
                  <c:v>699.81346133333318</c:v>
                </c:pt>
                <c:pt idx="7">
                  <c:v>757.2764586666666</c:v>
                </c:pt>
                <c:pt idx="8">
                  <c:v>532.94173866666654</c:v>
                </c:pt>
                <c:pt idx="9">
                  <c:v>189.11155199999999</c:v>
                </c:pt>
                <c:pt idx="10">
                  <c:v>686.35251199999982</c:v>
                </c:pt>
                <c:pt idx="11">
                  <c:v>478.26439111111102</c:v>
                </c:pt>
                <c:pt idx="12">
                  <c:v>444.46003199999996</c:v>
                </c:pt>
                <c:pt idx="13">
                  <c:v>457.67351466666656</c:v>
                </c:pt>
                <c:pt idx="14">
                  <c:v>519.93860266666661</c:v>
                </c:pt>
                <c:pt idx="15">
                  <c:v>282.18840533333332</c:v>
                </c:pt>
                <c:pt idx="16">
                  <c:v>87.66698453333332</c:v>
                </c:pt>
                <c:pt idx="17">
                  <c:v>533.8167395555555</c:v>
                </c:pt>
                <c:pt idx="18">
                  <c:v>209.44743466666665</c:v>
                </c:pt>
                <c:pt idx="19">
                  <c:v>243.76765866666668</c:v>
                </c:pt>
              </c:numCache>
            </c:numRef>
          </c:xVal>
          <c:yVal>
            <c:numRef>
              <c:f>'Highlanders vs Lowlanders'!$Y$135:$Y$154</c:f>
              <c:numCache>
                <c:formatCode>0.000</c:formatCode>
                <c:ptCount val="20"/>
                <c:pt idx="0">
                  <c:v>342.37508266666657</c:v>
                </c:pt>
                <c:pt idx="1">
                  <c:v>502.51942400000001</c:v>
                </c:pt>
                <c:pt idx="2">
                  <c:v>599.14402133333328</c:v>
                </c:pt>
                <c:pt idx="3">
                  <c:v>562.661248</c:v>
                </c:pt>
                <c:pt idx="4">
                  <c:v>692.48968533333311</c:v>
                </c:pt>
                <c:pt idx="5">
                  <c:v>382.03285333333326</c:v>
                </c:pt>
                <c:pt idx="6">
                  <c:v>619.93122133333316</c:v>
                </c:pt>
                <c:pt idx="7">
                  <c:v>643.39477333333332</c:v>
                </c:pt>
                <c:pt idx="8">
                  <c:v>429.14926933333328</c:v>
                </c:pt>
                <c:pt idx="9">
                  <c:v>248.33774933333333</c:v>
                </c:pt>
                <c:pt idx="10">
                  <c:v>611.076864</c:v>
                </c:pt>
                <c:pt idx="11">
                  <c:v>365.56518399999999</c:v>
                </c:pt>
                <c:pt idx="12">
                  <c:v>323.67526399999997</c:v>
                </c:pt>
                <c:pt idx="13">
                  <c:v>354.358656</c:v>
                </c:pt>
                <c:pt idx="14">
                  <c:v>474.99906844444439</c:v>
                </c:pt>
                <c:pt idx="15">
                  <c:v>281.94990933333332</c:v>
                </c:pt>
                <c:pt idx="16">
                  <c:v>85.761738666666673</c:v>
                </c:pt>
                <c:pt idx="17">
                  <c:v>373.51814400000001</c:v>
                </c:pt>
                <c:pt idx="18">
                  <c:v>193.26806399999995</c:v>
                </c:pt>
                <c:pt idx="19">
                  <c:v>110.37724800000001</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DD0D-47F2-8308-D8092A0E6666}"/>
            </c:ext>
          </c:extLst>
        </c:ser>
        <c:ser>
          <c:idx val="1"/>
          <c:order val="1"/>
          <c:tx>
            <c:v>Line of Eq</c:v>
          </c:tx>
          <c:spPr>
            <a:ln w="25400" cap="rnd">
              <a:solidFill>
                <a:schemeClr val="bg1">
                  <a:lumMod val="50000"/>
                </a:schemeClr>
              </a:solidFill>
              <a:prstDash val="sysDot"/>
              <a:round/>
            </a:ln>
            <a:effectLst/>
          </c:spPr>
          <c:marker>
            <c:symbol val="circle"/>
            <c:size val="5"/>
            <c:spPr>
              <a:solidFill>
                <a:schemeClr val="bg1"/>
              </a:solidFill>
              <a:ln w="9525">
                <a:solidFill>
                  <a:schemeClr val="bg1"/>
                </a:solidFill>
              </a:ln>
              <a:effectLst/>
            </c:spPr>
          </c:marker>
          <c:xVal>
            <c:numRef>
              <c:f>'Highlanders vs Lowlanders'!$AE$140:$AE$141</c:f>
              <c:numCache>
                <c:formatCode>General</c:formatCode>
                <c:ptCount val="2"/>
                <c:pt idx="0">
                  <c:v>0</c:v>
                </c:pt>
                <c:pt idx="1">
                  <c:v>900</c:v>
                </c:pt>
              </c:numCache>
            </c:numRef>
          </c:xVal>
          <c:yVal>
            <c:numRef>
              <c:f>'Highlanders vs Lowlanders'!$AE$140:$AE$141</c:f>
              <c:numCache>
                <c:formatCode>General</c:formatCode>
                <c:ptCount val="2"/>
                <c:pt idx="0">
                  <c:v>0</c:v>
                </c:pt>
                <c:pt idx="1">
                  <c:v>900</c:v>
                </c:pt>
              </c:numCache>
            </c:numRef>
          </c:yVal>
          <c:smooth val="0"/>
          <c:extLst>
            <c:ext xmlns:c16="http://schemas.microsoft.com/office/drawing/2014/chart" uri="{C3380CC4-5D6E-409C-BE32-E72D297353CC}">
              <c16:uniqueId val="{00000001-C0A1-48CE-9908-799092E1EB5F}"/>
            </c:ext>
          </c:extLst>
        </c:ser>
        <c:dLbls>
          <c:showLegendKey val="0"/>
          <c:showVal val="0"/>
          <c:showCatName val="0"/>
          <c:showSerName val="0"/>
          <c:showPercent val="0"/>
          <c:showBubbleSize val="0"/>
        </c:dLbls>
        <c:axId val="734933968"/>
        <c:axId val="734934296"/>
      </c:scatterChart>
      <c:valAx>
        <c:axId val="73493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34296"/>
        <c:crosses val="autoZero"/>
        <c:crossBetween val="midCat"/>
      </c:valAx>
      <c:valAx>
        <c:axId val="734934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activtiy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3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Normoxia-LDH</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CA508B8C-C8A7-4B9D-9081-E5B4920FE3C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989-426A-88EC-1F36406BC8D4}"/>
                </c:ext>
              </c:extLst>
            </c:dLbl>
            <c:dLbl>
              <c:idx val="1"/>
              <c:tx>
                <c:rich>
                  <a:bodyPr/>
                  <a:lstStyle/>
                  <a:p>
                    <a:fld id="{8A4F77BD-7B3C-42DE-99F6-E8826B1E3EE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989-426A-88EC-1F36406BC8D4}"/>
                </c:ext>
              </c:extLst>
            </c:dLbl>
            <c:dLbl>
              <c:idx val="2"/>
              <c:tx>
                <c:rich>
                  <a:bodyPr/>
                  <a:lstStyle/>
                  <a:p>
                    <a:fld id="{1AB1F889-1E07-4A61-BC39-0ADABA4BA53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989-426A-88EC-1F36406BC8D4}"/>
                </c:ext>
              </c:extLst>
            </c:dLbl>
            <c:dLbl>
              <c:idx val="3"/>
              <c:tx>
                <c:rich>
                  <a:bodyPr/>
                  <a:lstStyle/>
                  <a:p>
                    <a:fld id="{55CAF91A-932D-4A4B-9E28-793E4461971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989-426A-88EC-1F36406BC8D4}"/>
                </c:ext>
              </c:extLst>
            </c:dLbl>
            <c:dLbl>
              <c:idx val="4"/>
              <c:tx>
                <c:rich>
                  <a:bodyPr/>
                  <a:lstStyle/>
                  <a:p>
                    <a:fld id="{97B01CE6-8B0F-465B-B15E-44710207E2A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989-426A-88EC-1F36406BC8D4}"/>
                </c:ext>
              </c:extLst>
            </c:dLbl>
            <c:dLbl>
              <c:idx val="5"/>
              <c:tx>
                <c:rich>
                  <a:bodyPr/>
                  <a:lstStyle/>
                  <a:p>
                    <a:fld id="{732E5B00-DE36-4309-AD69-7E8D83C5637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989-426A-88EC-1F36406BC8D4}"/>
                </c:ext>
              </c:extLst>
            </c:dLbl>
            <c:dLbl>
              <c:idx val="6"/>
              <c:tx>
                <c:rich>
                  <a:bodyPr/>
                  <a:lstStyle/>
                  <a:p>
                    <a:fld id="{E0A2B4A7-1903-4BA9-A86D-37D6377A851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989-426A-88EC-1F36406BC8D4}"/>
                </c:ext>
              </c:extLst>
            </c:dLbl>
            <c:dLbl>
              <c:idx val="7"/>
              <c:tx>
                <c:rich>
                  <a:bodyPr/>
                  <a:lstStyle/>
                  <a:p>
                    <a:fld id="{DDEECA23-A00D-40AC-96A8-2D665912E15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989-426A-88EC-1F36406BC8D4}"/>
                </c:ext>
              </c:extLst>
            </c:dLbl>
            <c:dLbl>
              <c:idx val="8"/>
              <c:tx>
                <c:rich>
                  <a:bodyPr/>
                  <a:lstStyle/>
                  <a:p>
                    <a:fld id="{B06E3178-AD98-40A2-94BE-2224AD77E33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989-426A-88EC-1F36406BC8D4}"/>
                </c:ext>
              </c:extLst>
            </c:dLbl>
            <c:dLbl>
              <c:idx val="9"/>
              <c:tx>
                <c:rich>
                  <a:bodyPr/>
                  <a:lstStyle/>
                  <a:p>
                    <a:fld id="{4C03F117-8930-40D1-9BD4-BE4CE8DFFA2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989-426A-88EC-1F36406BC8D4}"/>
                </c:ext>
              </c:extLst>
            </c:dLbl>
            <c:dLbl>
              <c:idx val="10"/>
              <c:tx>
                <c:rich>
                  <a:bodyPr/>
                  <a:lstStyle/>
                  <a:p>
                    <a:fld id="{708CABF3-1741-4CFB-B43D-8B9E489CA9F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989-426A-88EC-1F36406BC8D4}"/>
                </c:ext>
              </c:extLst>
            </c:dLbl>
            <c:dLbl>
              <c:idx val="11"/>
              <c:tx>
                <c:rich>
                  <a:bodyPr/>
                  <a:lstStyle/>
                  <a:p>
                    <a:fld id="{2FAB6196-F149-4002-9554-1600405B50E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989-426A-88EC-1F36406BC8D4}"/>
                </c:ext>
              </c:extLst>
            </c:dLbl>
            <c:dLbl>
              <c:idx val="12"/>
              <c:tx>
                <c:rich>
                  <a:bodyPr/>
                  <a:lstStyle/>
                  <a:p>
                    <a:fld id="{1701E244-1C8E-4B9A-9616-F6C7064E86F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989-426A-88EC-1F36406BC8D4}"/>
                </c:ext>
              </c:extLst>
            </c:dLbl>
            <c:dLbl>
              <c:idx val="13"/>
              <c:tx>
                <c:rich>
                  <a:bodyPr/>
                  <a:lstStyle/>
                  <a:p>
                    <a:fld id="{15416803-C7F5-4707-9268-6019140A756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989-426A-88EC-1F36406BC8D4}"/>
                </c:ext>
              </c:extLst>
            </c:dLbl>
            <c:dLbl>
              <c:idx val="14"/>
              <c:tx>
                <c:rich>
                  <a:bodyPr/>
                  <a:lstStyle/>
                  <a:p>
                    <a:fld id="{232FB62B-2572-4B21-A116-108661047EA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989-426A-88EC-1F36406BC8D4}"/>
                </c:ext>
              </c:extLst>
            </c:dLbl>
            <c:dLbl>
              <c:idx val="15"/>
              <c:tx>
                <c:rich>
                  <a:bodyPr/>
                  <a:lstStyle/>
                  <a:p>
                    <a:fld id="{5EC23792-FB69-4FA0-8762-09A59D680C6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989-426A-88EC-1F36406BC8D4}"/>
                </c:ext>
              </c:extLst>
            </c:dLbl>
            <c:dLbl>
              <c:idx val="16"/>
              <c:tx>
                <c:rich>
                  <a:bodyPr/>
                  <a:lstStyle/>
                  <a:p>
                    <a:fld id="{8E658025-B569-47D2-9028-453BB3C823F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989-426A-88EC-1F36406BC8D4}"/>
                </c:ext>
              </c:extLst>
            </c:dLbl>
            <c:dLbl>
              <c:idx val="17"/>
              <c:tx>
                <c:rich>
                  <a:bodyPr/>
                  <a:lstStyle/>
                  <a:p>
                    <a:fld id="{B74A14A7-D061-4C59-AA55-710B479A32B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989-426A-88EC-1F36406BC8D4}"/>
                </c:ext>
              </c:extLst>
            </c:dLbl>
            <c:dLbl>
              <c:idx val="18"/>
              <c:tx>
                <c:rich>
                  <a:bodyPr/>
                  <a:lstStyle/>
                  <a:p>
                    <a:fld id="{5FF15634-94FE-404D-BE4A-41FC0B0B294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989-426A-88EC-1F36406BC8D4}"/>
                </c:ext>
              </c:extLst>
            </c:dLbl>
            <c:dLbl>
              <c:idx val="19"/>
              <c:tx>
                <c:rich>
                  <a:bodyPr/>
                  <a:lstStyle/>
                  <a:p>
                    <a:fld id="{4137A325-906F-4624-80C3-7B1DB5CC40A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989-426A-88EC-1F36406BC8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Lowlanders'!$Z$156:$Z$175</c:f>
                <c:numCache>
                  <c:formatCode>General</c:formatCode>
                  <c:ptCount val="20"/>
                  <c:pt idx="0">
                    <c:v>17.168955303550831</c:v>
                  </c:pt>
                  <c:pt idx="1">
                    <c:v>105.16553239131702</c:v>
                  </c:pt>
                  <c:pt idx="2">
                    <c:v>59.606902098072986</c:v>
                  </c:pt>
                  <c:pt idx="3">
                    <c:v>35.245507595214065</c:v>
                  </c:pt>
                  <c:pt idx="4">
                    <c:v>46.073389894888663</c:v>
                  </c:pt>
                  <c:pt idx="5">
                    <c:v>26.276871489534621</c:v>
                  </c:pt>
                  <c:pt idx="6">
                    <c:v>46.254298566346485</c:v>
                  </c:pt>
                  <c:pt idx="7">
                    <c:v>34.9777373717967</c:v>
                  </c:pt>
                  <c:pt idx="8">
                    <c:v>67.634737028590536</c:v>
                  </c:pt>
                  <c:pt idx="9">
                    <c:v>22.168607558786601</c:v>
                  </c:pt>
                  <c:pt idx="10">
                    <c:v>37.363051441520199</c:v>
                  </c:pt>
                  <c:pt idx="11">
                    <c:v>21.487601673209348</c:v>
                  </c:pt>
                  <c:pt idx="12">
                    <c:v>42.239892785444262</c:v>
                  </c:pt>
                  <c:pt idx="13">
                    <c:v>13.558181464341306</c:v>
                  </c:pt>
                  <c:pt idx="14">
                    <c:v>50.260765863129606</c:v>
                  </c:pt>
                  <c:pt idx="15">
                    <c:v>62.267818085968983</c:v>
                  </c:pt>
                  <c:pt idx="16">
                    <c:v>33.77105550900729</c:v>
                  </c:pt>
                  <c:pt idx="17">
                    <c:v>25.087177667029465</c:v>
                  </c:pt>
                  <c:pt idx="18">
                    <c:v>30.700404327073503</c:v>
                  </c:pt>
                  <c:pt idx="19">
                    <c:v>11.156644443531954</c:v>
                  </c:pt>
                </c:numCache>
              </c:numRef>
            </c:plus>
            <c:minus>
              <c:numRef>
                <c:f>'Highlanders vs Lowlanders'!$Z$156:$Z$175</c:f>
                <c:numCache>
                  <c:formatCode>General</c:formatCode>
                  <c:ptCount val="20"/>
                  <c:pt idx="0">
                    <c:v>17.168955303550831</c:v>
                  </c:pt>
                  <c:pt idx="1">
                    <c:v>105.16553239131702</c:v>
                  </c:pt>
                  <c:pt idx="2">
                    <c:v>59.606902098072986</c:v>
                  </c:pt>
                  <c:pt idx="3">
                    <c:v>35.245507595214065</c:v>
                  </c:pt>
                  <c:pt idx="4">
                    <c:v>46.073389894888663</c:v>
                  </c:pt>
                  <c:pt idx="5">
                    <c:v>26.276871489534621</c:v>
                  </c:pt>
                  <c:pt idx="6">
                    <c:v>46.254298566346485</c:v>
                  </c:pt>
                  <c:pt idx="7">
                    <c:v>34.9777373717967</c:v>
                  </c:pt>
                  <c:pt idx="8">
                    <c:v>67.634737028590536</c:v>
                  </c:pt>
                  <c:pt idx="9">
                    <c:v>22.168607558786601</c:v>
                  </c:pt>
                  <c:pt idx="10">
                    <c:v>37.363051441520199</c:v>
                  </c:pt>
                  <c:pt idx="11">
                    <c:v>21.487601673209348</c:v>
                  </c:pt>
                  <c:pt idx="12">
                    <c:v>42.239892785444262</c:v>
                  </c:pt>
                  <c:pt idx="13">
                    <c:v>13.558181464341306</c:v>
                  </c:pt>
                  <c:pt idx="14">
                    <c:v>50.260765863129606</c:v>
                  </c:pt>
                  <c:pt idx="15">
                    <c:v>62.267818085968983</c:v>
                  </c:pt>
                  <c:pt idx="16">
                    <c:v>33.77105550900729</c:v>
                  </c:pt>
                  <c:pt idx="17">
                    <c:v>25.087177667029465</c:v>
                  </c:pt>
                  <c:pt idx="18">
                    <c:v>30.700404327073503</c:v>
                  </c:pt>
                  <c:pt idx="19">
                    <c:v>11.156644443531954</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Lowlanders'!$X$156:$X$175</c:f>
                <c:numCache>
                  <c:formatCode>General</c:formatCode>
                  <c:ptCount val="20"/>
                  <c:pt idx="0">
                    <c:v>33.152884690119926</c:v>
                  </c:pt>
                  <c:pt idx="1">
                    <c:v>65.379187007362262</c:v>
                  </c:pt>
                  <c:pt idx="2">
                    <c:v>43.373885637512863</c:v>
                  </c:pt>
                  <c:pt idx="3">
                    <c:v>49.055645229940112</c:v>
                  </c:pt>
                  <c:pt idx="4">
                    <c:v>15.052358100919857</c:v>
                  </c:pt>
                  <c:pt idx="5">
                    <c:v>29.839306101314527</c:v>
                  </c:pt>
                  <c:pt idx="6">
                    <c:v>53.417234248051251</c:v>
                  </c:pt>
                  <c:pt idx="7">
                    <c:v>44.320187930377834</c:v>
                  </c:pt>
                  <c:pt idx="8">
                    <c:v>42.453404738916859</c:v>
                  </c:pt>
                  <c:pt idx="9">
                    <c:v>31.433676709926612</c:v>
                  </c:pt>
                  <c:pt idx="10">
                    <c:v>39.63587740751872</c:v>
                  </c:pt>
                  <c:pt idx="11">
                    <c:v>14.814436291327929</c:v>
                  </c:pt>
                  <c:pt idx="12">
                    <c:v>28.946168561929984</c:v>
                  </c:pt>
                  <c:pt idx="13">
                    <c:v>33.855762214122265</c:v>
                  </c:pt>
                  <c:pt idx="14">
                    <c:v>29.648148040982491</c:v>
                  </c:pt>
                  <c:pt idx="15">
                    <c:v>26.952299403979943</c:v>
                  </c:pt>
                  <c:pt idx="16">
                    <c:v>6.8356379954359472</c:v>
                  </c:pt>
                  <c:pt idx="17">
                    <c:v>48.217285185027713</c:v>
                  </c:pt>
                  <c:pt idx="18">
                    <c:v>40.140379191808137</c:v>
                  </c:pt>
                  <c:pt idx="19">
                    <c:v>34.329662690428911</c:v>
                  </c:pt>
                </c:numCache>
              </c:numRef>
            </c:plus>
            <c:minus>
              <c:numRef>
                <c:f>'Highlanders vs Lowlanders'!$X$156:$X$175</c:f>
                <c:numCache>
                  <c:formatCode>General</c:formatCode>
                  <c:ptCount val="20"/>
                  <c:pt idx="0">
                    <c:v>33.152884690119926</c:v>
                  </c:pt>
                  <c:pt idx="1">
                    <c:v>65.379187007362262</c:v>
                  </c:pt>
                  <c:pt idx="2">
                    <c:v>43.373885637512863</c:v>
                  </c:pt>
                  <c:pt idx="3">
                    <c:v>49.055645229940112</c:v>
                  </c:pt>
                  <c:pt idx="4">
                    <c:v>15.052358100919857</c:v>
                  </c:pt>
                  <c:pt idx="5">
                    <c:v>29.839306101314527</c:v>
                  </c:pt>
                  <c:pt idx="6">
                    <c:v>53.417234248051251</c:v>
                  </c:pt>
                  <c:pt idx="7">
                    <c:v>44.320187930377834</c:v>
                  </c:pt>
                  <c:pt idx="8">
                    <c:v>42.453404738916859</c:v>
                  </c:pt>
                  <c:pt idx="9">
                    <c:v>31.433676709926612</c:v>
                  </c:pt>
                  <c:pt idx="10">
                    <c:v>39.63587740751872</c:v>
                  </c:pt>
                  <c:pt idx="11">
                    <c:v>14.814436291327929</c:v>
                  </c:pt>
                  <c:pt idx="12">
                    <c:v>28.946168561929984</c:v>
                  </c:pt>
                  <c:pt idx="13">
                    <c:v>33.855762214122265</c:v>
                  </c:pt>
                  <c:pt idx="14">
                    <c:v>29.648148040982491</c:v>
                  </c:pt>
                  <c:pt idx="15">
                    <c:v>26.952299403979943</c:v>
                  </c:pt>
                  <c:pt idx="16">
                    <c:v>6.8356379954359472</c:v>
                  </c:pt>
                  <c:pt idx="17">
                    <c:v>48.217285185027713</c:v>
                  </c:pt>
                  <c:pt idx="18">
                    <c:v>40.140379191808137</c:v>
                  </c:pt>
                  <c:pt idx="19">
                    <c:v>34.329662690428911</c:v>
                  </c:pt>
                </c:numCache>
              </c:numRef>
            </c:minus>
            <c:spPr>
              <a:noFill/>
              <a:ln w="9525" cap="flat" cmpd="sng" algn="ctr">
                <a:solidFill>
                  <a:schemeClr val="tx1">
                    <a:lumMod val="65000"/>
                    <a:lumOff val="35000"/>
                  </a:schemeClr>
                </a:solidFill>
                <a:round/>
              </a:ln>
              <a:effectLst/>
            </c:spPr>
          </c:errBars>
          <c:xVal>
            <c:numRef>
              <c:f>'Highlanders vs Lowlanders'!$Z$135:$Z$154</c:f>
              <c:numCache>
                <c:formatCode>0.000</c:formatCode>
                <c:ptCount val="20"/>
                <c:pt idx="0">
                  <c:v>391.8032085333333</c:v>
                </c:pt>
                <c:pt idx="1">
                  <c:v>514.78548053333327</c:v>
                </c:pt>
                <c:pt idx="2">
                  <c:v>728.56364373333327</c:v>
                </c:pt>
                <c:pt idx="3">
                  <c:v>706.41141759999994</c:v>
                </c:pt>
                <c:pt idx="4">
                  <c:v>739.79046399999993</c:v>
                </c:pt>
                <c:pt idx="5">
                  <c:v>389.7166933333333</c:v>
                </c:pt>
                <c:pt idx="6">
                  <c:v>718.19256319999988</c:v>
                </c:pt>
                <c:pt idx="7">
                  <c:v>778.36804266666661</c:v>
                </c:pt>
                <c:pt idx="8">
                  <c:v>578.23754239999994</c:v>
                </c:pt>
                <c:pt idx="9">
                  <c:v>194.88346453333332</c:v>
                </c:pt>
                <c:pt idx="10">
                  <c:v>724.6643114666665</c:v>
                </c:pt>
                <c:pt idx="11">
                  <c:v>396.6613504</c:v>
                </c:pt>
                <c:pt idx="12">
                  <c:v>413.02087679999994</c:v>
                </c:pt>
                <c:pt idx="13">
                  <c:v>530.1896618666666</c:v>
                </c:pt>
                <c:pt idx="14">
                  <c:v>586.31813333333321</c:v>
                </c:pt>
                <c:pt idx="15">
                  <c:v>300.72149333333334</c:v>
                </c:pt>
                <c:pt idx="16">
                  <c:v>106.77821653333331</c:v>
                </c:pt>
                <c:pt idx="17">
                  <c:v>521.88517546666651</c:v>
                </c:pt>
                <c:pt idx="18">
                  <c:v>161.78071466666665</c:v>
                </c:pt>
                <c:pt idx="19">
                  <c:v>127.86780533333334</c:v>
                </c:pt>
              </c:numCache>
            </c:numRef>
          </c:xVal>
          <c:yVal>
            <c:numRef>
              <c:f>'Highlanders vs Lowlanders'!$X$135:$X$154</c:f>
              <c:numCache>
                <c:formatCode>0.000</c:formatCode>
                <c:ptCount val="20"/>
                <c:pt idx="0">
                  <c:v>276.31385599999999</c:v>
                </c:pt>
                <c:pt idx="1">
                  <c:v>325.51715839999997</c:v>
                </c:pt>
                <c:pt idx="2">
                  <c:v>672.28229973333328</c:v>
                </c:pt>
                <c:pt idx="3">
                  <c:v>592.48543573333325</c:v>
                </c:pt>
                <c:pt idx="4">
                  <c:v>662.13156351999999</c:v>
                </c:pt>
                <c:pt idx="5">
                  <c:v>328.51224746666662</c:v>
                </c:pt>
                <c:pt idx="6">
                  <c:v>633.94030933333329</c:v>
                </c:pt>
                <c:pt idx="7">
                  <c:v>757.18935039999997</c:v>
                </c:pt>
                <c:pt idx="8">
                  <c:v>442.56468479999995</c:v>
                </c:pt>
                <c:pt idx="9">
                  <c:v>201.95111253333329</c:v>
                </c:pt>
                <c:pt idx="10">
                  <c:v>656.28135253333323</c:v>
                </c:pt>
                <c:pt idx="11">
                  <c:v>376.69004799999993</c:v>
                </c:pt>
                <c:pt idx="12">
                  <c:v>366.5788074666666</c:v>
                </c:pt>
                <c:pt idx="13">
                  <c:v>461.0912768</c:v>
                </c:pt>
                <c:pt idx="14">
                  <c:v>475.09492053333327</c:v>
                </c:pt>
                <c:pt idx="15">
                  <c:v>174.92472106666665</c:v>
                </c:pt>
                <c:pt idx="16">
                  <c:v>52.414329333333328</c:v>
                </c:pt>
                <c:pt idx="17">
                  <c:v>395.36215039999996</c:v>
                </c:pt>
                <c:pt idx="18">
                  <c:v>191.36782933333333</c:v>
                </c:pt>
                <c:pt idx="19">
                  <c:v>163.93998506666665</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D6BA-48C1-9EEA-36529F724C01}"/>
            </c:ext>
          </c:extLst>
        </c:ser>
        <c:ser>
          <c:idx val="1"/>
          <c:order val="1"/>
          <c:tx>
            <c:v>Line of eq </c:v>
          </c:tx>
          <c:spPr>
            <a:ln w="25400" cap="rnd">
              <a:solidFill>
                <a:schemeClr val="bg1">
                  <a:lumMod val="50000"/>
                </a:schemeClr>
              </a:solidFill>
              <a:prstDash val="sysDot"/>
              <a:round/>
            </a:ln>
            <a:effectLst/>
          </c:spPr>
          <c:marker>
            <c:symbol val="circle"/>
            <c:size val="5"/>
            <c:spPr>
              <a:solidFill>
                <a:schemeClr val="bg1"/>
              </a:solidFill>
              <a:ln w="9525">
                <a:solidFill>
                  <a:schemeClr val="bg1"/>
                </a:solidFill>
              </a:ln>
              <a:effectLst/>
            </c:spPr>
          </c:marker>
          <c:xVal>
            <c:numRef>
              <c:f>'Highlanders vs Lowlanders'!$AE$140:$AE$141</c:f>
              <c:numCache>
                <c:formatCode>General</c:formatCode>
                <c:ptCount val="2"/>
                <c:pt idx="0">
                  <c:v>0</c:v>
                </c:pt>
                <c:pt idx="1">
                  <c:v>900</c:v>
                </c:pt>
              </c:numCache>
            </c:numRef>
          </c:xVal>
          <c:yVal>
            <c:numRef>
              <c:f>'Highlanders vs Lowlanders'!$AE$140:$AE$141</c:f>
              <c:numCache>
                <c:formatCode>General</c:formatCode>
                <c:ptCount val="2"/>
                <c:pt idx="0">
                  <c:v>0</c:v>
                </c:pt>
                <c:pt idx="1">
                  <c:v>900</c:v>
                </c:pt>
              </c:numCache>
            </c:numRef>
          </c:yVal>
          <c:smooth val="0"/>
          <c:extLst>
            <c:ext xmlns:c16="http://schemas.microsoft.com/office/drawing/2014/chart" uri="{C3380CC4-5D6E-409C-BE32-E72D297353CC}">
              <c16:uniqueId val="{00000001-C03F-45CB-B0A6-7D44249A1B79}"/>
            </c:ext>
          </c:extLst>
        </c:ser>
        <c:dLbls>
          <c:showLegendKey val="0"/>
          <c:showVal val="0"/>
          <c:showCatName val="0"/>
          <c:showSerName val="0"/>
          <c:showPercent val="0"/>
          <c:showBubbleSize val="0"/>
        </c:dLbls>
        <c:axId val="622922696"/>
        <c:axId val="622916792"/>
      </c:scatterChart>
      <c:valAx>
        <c:axId val="6229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16792"/>
        <c:crosses val="autoZero"/>
        <c:crossBetween val="midCat"/>
      </c:valAx>
      <c:valAx>
        <c:axId val="622916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2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Hypoxia-CS</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8CBFB4F5-F060-4229-B11E-8E8061925E25}"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1CA-40FB-812A-4F3EDAF36951}"/>
                </c:ext>
              </c:extLst>
            </c:dLbl>
            <c:dLbl>
              <c:idx val="1"/>
              <c:tx>
                <c:rich>
                  <a:bodyPr/>
                  <a:lstStyle/>
                  <a:p>
                    <a:fld id="{C6927C55-2848-42E7-B726-CF19A78EF7E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1CA-40FB-812A-4F3EDAF36951}"/>
                </c:ext>
              </c:extLst>
            </c:dLbl>
            <c:dLbl>
              <c:idx val="2"/>
              <c:tx>
                <c:rich>
                  <a:bodyPr/>
                  <a:lstStyle/>
                  <a:p>
                    <a:fld id="{8D1B23FE-116F-4FA3-BAC8-EB3C1492315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CA-40FB-812A-4F3EDAF36951}"/>
                </c:ext>
              </c:extLst>
            </c:dLbl>
            <c:dLbl>
              <c:idx val="3"/>
              <c:tx>
                <c:rich>
                  <a:bodyPr/>
                  <a:lstStyle/>
                  <a:p>
                    <a:fld id="{527F6DFB-75DE-4FF6-BC01-374AAE37877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1CA-40FB-812A-4F3EDAF36951}"/>
                </c:ext>
              </c:extLst>
            </c:dLbl>
            <c:dLbl>
              <c:idx val="4"/>
              <c:tx>
                <c:rich>
                  <a:bodyPr/>
                  <a:lstStyle/>
                  <a:p>
                    <a:fld id="{9DA9632D-1074-4615-A305-22491C416A1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CA-40FB-812A-4F3EDAF36951}"/>
                </c:ext>
              </c:extLst>
            </c:dLbl>
            <c:dLbl>
              <c:idx val="5"/>
              <c:tx>
                <c:rich>
                  <a:bodyPr/>
                  <a:lstStyle/>
                  <a:p>
                    <a:fld id="{7045ECBD-438D-40FD-8070-00B1325E8E0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CA-40FB-812A-4F3EDAF36951}"/>
                </c:ext>
              </c:extLst>
            </c:dLbl>
            <c:dLbl>
              <c:idx val="6"/>
              <c:tx>
                <c:rich>
                  <a:bodyPr/>
                  <a:lstStyle/>
                  <a:p>
                    <a:fld id="{183BE9ED-09AE-43A5-AA0E-B8B2D63D5B3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CA-40FB-812A-4F3EDAF36951}"/>
                </c:ext>
              </c:extLst>
            </c:dLbl>
            <c:dLbl>
              <c:idx val="7"/>
              <c:tx>
                <c:rich>
                  <a:bodyPr/>
                  <a:lstStyle/>
                  <a:p>
                    <a:fld id="{D896251E-5113-496B-8247-6949DD25B72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1CA-40FB-812A-4F3EDAF36951}"/>
                </c:ext>
              </c:extLst>
            </c:dLbl>
            <c:dLbl>
              <c:idx val="8"/>
              <c:tx>
                <c:rich>
                  <a:bodyPr/>
                  <a:lstStyle/>
                  <a:p>
                    <a:fld id="{66DD7599-F3F3-4D79-BF83-177619C3918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1CA-40FB-812A-4F3EDAF36951}"/>
                </c:ext>
              </c:extLst>
            </c:dLbl>
            <c:dLbl>
              <c:idx val="9"/>
              <c:tx>
                <c:rich>
                  <a:bodyPr/>
                  <a:lstStyle/>
                  <a:p>
                    <a:fld id="{CE50BF6B-90C4-473A-9EFC-BABB0AD1CAB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1CA-40FB-812A-4F3EDAF36951}"/>
                </c:ext>
              </c:extLst>
            </c:dLbl>
            <c:dLbl>
              <c:idx val="10"/>
              <c:tx>
                <c:rich>
                  <a:bodyPr/>
                  <a:lstStyle/>
                  <a:p>
                    <a:fld id="{16E865B8-4791-4AB4-9CC5-889B1B58EB6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1CA-40FB-812A-4F3EDAF36951}"/>
                </c:ext>
              </c:extLst>
            </c:dLbl>
            <c:dLbl>
              <c:idx val="11"/>
              <c:tx>
                <c:rich>
                  <a:bodyPr/>
                  <a:lstStyle/>
                  <a:p>
                    <a:fld id="{B2F17E24-CA27-4BFD-8432-68488381D51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1CA-40FB-812A-4F3EDAF36951}"/>
                </c:ext>
              </c:extLst>
            </c:dLbl>
            <c:dLbl>
              <c:idx val="12"/>
              <c:tx>
                <c:rich>
                  <a:bodyPr/>
                  <a:lstStyle/>
                  <a:p>
                    <a:fld id="{CDC43254-F4F4-42F3-BCA0-F40B446FB5E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1CA-40FB-812A-4F3EDAF36951}"/>
                </c:ext>
              </c:extLst>
            </c:dLbl>
            <c:dLbl>
              <c:idx val="13"/>
              <c:tx>
                <c:rich>
                  <a:bodyPr/>
                  <a:lstStyle/>
                  <a:p>
                    <a:fld id="{4E3D14D9-B359-417D-9530-49022FA1DFD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1CA-40FB-812A-4F3EDAF36951}"/>
                </c:ext>
              </c:extLst>
            </c:dLbl>
            <c:dLbl>
              <c:idx val="14"/>
              <c:tx>
                <c:rich>
                  <a:bodyPr/>
                  <a:lstStyle/>
                  <a:p>
                    <a:fld id="{FF66DAAF-FDB9-4BAD-A0C1-E0E6AAA7C30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1CA-40FB-812A-4F3EDAF36951}"/>
                </c:ext>
              </c:extLst>
            </c:dLbl>
            <c:dLbl>
              <c:idx val="15"/>
              <c:tx>
                <c:rich>
                  <a:bodyPr/>
                  <a:lstStyle/>
                  <a:p>
                    <a:fld id="{5557488D-3EB1-4FFC-9CFB-7AC70981E2D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1CA-40FB-812A-4F3EDAF36951}"/>
                </c:ext>
              </c:extLst>
            </c:dLbl>
            <c:dLbl>
              <c:idx val="16"/>
              <c:tx>
                <c:rich>
                  <a:bodyPr/>
                  <a:lstStyle/>
                  <a:p>
                    <a:fld id="{1CA44144-C547-4E69-9D18-AA79ADC066A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1CA-40FB-812A-4F3EDAF36951}"/>
                </c:ext>
              </c:extLst>
            </c:dLbl>
            <c:dLbl>
              <c:idx val="17"/>
              <c:tx>
                <c:rich>
                  <a:bodyPr/>
                  <a:lstStyle/>
                  <a:p>
                    <a:fld id="{BCDDC152-D8EE-480B-A417-FF55301C7C6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1CA-40FB-812A-4F3EDAF36951}"/>
                </c:ext>
              </c:extLst>
            </c:dLbl>
            <c:dLbl>
              <c:idx val="18"/>
              <c:tx>
                <c:rich>
                  <a:bodyPr/>
                  <a:lstStyle/>
                  <a:p>
                    <a:fld id="{7B1FC22B-78BC-4299-960B-79CB260D821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1CA-40FB-812A-4F3EDAF36951}"/>
                </c:ext>
              </c:extLst>
            </c:dLbl>
            <c:dLbl>
              <c:idx val="19"/>
              <c:tx>
                <c:rich>
                  <a:bodyPr/>
                  <a:lstStyle/>
                  <a:p>
                    <a:fld id="{D14568D1-9B62-411A-8FE1-613AD26A327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1CA-40FB-812A-4F3EDAF369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Lowlanders'!$AA$199:$AA$218</c:f>
                <c:numCache>
                  <c:formatCode>General</c:formatCode>
                  <c:ptCount val="20"/>
                  <c:pt idx="0">
                    <c:v>4.2175169927990437</c:v>
                  </c:pt>
                  <c:pt idx="1">
                    <c:v>6.1471755163204964</c:v>
                  </c:pt>
                  <c:pt idx="2">
                    <c:v>2.6499837345524808</c:v>
                  </c:pt>
                  <c:pt idx="3">
                    <c:v>0.56727798612006386</c:v>
                  </c:pt>
                  <c:pt idx="4">
                    <c:v>1.5421384086172285</c:v>
                  </c:pt>
                  <c:pt idx="5">
                    <c:v>1.8290614818913877</c:v>
                  </c:pt>
                  <c:pt idx="6">
                    <c:v>1.0154509953139401</c:v>
                  </c:pt>
                  <c:pt idx="7">
                    <c:v>2.8801219164930867</c:v>
                  </c:pt>
                  <c:pt idx="8">
                    <c:v>3.3462019985739384</c:v>
                  </c:pt>
                  <c:pt idx="9">
                    <c:v>4.5431562617327019</c:v>
                  </c:pt>
                  <c:pt idx="10">
                    <c:v>6.7844386190790189</c:v>
                  </c:pt>
                  <c:pt idx="11">
                    <c:v>3.4027526046832346</c:v>
                  </c:pt>
                  <c:pt idx="12">
                    <c:v>4.0473583023402968</c:v>
                  </c:pt>
                  <c:pt idx="13">
                    <c:v>3.6045617878857081</c:v>
                  </c:pt>
                  <c:pt idx="14">
                    <c:v>3.4395026409949576</c:v>
                  </c:pt>
                  <c:pt idx="15">
                    <c:v>2.1154177900103521</c:v>
                  </c:pt>
                  <c:pt idx="16">
                    <c:v>3.3162780364872866</c:v>
                  </c:pt>
                  <c:pt idx="17">
                    <c:v>1.0883386657722038</c:v>
                  </c:pt>
                  <c:pt idx="18">
                    <c:v>2.3694036827043643</c:v>
                  </c:pt>
                  <c:pt idx="19">
                    <c:v>2.788940500962398</c:v>
                  </c:pt>
                </c:numCache>
              </c:numRef>
            </c:plus>
            <c:minus>
              <c:numRef>
                <c:f>'Highlanders vs Lowlanders'!$AA$199:$AA$218</c:f>
                <c:numCache>
                  <c:formatCode>General</c:formatCode>
                  <c:ptCount val="20"/>
                  <c:pt idx="0">
                    <c:v>4.2175169927990437</c:v>
                  </c:pt>
                  <c:pt idx="1">
                    <c:v>6.1471755163204964</c:v>
                  </c:pt>
                  <c:pt idx="2">
                    <c:v>2.6499837345524808</c:v>
                  </c:pt>
                  <c:pt idx="3">
                    <c:v>0.56727798612006386</c:v>
                  </c:pt>
                  <c:pt idx="4">
                    <c:v>1.5421384086172285</c:v>
                  </c:pt>
                  <c:pt idx="5">
                    <c:v>1.8290614818913877</c:v>
                  </c:pt>
                  <c:pt idx="6">
                    <c:v>1.0154509953139401</c:v>
                  </c:pt>
                  <c:pt idx="7">
                    <c:v>2.8801219164930867</c:v>
                  </c:pt>
                  <c:pt idx="8">
                    <c:v>3.3462019985739384</c:v>
                  </c:pt>
                  <c:pt idx="9">
                    <c:v>4.5431562617327019</c:v>
                  </c:pt>
                  <c:pt idx="10">
                    <c:v>6.7844386190790189</c:v>
                  </c:pt>
                  <c:pt idx="11">
                    <c:v>3.4027526046832346</c:v>
                  </c:pt>
                  <c:pt idx="12">
                    <c:v>4.0473583023402968</c:v>
                  </c:pt>
                  <c:pt idx="13">
                    <c:v>3.6045617878857081</c:v>
                  </c:pt>
                  <c:pt idx="14">
                    <c:v>3.4395026409949576</c:v>
                  </c:pt>
                  <c:pt idx="15">
                    <c:v>2.1154177900103521</c:v>
                  </c:pt>
                  <c:pt idx="16">
                    <c:v>3.3162780364872866</c:v>
                  </c:pt>
                  <c:pt idx="17">
                    <c:v>1.0883386657722038</c:v>
                  </c:pt>
                  <c:pt idx="18">
                    <c:v>2.3694036827043643</c:v>
                  </c:pt>
                  <c:pt idx="19">
                    <c:v>2.788940500962398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Lowlanders'!$Y$199:$Y$218</c:f>
                <c:numCache>
                  <c:formatCode>General</c:formatCode>
                  <c:ptCount val="20"/>
                  <c:pt idx="0">
                    <c:v>2.5600958688299738</c:v>
                  </c:pt>
                  <c:pt idx="1">
                    <c:v>4.7627839024801562</c:v>
                  </c:pt>
                  <c:pt idx="2">
                    <c:v>2.7570515547698955</c:v>
                  </c:pt>
                  <c:pt idx="3">
                    <c:v>0.57918982159719057</c:v>
                  </c:pt>
                  <c:pt idx="4">
                    <c:v>1.5680234742718044</c:v>
                  </c:pt>
                  <c:pt idx="5">
                    <c:v>1.3369876990057339</c:v>
                  </c:pt>
                  <c:pt idx="6">
                    <c:v>1.1977417157412964</c:v>
                  </c:pt>
                  <c:pt idx="7">
                    <c:v>4.0781730148307593</c:v>
                  </c:pt>
                  <c:pt idx="8">
                    <c:v>3.6585424315493533</c:v>
                  </c:pt>
                  <c:pt idx="9">
                    <c:v>4.2710002745541749</c:v>
                  </c:pt>
                  <c:pt idx="10">
                    <c:v>4.1466916267898615</c:v>
                  </c:pt>
                  <c:pt idx="11">
                    <c:v>4.2014729131698525</c:v>
                  </c:pt>
                  <c:pt idx="12">
                    <c:v>4.4307390030504497</c:v>
                  </c:pt>
                  <c:pt idx="13">
                    <c:v>6.7075784831366736</c:v>
                  </c:pt>
                  <c:pt idx="14">
                    <c:v>4.2269080046937004</c:v>
                  </c:pt>
                  <c:pt idx="15">
                    <c:v>1.8367558624666598</c:v>
                  </c:pt>
                  <c:pt idx="16">
                    <c:v>3.3331191331248888</c:v>
                  </c:pt>
                  <c:pt idx="17">
                    <c:v>0.82813127269966325</c:v>
                  </c:pt>
                  <c:pt idx="18">
                    <c:v>6.0441544504646805</c:v>
                  </c:pt>
                  <c:pt idx="19">
                    <c:v>2.2621133743017015</c:v>
                  </c:pt>
                </c:numCache>
              </c:numRef>
            </c:plus>
            <c:minus>
              <c:numRef>
                <c:f>'Highlanders vs Lowlanders'!$Y$199:$Y$218</c:f>
                <c:numCache>
                  <c:formatCode>General</c:formatCode>
                  <c:ptCount val="20"/>
                  <c:pt idx="0">
                    <c:v>2.5600958688299738</c:v>
                  </c:pt>
                  <c:pt idx="1">
                    <c:v>4.7627839024801562</c:v>
                  </c:pt>
                  <c:pt idx="2">
                    <c:v>2.7570515547698955</c:v>
                  </c:pt>
                  <c:pt idx="3">
                    <c:v>0.57918982159719057</c:v>
                  </c:pt>
                  <c:pt idx="4">
                    <c:v>1.5680234742718044</c:v>
                  </c:pt>
                  <c:pt idx="5">
                    <c:v>1.3369876990057339</c:v>
                  </c:pt>
                  <c:pt idx="6">
                    <c:v>1.1977417157412964</c:v>
                  </c:pt>
                  <c:pt idx="7">
                    <c:v>4.0781730148307593</c:v>
                  </c:pt>
                  <c:pt idx="8">
                    <c:v>3.6585424315493533</c:v>
                  </c:pt>
                  <c:pt idx="9">
                    <c:v>4.2710002745541749</c:v>
                  </c:pt>
                  <c:pt idx="10">
                    <c:v>4.1466916267898615</c:v>
                  </c:pt>
                  <c:pt idx="11">
                    <c:v>4.2014729131698525</c:v>
                  </c:pt>
                  <c:pt idx="12">
                    <c:v>4.4307390030504497</c:v>
                  </c:pt>
                  <c:pt idx="13">
                    <c:v>6.7075784831366736</c:v>
                  </c:pt>
                  <c:pt idx="14">
                    <c:v>4.2269080046937004</c:v>
                  </c:pt>
                  <c:pt idx="15">
                    <c:v>1.8367558624666598</c:v>
                  </c:pt>
                  <c:pt idx="16">
                    <c:v>3.3331191331248888</c:v>
                  </c:pt>
                  <c:pt idx="17">
                    <c:v>0.82813127269966325</c:v>
                  </c:pt>
                  <c:pt idx="18">
                    <c:v>6.0441544504646805</c:v>
                  </c:pt>
                  <c:pt idx="19">
                    <c:v>2.2621133743017015</c:v>
                  </c:pt>
                </c:numCache>
              </c:numRef>
            </c:minus>
            <c:spPr>
              <a:noFill/>
              <a:ln w="9525" cap="flat" cmpd="sng" algn="ctr">
                <a:solidFill>
                  <a:schemeClr val="tx1">
                    <a:lumMod val="65000"/>
                    <a:lumOff val="35000"/>
                  </a:schemeClr>
                </a:solidFill>
                <a:round/>
              </a:ln>
              <a:effectLst/>
            </c:spPr>
          </c:errBars>
          <c:xVal>
            <c:numRef>
              <c:f>'Highlanders vs Lowlanders'!$AA$178:$AA$197</c:f>
              <c:numCache>
                <c:formatCode>0.000</c:formatCode>
                <c:ptCount val="20"/>
                <c:pt idx="0">
                  <c:v>36.702107023809525</c:v>
                </c:pt>
                <c:pt idx="1">
                  <c:v>34.516252722222227</c:v>
                </c:pt>
                <c:pt idx="2">
                  <c:v>31.06258311904762</c:v>
                </c:pt>
                <c:pt idx="3">
                  <c:v>7.0193270428571441</c:v>
                </c:pt>
                <c:pt idx="4">
                  <c:v>19.806737404761908</c:v>
                </c:pt>
                <c:pt idx="5">
                  <c:v>29.956168571428574</c:v>
                </c:pt>
                <c:pt idx="6">
                  <c:v>10.982372238095239</c:v>
                </c:pt>
                <c:pt idx="7">
                  <c:v>33.139736547619044</c:v>
                </c:pt>
                <c:pt idx="8">
                  <c:v>30.657218464285712</c:v>
                </c:pt>
                <c:pt idx="9">
                  <c:v>31.128581761904762</c:v>
                </c:pt>
                <c:pt idx="10">
                  <c:v>40.49529590476191</c:v>
                </c:pt>
                <c:pt idx="11">
                  <c:v>37.289846277777777</c:v>
                </c:pt>
                <c:pt idx="12">
                  <c:v>55.20075557142858</c:v>
                </c:pt>
                <c:pt idx="13">
                  <c:v>45.450075047619052</c:v>
                </c:pt>
                <c:pt idx="14">
                  <c:v>19.865973485714289</c:v>
                </c:pt>
                <c:pt idx="15">
                  <c:v>15.047690571428571</c:v>
                </c:pt>
                <c:pt idx="16">
                  <c:v>9.6868464666666689</c:v>
                </c:pt>
                <c:pt idx="17">
                  <c:v>5.7538366666666674</c:v>
                </c:pt>
                <c:pt idx="18">
                  <c:v>18.272145166666668</c:v>
                </c:pt>
                <c:pt idx="19">
                  <c:v>10.994256238095238</c:v>
                </c:pt>
              </c:numCache>
            </c:numRef>
          </c:xVal>
          <c:yVal>
            <c:numRef>
              <c:f>'Highlanders vs Lowlanders'!$Y$178:$Y$197</c:f>
              <c:numCache>
                <c:formatCode>0.000</c:formatCode>
                <c:ptCount val="20"/>
                <c:pt idx="0">
                  <c:v>47.055476119047626</c:v>
                </c:pt>
                <c:pt idx="1">
                  <c:v>59.589347000000011</c:v>
                </c:pt>
                <c:pt idx="2">
                  <c:v>38.00920554761904</c:v>
                </c:pt>
                <c:pt idx="3">
                  <c:v>6.7190084595238107</c:v>
                </c:pt>
                <c:pt idx="4">
                  <c:v>24.748005571428575</c:v>
                </c:pt>
                <c:pt idx="5">
                  <c:v>33.466688023809532</c:v>
                </c:pt>
                <c:pt idx="6">
                  <c:v>12.331545780952382</c:v>
                </c:pt>
                <c:pt idx="7">
                  <c:v>46.954037690476198</c:v>
                </c:pt>
                <c:pt idx="8">
                  <c:v>26.588469333333332</c:v>
                </c:pt>
                <c:pt idx="9">
                  <c:v>37.605432500000013</c:v>
                </c:pt>
                <c:pt idx="10">
                  <c:v>45.380751714285715</c:v>
                </c:pt>
                <c:pt idx="11">
                  <c:v>59.081871904761911</c:v>
                </c:pt>
                <c:pt idx="12">
                  <c:v>46.189995523809522</c:v>
                </c:pt>
                <c:pt idx="13">
                  <c:v>49.920015285714285</c:v>
                </c:pt>
                <c:pt idx="14">
                  <c:v>34.989467000000005</c:v>
                </c:pt>
                <c:pt idx="15">
                  <c:v>12.608499571428572</c:v>
                </c:pt>
                <c:pt idx="16">
                  <c:v>9.0604889285714307</c:v>
                </c:pt>
                <c:pt idx="17">
                  <c:v>6.7970820952380953</c:v>
                </c:pt>
                <c:pt idx="18">
                  <c:v>24.293866999999999</c:v>
                </c:pt>
                <c:pt idx="19">
                  <c:v>10.805809952380953</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A6C0-433A-A408-4118B8837047}"/>
            </c:ext>
          </c:extLst>
        </c:ser>
        <c:ser>
          <c:idx val="1"/>
          <c:order val="1"/>
          <c:tx>
            <c:v>Line of eq</c:v>
          </c:tx>
          <c:spPr>
            <a:ln w="25400" cap="rnd">
              <a:solidFill>
                <a:schemeClr val="bg1">
                  <a:lumMod val="50000"/>
                </a:schemeClr>
              </a:solidFill>
              <a:prstDash val="sysDot"/>
              <a:round/>
            </a:ln>
            <a:effectLst/>
          </c:spPr>
          <c:marker>
            <c:symbol val="circle"/>
            <c:size val="5"/>
            <c:spPr>
              <a:solidFill>
                <a:sysClr val="window" lastClr="FFFFFF"/>
              </a:solidFill>
              <a:ln w="9525">
                <a:solidFill>
                  <a:schemeClr val="bg1"/>
                </a:solidFill>
              </a:ln>
              <a:effectLst/>
            </c:spPr>
          </c:marker>
          <c:xVal>
            <c:numRef>
              <c:f>'Highlanders vs Lowlanders'!$AG$182:$AG$183</c:f>
              <c:numCache>
                <c:formatCode>General</c:formatCode>
                <c:ptCount val="2"/>
                <c:pt idx="0">
                  <c:v>0</c:v>
                </c:pt>
                <c:pt idx="1">
                  <c:v>60</c:v>
                </c:pt>
              </c:numCache>
            </c:numRef>
          </c:xVal>
          <c:yVal>
            <c:numRef>
              <c:f>'Highlanders vs Lowlanders'!$AG$182:$AG$183</c:f>
              <c:numCache>
                <c:formatCode>General</c:formatCode>
                <c:ptCount val="2"/>
                <c:pt idx="0">
                  <c:v>0</c:v>
                </c:pt>
                <c:pt idx="1">
                  <c:v>60</c:v>
                </c:pt>
              </c:numCache>
            </c:numRef>
          </c:yVal>
          <c:smooth val="0"/>
          <c:extLst>
            <c:ext xmlns:c16="http://schemas.microsoft.com/office/drawing/2014/chart" uri="{C3380CC4-5D6E-409C-BE32-E72D297353CC}">
              <c16:uniqueId val="{00000001-89A4-4284-9164-14BEA2945F84}"/>
            </c:ext>
          </c:extLst>
        </c:ser>
        <c:dLbls>
          <c:showLegendKey val="0"/>
          <c:showVal val="0"/>
          <c:showCatName val="0"/>
          <c:showSerName val="0"/>
          <c:showPercent val="0"/>
          <c:showBubbleSize val="0"/>
        </c:dLbls>
        <c:axId val="816741088"/>
        <c:axId val="816742728"/>
      </c:scatterChart>
      <c:valAx>
        <c:axId val="8167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2728"/>
        <c:crosses val="autoZero"/>
        <c:crossBetween val="midCat"/>
      </c:valAx>
      <c:valAx>
        <c:axId val="816742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test'!$X$46:$X$47</c:f>
              <c:strCache>
                <c:ptCount val="2"/>
                <c:pt idx="0">
                  <c:v>Rectus femoris </c:v>
                </c:pt>
                <c:pt idx="1">
                  <c:v>Biceps brachii</c:v>
                </c:pt>
              </c:strCache>
            </c:strRef>
          </c:tx>
          <c:spPr>
            <a:ln w="25400" cap="rnd">
              <a:noFill/>
              <a:round/>
            </a:ln>
            <a:effectLst/>
          </c:spPr>
          <c:marker>
            <c:symbol val="circle"/>
            <c:size val="5"/>
            <c:spPr>
              <a:solidFill>
                <a:srgbClr val="FFC000"/>
              </a:solidFill>
              <a:ln w="9525">
                <a:solidFill>
                  <a:srgbClr val="FF9933"/>
                </a:solidFill>
              </a:ln>
              <a:effectLst/>
            </c:spPr>
          </c:marker>
          <c:errBars>
            <c:errDir val="x"/>
            <c:errBarType val="both"/>
            <c:errValType val="cust"/>
            <c:noEndCap val="0"/>
            <c:plus>
              <c:numRef>
                <c:f>'ME vs LN + wilcox test'!$Z$67:$Z$68</c:f>
                <c:numCache>
                  <c:formatCode>General</c:formatCode>
                  <c:ptCount val="2"/>
                  <c:pt idx="0">
                    <c:v>2.576932883153594</c:v>
                  </c:pt>
                  <c:pt idx="1">
                    <c:v>3.290338474244189</c:v>
                  </c:pt>
                </c:numCache>
              </c:numRef>
            </c:plus>
            <c:minus>
              <c:numRef>
                <c:f>'ME vs LN + wilcox test'!$Z$67:$Z$68</c:f>
                <c:numCache>
                  <c:formatCode>General</c:formatCode>
                  <c:ptCount val="2"/>
                  <c:pt idx="0">
                    <c:v>2.576932883153594</c:v>
                  </c:pt>
                  <c:pt idx="1">
                    <c:v>3.290338474244189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test'!$Y$67:$Y$68</c:f>
                <c:numCache>
                  <c:formatCode>General</c:formatCode>
                  <c:ptCount val="2"/>
                  <c:pt idx="0">
                    <c:v>10.245500367516405</c:v>
                  </c:pt>
                  <c:pt idx="1">
                    <c:v>4.9665006578015349</c:v>
                  </c:pt>
                </c:numCache>
              </c:numRef>
            </c:plus>
            <c:minus>
              <c:numRef>
                <c:f>'ME vs LN + wilcox test'!$Y$67:$Y$68</c:f>
                <c:numCache>
                  <c:formatCode>General</c:formatCode>
                  <c:ptCount val="2"/>
                  <c:pt idx="0">
                    <c:v>10.245500367516405</c:v>
                  </c:pt>
                  <c:pt idx="1">
                    <c:v>4.9665006578015349</c:v>
                  </c:pt>
                </c:numCache>
              </c:numRef>
            </c:minus>
            <c:spPr>
              <a:noFill/>
              <a:ln w="9525" cap="flat" cmpd="sng" algn="ctr">
                <a:solidFill>
                  <a:schemeClr val="tx1">
                    <a:lumMod val="65000"/>
                    <a:lumOff val="35000"/>
                  </a:schemeClr>
                </a:solidFill>
                <a:round/>
              </a:ln>
              <a:effectLst/>
            </c:spPr>
          </c:errBars>
          <c:xVal>
            <c:numRef>
              <c:f>'ME vs LN + wilcox test'!$Z$46:$Z$47</c:f>
              <c:numCache>
                <c:formatCode>0.000</c:formatCode>
                <c:ptCount val="2"/>
                <c:pt idx="0">
                  <c:v>49.239463466666663</c:v>
                </c:pt>
                <c:pt idx="1">
                  <c:v>40.007131733333338</c:v>
                </c:pt>
              </c:numCache>
            </c:numRef>
          </c:xVal>
          <c:yVal>
            <c:numRef>
              <c:f>'ME vs LN + wilcox test'!$Y$46:$Y$47</c:f>
              <c:numCache>
                <c:formatCode>0.000</c:formatCode>
                <c:ptCount val="2"/>
                <c:pt idx="0">
                  <c:v>70.268314666666654</c:v>
                </c:pt>
                <c:pt idx="1">
                  <c:v>54.677914666666666</c:v>
                </c:pt>
              </c:numCache>
            </c:numRef>
          </c:yVal>
          <c:smooth val="0"/>
          <c:extLst>
            <c:ext xmlns:c16="http://schemas.microsoft.com/office/drawing/2014/chart" uri="{C3380CC4-5D6E-409C-BE32-E72D297353CC}">
              <c16:uniqueId val="{00000000-18FA-42BF-8007-F5EEDA689BAF}"/>
            </c:ext>
          </c:extLst>
        </c:ser>
        <c:ser>
          <c:idx val="1"/>
          <c:order val="1"/>
          <c:tx>
            <c:strRef>
              <c:f>'ME vs LN + wilcox test'!$X$52:$X$65</c:f>
              <c:strCache>
                <c:ptCount val="14"/>
                <c:pt idx="0">
                  <c:v>Diaphragm </c:v>
                </c:pt>
                <c:pt idx="1">
                  <c:v>Lower trapezius </c:v>
                </c:pt>
                <c:pt idx="2">
                  <c:v>Erecor spinae </c:v>
                </c:pt>
                <c:pt idx="3">
                  <c:v>Masseter</c:v>
                </c:pt>
                <c:pt idx="4">
                  <c:v>Plantaris</c:v>
                </c:pt>
                <c:pt idx="5">
                  <c:v>Intercostals </c:v>
                </c:pt>
                <c:pt idx="6">
                  <c:v>Semitendinosus </c:v>
                </c:pt>
                <c:pt idx="7">
                  <c:v>Glut. Max</c:v>
                </c:pt>
                <c:pt idx="8">
                  <c:v>Soleus</c:v>
                </c:pt>
                <c:pt idx="9">
                  <c:v>Biceps femoris </c:v>
                </c:pt>
                <c:pt idx="10">
                  <c:v>Grastroc</c:v>
                </c:pt>
                <c:pt idx="11">
                  <c:v>EDL </c:v>
                </c:pt>
                <c:pt idx="12">
                  <c:v>Vastus lateris </c:v>
                </c:pt>
                <c:pt idx="13">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test'!$Z$73:$Z$86</c:f>
                <c:numCache>
                  <c:formatCode>General</c:formatCode>
                  <c:ptCount val="14"/>
                  <c:pt idx="0">
                    <c:v>7.3305776325058769</c:v>
                  </c:pt>
                  <c:pt idx="1">
                    <c:v>4.9888705370417741</c:v>
                  </c:pt>
                  <c:pt idx="2">
                    <c:v>4.6382820050928428</c:v>
                  </c:pt>
                  <c:pt idx="3">
                    <c:v>3.5917463419482143</c:v>
                  </c:pt>
                  <c:pt idx="4">
                    <c:v>5.6457503345633455</c:v>
                  </c:pt>
                  <c:pt idx="5">
                    <c:v>2.7537368694106505</c:v>
                  </c:pt>
                  <c:pt idx="6">
                    <c:v>3.9972874415546613</c:v>
                  </c:pt>
                  <c:pt idx="7">
                    <c:v>9.146497979310011</c:v>
                  </c:pt>
                  <c:pt idx="8">
                    <c:v>5.5214084708219788</c:v>
                  </c:pt>
                  <c:pt idx="9">
                    <c:v>8.7594239704215777</c:v>
                  </c:pt>
                  <c:pt idx="10">
                    <c:v>3.2247626507509386</c:v>
                  </c:pt>
                  <c:pt idx="11">
                    <c:v>4.3394417973634747</c:v>
                  </c:pt>
                  <c:pt idx="12">
                    <c:v>0.79346934925711343</c:v>
                  </c:pt>
                  <c:pt idx="13">
                    <c:v>5.31366030422513</c:v>
                  </c:pt>
                </c:numCache>
              </c:numRef>
            </c:plus>
            <c:minus>
              <c:numRef>
                <c:f>'ME vs LN + wilcox test'!$Z$73:$Z$86</c:f>
                <c:numCache>
                  <c:formatCode>General</c:formatCode>
                  <c:ptCount val="14"/>
                  <c:pt idx="0">
                    <c:v>7.3305776325058769</c:v>
                  </c:pt>
                  <c:pt idx="1">
                    <c:v>4.9888705370417741</c:v>
                  </c:pt>
                  <c:pt idx="2">
                    <c:v>4.6382820050928428</c:v>
                  </c:pt>
                  <c:pt idx="3">
                    <c:v>3.5917463419482143</c:v>
                  </c:pt>
                  <c:pt idx="4">
                    <c:v>5.6457503345633455</c:v>
                  </c:pt>
                  <c:pt idx="5">
                    <c:v>2.7537368694106505</c:v>
                  </c:pt>
                  <c:pt idx="6">
                    <c:v>3.9972874415546613</c:v>
                  </c:pt>
                  <c:pt idx="7">
                    <c:v>9.146497979310011</c:v>
                  </c:pt>
                  <c:pt idx="8">
                    <c:v>5.5214084708219788</c:v>
                  </c:pt>
                  <c:pt idx="9">
                    <c:v>8.7594239704215777</c:v>
                  </c:pt>
                  <c:pt idx="10">
                    <c:v>3.2247626507509386</c:v>
                  </c:pt>
                  <c:pt idx="11">
                    <c:v>4.3394417973634747</c:v>
                  </c:pt>
                  <c:pt idx="12">
                    <c:v>0.79346934925711343</c:v>
                  </c:pt>
                  <c:pt idx="13">
                    <c:v>5.31366030422513</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test'!$Y$73:$Y$86</c:f>
                <c:numCache>
                  <c:formatCode>General</c:formatCode>
                  <c:ptCount val="14"/>
                  <c:pt idx="0">
                    <c:v>9.2806868547130072</c:v>
                  </c:pt>
                  <c:pt idx="1">
                    <c:v>4.3302525674685404</c:v>
                  </c:pt>
                  <c:pt idx="2">
                    <c:v>3.899054872467171</c:v>
                  </c:pt>
                  <c:pt idx="3">
                    <c:v>6.2461268913600918</c:v>
                  </c:pt>
                  <c:pt idx="4">
                    <c:v>7.3011083086454693</c:v>
                  </c:pt>
                  <c:pt idx="5">
                    <c:v>3.461300596292022</c:v>
                  </c:pt>
                  <c:pt idx="6">
                    <c:v>2.6798022563722155</c:v>
                  </c:pt>
                  <c:pt idx="7">
                    <c:v>6.5431705250569694</c:v>
                  </c:pt>
                  <c:pt idx="8">
                    <c:v>6.4824449961191073</c:v>
                  </c:pt>
                  <c:pt idx="9">
                    <c:v>2.7436722106845473</c:v>
                  </c:pt>
                  <c:pt idx="10">
                    <c:v>5.7236355325252051</c:v>
                  </c:pt>
                  <c:pt idx="11">
                    <c:v>2.5290534072964168</c:v>
                  </c:pt>
                  <c:pt idx="12">
                    <c:v>0.92205603066291997</c:v>
                  </c:pt>
                  <c:pt idx="13">
                    <c:v>1.83135306553648</c:v>
                  </c:pt>
                </c:numCache>
              </c:numRef>
            </c:plus>
            <c:minus>
              <c:numRef>
                <c:f>'ME vs LN + wilcox test'!$Y$73:$Y$86</c:f>
                <c:numCache>
                  <c:formatCode>General</c:formatCode>
                  <c:ptCount val="14"/>
                  <c:pt idx="0">
                    <c:v>9.2806868547130072</c:v>
                  </c:pt>
                  <c:pt idx="1">
                    <c:v>4.3302525674685404</c:v>
                  </c:pt>
                  <c:pt idx="2">
                    <c:v>3.899054872467171</c:v>
                  </c:pt>
                  <c:pt idx="3">
                    <c:v>6.2461268913600918</c:v>
                  </c:pt>
                  <c:pt idx="4">
                    <c:v>7.3011083086454693</c:v>
                  </c:pt>
                  <c:pt idx="5">
                    <c:v>3.461300596292022</c:v>
                  </c:pt>
                  <c:pt idx="6">
                    <c:v>2.6798022563722155</c:v>
                  </c:pt>
                  <c:pt idx="7">
                    <c:v>6.5431705250569694</c:v>
                  </c:pt>
                  <c:pt idx="8">
                    <c:v>6.4824449961191073</c:v>
                  </c:pt>
                  <c:pt idx="9">
                    <c:v>2.7436722106845473</c:v>
                  </c:pt>
                  <c:pt idx="10">
                    <c:v>5.7236355325252051</c:v>
                  </c:pt>
                  <c:pt idx="11">
                    <c:v>2.5290534072964168</c:v>
                  </c:pt>
                  <c:pt idx="12">
                    <c:v>0.92205603066291997</c:v>
                  </c:pt>
                  <c:pt idx="13">
                    <c:v>1.83135306553648</c:v>
                  </c:pt>
                </c:numCache>
              </c:numRef>
            </c:minus>
            <c:spPr>
              <a:noFill/>
              <a:ln w="9525" cap="flat" cmpd="sng" algn="ctr">
                <a:solidFill>
                  <a:schemeClr val="tx1">
                    <a:lumMod val="65000"/>
                    <a:lumOff val="35000"/>
                  </a:schemeClr>
                </a:solidFill>
                <a:round/>
              </a:ln>
              <a:effectLst/>
            </c:spPr>
          </c:errBars>
          <c:xVal>
            <c:numRef>
              <c:f>'ME vs LN + wilcox test'!$Z$52:$Z$65</c:f>
              <c:numCache>
                <c:formatCode>0.000</c:formatCode>
                <c:ptCount val="14"/>
                <c:pt idx="0">
                  <c:v>112.0663936</c:v>
                </c:pt>
                <c:pt idx="1">
                  <c:v>50.145438933333324</c:v>
                </c:pt>
                <c:pt idx="2">
                  <c:v>18.559505066666667</c:v>
                </c:pt>
                <c:pt idx="3">
                  <c:v>54.894881066666663</c:v>
                </c:pt>
                <c:pt idx="4">
                  <c:v>29.919276799999999</c:v>
                </c:pt>
                <c:pt idx="5">
                  <c:v>60.95759786666666</c:v>
                </c:pt>
                <c:pt idx="6">
                  <c:v>32.887082666666664</c:v>
                </c:pt>
                <c:pt idx="7">
                  <c:v>41.027003733333331</c:v>
                </c:pt>
                <c:pt idx="8">
                  <c:v>39.710048</c:v>
                </c:pt>
                <c:pt idx="9">
                  <c:v>51.186964266666664</c:v>
                </c:pt>
                <c:pt idx="10">
                  <c:v>30.387746666666661</c:v>
                </c:pt>
                <c:pt idx="11">
                  <c:v>15.623313066666665</c:v>
                </c:pt>
                <c:pt idx="12">
                  <c:v>8.9743972266666656</c:v>
                </c:pt>
                <c:pt idx="13">
                  <c:v>23.072925866666662</c:v>
                </c:pt>
              </c:numCache>
            </c:numRef>
          </c:xVal>
          <c:yVal>
            <c:numRef>
              <c:f>'ME vs LN + wilcox test'!$Y$52:$Y$65</c:f>
              <c:numCache>
                <c:formatCode>0.000</c:formatCode>
                <c:ptCount val="14"/>
                <c:pt idx="0">
                  <c:v>131.73195093333328</c:v>
                </c:pt>
                <c:pt idx="1">
                  <c:v>49.734458666666661</c:v>
                </c:pt>
                <c:pt idx="2">
                  <c:v>27.041547733333328</c:v>
                </c:pt>
                <c:pt idx="3">
                  <c:v>52.414058666666662</c:v>
                </c:pt>
                <c:pt idx="4">
                  <c:v>30.683422933333325</c:v>
                </c:pt>
                <c:pt idx="5">
                  <c:v>67.884499199999993</c:v>
                </c:pt>
                <c:pt idx="6">
                  <c:v>40.515985066666666</c:v>
                </c:pt>
                <c:pt idx="7">
                  <c:v>55.885737599999992</c:v>
                </c:pt>
                <c:pt idx="8">
                  <c:v>40.567086933333329</c:v>
                </c:pt>
                <c:pt idx="9">
                  <c:v>48.228036266666663</c:v>
                </c:pt>
                <c:pt idx="10">
                  <c:v>35.634457600000005</c:v>
                </c:pt>
                <c:pt idx="11">
                  <c:v>15.36304</c:v>
                </c:pt>
                <c:pt idx="12">
                  <c:v>10.283557759999999</c:v>
                </c:pt>
                <c:pt idx="13">
                  <c:v>18.8461952</c:v>
                </c:pt>
              </c:numCache>
            </c:numRef>
          </c:yVal>
          <c:smooth val="0"/>
          <c:extLst>
            <c:ext xmlns:c16="http://schemas.microsoft.com/office/drawing/2014/chart" uri="{C3380CC4-5D6E-409C-BE32-E72D297353CC}">
              <c16:uniqueId val="{00000002-18FA-42BF-8007-F5EEDA689BAF}"/>
            </c:ext>
          </c:extLst>
        </c:ser>
        <c:ser>
          <c:idx val="2"/>
          <c:order val="2"/>
          <c:tx>
            <c:strRef>
              <c:f>'ME vs LN + wilcox test'!$X$48:$X$51</c:f>
              <c:strCache>
                <c:ptCount val="4"/>
                <c:pt idx="0">
                  <c:v>Pec. Major </c:v>
                </c:pt>
                <c:pt idx="1">
                  <c:v>Vastus medialis </c:v>
                </c:pt>
                <c:pt idx="2">
                  <c:v>Medial trapezius </c:v>
                </c:pt>
                <c:pt idx="3">
                  <c:v>Triceps </c:v>
                </c:pt>
              </c:strCache>
            </c:strRef>
          </c:tx>
          <c:spPr>
            <a:ln w="25400" cap="rnd">
              <a:solidFill>
                <a:schemeClr val="accent6">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Pt>
            <c:idx val="1"/>
            <c:marker>
              <c:symbol val="circle"/>
              <c:size val="5"/>
              <c:spPr>
                <a:solidFill>
                  <a:schemeClr val="accent1">
                    <a:lumMod val="75000"/>
                  </a:schemeClr>
                </a:solidFill>
                <a:ln w="9525">
                  <a:solidFill>
                    <a:schemeClr val="accent1">
                      <a:lumMod val="75000"/>
                    </a:schemeClr>
                  </a:solidFill>
                </a:ln>
                <a:effectLst/>
              </c:spPr>
            </c:marker>
            <c:bubble3D val="0"/>
            <c:spPr>
              <a:ln w="25400" cap="rnd">
                <a:noFill/>
                <a:round/>
              </a:ln>
              <a:effectLst/>
            </c:spPr>
            <c:extLst>
              <c:ext xmlns:c16="http://schemas.microsoft.com/office/drawing/2014/chart" uri="{C3380CC4-5D6E-409C-BE32-E72D297353CC}">
                <c16:uniqueId val="{00000007-18FA-42BF-8007-F5EEDA689BAF}"/>
              </c:ext>
            </c:extLst>
          </c:dPt>
          <c:dPt>
            <c:idx val="2"/>
            <c:marker>
              <c:symbol val="circle"/>
              <c:size val="5"/>
              <c:spPr>
                <a:solidFill>
                  <a:schemeClr val="accent1">
                    <a:lumMod val="75000"/>
                  </a:schemeClr>
                </a:solidFill>
                <a:ln w="9525">
                  <a:solidFill>
                    <a:schemeClr val="accent1">
                      <a:lumMod val="75000"/>
                    </a:schemeClr>
                  </a:solidFill>
                </a:ln>
                <a:effectLst/>
              </c:spPr>
            </c:marker>
            <c:bubble3D val="0"/>
            <c:spPr>
              <a:ln w="25400" cap="rnd">
                <a:noFill/>
                <a:round/>
              </a:ln>
              <a:effectLst/>
            </c:spPr>
            <c:extLst>
              <c:ext xmlns:c16="http://schemas.microsoft.com/office/drawing/2014/chart" uri="{C3380CC4-5D6E-409C-BE32-E72D297353CC}">
                <c16:uniqueId val="{00000006-18FA-42BF-8007-F5EEDA689BAF}"/>
              </c:ext>
            </c:extLst>
          </c:dPt>
          <c:dPt>
            <c:idx val="3"/>
            <c:marker>
              <c:symbol val="circle"/>
              <c:size val="5"/>
              <c:spPr>
                <a:solidFill>
                  <a:schemeClr val="accent1">
                    <a:lumMod val="75000"/>
                  </a:schemeClr>
                </a:solidFill>
                <a:ln w="9525">
                  <a:solidFill>
                    <a:schemeClr val="accent1">
                      <a:lumMod val="75000"/>
                    </a:schemeClr>
                  </a:solidFill>
                </a:ln>
                <a:effectLst/>
              </c:spPr>
            </c:marker>
            <c:bubble3D val="0"/>
            <c:spPr>
              <a:ln w="25400" cap="rnd">
                <a:noFill/>
                <a:round/>
              </a:ln>
              <a:effectLst/>
            </c:spPr>
            <c:extLst>
              <c:ext xmlns:c16="http://schemas.microsoft.com/office/drawing/2014/chart" uri="{C3380CC4-5D6E-409C-BE32-E72D297353CC}">
                <c16:uniqueId val="{00000005-18FA-42BF-8007-F5EEDA689BAF}"/>
              </c:ext>
            </c:extLst>
          </c:dPt>
          <c:errBars>
            <c:errDir val="x"/>
            <c:errBarType val="both"/>
            <c:errValType val="cust"/>
            <c:noEndCap val="0"/>
            <c:plus>
              <c:numRef>
                <c:f>'ME vs LN + wilcox test'!$Z$69:$Z$72</c:f>
                <c:numCache>
                  <c:formatCode>General</c:formatCode>
                  <c:ptCount val="4"/>
                  <c:pt idx="0">
                    <c:v>3.2326047395545272</c:v>
                  </c:pt>
                  <c:pt idx="1">
                    <c:v>5.8646945763469276</c:v>
                  </c:pt>
                  <c:pt idx="2">
                    <c:v>2.6427502931760607</c:v>
                  </c:pt>
                  <c:pt idx="3">
                    <c:v>2.4250500415326885</c:v>
                  </c:pt>
                </c:numCache>
              </c:numRef>
            </c:plus>
            <c:minus>
              <c:numRef>
                <c:f>'ME vs LN + wilcox test'!$Z$69:$Z$72</c:f>
                <c:numCache>
                  <c:formatCode>General</c:formatCode>
                  <c:ptCount val="4"/>
                  <c:pt idx="0">
                    <c:v>3.2326047395545272</c:v>
                  </c:pt>
                  <c:pt idx="1">
                    <c:v>5.8646945763469276</c:v>
                  </c:pt>
                  <c:pt idx="2">
                    <c:v>2.6427502931760607</c:v>
                  </c:pt>
                  <c:pt idx="3">
                    <c:v>2.4250500415326885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test'!$Y$69:$Y$72</c:f>
                <c:numCache>
                  <c:formatCode>General</c:formatCode>
                  <c:ptCount val="4"/>
                  <c:pt idx="0">
                    <c:v>6.0724558449178421</c:v>
                  </c:pt>
                  <c:pt idx="1">
                    <c:v>4.602964203976982</c:v>
                  </c:pt>
                  <c:pt idx="2">
                    <c:v>26.385793370364837</c:v>
                  </c:pt>
                  <c:pt idx="3">
                    <c:v>4.6678424500669475</c:v>
                  </c:pt>
                </c:numCache>
              </c:numRef>
            </c:plus>
            <c:minus>
              <c:numRef>
                <c:f>'ME vs LN + wilcox test'!$Y$69:$Y$72</c:f>
                <c:numCache>
                  <c:formatCode>General</c:formatCode>
                  <c:ptCount val="4"/>
                  <c:pt idx="0">
                    <c:v>6.0724558449178421</c:v>
                  </c:pt>
                  <c:pt idx="1">
                    <c:v>4.602964203976982</c:v>
                  </c:pt>
                  <c:pt idx="2">
                    <c:v>26.385793370364837</c:v>
                  </c:pt>
                  <c:pt idx="3">
                    <c:v>4.6678424500669475</c:v>
                  </c:pt>
                </c:numCache>
              </c:numRef>
            </c:minus>
            <c:spPr>
              <a:noFill/>
              <a:ln w="9525" cap="flat" cmpd="sng" algn="ctr">
                <a:solidFill>
                  <a:schemeClr val="tx1">
                    <a:lumMod val="65000"/>
                    <a:lumOff val="35000"/>
                  </a:schemeClr>
                </a:solidFill>
                <a:round/>
              </a:ln>
              <a:effectLst/>
            </c:spPr>
          </c:errBars>
          <c:xVal>
            <c:numRef>
              <c:f>'ME vs LN + wilcox test'!$Z$48:$Z$51</c:f>
              <c:numCache>
                <c:formatCode>0.000</c:formatCode>
                <c:ptCount val="4"/>
                <c:pt idx="0">
                  <c:v>52.832184533333326</c:v>
                </c:pt>
                <c:pt idx="1">
                  <c:v>38.265250986666658</c:v>
                </c:pt>
                <c:pt idx="2">
                  <c:v>51.974929066666661</c:v>
                </c:pt>
                <c:pt idx="3">
                  <c:v>12.741687466666667</c:v>
                </c:pt>
              </c:numCache>
            </c:numRef>
          </c:xVal>
          <c:yVal>
            <c:numRef>
              <c:f>'ME vs LN + wilcox test'!$Y$48:$Y$51</c:f>
              <c:numCache>
                <c:formatCode>0.000</c:formatCode>
                <c:ptCount val="4"/>
                <c:pt idx="0">
                  <c:v>74.762463999999994</c:v>
                </c:pt>
                <c:pt idx="1">
                  <c:v>55.302310186666659</c:v>
                </c:pt>
                <c:pt idx="2">
                  <c:v>88.239498666666663</c:v>
                </c:pt>
                <c:pt idx="3">
                  <c:v>32.461378133333334</c:v>
                </c:pt>
              </c:numCache>
            </c:numRef>
          </c:yVal>
          <c:smooth val="0"/>
          <c:extLst>
            <c:ext xmlns:c16="http://schemas.microsoft.com/office/drawing/2014/chart" uri="{C3380CC4-5D6E-409C-BE32-E72D297353CC}">
              <c16:uniqueId val="{00000003-18FA-42BF-8007-F5EEDA689BAF}"/>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prstDash val="sysDot"/>
              </a:ln>
              <a:effectLst/>
            </c:spPr>
          </c:marker>
          <c:xVal>
            <c:numLit>
              <c:formatCode>General</c:formatCode>
              <c:ptCount val="2"/>
              <c:pt idx="0">
                <c:v>0</c:v>
              </c:pt>
              <c:pt idx="1">
                <c:v>140</c:v>
              </c:pt>
            </c:numLit>
          </c:xVal>
          <c:yVal>
            <c:numLit>
              <c:formatCode>General</c:formatCode>
              <c:ptCount val="2"/>
              <c:pt idx="0">
                <c:v>0</c:v>
              </c:pt>
              <c:pt idx="1">
                <c:v>140</c:v>
              </c:pt>
            </c:numLit>
          </c:yVal>
          <c:smooth val="0"/>
          <c:extLst>
            <c:ext xmlns:c16="http://schemas.microsoft.com/office/drawing/2014/chart" uri="{C3380CC4-5D6E-409C-BE32-E72D297353CC}">
              <c16:uniqueId val="{00000004-18FA-42BF-8007-F5EEDA689BAF}"/>
            </c:ext>
          </c:extLst>
        </c:ser>
        <c:dLbls>
          <c:showLegendKey val="0"/>
          <c:showVal val="0"/>
          <c:showCatName val="0"/>
          <c:showSerName val="0"/>
          <c:showPercent val="0"/>
          <c:showBubbleSize val="0"/>
        </c:dLbls>
        <c:axId val="786438032"/>
        <c:axId val="786440328"/>
      </c:scatterChart>
      <c:valAx>
        <c:axId val="786438032"/>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0328"/>
        <c:crosses val="autoZero"/>
        <c:crossBetween val="midCat"/>
      </c:valAx>
      <c:valAx>
        <c:axId val="786440328"/>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38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Normoxia-CS</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36C0400F-D2AE-44EF-A805-9E53C4E4221F}"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807-4F6F-972F-BB8E9BBBA734}"/>
                </c:ext>
              </c:extLst>
            </c:dLbl>
            <c:dLbl>
              <c:idx val="1"/>
              <c:tx>
                <c:rich>
                  <a:bodyPr/>
                  <a:lstStyle/>
                  <a:p>
                    <a:fld id="{247BFDBC-AEE6-4BDF-A4DE-9AA092BE8385}"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807-4F6F-972F-BB8E9BBBA734}"/>
                </c:ext>
              </c:extLst>
            </c:dLbl>
            <c:dLbl>
              <c:idx val="2"/>
              <c:tx>
                <c:rich>
                  <a:bodyPr/>
                  <a:lstStyle/>
                  <a:p>
                    <a:fld id="{DBC2BE5B-2F13-4461-9061-99332906001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07-4F6F-972F-BB8E9BBBA734}"/>
                </c:ext>
              </c:extLst>
            </c:dLbl>
            <c:dLbl>
              <c:idx val="3"/>
              <c:tx>
                <c:rich>
                  <a:bodyPr/>
                  <a:lstStyle/>
                  <a:p>
                    <a:fld id="{60D1D310-F79F-45B9-9AE8-8057CBAD328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07-4F6F-972F-BB8E9BBBA734}"/>
                </c:ext>
              </c:extLst>
            </c:dLbl>
            <c:dLbl>
              <c:idx val="4"/>
              <c:tx>
                <c:rich>
                  <a:bodyPr/>
                  <a:lstStyle/>
                  <a:p>
                    <a:fld id="{383A2EB2-6994-45DB-AAA5-9E062FCDA64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807-4F6F-972F-BB8E9BBBA734}"/>
                </c:ext>
              </c:extLst>
            </c:dLbl>
            <c:dLbl>
              <c:idx val="5"/>
              <c:tx>
                <c:rich>
                  <a:bodyPr/>
                  <a:lstStyle/>
                  <a:p>
                    <a:fld id="{1D3E6D7C-7A98-4FE1-9C34-272905A0CB8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807-4F6F-972F-BB8E9BBBA734}"/>
                </c:ext>
              </c:extLst>
            </c:dLbl>
            <c:dLbl>
              <c:idx val="6"/>
              <c:tx>
                <c:rich>
                  <a:bodyPr/>
                  <a:lstStyle/>
                  <a:p>
                    <a:fld id="{05A1776B-AC90-4BF0-9F8A-339FAAC2C6E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807-4F6F-972F-BB8E9BBBA734}"/>
                </c:ext>
              </c:extLst>
            </c:dLbl>
            <c:dLbl>
              <c:idx val="7"/>
              <c:tx>
                <c:rich>
                  <a:bodyPr/>
                  <a:lstStyle/>
                  <a:p>
                    <a:fld id="{2D77A0DF-F5E0-4E12-8316-0390F9147EC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807-4F6F-972F-BB8E9BBBA734}"/>
                </c:ext>
              </c:extLst>
            </c:dLbl>
            <c:dLbl>
              <c:idx val="8"/>
              <c:tx>
                <c:rich>
                  <a:bodyPr/>
                  <a:lstStyle/>
                  <a:p>
                    <a:fld id="{120E40C5-EFF6-4034-96B2-02291AB013CF}"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807-4F6F-972F-BB8E9BBBA734}"/>
                </c:ext>
              </c:extLst>
            </c:dLbl>
            <c:dLbl>
              <c:idx val="9"/>
              <c:tx>
                <c:rich>
                  <a:bodyPr/>
                  <a:lstStyle/>
                  <a:p>
                    <a:fld id="{C7655489-F282-418A-B3E1-5B2BFFFAC41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807-4F6F-972F-BB8E9BBBA734}"/>
                </c:ext>
              </c:extLst>
            </c:dLbl>
            <c:dLbl>
              <c:idx val="10"/>
              <c:tx>
                <c:rich>
                  <a:bodyPr/>
                  <a:lstStyle/>
                  <a:p>
                    <a:fld id="{DCC779E1-A284-4337-A346-50B5F292762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807-4F6F-972F-BB8E9BBBA734}"/>
                </c:ext>
              </c:extLst>
            </c:dLbl>
            <c:dLbl>
              <c:idx val="11"/>
              <c:tx>
                <c:rich>
                  <a:bodyPr/>
                  <a:lstStyle/>
                  <a:p>
                    <a:fld id="{F06E2BB0-97E5-4DEC-9AE5-87EFD1742D4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807-4F6F-972F-BB8E9BBBA734}"/>
                </c:ext>
              </c:extLst>
            </c:dLbl>
            <c:dLbl>
              <c:idx val="12"/>
              <c:tx>
                <c:rich>
                  <a:bodyPr/>
                  <a:lstStyle/>
                  <a:p>
                    <a:fld id="{28E515CE-CEE5-4A5F-AEF1-AD8D6A0BB58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807-4F6F-972F-BB8E9BBBA734}"/>
                </c:ext>
              </c:extLst>
            </c:dLbl>
            <c:dLbl>
              <c:idx val="13"/>
              <c:tx>
                <c:rich>
                  <a:bodyPr/>
                  <a:lstStyle/>
                  <a:p>
                    <a:fld id="{3A778D09-57DF-4626-A122-440BCC7E859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807-4F6F-972F-BB8E9BBBA734}"/>
                </c:ext>
              </c:extLst>
            </c:dLbl>
            <c:dLbl>
              <c:idx val="14"/>
              <c:tx>
                <c:rich>
                  <a:bodyPr/>
                  <a:lstStyle/>
                  <a:p>
                    <a:fld id="{B050696D-2A68-4136-BA06-508A0577170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807-4F6F-972F-BB8E9BBBA734}"/>
                </c:ext>
              </c:extLst>
            </c:dLbl>
            <c:dLbl>
              <c:idx val="15"/>
              <c:tx>
                <c:rich>
                  <a:bodyPr/>
                  <a:lstStyle/>
                  <a:p>
                    <a:fld id="{5D043CBB-F9DC-4D98-A750-0DC80EC7CD1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807-4F6F-972F-BB8E9BBBA734}"/>
                </c:ext>
              </c:extLst>
            </c:dLbl>
            <c:dLbl>
              <c:idx val="16"/>
              <c:tx>
                <c:rich>
                  <a:bodyPr/>
                  <a:lstStyle/>
                  <a:p>
                    <a:fld id="{8CF7E590-9BF7-4B1D-8F51-B3570D8C61B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807-4F6F-972F-BB8E9BBBA734}"/>
                </c:ext>
              </c:extLst>
            </c:dLbl>
            <c:dLbl>
              <c:idx val="17"/>
              <c:tx>
                <c:rich>
                  <a:bodyPr/>
                  <a:lstStyle/>
                  <a:p>
                    <a:fld id="{12C38C64-7181-4ABC-92F6-FD93A1D6C98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807-4F6F-972F-BB8E9BBBA734}"/>
                </c:ext>
              </c:extLst>
            </c:dLbl>
            <c:dLbl>
              <c:idx val="18"/>
              <c:tx>
                <c:rich>
                  <a:bodyPr/>
                  <a:lstStyle/>
                  <a:p>
                    <a:fld id="{3130DDA4-0271-4750-940F-ADEB43E0C3E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807-4F6F-972F-BB8E9BBBA734}"/>
                </c:ext>
              </c:extLst>
            </c:dLbl>
            <c:dLbl>
              <c:idx val="19"/>
              <c:tx>
                <c:rich>
                  <a:bodyPr/>
                  <a:lstStyle/>
                  <a:p>
                    <a:fld id="{4F152B19-8FDB-4D88-820B-246E3E9E27A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807-4F6F-972F-BB8E9BBBA7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Lowlanders'!$Z$199:$Z$218</c:f>
                <c:numCache>
                  <c:formatCode>General</c:formatCode>
                  <c:ptCount val="20"/>
                  <c:pt idx="0">
                    <c:v>4.0628888040052775</c:v>
                  </c:pt>
                  <c:pt idx="1">
                    <c:v>7.0808140553687915</c:v>
                  </c:pt>
                  <c:pt idx="2">
                    <c:v>2.5474585216542436</c:v>
                  </c:pt>
                  <c:pt idx="3">
                    <c:v>0.69075065016048109</c:v>
                  </c:pt>
                  <c:pt idx="4">
                    <c:v>1.376927209585125</c:v>
                  </c:pt>
                  <c:pt idx="5">
                    <c:v>1.8383967055547827</c:v>
                  </c:pt>
                  <c:pt idx="6">
                    <c:v>0.8170006016636594</c:v>
                  </c:pt>
                  <c:pt idx="7">
                    <c:v>6.8349069666797178</c:v>
                  </c:pt>
                  <c:pt idx="8">
                    <c:v>5.8141158345972599</c:v>
                  </c:pt>
                  <c:pt idx="9">
                    <c:v>2.1208222585296785</c:v>
                  </c:pt>
                  <c:pt idx="10">
                    <c:v>5.4019690542074033</c:v>
                  </c:pt>
                  <c:pt idx="11">
                    <c:v>4.6444001315951038</c:v>
                  </c:pt>
                  <c:pt idx="12">
                    <c:v>6.6426969983035775</c:v>
                  </c:pt>
                  <c:pt idx="13">
                    <c:v>1.6021250944220942</c:v>
                  </c:pt>
                  <c:pt idx="14">
                    <c:v>1.9817827261118763</c:v>
                  </c:pt>
                  <c:pt idx="15">
                    <c:v>1.3124324973702286</c:v>
                  </c:pt>
                  <c:pt idx="16">
                    <c:v>5.1265008091344066</c:v>
                  </c:pt>
                  <c:pt idx="17">
                    <c:v>0.5850594472089391</c:v>
                  </c:pt>
                  <c:pt idx="18">
                    <c:v>4.1999092721979121</c:v>
                  </c:pt>
                  <c:pt idx="19">
                    <c:v>0.95126053223418805</c:v>
                  </c:pt>
                </c:numCache>
              </c:numRef>
            </c:plus>
            <c:minus>
              <c:numRef>
                <c:f>'Highlanders vs Lowlanders'!$Z$199:$Z$218</c:f>
                <c:numCache>
                  <c:formatCode>General</c:formatCode>
                  <c:ptCount val="20"/>
                  <c:pt idx="0">
                    <c:v>4.0628888040052775</c:v>
                  </c:pt>
                  <c:pt idx="1">
                    <c:v>7.0808140553687915</c:v>
                  </c:pt>
                  <c:pt idx="2">
                    <c:v>2.5474585216542436</c:v>
                  </c:pt>
                  <c:pt idx="3">
                    <c:v>0.69075065016048109</c:v>
                  </c:pt>
                  <c:pt idx="4">
                    <c:v>1.376927209585125</c:v>
                  </c:pt>
                  <c:pt idx="5">
                    <c:v>1.8383967055547827</c:v>
                  </c:pt>
                  <c:pt idx="6">
                    <c:v>0.8170006016636594</c:v>
                  </c:pt>
                  <c:pt idx="7">
                    <c:v>6.8349069666797178</c:v>
                  </c:pt>
                  <c:pt idx="8">
                    <c:v>5.8141158345972599</c:v>
                  </c:pt>
                  <c:pt idx="9">
                    <c:v>2.1208222585296785</c:v>
                  </c:pt>
                  <c:pt idx="10">
                    <c:v>5.4019690542074033</c:v>
                  </c:pt>
                  <c:pt idx="11">
                    <c:v>4.6444001315951038</c:v>
                  </c:pt>
                  <c:pt idx="12">
                    <c:v>6.6426969983035775</c:v>
                  </c:pt>
                  <c:pt idx="13">
                    <c:v>1.6021250944220942</c:v>
                  </c:pt>
                  <c:pt idx="14">
                    <c:v>1.9817827261118763</c:v>
                  </c:pt>
                  <c:pt idx="15">
                    <c:v>1.3124324973702286</c:v>
                  </c:pt>
                  <c:pt idx="16">
                    <c:v>5.1265008091344066</c:v>
                  </c:pt>
                  <c:pt idx="17">
                    <c:v>0.5850594472089391</c:v>
                  </c:pt>
                  <c:pt idx="18">
                    <c:v>4.1999092721979121</c:v>
                  </c:pt>
                  <c:pt idx="19">
                    <c:v>0.95126053223418805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Lowlanders'!$X$199:$X$218</c:f>
                <c:numCache>
                  <c:formatCode>General</c:formatCode>
                  <c:ptCount val="20"/>
                  <c:pt idx="0">
                    <c:v>6.4323052664583527</c:v>
                  </c:pt>
                  <c:pt idx="1">
                    <c:v>5.7962227742789656</c:v>
                  </c:pt>
                  <c:pt idx="2">
                    <c:v>3.0299638152179771</c:v>
                  </c:pt>
                  <c:pt idx="3">
                    <c:v>0.3383328583259132</c:v>
                  </c:pt>
                  <c:pt idx="4">
                    <c:v>0.63440867346785812</c:v>
                  </c:pt>
                  <c:pt idx="5">
                    <c:v>2.0397776123846709</c:v>
                  </c:pt>
                  <c:pt idx="6">
                    <c:v>0.78512168384792635</c:v>
                  </c:pt>
                  <c:pt idx="7">
                    <c:v>1.9594655249608919</c:v>
                  </c:pt>
                  <c:pt idx="8">
                    <c:v>4.3433459745790932</c:v>
                  </c:pt>
                  <c:pt idx="9">
                    <c:v>3.8704774055682378</c:v>
                  </c:pt>
                  <c:pt idx="10">
                    <c:v>4.4459138510904301</c:v>
                  </c:pt>
                  <c:pt idx="11">
                    <c:v>7.0144475978617367</c:v>
                  </c:pt>
                  <c:pt idx="12">
                    <c:v>3.7401804369534077</c:v>
                  </c:pt>
                  <c:pt idx="13">
                    <c:v>6.1345438204425244</c:v>
                  </c:pt>
                  <c:pt idx="14">
                    <c:v>2.0581032279063041</c:v>
                  </c:pt>
                  <c:pt idx="15">
                    <c:v>2.0516182842216586</c:v>
                  </c:pt>
                  <c:pt idx="16">
                    <c:v>0.67165318518192541</c:v>
                  </c:pt>
                  <c:pt idx="17">
                    <c:v>0.43969539760468918</c:v>
                  </c:pt>
                  <c:pt idx="18">
                    <c:v>5.2750213915172717</c:v>
                  </c:pt>
                  <c:pt idx="19">
                    <c:v>3.1190824647529807</c:v>
                  </c:pt>
                </c:numCache>
              </c:numRef>
            </c:plus>
            <c:minus>
              <c:numRef>
                <c:f>'Highlanders vs Lowlanders'!$X$199:$X$218</c:f>
                <c:numCache>
                  <c:formatCode>General</c:formatCode>
                  <c:ptCount val="20"/>
                  <c:pt idx="0">
                    <c:v>6.4323052664583527</c:v>
                  </c:pt>
                  <c:pt idx="1">
                    <c:v>5.7962227742789656</c:v>
                  </c:pt>
                  <c:pt idx="2">
                    <c:v>3.0299638152179771</c:v>
                  </c:pt>
                  <c:pt idx="3">
                    <c:v>0.3383328583259132</c:v>
                  </c:pt>
                  <c:pt idx="4">
                    <c:v>0.63440867346785812</c:v>
                  </c:pt>
                  <c:pt idx="5">
                    <c:v>2.0397776123846709</c:v>
                  </c:pt>
                  <c:pt idx="6">
                    <c:v>0.78512168384792635</c:v>
                  </c:pt>
                  <c:pt idx="7">
                    <c:v>1.9594655249608919</c:v>
                  </c:pt>
                  <c:pt idx="8">
                    <c:v>4.3433459745790932</c:v>
                  </c:pt>
                  <c:pt idx="9">
                    <c:v>3.8704774055682378</c:v>
                  </c:pt>
                  <c:pt idx="10">
                    <c:v>4.4459138510904301</c:v>
                  </c:pt>
                  <c:pt idx="11">
                    <c:v>7.0144475978617367</c:v>
                  </c:pt>
                  <c:pt idx="12">
                    <c:v>3.7401804369534077</c:v>
                  </c:pt>
                  <c:pt idx="13">
                    <c:v>6.1345438204425244</c:v>
                  </c:pt>
                  <c:pt idx="14">
                    <c:v>2.0581032279063041</c:v>
                  </c:pt>
                  <c:pt idx="15">
                    <c:v>2.0516182842216586</c:v>
                  </c:pt>
                  <c:pt idx="16">
                    <c:v>0.67165318518192541</c:v>
                  </c:pt>
                  <c:pt idx="17">
                    <c:v>0.43969539760468918</c:v>
                  </c:pt>
                  <c:pt idx="18">
                    <c:v>5.2750213915172717</c:v>
                  </c:pt>
                  <c:pt idx="19">
                    <c:v>3.1190824647529807</c:v>
                  </c:pt>
                </c:numCache>
              </c:numRef>
            </c:minus>
            <c:spPr>
              <a:noFill/>
              <a:ln w="9525" cap="flat" cmpd="sng" algn="ctr">
                <a:solidFill>
                  <a:schemeClr val="tx1">
                    <a:lumMod val="65000"/>
                    <a:lumOff val="35000"/>
                  </a:schemeClr>
                </a:solidFill>
                <a:round/>
              </a:ln>
              <a:effectLst/>
            </c:spPr>
          </c:errBars>
          <c:xVal>
            <c:numRef>
              <c:f>'Highlanders vs Lowlanders'!$Z$178:$Z$197</c:f>
              <c:numCache>
                <c:formatCode>0.000</c:formatCode>
                <c:ptCount val="20"/>
                <c:pt idx="0">
                  <c:v>51.482379300000005</c:v>
                </c:pt>
                <c:pt idx="1">
                  <c:v>39.974210800000002</c:v>
                </c:pt>
                <c:pt idx="2">
                  <c:v>33.470790833333339</c:v>
                </c:pt>
                <c:pt idx="3">
                  <c:v>5.5834993333333331</c:v>
                </c:pt>
                <c:pt idx="4">
                  <c:v>20.373731533333334</c:v>
                </c:pt>
                <c:pt idx="5">
                  <c:v>30.112768566666666</c:v>
                </c:pt>
                <c:pt idx="6">
                  <c:v>12.135029693333333</c:v>
                </c:pt>
                <c:pt idx="7">
                  <c:v>41.441389633333337</c:v>
                </c:pt>
                <c:pt idx="8">
                  <c:v>30.780352266666664</c:v>
                </c:pt>
                <c:pt idx="9">
                  <c:v>32.181475866666673</c:v>
                </c:pt>
                <c:pt idx="10">
                  <c:v>40.839465033333333</c:v>
                </c:pt>
                <c:pt idx="11">
                  <c:v>35.131876933333324</c:v>
                </c:pt>
                <c:pt idx="12">
                  <c:v>50.911848266666667</c:v>
                </c:pt>
                <c:pt idx="13">
                  <c:v>41.524775700000006</c:v>
                </c:pt>
                <c:pt idx="14">
                  <c:v>20.66677116666667</c:v>
                </c:pt>
                <c:pt idx="15">
                  <c:v>8.6647234333333323</c:v>
                </c:pt>
                <c:pt idx="16">
                  <c:v>10.588307286666666</c:v>
                </c:pt>
                <c:pt idx="17">
                  <c:v>5.4630747999999993</c:v>
                </c:pt>
                <c:pt idx="18">
                  <c:v>18.156969400000001</c:v>
                </c:pt>
                <c:pt idx="19">
                  <c:v>8.0023885000000003</c:v>
                </c:pt>
              </c:numCache>
            </c:numRef>
          </c:xVal>
          <c:yVal>
            <c:numRef>
              <c:f>'Highlanders vs Lowlanders'!$X$178:$X$197</c:f>
              <c:numCache>
                <c:formatCode>0.000</c:formatCode>
                <c:ptCount val="20"/>
                <c:pt idx="0">
                  <c:v>41.728883400000008</c:v>
                </c:pt>
                <c:pt idx="1">
                  <c:v>37.024998133333341</c:v>
                </c:pt>
                <c:pt idx="2">
                  <c:v>42.672373966666669</c:v>
                </c:pt>
                <c:pt idx="3">
                  <c:v>6.6277761233333337</c:v>
                </c:pt>
                <c:pt idx="4">
                  <c:v>22.109290700000003</c:v>
                </c:pt>
                <c:pt idx="5">
                  <c:v>33.178345399999998</c:v>
                </c:pt>
                <c:pt idx="6">
                  <c:v>12.898893599999999</c:v>
                </c:pt>
                <c:pt idx="7">
                  <c:v>42.862022799999998</c:v>
                </c:pt>
                <c:pt idx="8">
                  <c:v>33.229347566666668</c:v>
                </c:pt>
                <c:pt idx="9">
                  <c:v>33.351257600000004</c:v>
                </c:pt>
                <c:pt idx="10">
                  <c:v>45.828368233333329</c:v>
                </c:pt>
                <c:pt idx="11">
                  <c:v>51.826124000000007</c:v>
                </c:pt>
                <c:pt idx="12">
                  <c:v>62.631056799999996</c:v>
                </c:pt>
                <c:pt idx="13">
                  <c:v>42.282974900000006</c:v>
                </c:pt>
                <c:pt idx="14">
                  <c:v>32.689120733333333</c:v>
                </c:pt>
                <c:pt idx="15">
                  <c:v>9.1620688333333327</c:v>
                </c:pt>
                <c:pt idx="16">
                  <c:v>4.9771677500000004</c:v>
                </c:pt>
                <c:pt idx="17">
                  <c:v>5.2705539999999997</c:v>
                </c:pt>
                <c:pt idx="18">
                  <c:v>25.574268966666668</c:v>
                </c:pt>
                <c:pt idx="19">
                  <c:v>16.899543166666668</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A17C-47B0-9979-D2F62FB02CC1}"/>
            </c:ext>
          </c:extLst>
        </c:ser>
        <c:ser>
          <c:idx val="1"/>
          <c:order val="1"/>
          <c:tx>
            <c:v>Line of eq</c:v>
          </c:tx>
          <c:spPr>
            <a:ln w="25400" cap="rnd">
              <a:solidFill>
                <a:schemeClr val="bg1">
                  <a:lumMod val="50000"/>
                </a:schemeClr>
              </a:solidFill>
              <a:prstDash val="sysDot"/>
              <a:round/>
            </a:ln>
            <a:effectLst/>
          </c:spPr>
          <c:marker>
            <c:symbol val="circle"/>
            <c:size val="5"/>
            <c:spPr>
              <a:solidFill>
                <a:sysClr val="window" lastClr="FFFFFF"/>
              </a:solidFill>
              <a:ln w="9525">
                <a:solidFill>
                  <a:schemeClr val="bg1"/>
                </a:solidFill>
              </a:ln>
              <a:effectLst/>
            </c:spPr>
          </c:marker>
          <c:xVal>
            <c:numRef>
              <c:f>'Highlanders vs Lowlanders'!$AF$182:$AF$183</c:f>
              <c:numCache>
                <c:formatCode>General</c:formatCode>
                <c:ptCount val="2"/>
                <c:pt idx="0">
                  <c:v>0</c:v>
                </c:pt>
                <c:pt idx="1">
                  <c:v>60</c:v>
                </c:pt>
              </c:numCache>
            </c:numRef>
          </c:xVal>
          <c:yVal>
            <c:numRef>
              <c:f>'Highlanders vs Lowlanders'!$AF$182:$AF$183</c:f>
              <c:numCache>
                <c:formatCode>General</c:formatCode>
                <c:ptCount val="2"/>
                <c:pt idx="0">
                  <c:v>0</c:v>
                </c:pt>
                <c:pt idx="1">
                  <c:v>60</c:v>
                </c:pt>
              </c:numCache>
            </c:numRef>
          </c:yVal>
          <c:smooth val="0"/>
          <c:extLst>
            <c:ext xmlns:c16="http://schemas.microsoft.com/office/drawing/2014/chart" uri="{C3380CC4-5D6E-409C-BE32-E72D297353CC}">
              <c16:uniqueId val="{00000001-087E-4027-AD98-AEFDD5DAD451}"/>
            </c:ext>
          </c:extLst>
        </c:ser>
        <c:dLbls>
          <c:showLegendKey val="0"/>
          <c:showVal val="0"/>
          <c:showCatName val="0"/>
          <c:showSerName val="0"/>
          <c:showPercent val="0"/>
          <c:showBubbleSize val="0"/>
        </c:dLbls>
        <c:axId val="622967632"/>
        <c:axId val="622961400"/>
      </c:scatterChart>
      <c:valAx>
        <c:axId val="62296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1400"/>
        <c:crosses val="autoZero"/>
        <c:crossBetween val="midCat"/>
      </c:valAx>
      <c:valAx>
        <c:axId val="622961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6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Hypoxia-PK</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480BE28-39D8-45D9-B53B-FA9B0EFC935F}"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6FF-415D-89AB-89D27824A7A6}"/>
                </c:ext>
              </c:extLst>
            </c:dLbl>
            <c:dLbl>
              <c:idx val="1"/>
              <c:tx>
                <c:rich>
                  <a:bodyPr/>
                  <a:lstStyle/>
                  <a:p>
                    <a:fld id="{0D7FD109-69A6-4C2E-8BFD-20DB66B768C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FF-415D-89AB-89D27824A7A6}"/>
                </c:ext>
              </c:extLst>
            </c:dLbl>
            <c:dLbl>
              <c:idx val="2"/>
              <c:tx>
                <c:rich>
                  <a:bodyPr/>
                  <a:lstStyle/>
                  <a:p>
                    <a:fld id="{C3957815-2EFB-4715-9B10-470C5BBD139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6FF-415D-89AB-89D27824A7A6}"/>
                </c:ext>
              </c:extLst>
            </c:dLbl>
            <c:dLbl>
              <c:idx val="3"/>
              <c:tx>
                <c:rich>
                  <a:bodyPr/>
                  <a:lstStyle/>
                  <a:p>
                    <a:fld id="{35719685-1ECE-4EB9-9DEC-2B5AB60EF03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FF-415D-89AB-89D27824A7A6}"/>
                </c:ext>
              </c:extLst>
            </c:dLbl>
            <c:dLbl>
              <c:idx val="4"/>
              <c:tx>
                <c:rich>
                  <a:bodyPr/>
                  <a:lstStyle/>
                  <a:p>
                    <a:fld id="{73EC7427-3FD0-4D2A-9C42-1A7DF7DD6B3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6FF-415D-89AB-89D27824A7A6}"/>
                </c:ext>
              </c:extLst>
            </c:dLbl>
            <c:dLbl>
              <c:idx val="5"/>
              <c:tx>
                <c:rich>
                  <a:bodyPr/>
                  <a:lstStyle/>
                  <a:p>
                    <a:fld id="{8EC034CD-E09A-4317-877E-92F493FC2B5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FF-415D-89AB-89D27824A7A6}"/>
                </c:ext>
              </c:extLst>
            </c:dLbl>
            <c:dLbl>
              <c:idx val="6"/>
              <c:tx>
                <c:rich>
                  <a:bodyPr/>
                  <a:lstStyle/>
                  <a:p>
                    <a:fld id="{6C783770-2FF7-4CCD-B091-30BF73C7C11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6FF-415D-89AB-89D27824A7A6}"/>
                </c:ext>
              </c:extLst>
            </c:dLbl>
            <c:dLbl>
              <c:idx val="7"/>
              <c:tx>
                <c:rich>
                  <a:bodyPr/>
                  <a:lstStyle/>
                  <a:p>
                    <a:fld id="{7B5E95D8-7AE1-4B93-B7E4-67AF0B20871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6FF-415D-89AB-89D27824A7A6}"/>
                </c:ext>
              </c:extLst>
            </c:dLbl>
            <c:dLbl>
              <c:idx val="8"/>
              <c:tx>
                <c:rich>
                  <a:bodyPr/>
                  <a:lstStyle/>
                  <a:p>
                    <a:fld id="{4345D70C-363D-4EA8-B730-3F29B166B9A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6FF-415D-89AB-89D27824A7A6}"/>
                </c:ext>
              </c:extLst>
            </c:dLbl>
            <c:dLbl>
              <c:idx val="9"/>
              <c:tx>
                <c:rich>
                  <a:bodyPr/>
                  <a:lstStyle/>
                  <a:p>
                    <a:fld id="{B6F31A41-1AC4-41DB-8FE7-0E9BD8EA627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6FF-415D-89AB-89D27824A7A6}"/>
                </c:ext>
              </c:extLst>
            </c:dLbl>
            <c:dLbl>
              <c:idx val="10"/>
              <c:tx>
                <c:rich>
                  <a:bodyPr/>
                  <a:lstStyle/>
                  <a:p>
                    <a:fld id="{9E2F2E9A-00D2-499C-9D76-78DC131E4BA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6FF-415D-89AB-89D27824A7A6}"/>
                </c:ext>
              </c:extLst>
            </c:dLbl>
            <c:dLbl>
              <c:idx val="11"/>
              <c:tx>
                <c:rich>
                  <a:bodyPr/>
                  <a:lstStyle/>
                  <a:p>
                    <a:fld id="{9CA11634-4212-4386-BE53-D182B6A467A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6FF-415D-89AB-89D27824A7A6}"/>
                </c:ext>
              </c:extLst>
            </c:dLbl>
            <c:dLbl>
              <c:idx val="12"/>
              <c:tx>
                <c:rich>
                  <a:bodyPr/>
                  <a:lstStyle/>
                  <a:p>
                    <a:fld id="{6E2D4AE7-914A-441A-A579-94BF4D64608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6FF-415D-89AB-89D27824A7A6}"/>
                </c:ext>
              </c:extLst>
            </c:dLbl>
            <c:dLbl>
              <c:idx val="13"/>
              <c:tx>
                <c:rich>
                  <a:bodyPr/>
                  <a:lstStyle/>
                  <a:p>
                    <a:fld id="{53A87AD0-D70D-4F50-A2F4-880D0B32B6D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6FF-415D-89AB-89D27824A7A6}"/>
                </c:ext>
              </c:extLst>
            </c:dLbl>
            <c:dLbl>
              <c:idx val="14"/>
              <c:tx>
                <c:rich>
                  <a:bodyPr/>
                  <a:lstStyle/>
                  <a:p>
                    <a:fld id="{50A8DE26-89BC-4703-BC36-D5DBFD8BFAC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6FF-415D-89AB-89D27824A7A6}"/>
                </c:ext>
              </c:extLst>
            </c:dLbl>
            <c:dLbl>
              <c:idx val="15"/>
              <c:tx>
                <c:rich>
                  <a:bodyPr/>
                  <a:lstStyle/>
                  <a:p>
                    <a:fld id="{008D4619-2E60-49C1-BA04-D90262B5DA56}"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6FF-415D-89AB-89D27824A7A6}"/>
                </c:ext>
              </c:extLst>
            </c:dLbl>
            <c:dLbl>
              <c:idx val="16"/>
              <c:tx>
                <c:rich>
                  <a:bodyPr/>
                  <a:lstStyle/>
                  <a:p>
                    <a:fld id="{A38068E6-59F1-4CAC-B05E-B5088C35DD6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6FF-415D-89AB-89D27824A7A6}"/>
                </c:ext>
              </c:extLst>
            </c:dLbl>
            <c:dLbl>
              <c:idx val="17"/>
              <c:tx>
                <c:rich>
                  <a:bodyPr/>
                  <a:lstStyle/>
                  <a:p>
                    <a:fld id="{34D625A8-6473-4D18-9457-06348577E20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6FF-415D-89AB-89D27824A7A6}"/>
                </c:ext>
              </c:extLst>
            </c:dLbl>
            <c:dLbl>
              <c:idx val="18"/>
              <c:tx>
                <c:rich>
                  <a:bodyPr/>
                  <a:lstStyle/>
                  <a:p>
                    <a:fld id="{B691FB95-76C8-45C4-B95C-07BFC5C9BCE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6FF-415D-89AB-89D27824A7A6}"/>
                </c:ext>
              </c:extLst>
            </c:dLbl>
            <c:dLbl>
              <c:idx val="19"/>
              <c:tx>
                <c:rich>
                  <a:bodyPr/>
                  <a:lstStyle/>
                  <a:p>
                    <a:fld id="{3B2C4841-856B-4991-8793-D773E33BB19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6FF-415D-89AB-89D27824A7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Lowlanders'!$AA$244:$AA$263</c:f>
                <c:numCache>
                  <c:formatCode>General</c:formatCode>
                  <c:ptCount val="20"/>
                  <c:pt idx="0">
                    <c:v>5.6687096491845361</c:v>
                  </c:pt>
                  <c:pt idx="1">
                    <c:v>13.755581270513645</c:v>
                  </c:pt>
                  <c:pt idx="2">
                    <c:v>13.894318996349844</c:v>
                  </c:pt>
                  <c:pt idx="3">
                    <c:v>6.9311875447814</c:v>
                  </c:pt>
                  <c:pt idx="4">
                    <c:v>12.328732071814921</c:v>
                  </c:pt>
                  <c:pt idx="5">
                    <c:v>4.7235989634089792</c:v>
                  </c:pt>
                  <c:pt idx="6">
                    <c:v>9.8244014115543816</c:v>
                  </c:pt>
                  <c:pt idx="7">
                    <c:v>8.3325830735193449</c:v>
                  </c:pt>
                  <c:pt idx="8">
                    <c:v>3.9625319884516026</c:v>
                  </c:pt>
                  <c:pt idx="9">
                    <c:v>12.774083697047455</c:v>
                  </c:pt>
                  <c:pt idx="10">
                    <c:v>15.872747616343595</c:v>
                  </c:pt>
                  <c:pt idx="11">
                    <c:v>10.714253827801626</c:v>
                  </c:pt>
                  <c:pt idx="12">
                    <c:v>5.6132272371710377</c:v>
                  </c:pt>
                  <c:pt idx="13">
                    <c:v>4.9797408811205059</c:v>
                  </c:pt>
                  <c:pt idx="14">
                    <c:v>7.4352220198052397</c:v>
                  </c:pt>
                  <c:pt idx="15">
                    <c:v>16.597846259728012</c:v>
                  </c:pt>
                  <c:pt idx="16">
                    <c:v>16.87305589053808</c:v>
                  </c:pt>
                  <c:pt idx="17">
                    <c:v>12.210909981223759</c:v>
                  </c:pt>
                  <c:pt idx="18">
                    <c:v>13.669330700385258</c:v>
                  </c:pt>
                  <c:pt idx="19">
                    <c:v>18.158529565912069</c:v>
                  </c:pt>
                </c:numCache>
              </c:numRef>
            </c:plus>
            <c:minus>
              <c:numRef>
                <c:f>'Highlanders vs Lowlanders'!$AA$244:$AA$263</c:f>
                <c:numCache>
                  <c:formatCode>General</c:formatCode>
                  <c:ptCount val="20"/>
                  <c:pt idx="0">
                    <c:v>5.6687096491845361</c:v>
                  </c:pt>
                  <c:pt idx="1">
                    <c:v>13.755581270513645</c:v>
                  </c:pt>
                  <c:pt idx="2">
                    <c:v>13.894318996349844</c:v>
                  </c:pt>
                  <c:pt idx="3">
                    <c:v>6.9311875447814</c:v>
                  </c:pt>
                  <c:pt idx="4">
                    <c:v>12.328732071814921</c:v>
                  </c:pt>
                  <c:pt idx="5">
                    <c:v>4.7235989634089792</c:v>
                  </c:pt>
                  <c:pt idx="6">
                    <c:v>9.8244014115543816</c:v>
                  </c:pt>
                  <c:pt idx="7">
                    <c:v>8.3325830735193449</c:v>
                  </c:pt>
                  <c:pt idx="8">
                    <c:v>3.9625319884516026</c:v>
                  </c:pt>
                  <c:pt idx="9">
                    <c:v>12.774083697047455</c:v>
                  </c:pt>
                  <c:pt idx="10">
                    <c:v>15.872747616343595</c:v>
                  </c:pt>
                  <c:pt idx="11">
                    <c:v>10.714253827801626</c:v>
                  </c:pt>
                  <c:pt idx="12">
                    <c:v>5.6132272371710377</c:v>
                  </c:pt>
                  <c:pt idx="13">
                    <c:v>4.9797408811205059</c:v>
                  </c:pt>
                  <c:pt idx="14">
                    <c:v>7.4352220198052397</c:v>
                  </c:pt>
                  <c:pt idx="15">
                    <c:v>16.597846259728012</c:v>
                  </c:pt>
                  <c:pt idx="16">
                    <c:v>16.87305589053808</c:v>
                  </c:pt>
                  <c:pt idx="17">
                    <c:v>12.210909981223759</c:v>
                  </c:pt>
                  <c:pt idx="18">
                    <c:v>13.669330700385258</c:v>
                  </c:pt>
                  <c:pt idx="19">
                    <c:v>18.158529565912069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Lowlanders'!$Y$244:$Y$263</c:f>
                <c:numCache>
                  <c:formatCode>General</c:formatCode>
                  <c:ptCount val="20"/>
                  <c:pt idx="0">
                    <c:v>5.2747789175428288</c:v>
                  </c:pt>
                  <c:pt idx="1">
                    <c:v>4.572607147480908</c:v>
                  </c:pt>
                  <c:pt idx="2">
                    <c:v>3.7261596603518181</c:v>
                  </c:pt>
                  <c:pt idx="3">
                    <c:v>12.031940144925997</c:v>
                  </c:pt>
                  <c:pt idx="4">
                    <c:v>5.7588429953294158</c:v>
                  </c:pt>
                  <c:pt idx="5">
                    <c:v>5.5374931961354683</c:v>
                  </c:pt>
                  <c:pt idx="6">
                    <c:v>11.35314696974317</c:v>
                  </c:pt>
                  <c:pt idx="7">
                    <c:v>6.8562344959449559</c:v>
                  </c:pt>
                  <c:pt idx="8">
                    <c:v>7.2958054814823532</c:v>
                  </c:pt>
                  <c:pt idx="9">
                    <c:v>4.4071564135280248</c:v>
                  </c:pt>
                  <c:pt idx="10">
                    <c:v>9.6105095659858719</c:v>
                  </c:pt>
                  <c:pt idx="11">
                    <c:v>6.0114436783275735</c:v>
                  </c:pt>
                  <c:pt idx="12">
                    <c:v>10.260573467689898</c:v>
                  </c:pt>
                  <c:pt idx="13">
                    <c:v>7.3674153825513971</c:v>
                  </c:pt>
                  <c:pt idx="14">
                    <c:v>9.4088206245658057</c:v>
                  </c:pt>
                  <c:pt idx="15">
                    <c:v>13.730506037463387</c:v>
                  </c:pt>
                  <c:pt idx="16">
                    <c:v>5.6149394582337404</c:v>
                  </c:pt>
                  <c:pt idx="17">
                    <c:v>14.627476472476323</c:v>
                  </c:pt>
                  <c:pt idx="18">
                    <c:v>17.676583740244947</c:v>
                  </c:pt>
                  <c:pt idx="19">
                    <c:v>10.919449088106722</c:v>
                  </c:pt>
                </c:numCache>
              </c:numRef>
            </c:plus>
            <c:minus>
              <c:numRef>
                <c:f>'Highlanders vs Lowlanders'!$Y$244:$Y$263</c:f>
                <c:numCache>
                  <c:formatCode>General</c:formatCode>
                  <c:ptCount val="20"/>
                  <c:pt idx="0">
                    <c:v>5.2747789175428288</c:v>
                  </c:pt>
                  <c:pt idx="1">
                    <c:v>4.572607147480908</c:v>
                  </c:pt>
                  <c:pt idx="2">
                    <c:v>3.7261596603518181</c:v>
                  </c:pt>
                  <c:pt idx="3">
                    <c:v>12.031940144925997</c:v>
                  </c:pt>
                  <c:pt idx="4">
                    <c:v>5.7588429953294158</c:v>
                  </c:pt>
                  <c:pt idx="5">
                    <c:v>5.5374931961354683</c:v>
                  </c:pt>
                  <c:pt idx="6">
                    <c:v>11.35314696974317</c:v>
                  </c:pt>
                  <c:pt idx="7">
                    <c:v>6.8562344959449559</c:v>
                  </c:pt>
                  <c:pt idx="8">
                    <c:v>7.2958054814823532</c:v>
                  </c:pt>
                  <c:pt idx="9">
                    <c:v>4.4071564135280248</c:v>
                  </c:pt>
                  <c:pt idx="10">
                    <c:v>9.6105095659858719</c:v>
                  </c:pt>
                  <c:pt idx="11">
                    <c:v>6.0114436783275735</c:v>
                  </c:pt>
                  <c:pt idx="12">
                    <c:v>10.260573467689898</c:v>
                  </c:pt>
                  <c:pt idx="13">
                    <c:v>7.3674153825513971</c:v>
                  </c:pt>
                  <c:pt idx="14">
                    <c:v>9.4088206245658057</c:v>
                  </c:pt>
                  <c:pt idx="15">
                    <c:v>13.730506037463387</c:v>
                  </c:pt>
                  <c:pt idx="16">
                    <c:v>5.6149394582337404</c:v>
                  </c:pt>
                  <c:pt idx="17">
                    <c:v>14.627476472476323</c:v>
                  </c:pt>
                  <c:pt idx="18">
                    <c:v>17.676583740244947</c:v>
                  </c:pt>
                  <c:pt idx="19">
                    <c:v>10.919449088106722</c:v>
                  </c:pt>
                </c:numCache>
              </c:numRef>
            </c:minus>
            <c:spPr>
              <a:noFill/>
              <a:ln w="9525" cap="flat" cmpd="sng" algn="ctr">
                <a:solidFill>
                  <a:schemeClr val="tx1">
                    <a:lumMod val="65000"/>
                    <a:lumOff val="35000"/>
                  </a:schemeClr>
                </a:solidFill>
                <a:round/>
              </a:ln>
              <a:effectLst/>
            </c:spPr>
          </c:errBars>
          <c:xVal>
            <c:numRef>
              <c:f>'Highlanders vs Lowlanders'!$AA$223:$AA$242</c:f>
              <c:numCache>
                <c:formatCode>0.000</c:formatCode>
                <c:ptCount val="20"/>
                <c:pt idx="0">
                  <c:v>83.300063999999992</c:v>
                </c:pt>
                <c:pt idx="1">
                  <c:v>120.80358577777777</c:v>
                </c:pt>
                <c:pt idx="2">
                  <c:v>127.63557333333334</c:v>
                </c:pt>
                <c:pt idx="3">
                  <c:v>129.57694933333332</c:v>
                </c:pt>
                <c:pt idx="4">
                  <c:v>146.13494399999999</c:v>
                </c:pt>
                <c:pt idx="5">
                  <c:v>82.538175999999993</c:v>
                </c:pt>
                <c:pt idx="6">
                  <c:v>170.04486399999999</c:v>
                </c:pt>
                <c:pt idx="7">
                  <c:v>162.56703999999996</c:v>
                </c:pt>
                <c:pt idx="8">
                  <c:v>109.9367573333333</c:v>
                </c:pt>
                <c:pt idx="9">
                  <c:v>78.142549333333335</c:v>
                </c:pt>
                <c:pt idx="10">
                  <c:v>158.82689066666666</c:v>
                </c:pt>
                <c:pt idx="11">
                  <c:v>114.06434666666665</c:v>
                </c:pt>
                <c:pt idx="12">
                  <c:v>117.34621866666666</c:v>
                </c:pt>
                <c:pt idx="13">
                  <c:v>130.07250133333335</c:v>
                </c:pt>
                <c:pt idx="14">
                  <c:v>153.85435733333333</c:v>
                </c:pt>
                <c:pt idx="15">
                  <c:v>137.25924266666669</c:v>
                </c:pt>
                <c:pt idx="16">
                  <c:v>85.593894399999996</c:v>
                </c:pt>
                <c:pt idx="17">
                  <c:v>125.29917866666665</c:v>
                </c:pt>
                <c:pt idx="18">
                  <c:v>126.87987199999998</c:v>
                </c:pt>
                <c:pt idx="19">
                  <c:v>139.931264</c:v>
                </c:pt>
              </c:numCache>
            </c:numRef>
          </c:xVal>
          <c:yVal>
            <c:numRef>
              <c:f>'Highlanders vs Lowlanders'!$Y$223:$Y$242</c:f>
              <c:numCache>
                <c:formatCode>0.000</c:formatCode>
                <c:ptCount val="20"/>
                <c:pt idx="0">
                  <c:v>89.444661333333329</c:v>
                </c:pt>
                <c:pt idx="1">
                  <c:v>127.50750933333329</c:v>
                </c:pt>
                <c:pt idx="2">
                  <c:v>106.39674666666666</c:v>
                </c:pt>
                <c:pt idx="3">
                  <c:v>119.11498666666664</c:v>
                </c:pt>
                <c:pt idx="4">
                  <c:v>127.25478399999997</c:v>
                </c:pt>
                <c:pt idx="5">
                  <c:v>74.634709333333333</c:v>
                </c:pt>
                <c:pt idx="6">
                  <c:v>164.219808</c:v>
                </c:pt>
                <c:pt idx="7">
                  <c:v>141.84325333333331</c:v>
                </c:pt>
                <c:pt idx="8">
                  <c:v>94.056821333333332</c:v>
                </c:pt>
                <c:pt idx="9">
                  <c:v>92.013313777777782</c:v>
                </c:pt>
                <c:pt idx="10">
                  <c:v>142.80713599999999</c:v>
                </c:pt>
                <c:pt idx="11">
                  <c:v>97.429482666666658</c:v>
                </c:pt>
                <c:pt idx="12">
                  <c:v>83.038986666666673</c:v>
                </c:pt>
                <c:pt idx="13">
                  <c:v>109.38614399999999</c:v>
                </c:pt>
                <c:pt idx="14">
                  <c:v>151.07169777777776</c:v>
                </c:pt>
                <c:pt idx="15">
                  <c:v>127.52637866666667</c:v>
                </c:pt>
                <c:pt idx="16">
                  <c:v>70.414165333333329</c:v>
                </c:pt>
                <c:pt idx="17">
                  <c:v>105.56340266666666</c:v>
                </c:pt>
                <c:pt idx="18">
                  <c:v>117.328896</c:v>
                </c:pt>
                <c:pt idx="19">
                  <c:v>90.801088000000007</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186D-411A-8BC5-178CEBD02584}"/>
            </c:ext>
          </c:extLst>
        </c:ser>
        <c:ser>
          <c:idx val="1"/>
          <c:order val="1"/>
          <c:tx>
            <c:v>Line fo eq</c:v>
          </c:tx>
          <c:spPr>
            <a:ln w="25400" cap="rnd">
              <a:solidFill>
                <a:schemeClr val="accent6"/>
              </a:solidFill>
              <a:prstDash val="sysDot"/>
              <a:round/>
            </a:ln>
            <a:effectLst/>
          </c:spPr>
          <c:marker>
            <c:symbol val="circle"/>
            <c:size val="5"/>
            <c:spPr>
              <a:solidFill>
                <a:schemeClr val="bg1"/>
              </a:solidFill>
              <a:ln w="9525">
                <a:solidFill>
                  <a:schemeClr val="accent2"/>
                </a:solidFill>
              </a:ln>
              <a:effectLst/>
            </c:spPr>
          </c:marker>
          <c:dPt>
            <c:idx val="1"/>
            <c:marker>
              <c:symbol val="circle"/>
              <c:size val="5"/>
              <c:spPr>
                <a:solidFill>
                  <a:schemeClr val="bg1"/>
                </a:solidFill>
                <a:ln w="9525">
                  <a:solidFill>
                    <a:schemeClr val="bg1"/>
                  </a:solidFill>
                </a:ln>
                <a:effectLst/>
              </c:spPr>
            </c:marker>
            <c:bubble3D val="0"/>
            <c:spPr>
              <a:ln w="25400" cap="rnd">
                <a:solidFill>
                  <a:schemeClr val="bg1">
                    <a:lumMod val="65000"/>
                  </a:schemeClr>
                </a:solidFill>
                <a:prstDash val="sysDot"/>
                <a:round/>
              </a:ln>
              <a:effectLst/>
            </c:spPr>
            <c:extLst>
              <c:ext xmlns:c16="http://schemas.microsoft.com/office/drawing/2014/chart" uri="{C3380CC4-5D6E-409C-BE32-E72D297353CC}">
                <c16:uniqueId val="{00000001-96FF-415D-89AB-89D27824A7A6}"/>
              </c:ext>
            </c:extLst>
          </c:dPt>
          <c:xVal>
            <c:numRef>
              <c:f>'Highlanders vs Lowlanders'!$AE$225:$AE$226</c:f>
              <c:numCache>
                <c:formatCode>General</c:formatCode>
                <c:ptCount val="2"/>
                <c:pt idx="0">
                  <c:v>0</c:v>
                </c:pt>
                <c:pt idx="1">
                  <c:v>200</c:v>
                </c:pt>
              </c:numCache>
            </c:numRef>
          </c:xVal>
          <c:yVal>
            <c:numRef>
              <c:f>'Highlanders vs Lowlanders'!$AE$225:$AE$226</c:f>
              <c:numCache>
                <c:formatCode>General</c:formatCode>
                <c:ptCount val="2"/>
                <c:pt idx="0">
                  <c:v>0</c:v>
                </c:pt>
                <c:pt idx="1">
                  <c:v>200</c:v>
                </c:pt>
              </c:numCache>
            </c:numRef>
          </c:yVal>
          <c:smooth val="0"/>
          <c:extLst>
            <c:ext xmlns:c16="http://schemas.microsoft.com/office/drawing/2014/chart" uri="{C3380CC4-5D6E-409C-BE32-E72D297353CC}">
              <c16:uniqueId val="{00000001-CD66-406B-BB51-FF3ED518F17E}"/>
            </c:ext>
          </c:extLst>
        </c:ser>
        <c:dLbls>
          <c:showLegendKey val="0"/>
          <c:showVal val="0"/>
          <c:showCatName val="0"/>
          <c:showSerName val="0"/>
          <c:showPercent val="0"/>
          <c:showBubbleSize val="0"/>
        </c:dLbls>
        <c:axId val="813761056"/>
        <c:axId val="813755152"/>
      </c:scatterChart>
      <c:valAx>
        <c:axId val="81376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55152"/>
        <c:crosses val="autoZero"/>
        <c:crossBetween val="midCat"/>
      </c:valAx>
      <c:valAx>
        <c:axId val="813755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761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Normoxia-PK</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39DA3C50-35DB-4316-9632-5E8F1171ECF4}"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562-4796-B1D5-910AE94E0AF9}"/>
                </c:ext>
              </c:extLst>
            </c:dLbl>
            <c:dLbl>
              <c:idx val="1"/>
              <c:tx>
                <c:rich>
                  <a:bodyPr/>
                  <a:lstStyle/>
                  <a:p>
                    <a:fld id="{0910302A-5416-4980-B495-CA58FF3BCEA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62-4796-B1D5-910AE94E0AF9}"/>
                </c:ext>
              </c:extLst>
            </c:dLbl>
            <c:dLbl>
              <c:idx val="2"/>
              <c:tx>
                <c:rich>
                  <a:bodyPr/>
                  <a:lstStyle/>
                  <a:p>
                    <a:fld id="{04248E0B-A494-4F5B-9723-79FCCDDF1B69}"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62-4796-B1D5-910AE94E0AF9}"/>
                </c:ext>
              </c:extLst>
            </c:dLbl>
            <c:dLbl>
              <c:idx val="3"/>
              <c:tx>
                <c:rich>
                  <a:bodyPr/>
                  <a:lstStyle/>
                  <a:p>
                    <a:fld id="{AECB3AF9-94E8-4A91-ACA9-80A3186BBED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562-4796-B1D5-910AE94E0AF9}"/>
                </c:ext>
              </c:extLst>
            </c:dLbl>
            <c:dLbl>
              <c:idx val="4"/>
              <c:tx>
                <c:rich>
                  <a:bodyPr/>
                  <a:lstStyle/>
                  <a:p>
                    <a:fld id="{6B7B8315-C719-47ED-82A2-0AEBCF4F797D}"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562-4796-B1D5-910AE94E0AF9}"/>
                </c:ext>
              </c:extLst>
            </c:dLbl>
            <c:dLbl>
              <c:idx val="5"/>
              <c:tx>
                <c:rich>
                  <a:bodyPr/>
                  <a:lstStyle/>
                  <a:p>
                    <a:fld id="{94149AF0-0A6F-4C1F-9B3F-8EFF4F98C42A}"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562-4796-B1D5-910AE94E0AF9}"/>
                </c:ext>
              </c:extLst>
            </c:dLbl>
            <c:dLbl>
              <c:idx val="6"/>
              <c:tx>
                <c:rich>
                  <a:bodyPr/>
                  <a:lstStyle/>
                  <a:p>
                    <a:fld id="{28307736-E077-40B4-ABA9-3D5A600FE44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562-4796-B1D5-910AE94E0AF9}"/>
                </c:ext>
              </c:extLst>
            </c:dLbl>
            <c:dLbl>
              <c:idx val="7"/>
              <c:tx>
                <c:rich>
                  <a:bodyPr/>
                  <a:lstStyle/>
                  <a:p>
                    <a:fld id="{C5BC83FD-C30E-4EAD-820D-AD44C5530B2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562-4796-B1D5-910AE94E0AF9}"/>
                </c:ext>
              </c:extLst>
            </c:dLbl>
            <c:dLbl>
              <c:idx val="8"/>
              <c:tx>
                <c:rich>
                  <a:bodyPr/>
                  <a:lstStyle/>
                  <a:p>
                    <a:fld id="{C4D3EFDD-58B4-4B6A-A967-B0818050F17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562-4796-B1D5-910AE94E0AF9}"/>
                </c:ext>
              </c:extLst>
            </c:dLbl>
            <c:dLbl>
              <c:idx val="9"/>
              <c:tx>
                <c:rich>
                  <a:bodyPr/>
                  <a:lstStyle/>
                  <a:p>
                    <a:fld id="{D4BF481C-D48B-4341-A11F-BF7C3C92AEF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562-4796-B1D5-910AE94E0AF9}"/>
                </c:ext>
              </c:extLst>
            </c:dLbl>
            <c:dLbl>
              <c:idx val="10"/>
              <c:tx>
                <c:rich>
                  <a:bodyPr/>
                  <a:lstStyle/>
                  <a:p>
                    <a:fld id="{DDD1A98E-D162-46DA-993D-D20042B6608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562-4796-B1D5-910AE94E0AF9}"/>
                </c:ext>
              </c:extLst>
            </c:dLbl>
            <c:dLbl>
              <c:idx val="11"/>
              <c:tx>
                <c:rich>
                  <a:bodyPr/>
                  <a:lstStyle/>
                  <a:p>
                    <a:fld id="{3D3543E6-B79B-47BD-88F7-68086B5778C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562-4796-B1D5-910AE94E0AF9}"/>
                </c:ext>
              </c:extLst>
            </c:dLbl>
            <c:dLbl>
              <c:idx val="12"/>
              <c:tx>
                <c:rich>
                  <a:bodyPr/>
                  <a:lstStyle/>
                  <a:p>
                    <a:fld id="{747B9FB6-1162-4F83-94D9-74969FE65AE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562-4796-B1D5-910AE94E0AF9}"/>
                </c:ext>
              </c:extLst>
            </c:dLbl>
            <c:dLbl>
              <c:idx val="13"/>
              <c:tx>
                <c:rich>
                  <a:bodyPr/>
                  <a:lstStyle/>
                  <a:p>
                    <a:fld id="{2C3A674E-9515-4201-9103-C04CBEC647F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562-4796-B1D5-910AE94E0AF9}"/>
                </c:ext>
              </c:extLst>
            </c:dLbl>
            <c:dLbl>
              <c:idx val="14"/>
              <c:tx>
                <c:rich>
                  <a:bodyPr/>
                  <a:lstStyle/>
                  <a:p>
                    <a:fld id="{ED89E5CC-0D9A-4B18-934F-E2385BF5C6F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562-4796-B1D5-910AE94E0AF9}"/>
                </c:ext>
              </c:extLst>
            </c:dLbl>
            <c:dLbl>
              <c:idx val="15"/>
              <c:tx>
                <c:rich>
                  <a:bodyPr/>
                  <a:lstStyle/>
                  <a:p>
                    <a:fld id="{9D003679-BCC2-45DF-9495-8B2B7585206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562-4796-B1D5-910AE94E0AF9}"/>
                </c:ext>
              </c:extLst>
            </c:dLbl>
            <c:dLbl>
              <c:idx val="16"/>
              <c:tx>
                <c:rich>
                  <a:bodyPr/>
                  <a:lstStyle/>
                  <a:p>
                    <a:fld id="{7EAFDA42-F915-49D2-809A-E70203DBBAD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562-4796-B1D5-910AE94E0AF9}"/>
                </c:ext>
              </c:extLst>
            </c:dLbl>
            <c:dLbl>
              <c:idx val="17"/>
              <c:tx>
                <c:rich>
                  <a:bodyPr/>
                  <a:lstStyle/>
                  <a:p>
                    <a:fld id="{EF27E090-7686-4390-9468-01BC47514AA4}"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562-4796-B1D5-910AE94E0AF9}"/>
                </c:ext>
              </c:extLst>
            </c:dLbl>
            <c:dLbl>
              <c:idx val="18"/>
              <c:tx>
                <c:rich>
                  <a:bodyPr/>
                  <a:lstStyle/>
                  <a:p>
                    <a:fld id="{8E267F0C-2EF4-498E-AD54-6810E4E9EB77}"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562-4796-B1D5-910AE94E0AF9}"/>
                </c:ext>
              </c:extLst>
            </c:dLbl>
            <c:dLbl>
              <c:idx val="19"/>
              <c:tx>
                <c:rich>
                  <a:bodyPr/>
                  <a:lstStyle/>
                  <a:p>
                    <a:fld id="{C42F934E-E49C-49AC-BC6C-8A8A44E5CCB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562-4796-B1D5-910AE94E0A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0"/>
            <c:plus>
              <c:numRef>
                <c:f>'Highlanders vs Lowlanders'!$Z$244:$Z$263</c:f>
                <c:numCache>
                  <c:formatCode>General</c:formatCode>
                  <c:ptCount val="20"/>
                  <c:pt idx="0">
                    <c:v>3.772889040873932</c:v>
                  </c:pt>
                  <c:pt idx="1">
                    <c:v>22.182210810586792</c:v>
                  </c:pt>
                  <c:pt idx="2">
                    <c:v>17.224185960512902</c:v>
                  </c:pt>
                  <c:pt idx="3">
                    <c:v>4.433198498474038</c:v>
                  </c:pt>
                  <c:pt idx="4">
                    <c:v>11.345282119851927</c:v>
                  </c:pt>
                  <c:pt idx="5">
                    <c:v>6.0310194267487311</c:v>
                  </c:pt>
                  <c:pt idx="6">
                    <c:v>5.2753834910879736</c:v>
                  </c:pt>
                  <c:pt idx="7">
                    <c:v>10.601223877140074</c:v>
                  </c:pt>
                  <c:pt idx="8">
                    <c:v>9.1506521062452997</c:v>
                  </c:pt>
                  <c:pt idx="9">
                    <c:v>11.603676519382759</c:v>
                  </c:pt>
                  <c:pt idx="10">
                    <c:v>18.436410065101342</c:v>
                  </c:pt>
                  <c:pt idx="11">
                    <c:v>10.446301772657282</c:v>
                  </c:pt>
                  <c:pt idx="12">
                    <c:v>6.5720319975646531</c:v>
                  </c:pt>
                  <c:pt idx="13">
                    <c:v>10.071478919985386</c:v>
                  </c:pt>
                  <c:pt idx="14">
                    <c:v>9.5967228637819719</c:v>
                  </c:pt>
                  <c:pt idx="15">
                    <c:v>19.401784658584518</c:v>
                  </c:pt>
                  <c:pt idx="16">
                    <c:v>13.759365959163723</c:v>
                  </c:pt>
                  <c:pt idx="17">
                    <c:v>6.6455146642118557</c:v>
                  </c:pt>
                  <c:pt idx="18">
                    <c:v>16.892023500381541</c:v>
                  </c:pt>
                  <c:pt idx="19">
                    <c:v>8.3681387273338306</c:v>
                  </c:pt>
                </c:numCache>
              </c:numRef>
            </c:plus>
            <c:minus>
              <c:numRef>
                <c:f>'Highlanders vs Lowlanders'!$Z$244:$Z$263</c:f>
                <c:numCache>
                  <c:formatCode>General</c:formatCode>
                  <c:ptCount val="20"/>
                  <c:pt idx="0">
                    <c:v>3.772889040873932</c:v>
                  </c:pt>
                  <c:pt idx="1">
                    <c:v>22.182210810586792</c:v>
                  </c:pt>
                  <c:pt idx="2">
                    <c:v>17.224185960512902</c:v>
                  </c:pt>
                  <c:pt idx="3">
                    <c:v>4.433198498474038</c:v>
                  </c:pt>
                  <c:pt idx="4">
                    <c:v>11.345282119851927</c:v>
                  </c:pt>
                  <c:pt idx="5">
                    <c:v>6.0310194267487311</c:v>
                  </c:pt>
                  <c:pt idx="6">
                    <c:v>5.2753834910879736</c:v>
                  </c:pt>
                  <c:pt idx="7">
                    <c:v>10.601223877140074</c:v>
                  </c:pt>
                  <c:pt idx="8">
                    <c:v>9.1506521062452997</c:v>
                  </c:pt>
                  <c:pt idx="9">
                    <c:v>11.603676519382759</c:v>
                  </c:pt>
                  <c:pt idx="10">
                    <c:v>18.436410065101342</c:v>
                  </c:pt>
                  <c:pt idx="11">
                    <c:v>10.446301772657282</c:v>
                  </c:pt>
                  <c:pt idx="12">
                    <c:v>6.5720319975646531</c:v>
                  </c:pt>
                  <c:pt idx="13">
                    <c:v>10.071478919985386</c:v>
                  </c:pt>
                  <c:pt idx="14">
                    <c:v>9.5967228637819719</c:v>
                  </c:pt>
                  <c:pt idx="15">
                    <c:v>19.401784658584518</c:v>
                  </c:pt>
                  <c:pt idx="16">
                    <c:v>13.759365959163723</c:v>
                  </c:pt>
                  <c:pt idx="17">
                    <c:v>6.6455146642118557</c:v>
                  </c:pt>
                  <c:pt idx="18">
                    <c:v>16.892023500381541</c:v>
                  </c:pt>
                  <c:pt idx="19">
                    <c:v>8.3681387273338306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'Highlanders vs Lowlanders'!$X$244:$X$263</c:f>
                <c:numCache>
                  <c:formatCode>General</c:formatCode>
                  <c:ptCount val="20"/>
                  <c:pt idx="0">
                    <c:v>6.3309029157824197</c:v>
                  </c:pt>
                  <c:pt idx="1">
                    <c:v>19.202797497745621</c:v>
                  </c:pt>
                  <c:pt idx="2">
                    <c:v>20.022249282265587</c:v>
                  </c:pt>
                  <c:pt idx="3">
                    <c:v>12.086736753234778</c:v>
                  </c:pt>
                  <c:pt idx="4">
                    <c:v>7.7711876817034824</c:v>
                  </c:pt>
                  <c:pt idx="5">
                    <c:v>4.9584574079705304</c:v>
                  </c:pt>
                  <c:pt idx="6">
                    <c:v>13.440205102595623</c:v>
                  </c:pt>
                  <c:pt idx="7">
                    <c:v>11.839218460949391</c:v>
                  </c:pt>
                  <c:pt idx="8">
                    <c:v>6.4341118014665275</c:v>
                  </c:pt>
                  <c:pt idx="9">
                    <c:v>5.2465099309564618</c:v>
                  </c:pt>
                  <c:pt idx="10">
                    <c:v>19.588190168066273</c:v>
                  </c:pt>
                  <c:pt idx="11">
                    <c:v>8.3746691720905542</c:v>
                  </c:pt>
                  <c:pt idx="12">
                    <c:v>5.2873537290429571</c:v>
                  </c:pt>
                  <c:pt idx="13">
                    <c:v>7.878032658799099</c:v>
                  </c:pt>
                  <c:pt idx="14">
                    <c:v>8.0253361257315721</c:v>
                  </c:pt>
                  <c:pt idx="15">
                    <c:v>6.6055399729032356</c:v>
                  </c:pt>
                  <c:pt idx="16">
                    <c:v>19.415419444578937</c:v>
                  </c:pt>
                  <c:pt idx="17">
                    <c:v>10.538367802240229</c:v>
                  </c:pt>
                  <c:pt idx="18">
                    <c:v>13.651730026301387</c:v>
                  </c:pt>
                  <c:pt idx="19">
                    <c:v>4.8302176427652075</c:v>
                  </c:pt>
                </c:numCache>
              </c:numRef>
            </c:plus>
            <c:minus>
              <c:numRef>
                <c:f>'Highlanders vs Lowlanders'!$X$244:$X$263</c:f>
                <c:numCache>
                  <c:formatCode>General</c:formatCode>
                  <c:ptCount val="20"/>
                  <c:pt idx="0">
                    <c:v>6.3309029157824197</c:v>
                  </c:pt>
                  <c:pt idx="1">
                    <c:v>19.202797497745621</c:v>
                  </c:pt>
                  <c:pt idx="2">
                    <c:v>20.022249282265587</c:v>
                  </c:pt>
                  <c:pt idx="3">
                    <c:v>12.086736753234778</c:v>
                  </c:pt>
                  <c:pt idx="4">
                    <c:v>7.7711876817034824</c:v>
                  </c:pt>
                  <c:pt idx="5">
                    <c:v>4.9584574079705304</c:v>
                  </c:pt>
                  <c:pt idx="6">
                    <c:v>13.440205102595623</c:v>
                  </c:pt>
                  <c:pt idx="7">
                    <c:v>11.839218460949391</c:v>
                  </c:pt>
                  <c:pt idx="8">
                    <c:v>6.4341118014665275</c:v>
                  </c:pt>
                  <c:pt idx="9">
                    <c:v>5.2465099309564618</c:v>
                  </c:pt>
                  <c:pt idx="10">
                    <c:v>19.588190168066273</c:v>
                  </c:pt>
                  <c:pt idx="11">
                    <c:v>8.3746691720905542</c:v>
                  </c:pt>
                  <c:pt idx="12">
                    <c:v>5.2873537290429571</c:v>
                  </c:pt>
                  <c:pt idx="13">
                    <c:v>7.878032658799099</c:v>
                  </c:pt>
                  <c:pt idx="14">
                    <c:v>8.0253361257315721</c:v>
                  </c:pt>
                  <c:pt idx="15">
                    <c:v>6.6055399729032356</c:v>
                  </c:pt>
                  <c:pt idx="16">
                    <c:v>19.415419444578937</c:v>
                  </c:pt>
                  <c:pt idx="17">
                    <c:v>10.538367802240229</c:v>
                  </c:pt>
                  <c:pt idx="18">
                    <c:v>13.651730026301387</c:v>
                  </c:pt>
                  <c:pt idx="19">
                    <c:v>4.8302176427652075</c:v>
                  </c:pt>
                </c:numCache>
              </c:numRef>
            </c:minus>
            <c:spPr>
              <a:noFill/>
              <a:ln w="9525" cap="flat" cmpd="sng" algn="ctr">
                <a:solidFill>
                  <a:schemeClr val="tx1">
                    <a:lumMod val="65000"/>
                    <a:lumOff val="35000"/>
                  </a:schemeClr>
                </a:solidFill>
                <a:round/>
              </a:ln>
              <a:effectLst/>
            </c:spPr>
          </c:errBars>
          <c:xVal>
            <c:numRef>
              <c:f>'Highlanders vs Lowlanders'!$Z$223:$Z$242</c:f>
              <c:numCache>
                <c:formatCode>0.000</c:formatCode>
                <c:ptCount val="20"/>
                <c:pt idx="0">
                  <c:v>88.179735466666642</c:v>
                </c:pt>
                <c:pt idx="1">
                  <c:v>132.9506005333333</c:v>
                </c:pt>
                <c:pt idx="2">
                  <c:v>155.0447957333333</c:v>
                </c:pt>
                <c:pt idx="3">
                  <c:v>130.29979946666666</c:v>
                </c:pt>
                <c:pt idx="4">
                  <c:v>151.12684159999998</c:v>
                </c:pt>
                <c:pt idx="5">
                  <c:v>80.196151466666649</c:v>
                </c:pt>
                <c:pt idx="6">
                  <c:v>182.06079360000001</c:v>
                </c:pt>
                <c:pt idx="7">
                  <c:v>153.56847146666664</c:v>
                </c:pt>
                <c:pt idx="8">
                  <c:v>108.4520192</c:v>
                </c:pt>
                <c:pt idx="9">
                  <c:v>87.96363519999997</c:v>
                </c:pt>
                <c:pt idx="10">
                  <c:v>155.18337706666665</c:v>
                </c:pt>
                <c:pt idx="11">
                  <c:v>134.24503679999998</c:v>
                </c:pt>
                <c:pt idx="12">
                  <c:v>108.45028693333333</c:v>
                </c:pt>
                <c:pt idx="13">
                  <c:v>119.81525546666667</c:v>
                </c:pt>
                <c:pt idx="14">
                  <c:v>151.7763333333333</c:v>
                </c:pt>
                <c:pt idx="15">
                  <c:v>135.17829546666667</c:v>
                </c:pt>
                <c:pt idx="16">
                  <c:v>113.42015999999998</c:v>
                </c:pt>
                <c:pt idx="17">
                  <c:v>141.31961386666666</c:v>
                </c:pt>
                <c:pt idx="18">
                  <c:v>107.84226133333331</c:v>
                </c:pt>
                <c:pt idx="19">
                  <c:v>107.53153600000002</c:v>
                </c:pt>
              </c:numCache>
            </c:numRef>
          </c:xVal>
          <c:yVal>
            <c:numRef>
              <c:f>'Highlanders vs Lowlanders'!$X$223:$X$242</c:f>
              <c:numCache>
                <c:formatCode>0.000</c:formatCode>
                <c:ptCount val="20"/>
                <c:pt idx="0">
                  <c:v>70.626244266666646</c:v>
                </c:pt>
                <c:pt idx="1">
                  <c:v>112.83552</c:v>
                </c:pt>
                <c:pt idx="2">
                  <c:v>119.73773653333333</c:v>
                </c:pt>
                <c:pt idx="3">
                  <c:v>114.68601386666664</c:v>
                </c:pt>
                <c:pt idx="4">
                  <c:v>126.90282453333332</c:v>
                </c:pt>
                <c:pt idx="5">
                  <c:v>75.754186666666669</c:v>
                </c:pt>
                <c:pt idx="6">
                  <c:v>161.48276479999998</c:v>
                </c:pt>
                <c:pt idx="7">
                  <c:v>184.87182933333332</c:v>
                </c:pt>
                <c:pt idx="8">
                  <c:v>97.088349866666661</c:v>
                </c:pt>
                <c:pt idx="9">
                  <c:v>83.217224533333336</c:v>
                </c:pt>
                <c:pt idx="10">
                  <c:v>144.79843839999998</c:v>
                </c:pt>
                <c:pt idx="11">
                  <c:v>118.62388906666665</c:v>
                </c:pt>
                <c:pt idx="12">
                  <c:v>108.15753386666668</c:v>
                </c:pt>
                <c:pt idx="13">
                  <c:v>137.61862613333332</c:v>
                </c:pt>
                <c:pt idx="14">
                  <c:v>148.37773439999998</c:v>
                </c:pt>
                <c:pt idx="15">
                  <c:v>88.239498666666663</c:v>
                </c:pt>
                <c:pt idx="16">
                  <c:v>72.616618666666668</c:v>
                </c:pt>
                <c:pt idx="17">
                  <c:v>123.23431679999999</c:v>
                </c:pt>
                <c:pt idx="18">
                  <c:v>121.3504768</c:v>
                </c:pt>
                <c:pt idx="19">
                  <c:v>103.3435648</c:v>
                </c:pt>
              </c:numCache>
            </c:numRef>
          </c:yVal>
          <c:smooth val="0"/>
          <c:extLst>
            <c:ext xmlns:c15="http://schemas.microsoft.com/office/drawing/2012/chart" uri="{02D57815-91ED-43cb-92C2-25804820EDAC}">
              <c15:datalabelsRange>
                <c15:f>'Highlanders vs Lowlanders'!$V$4:$V$23</c15:f>
                <c15:dlblRangeCache>
                  <c:ptCount val="20"/>
                  <c:pt idx="0">
                    <c:v>MS</c:v>
                  </c:pt>
                  <c:pt idx="1">
                    <c:v>PT</c:v>
                  </c:pt>
                  <c:pt idx="2">
                    <c:v>RF</c:v>
                  </c:pt>
                  <c:pt idx="3">
                    <c:v>PM</c:v>
                  </c:pt>
                  <c:pt idx="4">
                    <c:v>IT</c:v>
                  </c:pt>
                  <c:pt idx="5">
                    <c:v>DP</c:v>
                  </c:pt>
                  <c:pt idx="6">
                    <c:v>ST</c:v>
                  </c:pt>
                  <c:pt idx="7">
                    <c:v>GM</c:v>
                  </c:pt>
                  <c:pt idx="8">
                    <c:v>LT</c:v>
                  </c:pt>
                  <c:pt idx="9">
                    <c:v>SL</c:v>
                  </c:pt>
                  <c:pt idx="10">
                    <c:v>BF</c:v>
                  </c:pt>
                  <c:pt idx="11">
                    <c:v>VM</c:v>
                  </c:pt>
                  <c:pt idx="12">
                    <c:v>BB</c:v>
                  </c:pt>
                  <c:pt idx="13">
                    <c:v>MT</c:v>
                  </c:pt>
                  <c:pt idx="14">
                    <c:v>GR</c:v>
                  </c:pt>
                  <c:pt idx="15">
                    <c:v>ES</c:v>
                  </c:pt>
                  <c:pt idx="16">
                    <c:v>EDL</c:v>
                  </c:pt>
                  <c:pt idx="17">
                    <c:v>VL</c:v>
                  </c:pt>
                  <c:pt idx="18">
                    <c:v>TA</c:v>
                  </c:pt>
                  <c:pt idx="19">
                    <c:v>TR</c:v>
                  </c:pt>
                </c15:dlblRangeCache>
              </c15:datalabelsRange>
            </c:ext>
            <c:ext xmlns:c16="http://schemas.microsoft.com/office/drawing/2014/chart" uri="{C3380CC4-5D6E-409C-BE32-E72D297353CC}">
              <c16:uniqueId val="{00000000-9484-4346-A31E-1262D0EB77CD}"/>
            </c:ext>
          </c:extLst>
        </c:ser>
        <c:ser>
          <c:idx val="1"/>
          <c:order val="1"/>
          <c:tx>
            <c:v>Line of eq</c:v>
          </c:tx>
          <c:spPr>
            <a:ln w="25400" cap="rnd">
              <a:solidFill>
                <a:schemeClr val="bg1">
                  <a:lumMod val="50000"/>
                </a:schemeClr>
              </a:solidFill>
              <a:prstDash val="sysDot"/>
              <a:round/>
            </a:ln>
            <a:effectLst/>
          </c:spPr>
          <c:marker>
            <c:symbol val="circle"/>
            <c:size val="5"/>
            <c:spPr>
              <a:solidFill>
                <a:schemeClr val="bg1"/>
              </a:solidFill>
              <a:ln w="9525">
                <a:solidFill>
                  <a:schemeClr val="bg1"/>
                </a:solidFill>
              </a:ln>
              <a:effectLst/>
            </c:spPr>
          </c:marker>
          <c:xVal>
            <c:numRef>
              <c:f>'Highlanders vs Lowlanders'!$AE$225:$AE$226</c:f>
              <c:numCache>
                <c:formatCode>General</c:formatCode>
                <c:ptCount val="2"/>
                <c:pt idx="0">
                  <c:v>0</c:v>
                </c:pt>
                <c:pt idx="1">
                  <c:v>200</c:v>
                </c:pt>
              </c:numCache>
            </c:numRef>
          </c:xVal>
          <c:yVal>
            <c:numRef>
              <c:f>'Highlanders vs Lowlanders'!$AE$225:$AE$226</c:f>
              <c:numCache>
                <c:formatCode>General</c:formatCode>
                <c:ptCount val="2"/>
                <c:pt idx="0">
                  <c:v>0</c:v>
                </c:pt>
                <c:pt idx="1">
                  <c:v>200</c:v>
                </c:pt>
              </c:numCache>
            </c:numRef>
          </c:yVal>
          <c:smooth val="0"/>
          <c:extLst>
            <c:ext xmlns:c16="http://schemas.microsoft.com/office/drawing/2014/chart" uri="{C3380CC4-5D6E-409C-BE32-E72D297353CC}">
              <c16:uniqueId val="{00000001-04F2-4A9A-A5D4-62077A9724AC}"/>
            </c:ext>
          </c:extLst>
        </c:ser>
        <c:dLbls>
          <c:showLegendKey val="0"/>
          <c:showVal val="0"/>
          <c:showCatName val="0"/>
          <c:showSerName val="0"/>
          <c:showPercent val="0"/>
          <c:showBubbleSize val="0"/>
        </c:dLbls>
        <c:axId val="814629144"/>
        <c:axId val="814630784"/>
      </c:scatterChart>
      <c:valAx>
        <c:axId val="814629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30784"/>
        <c:crosses val="autoZero"/>
        <c:crossBetween val="midCat"/>
      </c:valAx>
      <c:valAx>
        <c:axId val="814630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Highlander activity (</a:t>
                </a:r>
                <a:r>
                  <a:rPr lang="el-GR" sz="1000" b="0" i="0" u="none" strike="noStrike" baseline="0">
                    <a:effectLst/>
                  </a:rPr>
                  <a:t>μ</a:t>
                </a:r>
                <a:r>
                  <a:rPr lang="en-CA" sz="1000" b="0" i="0" u="none" strike="noStrike" baseline="0">
                    <a:effectLst/>
                  </a:rPr>
                  <a:t>mol/g/min</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29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264889041258837E-2"/>
          <c:y val="2.4952121888168324E-2"/>
          <c:w val="0.82707799005354865"/>
          <c:h val="0.88225643806495313"/>
        </c:manualLayout>
      </c:layout>
      <c:barChart>
        <c:barDir val="col"/>
        <c:grouping val="clustered"/>
        <c:varyColors val="0"/>
        <c:ser>
          <c:idx val="0"/>
          <c:order val="0"/>
          <c:tx>
            <c:strRef>
              <c:f>'Divided by CS'!$X$30</c:f>
              <c:strCache>
                <c:ptCount val="1"/>
                <c:pt idx="0">
                  <c:v>Highlander-Normoxia</c:v>
                </c:pt>
              </c:strCache>
            </c:strRef>
          </c:tx>
          <c:spPr>
            <a:solidFill>
              <a:srgbClr val="00B0F0"/>
            </a:solidFill>
            <a:ln>
              <a:solidFill>
                <a:srgbClr val="00B0F0"/>
              </a:solidFill>
            </a:ln>
            <a:effectLst/>
          </c:spPr>
          <c:invertIfNegative val="0"/>
          <c:errBars>
            <c:errBarType val="both"/>
            <c:errValType val="cust"/>
            <c:noEndCap val="0"/>
            <c:plus>
              <c:numRef>
                <c:f>'Divided by CS'!$X$52:$X$71</c:f>
                <c:numCache>
                  <c:formatCode>General</c:formatCode>
                  <c:ptCount val="20"/>
                  <c:pt idx="0">
                    <c:v>0.34980192836539203</c:v>
                  </c:pt>
                  <c:pt idx="1">
                    <c:v>0.14179715326784645</c:v>
                  </c:pt>
                  <c:pt idx="2">
                    <c:v>4.6287944248786378E-2</c:v>
                  </c:pt>
                  <c:pt idx="3">
                    <c:v>0.3857714130031929</c:v>
                  </c:pt>
                  <c:pt idx="4">
                    <c:v>0.36459269796163435</c:v>
                  </c:pt>
                  <c:pt idx="5">
                    <c:v>0.25547752744475583</c:v>
                  </c:pt>
                  <c:pt idx="6">
                    <c:v>0.1641645516521151</c:v>
                  </c:pt>
                  <c:pt idx="7">
                    <c:v>6.217830377167613E-2</c:v>
                  </c:pt>
                  <c:pt idx="8">
                    <c:v>0.10908917557536092</c:v>
                  </c:pt>
                  <c:pt idx="9">
                    <c:v>0</c:v>
                  </c:pt>
                  <c:pt idx="10">
                    <c:v>7.7630386858848488E-2</c:v>
                  </c:pt>
                  <c:pt idx="11">
                    <c:v>0</c:v>
                  </c:pt>
                  <c:pt idx="12">
                    <c:v>0</c:v>
                  </c:pt>
                  <c:pt idx="13">
                    <c:v>0</c:v>
                  </c:pt>
                  <c:pt idx="14">
                    <c:v>0</c:v>
                  </c:pt>
                  <c:pt idx="15">
                    <c:v>2.6858986085255174</c:v>
                  </c:pt>
                  <c:pt idx="16">
                    <c:v>2.6701069131731781</c:v>
                  </c:pt>
                  <c:pt idx="17">
                    <c:v>0.39919982577225094</c:v>
                  </c:pt>
                  <c:pt idx="18">
                    <c:v>0.3170666550499075</c:v>
                  </c:pt>
                  <c:pt idx="19">
                    <c:v>1.2526813939197263</c:v>
                  </c:pt>
                </c:numCache>
              </c:numRef>
            </c:plus>
            <c:minus>
              <c:numRef>
                <c:f>'Divided by CS'!$X$52:$X$71</c:f>
                <c:numCache>
                  <c:formatCode>General</c:formatCode>
                  <c:ptCount val="20"/>
                  <c:pt idx="0">
                    <c:v>0.34980192836539203</c:v>
                  </c:pt>
                  <c:pt idx="1">
                    <c:v>0.14179715326784645</c:v>
                  </c:pt>
                  <c:pt idx="2">
                    <c:v>4.6287944248786378E-2</c:v>
                  </c:pt>
                  <c:pt idx="3">
                    <c:v>0.3857714130031929</c:v>
                  </c:pt>
                  <c:pt idx="4">
                    <c:v>0.36459269796163435</c:v>
                  </c:pt>
                  <c:pt idx="5">
                    <c:v>0.25547752744475583</c:v>
                  </c:pt>
                  <c:pt idx="6">
                    <c:v>0.1641645516521151</c:v>
                  </c:pt>
                  <c:pt idx="7">
                    <c:v>6.217830377167613E-2</c:v>
                  </c:pt>
                  <c:pt idx="8">
                    <c:v>0.10908917557536092</c:v>
                  </c:pt>
                  <c:pt idx="9">
                    <c:v>0</c:v>
                  </c:pt>
                  <c:pt idx="10">
                    <c:v>7.7630386858848488E-2</c:v>
                  </c:pt>
                  <c:pt idx="11">
                    <c:v>0</c:v>
                  </c:pt>
                  <c:pt idx="12">
                    <c:v>0</c:v>
                  </c:pt>
                  <c:pt idx="13">
                    <c:v>0</c:v>
                  </c:pt>
                  <c:pt idx="14">
                    <c:v>0</c:v>
                  </c:pt>
                  <c:pt idx="15">
                    <c:v>2.6858986085255174</c:v>
                  </c:pt>
                  <c:pt idx="16">
                    <c:v>2.6701069131731781</c:v>
                  </c:pt>
                  <c:pt idx="17">
                    <c:v>0.39919982577225094</c:v>
                  </c:pt>
                  <c:pt idx="18">
                    <c:v>0.3170666550499075</c:v>
                  </c:pt>
                  <c:pt idx="19">
                    <c:v>1.2526813939197263</c:v>
                  </c:pt>
                </c:numCache>
              </c:numRef>
            </c:minus>
            <c:spPr>
              <a:noFill/>
              <a:ln w="9525" cap="flat" cmpd="sng" algn="ctr">
                <a:solidFill>
                  <a:schemeClr val="tx1">
                    <a:lumMod val="65000"/>
                    <a:lumOff val="35000"/>
                  </a:schemeClr>
                </a:solidFill>
                <a:round/>
              </a:ln>
              <a:effectLst/>
            </c:spPr>
          </c:errBars>
          <c:cat>
            <c:strRef>
              <c:f>'Divided by CS'!$W$31:$W$50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CS'!$X$31:$X$50</c:f>
              <c:numCache>
                <c:formatCode>0.000</c:formatCode>
                <c:ptCount val="20"/>
                <c:pt idx="0">
                  <c:v>1.1318900311136839</c:v>
                </c:pt>
                <c:pt idx="1">
                  <c:v>0.73793200307550433</c:v>
                </c:pt>
                <c:pt idx="2">
                  <c:v>0.77362894053638465</c:v>
                </c:pt>
                <c:pt idx="3">
                  <c:v>3.427173510842759</c:v>
                </c:pt>
                <c:pt idx="4">
                  <c:v>3.427173510842759</c:v>
                </c:pt>
                <c:pt idx="5">
                  <c:v>2.5703098214134052</c:v>
                </c:pt>
                <c:pt idx="6">
                  <c:v>2.6131082522899778</c:v>
                </c:pt>
                <c:pt idx="7">
                  <c:v>0.62998992756954153</c:v>
                </c:pt>
                <c:pt idx="8">
                  <c:v>0.8127906799036243</c:v>
                </c:pt>
                <c:pt idx="9">
                  <c:v>0</c:v>
                </c:pt>
                <c:pt idx="10">
                  <c:v>0.61977712002905716</c:v>
                </c:pt>
                <c:pt idx="11">
                  <c:v>0</c:v>
                </c:pt>
                <c:pt idx="12">
                  <c:v>0</c:v>
                </c:pt>
                <c:pt idx="13">
                  <c:v>0</c:v>
                </c:pt>
                <c:pt idx="14">
                  <c:v>0</c:v>
                </c:pt>
                <c:pt idx="15">
                  <c:v>6.0748146110177972</c:v>
                </c:pt>
                <c:pt idx="16">
                  <c:v>7.7421622900924563</c:v>
                </c:pt>
                <c:pt idx="17">
                  <c:v>3.2042049983953276</c:v>
                </c:pt>
                <c:pt idx="18">
                  <c:v>1.356546617016958</c:v>
                </c:pt>
                <c:pt idx="19">
                  <c:v>3.0717416212350308</c:v>
                </c:pt>
              </c:numCache>
            </c:numRef>
          </c:val>
          <c:extLst>
            <c:ext xmlns:c16="http://schemas.microsoft.com/office/drawing/2014/chart" uri="{C3380CC4-5D6E-409C-BE32-E72D297353CC}">
              <c16:uniqueId val="{00000000-DEC8-4A40-AF34-3587A705F1F5}"/>
            </c:ext>
          </c:extLst>
        </c:ser>
        <c:ser>
          <c:idx val="1"/>
          <c:order val="1"/>
          <c:tx>
            <c:strRef>
              <c:f>'Divided by CS'!$Y$30</c:f>
              <c:strCache>
                <c:ptCount val="1"/>
                <c:pt idx="0">
                  <c:v>Highlander-Hypoxia</c:v>
                </c:pt>
              </c:strCache>
            </c:strRef>
          </c:tx>
          <c:spPr>
            <a:solidFill>
              <a:srgbClr val="0070C0"/>
            </a:solidFill>
            <a:ln>
              <a:solidFill>
                <a:srgbClr val="0070C0"/>
              </a:solidFill>
            </a:ln>
            <a:effectLst/>
          </c:spPr>
          <c:invertIfNegative val="0"/>
          <c:errBars>
            <c:errBarType val="both"/>
            <c:errValType val="cust"/>
            <c:noEndCap val="0"/>
            <c:plus>
              <c:numRef>
                <c:f>'Divided by CS'!$Y$52:$Y$71</c:f>
                <c:numCache>
                  <c:formatCode>General</c:formatCode>
                  <c:ptCount val="20"/>
                  <c:pt idx="0">
                    <c:v>9.0495558537240589E-2</c:v>
                  </c:pt>
                  <c:pt idx="1">
                    <c:v>5.0804140249223508E-2</c:v>
                  </c:pt>
                  <c:pt idx="2">
                    <c:v>4.4173362451924061E-2</c:v>
                  </c:pt>
                  <c:pt idx="3">
                    <c:v>0.42468737413799768</c:v>
                  </c:pt>
                  <c:pt idx="4">
                    <c:v>0.11994141375259126</c:v>
                  </c:pt>
                  <c:pt idx="5">
                    <c:v>0.18236350838957943</c:v>
                  </c:pt>
                  <c:pt idx="6">
                    <c:v>0.2137911053650717</c:v>
                  </c:pt>
                  <c:pt idx="7">
                    <c:v>5.958001884909727E-2</c:v>
                  </c:pt>
                  <c:pt idx="8">
                    <c:v>0.13223380431686954</c:v>
                  </c:pt>
                  <c:pt idx="9">
                    <c:v>0</c:v>
                  </c:pt>
                  <c:pt idx="10">
                    <c:v>6.0088460934249334E-2</c:v>
                  </c:pt>
                  <c:pt idx="11">
                    <c:v>0</c:v>
                  </c:pt>
                  <c:pt idx="12">
                    <c:v>0</c:v>
                  </c:pt>
                  <c:pt idx="13">
                    <c:v>0</c:v>
                  </c:pt>
                  <c:pt idx="14">
                    <c:v>0</c:v>
                  </c:pt>
                  <c:pt idx="15">
                    <c:v>1.0462483107419007</c:v>
                  </c:pt>
                  <c:pt idx="16">
                    <c:v>2.5870738318330093</c:v>
                  </c:pt>
                  <c:pt idx="17">
                    <c:v>0.78609263147658337</c:v>
                  </c:pt>
                  <c:pt idx="18">
                    <c:v>0.86954876614298859</c:v>
                  </c:pt>
                  <c:pt idx="19">
                    <c:v>1.6409215540751165</c:v>
                  </c:pt>
                </c:numCache>
              </c:numRef>
            </c:plus>
            <c:minus>
              <c:numRef>
                <c:f>'Divided by CS'!$Y$52:$Y$71</c:f>
                <c:numCache>
                  <c:formatCode>General</c:formatCode>
                  <c:ptCount val="20"/>
                  <c:pt idx="0">
                    <c:v>9.0495558537240589E-2</c:v>
                  </c:pt>
                  <c:pt idx="1">
                    <c:v>5.0804140249223508E-2</c:v>
                  </c:pt>
                  <c:pt idx="2">
                    <c:v>4.4173362451924061E-2</c:v>
                  </c:pt>
                  <c:pt idx="3">
                    <c:v>0.42468737413799768</c:v>
                  </c:pt>
                  <c:pt idx="4">
                    <c:v>0.11994141375259126</c:v>
                  </c:pt>
                  <c:pt idx="5">
                    <c:v>0.18236350838957943</c:v>
                  </c:pt>
                  <c:pt idx="6">
                    <c:v>0.2137911053650717</c:v>
                  </c:pt>
                  <c:pt idx="7">
                    <c:v>5.958001884909727E-2</c:v>
                  </c:pt>
                  <c:pt idx="8">
                    <c:v>0.13223380431686954</c:v>
                  </c:pt>
                  <c:pt idx="9">
                    <c:v>0</c:v>
                  </c:pt>
                  <c:pt idx="10">
                    <c:v>6.0088460934249334E-2</c:v>
                  </c:pt>
                  <c:pt idx="11">
                    <c:v>0</c:v>
                  </c:pt>
                  <c:pt idx="12">
                    <c:v>0</c:v>
                  </c:pt>
                  <c:pt idx="13">
                    <c:v>0</c:v>
                  </c:pt>
                  <c:pt idx="14">
                    <c:v>0</c:v>
                  </c:pt>
                  <c:pt idx="15">
                    <c:v>1.0462483107419007</c:v>
                  </c:pt>
                  <c:pt idx="16">
                    <c:v>2.5870738318330093</c:v>
                  </c:pt>
                  <c:pt idx="17">
                    <c:v>0.78609263147658337</c:v>
                  </c:pt>
                  <c:pt idx="18">
                    <c:v>0.86954876614298859</c:v>
                  </c:pt>
                  <c:pt idx="19">
                    <c:v>1.6409215540751165</c:v>
                  </c:pt>
                </c:numCache>
              </c:numRef>
            </c:minus>
            <c:spPr>
              <a:noFill/>
              <a:ln w="9525" cap="flat" cmpd="sng" algn="ctr">
                <a:solidFill>
                  <a:schemeClr val="tx1">
                    <a:lumMod val="65000"/>
                    <a:lumOff val="35000"/>
                  </a:schemeClr>
                </a:solidFill>
                <a:round/>
              </a:ln>
              <a:effectLst/>
            </c:spPr>
          </c:errBars>
          <c:cat>
            <c:strRef>
              <c:f>'Divided by CS'!$W$31:$W$50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CS'!$Y$31:$Y$50</c:f>
              <c:numCache>
                <c:formatCode>0.000</c:formatCode>
                <c:ptCount val="20"/>
                <c:pt idx="0">
                  <c:v>0.96789922286604035</c:v>
                </c:pt>
                <c:pt idx="1">
                  <c:v>0.81278733066152653</c:v>
                </c:pt>
                <c:pt idx="2">
                  <c:v>0.85659233399534551</c:v>
                </c:pt>
                <c:pt idx="3">
                  <c:v>4.7092645462412461</c:v>
                </c:pt>
                <c:pt idx="4">
                  <c:v>1.7343132918490625</c:v>
                </c:pt>
                <c:pt idx="5">
                  <c:v>2.3132673487053705</c:v>
                </c:pt>
                <c:pt idx="6">
                  <c:v>2.6951042092113453</c:v>
                </c:pt>
                <c:pt idx="7">
                  <c:v>0.69865332870303398</c:v>
                </c:pt>
                <c:pt idx="8">
                  <c:v>1.0389029362132371</c:v>
                </c:pt>
                <c:pt idx="9">
                  <c:v>0</c:v>
                </c:pt>
                <c:pt idx="10">
                  <c:v>0.52378027589623521</c:v>
                </c:pt>
                <c:pt idx="11">
                  <c:v>0</c:v>
                </c:pt>
                <c:pt idx="12">
                  <c:v>0</c:v>
                </c:pt>
                <c:pt idx="13">
                  <c:v>0</c:v>
                </c:pt>
                <c:pt idx="14">
                  <c:v>0</c:v>
                </c:pt>
                <c:pt idx="15">
                  <c:v>3.7048528310524071</c:v>
                </c:pt>
                <c:pt idx="16">
                  <c:v>7.2894895369263875</c:v>
                </c:pt>
                <c:pt idx="17">
                  <c:v>3.761619892851146</c:v>
                </c:pt>
                <c:pt idx="18">
                  <c:v>2.8628599371406582</c:v>
                </c:pt>
                <c:pt idx="19">
                  <c:v>5.4705056996626675</c:v>
                </c:pt>
              </c:numCache>
            </c:numRef>
          </c:val>
          <c:extLst>
            <c:ext xmlns:c16="http://schemas.microsoft.com/office/drawing/2014/chart" uri="{C3380CC4-5D6E-409C-BE32-E72D297353CC}">
              <c16:uniqueId val="{00000002-DEC8-4A40-AF34-3587A705F1F5}"/>
            </c:ext>
          </c:extLst>
        </c:ser>
        <c:ser>
          <c:idx val="2"/>
          <c:order val="2"/>
          <c:tx>
            <c:strRef>
              <c:f>'Divided by CS'!$Z$30</c:f>
              <c:strCache>
                <c:ptCount val="1"/>
                <c:pt idx="0">
                  <c:v>Lowlander-Normoxia</c:v>
                </c:pt>
              </c:strCache>
            </c:strRef>
          </c:tx>
          <c:spPr>
            <a:solidFill>
              <a:schemeClr val="accent4">
                <a:lumMod val="60000"/>
                <a:lumOff val="40000"/>
              </a:schemeClr>
            </a:solidFill>
            <a:ln>
              <a:solidFill>
                <a:schemeClr val="accent4">
                  <a:lumMod val="40000"/>
                  <a:lumOff val="60000"/>
                </a:schemeClr>
              </a:solidFill>
            </a:ln>
            <a:effectLst/>
          </c:spPr>
          <c:invertIfNegative val="0"/>
          <c:errBars>
            <c:errBarType val="both"/>
            <c:errValType val="cust"/>
            <c:noEndCap val="0"/>
            <c:plus>
              <c:numRef>
                <c:f>'Divided by CS'!$Z$52:$Z$71</c:f>
                <c:numCache>
                  <c:formatCode>General</c:formatCode>
                  <c:ptCount val="20"/>
                  <c:pt idx="0">
                    <c:v>7.1592617033822165E-2</c:v>
                  </c:pt>
                  <c:pt idx="1">
                    <c:v>0.15579103895677499</c:v>
                  </c:pt>
                  <c:pt idx="2">
                    <c:v>3.5858841701774849E-2</c:v>
                  </c:pt>
                  <c:pt idx="3">
                    <c:v>0.46329461715026693</c:v>
                  </c:pt>
                  <c:pt idx="4">
                    <c:v>0.23683729597273473</c:v>
                  </c:pt>
                  <c:pt idx="5">
                    <c:v>0.33850458461049149</c:v>
                  </c:pt>
                  <c:pt idx="6">
                    <c:v>0.38097201470248904</c:v>
                  </c:pt>
                  <c:pt idx="7">
                    <c:v>9.9473201218233887E-2</c:v>
                  </c:pt>
                  <c:pt idx="8">
                    <c:v>0.22527752223047756</c:v>
                  </c:pt>
                  <c:pt idx="9">
                    <c:v>0</c:v>
                  </c:pt>
                  <c:pt idx="10">
                    <c:v>6.0867083252375491E-2</c:v>
                  </c:pt>
                  <c:pt idx="11">
                    <c:v>0</c:v>
                  </c:pt>
                  <c:pt idx="12">
                    <c:v>0</c:v>
                  </c:pt>
                  <c:pt idx="13">
                    <c:v>0</c:v>
                  </c:pt>
                  <c:pt idx="14">
                    <c:v>0</c:v>
                  </c:pt>
                  <c:pt idx="15">
                    <c:v>0.4939435816117147</c:v>
                  </c:pt>
                  <c:pt idx="16">
                    <c:v>2.9143373995283177</c:v>
                  </c:pt>
                  <c:pt idx="17">
                    <c:v>0.81436169364131061</c:v>
                  </c:pt>
                  <c:pt idx="18">
                    <c:v>1.1282216414159438</c:v>
                  </c:pt>
                  <c:pt idx="19">
                    <c:v>0.90204006938454007</c:v>
                  </c:pt>
                </c:numCache>
              </c:numRef>
            </c:plus>
            <c:minus>
              <c:numRef>
                <c:f>'Divided by CS'!$Z$52:$Z$71</c:f>
                <c:numCache>
                  <c:formatCode>General</c:formatCode>
                  <c:ptCount val="20"/>
                  <c:pt idx="0">
                    <c:v>7.1592617033822165E-2</c:v>
                  </c:pt>
                  <c:pt idx="1">
                    <c:v>0.15579103895677499</c:v>
                  </c:pt>
                  <c:pt idx="2">
                    <c:v>3.5858841701774849E-2</c:v>
                  </c:pt>
                  <c:pt idx="3">
                    <c:v>0.46329461715026693</c:v>
                  </c:pt>
                  <c:pt idx="4">
                    <c:v>0.23683729597273473</c:v>
                  </c:pt>
                  <c:pt idx="5">
                    <c:v>0.33850458461049149</c:v>
                  </c:pt>
                  <c:pt idx="6">
                    <c:v>0.38097201470248904</c:v>
                  </c:pt>
                  <c:pt idx="7">
                    <c:v>9.9473201218233887E-2</c:v>
                  </c:pt>
                  <c:pt idx="8">
                    <c:v>0.22527752223047756</c:v>
                  </c:pt>
                  <c:pt idx="9">
                    <c:v>0</c:v>
                  </c:pt>
                  <c:pt idx="10">
                    <c:v>6.0867083252375491E-2</c:v>
                  </c:pt>
                  <c:pt idx="11">
                    <c:v>0</c:v>
                  </c:pt>
                  <c:pt idx="12">
                    <c:v>0</c:v>
                  </c:pt>
                  <c:pt idx="13">
                    <c:v>0</c:v>
                  </c:pt>
                  <c:pt idx="14">
                    <c:v>0</c:v>
                  </c:pt>
                  <c:pt idx="15">
                    <c:v>0.4939435816117147</c:v>
                  </c:pt>
                  <c:pt idx="16">
                    <c:v>2.9143373995283177</c:v>
                  </c:pt>
                  <c:pt idx="17">
                    <c:v>0.81436169364131061</c:v>
                  </c:pt>
                  <c:pt idx="18">
                    <c:v>1.1282216414159438</c:v>
                  </c:pt>
                  <c:pt idx="19">
                    <c:v>0.90204006938454007</c:v>
                  </c:pt>
                </c:numCache>
              </c:numRef>
            </c:minus>
            <c:spPr>
              <a:noFill/>
              <a:ln w="9525" cap="flat" cmpd="sng" algn="ctr">
                <a:solidFill>
                  <a:schemeClr val="tx1">
                    <a:lumMod val="65000"/>
                    <a:lumOff val="35000"/>
                  </a:schemeClr>
                </a:solidFill>
                <a:round/>
              </a:ln>
              <a:effectLst/>
            </c:spPr>
          </c:errBars>
          <c:cat>
            <c:strRef>
              <c:f>'Divided by CS'!$W$31:$W$50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CS'!$Z$31:$Z$50</c:f>
              <c:numCache>
                <c:formatCode>0.000</c:formatCode>
                <c:ptCount val="20"/>
                <c:pt idx="0">
                  <c:v>0.95424128584914258</c:v>
                </c:pt>
                <c:pt idx="1">
                  <c:v>0.6969369740171879</c:v>
                </c:pt>
                <c:pt idx="2">
                  <c:v>0.83204022557031898</c:v>
                </c:pt>
                <c:pt idx="3">
                  <c:v>4.6128908141314033</c:v>
                </c:pt>
                <c:pt idx="4">
                  <c:v>2.0717715767048288</c:v>
                </c:pt>
                <c:pt idx="5">
                  <c:v>1.9948758843507992</c:v>
                </c:pt>
                <c:pt idx="6">
                  <c:v>2.7331947568496675</c:v>
                </c:pt>
                <c:pt idx="7">
                  <c:v>0.67705290395661333</c:v>
                </c:pt>
                <c:pt idx="8">
                  <c:v>1.1730179801456928</c:v>
                </c:pt>
                <c:pt idx="9">
                  <c:v>0</c:v>
                </c:pt>
                <c:pt idx="10">
                  <c:v>0.44275415160280557</c:v>
                </c:pt>
                <c:pt idx="11">
                  <c:v>0</c:v>
                </c:pt>
                <c:pt idx="12">
                  <c:v>0</c:v>
                </c:pt>
                <c:pt idx="13">
                  <c:v>0</c:v>
                </c:pt>
                <c:pt idx="14">
                  <c:v>0</c:v>
                </c:pt>
                <c:pt idx="15">
                  <c:v>2.197705594135003</c:v>
                </c:pt>
                <c:pt idx="16">
                  <c:v>6.545371476659902</c:v>
                </c:pt>
                <c:pt idx="17">
                  <c:v>4.0908326249352287</c:v>
                </c:pt>
                <c:pt idx="18">
                  <c:v>2.3850824088588771</c:v>
                </c:pt>
                <c:pt idx="19">
                  <c:v>4.9213045848239592</c:v>
                </c:pt>
              </c:numCache>
            </c:numRef>
          </c:val>
          <c:extLst>
            <c:ext xmlns:c16="http://schemas.microsoft.com/office/drawing/2014/chart" uri="{C3380CC4-5D6E-409C-BE32-E72D297353CC}">
              <c16:uniqueId val="{00000003-DEC8-4A40-AF34-3587A705F1F5}"/>
            </c:ext>
          </c:extLst>
        </c:ser>
        <c:ser>
          <c:idx val="3"/>
          <c:order val="3"/>
          <c:tx>
            <c:strRef>
              <c:f>'Divided by CS'!$AA$30</c:f>
              <c:strCache>
                <c:ptCount val="1"/>
                <c:pt idx="0">
                  <c:v>Lowlander-Hypoxia</c:v>
                </c:pt>
              </c:strCache>
            </c:strRef>
          </c:tx>
          <c:spPr>
            <a:solidFill>
              <a:schemeClr val="accent2">
                <a:lumMod val="75000"/>
              </a:schemeClr>
            </a:solidFill>
            <a:ln>
              <a:solidFill>
                <a:schemeClr val="accent2">
                  <a:lumMod val="75000"/>
                </a:schemeClr>
              </a:solidFill>
            </a:ln>
            <a:effectLst/>
          </c:spPr>
          <c:invertIfNegative val="0"/>
          <c:errBars>
            <c:errBarType val="both"/>
            <c:errValType val="cust"/>
            <c:noEndCap val="0"/>
            <c:plus>
              <c:numRef>
                <c:f>'Divided by CS'!$AA$52:$AA$71</c:f>
                <c:numCache>
                  <c:formatCode>General</c:formatCode>
                  <c:ptCount val="20"/>
                  <c:pt idx="0">
                    <c:v>9.5252860495370142E-2</c:v>
                  </c:pt>
                  <c:pt idx="1">
                    <c:v>8.5903781701537021E-2</c:v>
                  </c:pt>
                  <c:pt idx="2">
                    <c:v>5.7003866987411209E-2</c:v>
                  </c:pt>
                  <c:pt idx="3">
                    <c:v>0.59852294084311941</c:v>
                  </c:pt>
                  <c:pt idx="4">
                    <c:v>9.0201551057872892E-2</c:v>
                  </c:pt>
                  <c:pt idx="5">
                    <c:v>0.19606168030697599</c:v>
                  </c:pt>
                  <c:pt idx="6">
                    <c:v>0.31305637167511885</c:v>
                  </c:pt>
                  <c:pt idx="7">
                    <c:v>7.749594690820899E-2</c:v>
                  </c:pt>
                  <c:pt idx="8">
                    <c:v>0.16090467662702651</c:v>
                  </c:pt>
                  <c:pt idx="9">
                    <c:v>0</c:v>
                  </c:pt>
                  <c:pt idx="10">
                    <c:v>0.12972400315833624</c:v>
                  </c:pt>
                  <c:pt idx="11">
                    <c:v>0</c:v>
                  </c:pt>
                  <c:pt idx="12">
                    <c:v>0</c:v>
                  </c:pt>
                  <c:pt idx="13">
                    <c:v>0</c:v>
                  </c:pt>
                  <c:pt idx="14">
                    <c:v>0</c:v>
                  </c:pt>
                  <c:pt idx="15">
                    <c:v>0.48022677012311049</c:v>
                  </c:pt>
                  <c:pt idx="16">
                    <c:v>3.3600393903732413</c:v>
                  </c:pt>
                  <c:pt idx="17">
                    <c:v>1.1317686374303371</c:v>
                  </c:pt>
                  <c:pt idx="18">
                    <c:v>0.44210514034837339</c:v>
                  </c:pt>
                  <c:pt idx="19">
                    <c:v>1.5748200336175275</c:v>
                  </c:pt>
                </c:numCache>
              </c:numRef>
            </c:plus>
            <c:minus>
              <c:numRef>
                <c:f>'Divided by CS'!$AA$52:$AA$71</c:f>
                <c:numCache>
                  <c:formatCode>General</c:formatCode>
                  <c:ptCount val="20"/>
                  <c:pt idx="0">
                    <c:v>9.5252860495370142E-2</c:v>
                  </c:pt>
                  <c:pt idx="1">
                    <c:v>8.5903781701537021E-2</c:v>
                  </c:pt>
                  <c:pt idx="2">
                    <c:v>5.7003866987411209E-2</c:v>
                  </c:pt>
                  <c:pt idx="3">
                    <c:v>0.59852294084311941</c:v>
                  </c:pt>
                  <c:pt idx="4">
                    <c:v>9.0201551057872892E-2</c:v>
                  </c:pt>
                  <c:pt idx="5">
                    <c:v>0.19606168030697599</c:v>
                  </c:pt>
                  <c:pt idx="6">
                    <c:v>0.31305637167511885</c:v>
                  </c:pt>
                  <c:pt idx="7">
                    <c:v>7.749594690820899E-2</c:v>
                  </c:pt>
                  <c:pt idx="8">
                    <c:v>0.16090467662702651</c:v>
                  </c:pt>
                  <c:pt idx="9">
                    <c:v>0</c:v>
                  </c:pt>
                  <c:pt idx="10">
                    <c:v>0.12972400315833624</c:v>
                  </c:pt>
                  <c:pt idx="11">
                    <c:v>0</c:v>
                  </c:pt>
                  <c:pt idx="12">
                    <c:v>0</c:v>
                  </c:pt>
                  <c:pt idx="13">
                    <c:v>0</c:v>
                  </c:pt>
                  <c:pt idx="14">
                    <c:v>0</c:v>
                  </c:pt>
                  <c:pt idx="15">
                    <c:v>0.48022677012311049</c:v>
                  </c:pt>
                  <c:pt idx="16">
                    <c:v>3.3600393903732413</c:v>
                  </c:pt>
                  <c:pt idx="17">
                    <c:v>1.1317686374303371</c:v>
                  </c:pt>
                  <c:pt idx="18">
                    <c:v>0.44210514034837339</c:v>
                  </c:pt>
                  <c:pt idx="19">
                    <c:v>1.5748200336175275</c:v>
                  </c:pt>
                </c:numCache>
              </c:numRef>
            </c:minus>
            <c:spPr>
              <a:noFill/>
              <a:ln w="9525" cap="flat" cmpd="sng" algn="ctr">
                <a:solidFill>
                  <a:schemeClr val="tx1">
                    <a:lumMod val="65000"/>
                    <a:lumOff val="35000"/>
                  </a:schemeClr>
                </a:solidFill>
                <a:round/>
              </a:ln>
              <a:effectLst/>
            </c:spPr>
          </c:errBars>
          <c:cat>
            <c:strRef>
              <c:f>'Divided by CS'!$W$31:$W$50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CS'!$AA$31:$AA$50</c:f>
              <c:numCache>
                <c:formatCode>0.000</c:formatCode>
                <c:ptCount val="20"/>
                <c:pt idx="0">
                  <c:v>1.3099787372888894</c:v>
                </c:pt>
                <c:pt idx="1">
                  <c:v>0.70255615733064081</c:v>
                </c:pt>
                <c:pt idx="2">
                  <c:v>0.8423054898710054</c:v>
                </c:pt>
                <c:pt idx="3">
                  <c:v>4.6349564699542567</c:v>
                </c:pt>
                <c:pt idx="4">
                  <c:v>1.6077366131843571</c:v>
                </c:pt>
                <c:pt idx="5">
                  <c:v>2.0735686462745355</c:v>
                </c:pt>
                <c:pt idx="6">
                  <c:v>2.9230045215258622</c:v>
                </c:pt>
                <c:pt idx="7">
                  <c:v>0.64463248042272947</c:v>
                </c:pt>
                <c:pt idx="8">
                  <c:v>1.0387369447657016</c:v>
                </c:pt>
                <c:pt idx="9">
                  <c:v>0</c:v>
                </c:pt>
                <c:pt idx="10">
                  <c:v>0.64552659137232438</c:v>
                </c:pt>
                <c:pt idx="11">
                  <c:v>0</c:v>
                </c:pt>
                <c:pt idx="12">
                  <c:v>0</c:v>
                </c:pt>
                <c:pt idx="13">
                  <c:v>0</c:v>
                </c:pt>
                <c:pt idx="14">
                  <c:v>0</c:v>
                </c:pt>
                <c:pt idx="15">
                  <c:v>2.4515857173570801</c:v>
                </c:pt>
                <c:pt idx="16">
                  <c:v>5.7974735520371992</c:v>
                </c:pt>
                <c:pt idx="17">
                  <c:v>4.1783319079577987</c:v>
                </c:pt>
                <c:pt idx="18">
                  <c:v>2.0715389821153383</c:v>
                </c:pt>
                <c:pt idx="19">
                  <c:v>4.3539220221814476</c:v>
                </c:pt>
              </c:numCache>
            </c:numRef>
          </c:val>
          <c:extLst>
            <c:ext xmlns:c16="http://schemas.microsoft.com/office/drawing/2014/chart" uri="{C3380CC4-5D6E-409C-BE32-E72D297353CC}">
              <c16:uniqueId val="{00000004-DEC8-4A40-AF34-3587A705F1F5}"/>
            </c:ext>
          </c:extLst>
        </c:ser>
        <c:dLbls>
          <c:showLegendKey val="0"/>
          <c:showVal val="0"/>
          <c:showCatName val="0"/>
          <c:showSerName val="0"/>
          <c:showPercent val="0"/>
          <c:showBubbleSize val="0"/>
        </c:dLbls>
        <c:gapWidth val="219"/>
        <c:overlap val="-27"/>
        <c:axId val="860671352"/>
        <c:axId val="860670696"/>
      </c:barChart>
      <c:catAx>
        <c:axId val="86067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70696"/>
        <c:crosses val="autoZero"/>
        <c:auto val="1"/>
        <c:lblAlgn val="ctr"/>
        <c:lblOffset val="100"/>
        <c:noMultiLvlLbl val="0"/>
      </c:catAx>
      <c:valAx>
        <c:axId val="86067069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71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CS'!$X$75</c:f>
              <c:strCache>
                <c:ptCount val="1"/>
                <c:pt idx="0">
                  <c:v>Highlander-Normoxia</c:v>
                </c:pt>
              </c:strCache>
            </c:strRef>
          </c:tx>
          <c:spPr>
            <a:solidFill>
              <a:schemeClr val="accent1"/>
            </a:solidFill>
            <a:ln>
              <a:noFill/>
            </a:ln>
            <a:effectLst/>
          </c:spPr>
          <c:invertIfNegative val="0"/>
          <c:cat>
            <c:strRef>
              <c:f>'Divided by CS'!$W$76:$W$95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CS'!$X$76:$X$95</c:f>
              <c:numCache>
                <c:formatCode>0.000</c:formatCode>
                <c:ptCount val="20"/>
                <c:pt idx="0">
                  <c:v>0.20709671474089669</c:v>
                </c:pt>
                <c:pt idx="1">
                  <c:v>0.162753387141438</c:v>
                </c:pt>
                <c:pt idx="2">
                  <c:v>0.13404683312582386</c:v>
                </c:pt>
                <c:pt idx="3">
                  <c:v>0.89818752683695258</c:v>
                </c:pt>
                <c:pt idx="4">
                  <c:v>0.89818752683695258</c:v>
                </c:pt>
                <c:pt idx="5">
                  <c:v>0.42539877450924879</c:v>
                </c:pt>
                <c:pt idx="6">
                  <c:v>0.34549762516788046</c:v>
                </c:pt>
                <c:pt idx="7">
                  <c:v>0.12335695935413374</c:v>
                </c:pt>
                <c:pt idx="8">
                  <c:v>0.26118001507493782</c:v>
                </c:pt>
                <c:pt idx="9">
                  <c:v>0</c:v>
                </c:pt>
                <c:pt idx="10">
                  <c:v>0.12997481851636877</c:v>
                </c:pt>
                <c:pt idx="11">
                  <c:v>0</c:v>
                </c:pt>
                <c:pt idx="12">
                  <c:v>0</c:v>
                </c:pt>
                <c:pt idx="13">
                  <c:v>0</c:v>
                </c:pt>
                <c:pt idx="14">
                  <c:v>0</c:v>
                </c:pt>
                <c:pt idx="15">
                  <c:v>0.99884431639503701</c:v>
                </c:pt>
                <c:pt idx="16">
                  <c:v>3.4262106785658397</c:v>
                </c:pt>
                <c:pt idx="17">
                  <c:v>0.99129988788995349</c:v>
                </c:pt>
                <c:pt idx="18">
                  <c:v>0.73502433983352</c:v>
                </c:pt>
                <c:pt idx="19">
                  <c:v>0.71440276913437373</c:v>
                </c:pt>
              </c:numCache>
            </c:numRef>
          </c:val>
          <c:extLst>
            <c:ext xmlns:c16="http://schemas.microsoft.com/office/drawing/2014/chart" uri="{C3380CC4-5D6E-409C-BE32-E72D297353CC}">
              <c16:uniqueId val="{00000000-1515-48FA-BCBD-4A16EC939A38}"/>
            </c:ext>
          </c:extLst>
        </c:ser>
        <c:ser>
          <c:idx val="1"/>
          <c:order val="1"/>
          <c:tx>
            <c:strRef>
              <c:f>'Divided by CS'!$Y$75</c:f>
              <c:strCache>
                <c:ptCount val="1"/>
                <c:pt idx="0">
                  <c:v>Highlander-Hypoxia</c:v>
                </c:pt>
              </c:strCache>
            </c:strRef>
          </c:tx>
          <c:spPr>
            <a:solidFill>
              <a:schemeClr val="accent2"/>
            </a:solidFill>
            <a:ln>
              <a:noFill/>
            </a:ln>
            <a:effectLst/>
          </c:spPr>
          <c:invertIfNegative val="0"/>
          <c:cat>
            <c:strRef>
              <c:f>'Divided by CS'!$W$76:$W$95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CS'!$Y$76:$Y$95</c:f>
              <c:numCache>
                <c:formatCode>0.000</c:formatCode>
                <c:ptCount val="20"/>
                <c:pt idx="0">
                  <c:v>0.16915732808726705</c:v>
                </c:pt>
                <c:pt idx="1">
                  <c:v>0.12316791561379779</c:v>
                </c:pt>
                <c:pt idx="2">
                  <c:v>0.14856024570857693</c:v>
                </c:pt>
                <c:pt idx="3">
                  <c:v>0.9776836817424438</c:v>
                </c:pt>
                <c:pt idx="4">
                  <c:v>0.39476956469230284</c:v>
                </c:pt>
                <c:pt idx="5">
                  <c:v>0.43928158676740298</c:v>
                </c:pt>
                <c:pt idx="6">
                  <c:v>0.36225265440692078</c:v>
                </c:pt>
                <c:pt idx="7">
                  <c:v>0.11799064787746016</c:v>
                </c:pt>
                <c:pt idx="8">
                  <c:v>0.27635811047730136</c:v>
                </c:pt>
                <c:pt idx="9">
                  <c:v>0</c:v>
                </c:pt>
                <c:pt idx="10">
                  <c:v>0.14543456083271361</c:v>
                </c:pt>
                <c:pt idx="11">
                  <c:v>0</c:v>
                </c:pt>
                <c:pt idx="12">
                  <c:v>0</c:v>
                </c:pt>
                <c:pt idx="13">
                  <c:v>0</c:v>
                </c:pt>
                <c:pt idx="14">
                  <c:v>0</c:v>
                </c:pt>
                <c:pt idx="15">
                  <c:v>1.2802287764776523</c:v>
                </c:pt>
                <c:pt idx="16">
                  <c:v>8.2957628229692943</c:v>
                </c:pt>
                <c:pt idx="17">
                  <c:v>0.84228179536176184</c:v>
                </c:pt>
                <c:pt idx="18">
                  <c:v>1.6243995283723274</c:v>
                </c:pt>
                <c:pt idx="19">
                  <c:v>1.5271959598802349</c:v>
                </c:pt>
              </c:numCache>
            </c:numRef>
          </c:val>
          <c:extLst>
            <c:ext xmlns:c16="http://schemas.microsoft.com/office/drawing/2014/chart" uri="{C3380CC4-5D6E-409C-BE32-E72D297353CC}">
              <c16:uniqueId val="{00000002-1515-48FA-BCBD-4A16EC939A38}"/>
            </c:ext>
          </c:extLst>
        </c:ser>
        <c:ser>
          <c:idx val="2"/>
          <c:order val="2"/>
          <c:tx>
            <c:strRef>
              <c:f>'Divided by CS'!$Z$75</c:f>
              <c:strCache>
                <c:ptCount val="1"/>
                <c:pt idx="0">
                  <c:v>Lowlander-Normoxia</c:v>
                </c:pt>
              </c:strCache>
            </c:strRef>
          </c:tx>
          <c:spPr>
            <a:solidFill>
              <a:schemeClr val="accent3"/>
            </a:solidFill>
            <a:ln>
              <a:noFill/>
            </a:ln>
            <a:effectLst/>
          </c:spPr>
          <c:invertIfNegative val="0"/>
          <c:cat>
            <c:strRef>
              <c:f>'Divided by CS'!$W$76:$W$95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CS'!$Z$76:$Z$95</c:f>
              <c:numCache>
                <c:formatCode>0.000</c:formatCode>
                <c:ptCount val="20"/>
                <c:pt idx="0">
                  <c:v>0.16711477197063992</c:v>
                </c:pt>
                <c:pt idx="1">
                  <c:v>0.10725581192291403</c:v>
                </c:pt>
                <c:pt idx="2">
                  <c:v>0.12448865237593687</c:v>
                </c:pt>
                <c:pt idx="3">
                  <c:v>0.89914262014034863</c:v>
                </c:pt>
                <c:pt idx="4">
                  <c:v>0.44292271870117067</c:v>
                </c:pt>
                <c:pt idx="5">
                  <c:v>0.37840568027611066</c:v>
                </c:pt>
                <c:pt idx="6">
                  <c:v>0.31794910864869302</c:v>
                </c:pt>
                <c:pt idx="7">
                  <c:v>0.11320867776565775</c:v>
                </c:pt>
                <c:pt idx="8">
                  <c:v>0.22102969148906487</c:v>
                </c:pt>
                <c:pt idx="9">
                  <c:v>0</c:v>
                </c:pt>
                <c:pt idx="10">
                  <c:v>0.11824260848546331</c:v>
                </c:pt>
                <c:pt idx="11">
                  <c:v>0</c:v>
                </c:pt>
                <c:pt idx="12">
                  <c:v>0</c:v>
                </c:pt>
                <c:pt idx="13">
                  <c:v>0</c:v>
                </c:pt>
                <c:pt idx="14">
                  <c:v>0</c:v>
                </c:pt>
                <c:pt idx="15">
                  <c:v>1.6227587373561689</c:v>
                </c:pt>
                <c:pt idx="16">
                  <c:v>3.9032461871167095</c:v>
                </c:pt>
                <c:pt idx="17">
                  <c:v>0.7609685864248199</c:v>
                </c:pt>
                <c:pt idx="18">
                  <c:v>1.3144269381457174</c:v>
                </c:pt>
                <c:pt idx="19">
                  <c:v>1.917067960518172</c:v>
                </c:pt>
              </c:numCache>
            </c:numRef>
          </c:val>
          <c:extLst>
            <c:ext xmlns:c16="http://schemas.microsoft.com/office/drawing/2014/chart" uri="{C3380CC4-5D6E-409C-BE32-E72D297353CC}">
              <c16:uniqueId val="{00000003-1515-48FA-BCBD-4A16EC939A38}"/>
            </c:ext>
          </c:extLst>
        </c:ser>
        <c:ser>
          <c:idx val="3"/>
          <c:order val="3"/>
          <c:tx>
            <c:strRef>
              <c:f>'Divided by CS'!$AA$75</c:f>
              <c:strCache>
                <c:ptCount val="1"/>
                <c:pt idx="0">
                  <c:v>Lowlander-Hypoxia</c:v>
                </c:pt>
              </c:strCache>
            </c:strRef>
          </c:tx>
          <c:spPr>
            <a:solidFill>
              <a:schemeClr val="accent4"/>
            </a:solidFill>
            <a:ln>
              <a:noFill/>
            </a:ln>
            <a:effectLst/>
          </c:spPr>
          <c:invertIfNegative val="0"/>
          <c:cat>
            <c:strRef>
              <c:f>'Divided by CS'!$W$76:$W$95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CS'!$AA$76:$AA$95</c:f>
              <c:numCache>
                <c:formatCode>0.000</c:formatCode>
                <c:ptCount val="20"/>
                <c:pt idx="0">
                  <c:v>0.22978332823066716</c:v>
                </c:pt>
                <c:pt idx="1">
                  <c:v>0.12870878793857485</c:v>
                </c:pt>
                <c:pt idx="2">
                  <c:v>0.13319211145080131</c:v>
                </c:pt>
                <c:pt idx="3">
                  <c:v>0.76958490591186568</c:v>
                </c:pt>
                <c:pt idx="4">
                  <c:v>0.39104179866107708</c:v>
                </c:pt>
                <c:pt idx="5">
                  <c:v>0.41266508539780411</c:v>
                </c:pt>
                <c:pt idx="6">
                  <c:v>0.27829427000017137</c:v>
                </c:pt>
                <c:pt idx="7">
                  <c:v>0.11456860514440194</c:v>
                </c:pt>
                <c:pt idx="8">
                  <c:v>0.23972170221114913</c:v>
                </c:pt>
                <c:pt idx="9">
                  <c:v>0</c:v>
                </c:pt>
                <c:pt idx="10">
                  <c:v>0.14358808061125</c:v>
                </c:pt>
                <c:pt idx="11">
                  <c:v>0</c:v>
                </c:pt>
                <c:pt idx="12">
                  <c:v>0</c:v>
                </c:pt>
                <c:pt idx="13">
                  <c:v>0</c:v>
                </c:pt>
                <c:pt idx="14">
                  <c:v>0</c:v>
                </c:pt>
                <c:pt idx="15">
                  <c:v>1.0581218778729917</c:v>
                </c:pt>
                <c:pt idx="16">
                  <c:v>4.8561110401379164</c:v>
                </c:pt>
                <c:pt idx="17">
                  <c:v>0.53738187702350482</c:v>
                </c:pt>
                <c:pt idx="18">
                  <c:v>0.91095359634464235</c:v>
                </c:pt>
                <c:pt idx="19">
                  <c:v>1.4995600003527407</c:v>
                </c:pt>
              </c:numCache>
            </c:numRef>
          </c:val>
          <c:extLst>
            <c:ext xmlns:c16="http://schemas.microsoft.com/office/drawing/2014/chart" uri="{C3380CC4-5D6E-409C-BE32-E72D297353CC}">
              <c16:uniqueId val="{00000004-1515-48FA-BCBD-4A16EC939A38}"/>
            </c:ext>
          </c:extLst>
        </c:ser>
        <c:dLbls>
          <c:showLegendKey val="0"/>
          <c:showVal val="0"/>
          <c:showCatName val="0"/>
          <c:showSerName val="0"/>
          <c:showPercent val="0"/>
          <c:showBubbleSize val="0"/>
        </c:dLbls>
        <c:gapWidth val="219"/>
        <c:overlap val="-27"/>
        <c:axId val="787064312"/>
        <c:axId val="787069560"/>
      </c:barChart>
      <c:catAx>
        <c:axId val="78706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9560"/>
        <c:crosses val="autoZero"/>
        <c:auto val="1"/>
        <c:lblAlgn val="ctr"/>
        <c:lblOffset val="100"/>
        <c:noMultiLvlLbl val="0"/>
      </c:catAx>
      <c:valAx>
        <c:axId val="787069560"/>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CS'!$X$123</c:f>
              <c:strCache>
                <c:ptCount val="1"/>
                <c:pt idx="0">
                  <c:v>Highlander-Normoxia</c:v>
                </c:pt>
              </c:strCache>
            </c:strRef>
          </c:tx>
          <c:spPr>
            <a:solidFill>
              <a:schemeClr val="accent1"/>
            </a:solidFill>
            <a:ln>
              <a:noFill/>
            </a:ln>
            <a:effectLst/>
          </c:spPr>
          <c:invertIfNegative val="0"/>
          <c:cat>
            <c:strRef>
              <c:f>'Divided by CS'!$W$124:$W$143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CS'!$X$124:$X$143</c:f>
              <c:numCache>
                <c:formatCode>0.000</c:formatCode>
                <c:ptCount val="20"/>
                <c:pt idx="0">
                  <c:v>1.3589482823975554</c:v>
                </c:pt>
                <c:pt idx="1">
                  <c:v>0.80833473362143682</c:v>
                </c:pt>
                <c:pt idx="2">
                  <c:v>1.6242740113557095</c:v>
                </c:pt>
                <c:pt idx="3">
                  <c:v>11.33561717654282</c:v>
                </c:pt>
                <c:pt idx="4">
                  <c:v>11.33561717654282</c:v>
                </c:pt>
                <c:pt idx="5">
                  <c:v>3.9884904071725034</c:v>
                </c:pt>
                <c:pt idx="6">
                  <c:v>3.1718456425595525</c:v>
                </c:pt>
                <c:pt idx="7">
                  <c:v>1.3138663303627345</c:v>
                </c:pt>
                <c:pt idx="8">
                  <c:v>1.5609922656838822</c:v>
                </c:pt>
                <c:pt idx="9">
                  <c:v>0</c:v>
                </c:pt>
                <c:pt idx="10">
                  <c:v>1.0733069909447419</c:v>
                </c:pt>
                <c:pt idx="11">
                  <c:v>0</c:v>
                </c:pt>
                <c:pt idx="12">
                  <c:v>0</c:v>
                </c:pt>
                <c:pt idx="13">
                  <c:v>0</c:v>
                </c:pt>
                <c:pt idx="14">
                  <c:v>0</c:v>
                </c:pt>
                <c:pt idx="15">
                  <c:v>3.7187658174002367</c:v>
                </c:pt>
                <c:pt idx="16">
                  <c:v>3.1653271893086297</c:v>
                </c:pt>
                <c:pt idx="17">
                  <c:v>2.0088669971077167</c:v>
                </c:pt>
                <c:pt idx="18">
                  <c:v>0.8291402140703138</c:v>
                </c:pt>
                <c:pt idx="19">
                  <c:v>2.1366956570558746</c:v>
                </c:pt>
              </c:numCache>
            </c:numRef>
          </c:val>
          <c:extLst>
            <c:ext xmlns:c16="http://schemas.microsoft.com/office/drawing/2014/chart" uri="{C3380CC4-5D6E-409C-BE32-E72D297353CC}">
              <c16:uniqueId val="{00000000-465C-4E44-B2B5-476D5D9F1073}"/>
            </c:ext>
          </c:extLst>
        </c:ser>
        <c:ser>
          <c:idx val="1"/>
          <c:order val="1"/>
          <c:tx>
            <c:strRef>
              <c:f>'Divided by CS'!$Y$123</c:f>
              <c:strCache>
                <c:ptCount val="1"/>
                <c:pt idx="0">
                  <c:v>Highlander-Hypoxia</c:v>
                </c:pt>
              </c:strCache>
            </c:strRef>
          </c:tx>
          <c:spPr>
            <a:solidFill>
              <a:schemeClr val="accent2"/>
            </a:solidFill>
            <a:ln>
              <a:noFill/>
            </a:ln>
            <a:effectLst/>
          </c:spPr>
          <c:invertIfNegative val="0"/>
          <c:cat>
            <c:strRef>
              <c:f>'Divided by CS'!$W$124:$W$143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CS'!$Y$124:$Y$143</c:f>
              <c:numCache>
                <c:formatCode>0.000</c:formatCode>
                <c:ptCount val="20"/>
                <c:pt idx="0">
                  <c:v>1.1357371494630379</c:v>
                </c:pt>
                <c:pt idx="1">
                  <c:v>0.94856924796286302</c:v>
                </c:pt>
                <c:pt idx="2">
                  <c:v>1.483989968485923</c:v>
                </c:pt>
                <c:pt idx="3">
                  <c:v>11.072072446472045</c:v>
                </c:pt>
                <c:pt idx="4">
                  <c:v>2.9726165519242</c:v>
                </c:pt>
                <c:pt idx="5">
                  <c:v>4.5056732214117536</c:v>
                </c:pt>
                <c:pt idx="6">
                  <c:v>3.3695152135255797</c:v>
                </c:pt>
                <c:pt idx="7">
                  <c:v>1.2590708694307013</c:v>
                </c:pt>
                <c:pt idx="8">
                  <c:v>1.9671162074059165</c:v>
                </c:pt>
                <c:pt idx="9">
                  <c:v>0</c:v>
                </c:pt>
                <c:pt idx="10">
                  <c:v>1.2575773912822379</c:v>
                </c:pt>
                <c:pt idx="11">
                  <c:v>0</c:v>
                </c:pt>
                <c:pt idx="12">
                  <c:v>0</c:v>
                </c:pt>
                <c:pt idx="13">
                  <c:v>0</c:v>
                </c:pt>
                <c:pt idx="14">
                  <c:v>0</c:v>
                </c:pt>
                <c:pt idx="15">
                  <c:v>2.8611805768059932</c:v>
                </c:pt>
                <c:pt idx="16">
                  <c:v>4.3232824180268095</c:v>
                </c:pt>
                <c:pt idx="17">
                  <c:v>1.8236615694263283</c:v>
                </c:pt>
                <c:pt idx="18">
                  <c:v>2.3856533339634693</c:v>
                </c:pt>
                <c:pt idx="19">
                  <c:v>1.9108892337840175</c:v>
                </c:pt>
              </c:numCache>
            </c:numRef>
          </c:val>
          <c:extLst>
            <c:ext xmlns:c16="http://schemas.microsoft.com/office/drawing/2014/chart" uri="{C3380CC4-5D6E-409C-BE32-E72D297353CC}">
              <c16:uniqueId val="{00000002-465C-4E44-B2B5-476D5D9F1073}"/>
            </c:ext>
          </c:extLst>
        </c:ser>
        <c:ser>
          <c:idx val="2"/>
          <c:order val="2"/>
          <c:tx>
            <c:strRef>
              <c:f>'Divided by CS'!$Z$123</c:f>
              <c:strCache>
                <c:ptCount val="1"/>
                <c:pt idx="0">
                  <c:v>Lowlander-Normoxia</c:v>
                </c:pt>
              </c:strCache>
            </c:strRef>
          </c:tx>
          <c:spPr>
            <a:solidFill>
              <a:schemeClr val="accent3"/>
            </a:solidFill>
            <a:ln>
              <a:noFill/>
            </a:ln>
            <a:effectLst/>
          </c:spPr>
          <c:invertIfNegative val="0"/>
          <c:cat>
            <c:strRef>
              <c:f>'Divided by CS'!$W$124:$W$143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CS'!$Z$124:$Z$143</c:f>
              <c:numCache>
                <c:formatCode>0.000</c:formatCode>
                <c:ptCount val="20"/>
                <c:pt idx="0">
                  <c:v>1.1120672621930092</c:v>
                </c:pt>
                <c:pt idx="1">
                  <c:v>0.74189772435432477</c:v>
                </c:pt>
                <c:pt idx="2">
                  <c:v>1.5134407503153653</c:v>
                </c:pt>
                <c:pt idx="3">
                  <c:v>9.9999468269718097</c:v>
                </c:pt>
                <c:pt idx="4">
                  <c:v>3.0438253092064977</c:v>
                </c:pt>
                <c:pt idx="5">
                  <c:v>3.8183122877376485</c:v>
                </c:pt>
                <c:pt idx="6">
                  <c:v>2.685566965394282</c:v>
                </c:pt>
                <c:pt idx="7">
                  <c:v>0.96210984228547558</c:v>
                </c:pt>
                <c:pt idx="8">
                  <c:v>1.8720834053677258</c:v>
                </c:pt>
                <c:pt idx="9">
                  <c:v>0</c:v>
                </c:pt>
                <c:pt idx="10">
                  <c:v>1.3502778509421827</c:v>
                </c:pt>
                <c:pt idx="11">
                  <c:v>0</c:v>
                </c:pt>
                <c:pt idx="12">
                  <c:v>0</c:v>
                </c:pt>
                <c:pt idx="13">
                  <c:v>0</c:v>
                </c:pt>
                <c:pt idx="14">
                  <c:v>0</c:v>
                </c:pt>
                <c:pt idx="15">
                  <c:v>2.2790744691725977</c:v>
                </c:pt>
                <c:pt idx="16">
                  <c:v>4.8372828963249921</c:v>
                </c:pt>
                <c:pt idx="17">
                  <c:v>1.6948893811953432</c:v>
                </c:pt>
                <c:pt idx="18">
                  <c:v>1.8063563726496175</c:v>
                </c:pt>
                <c:pt idx="19">
                  <c:v>1.6352126084729059</c:v>
                </c:pt>
              </c:numCache>
            </c:numRef>
          </c:val>
          <c:extLst>
            <c:ext xmlns:c16="http://schemas.microsoft.com/office/drawing/2014/chart" uri="{C3380CC4-5D6E-409C-BE32-E72D297353CC}">
              <c16:uniqueId val="{00000003-465C-4E44-B2B5-476D5D9F1073}"/>
            </c:ext>
          </c:extLst>
        </c:ser>
        <c:ser>
          <c:idx val="3"/>
          <c:order val="3"/>
          <c:tx>
            <c:strRef>
              <c:f>'Divided by CS'!$AA$123</c:f>
              <c:strCache>
                <c:ptCount val="1"/>
                <c:pt idx="0">
                  <c:v>Lowlander-Hypoxia</c:v>
                </c:pt>
              </c:strCache>
            </c:strRef>
          </c:tx>
          <c:spPr>
            <a:solidFill>
              <a:schemeClr val="accent4"/>
            </a:solidFill>
            <a:ln>
              <a:noFill/>
            </a:ln>
            <a:effectLst/>
          </c:spPr>
          <c:invertIfNegative val="0"/>
          <c:cat>
            <c:strRef>
              <c:f>'Divided by CS'!$W$124:$W$143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CS'!$AA$124:$AA$143</c:f>
              <c:numCache>
                <c:formatCode>0.000</c:formatCode>
                <c:ptCount val="20"/>
                <c:pt idx="0">
                  <c:v>1.2945459995731903</c:v>
                </c:pt>
                <c:pt idx="1">
                  <c:v>0.78211340610738633</c:v>
                </c:pt>
                <c:pt idx="2">
                  <c:v>1.4717885535056052</c:v>
                </c:pt>
                <c:pt idx="3">
                  <c:v>9.2802164845178314</c:v>
                </c:pt>
                <c:pt idx="4">
                  <c:v>2.7568159340113785</c:v>
                </c:pt>
                <c:pt idx="5">
                  <c:v>3.861036316416397</c:v>
                </c:pt>
                <c:pt idx="6">
                  <c:v>3.0581432737531409</c:v>
                </c:pt>
                <c:pt idx="7">
                  <c:v>0.93273362025784146</c:v>
                </c:pt>
                <c:pt idx="8">
                  <c:v>1.8665352131327075</c:v>
                </c:pt>
                <c:pt idx="9">
                  <c:v>0</c:v>
                </c:pt>
                <c:pt idx="10">
                  <c:v>1.2629273704708852</c:v>
                </c:pt>
                <c:pt idx="11">
                  <c:v>0</c:v>
                </c:pt>
                <c:pt idx="12">
                  <c:v>0</c:v>
                </c:pt>
                <c:pt idx="13">
                  <c:v>0</c:v>
                </c:pt>
                <c:pt idx="14">
                  <c:v>0</c:v>
                </c:pt>
                <c:pt idx="15">
                  <c:v>1.8622352292208706</c:v>
                </c:pt>
                <c:pt idx="16">
                  <c:v>1.7782412301755877</c:v>
                </c:pt>
                <c:pt idx="17">
                  <c:v>1.6770698586600379</c:v>
                </c:pt>
                <c:pt idx="18">
                  <c:v>1.940406468288959</c:v>
                </c:pt>
                <c:pt idx="19">
                  <c:v>1.8724961920838734</c:v>
                </c:pt>
              </c:numCache>
            </c:numRef>
          </c:val>
          <c:extLst>
            <c:ext xmlns:c16="http://schemas.microsoft.com/office/drawing/2014/chart" uri="{C3380CC4-5D6E-409C-BE32-E72D297353CC}">
              <c16:uniqueId val="{00000004-465C-4E44-B2B5-476D5D9F1073}"/>
            </c:ext>
          </c:extLst>
        </c:ser>
        <c:dLbls>
          <c:showLegendKey val="0"/>
          <c:showVal val="0"/>
          <c:showCatName val="0"/>
          <c:showSerName val="0"/>
          <c:showPercent val="0"/>
          <c:showBubbleSize val="0"/>
        </c:dLbls>
        <c:gapWidth val="219"/>
        <c:overlap val="-27"/>
        <c:axId val="815059320"/>
        <c:axId val="815055056"/>
      </c:barChart>
      <c:catAx>
        <c:axId val="81505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55056"/>
        <c:crosses val="autoZero"/>
        <c:auto val="1"/>
        <c:lblAlgn val="ctr"/>
        <c:lblOffset val="100"/>
        <c:noMultiLvlLbl val="0"/>
      </c:catAx>
      <c:valAx>
        <c:axId val="81505505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0593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CS'!$X$168</c:f>
              <c:strCache>
                <c:ptCount val="1"/>
                <c:pt idx="0">
                  <c:v>Highlander-Normoxia</c:v>
                </c:pt>
              </c:strCache>
            </c:strRef>
          </c:tx>
          <c:spPr>
            <a:solidFill>
              <a:schemeClr val="accent1"/>
            </a:solidFill>
            <a:ln>
              <a:noFill/>
            </a:ln>
            <a:effectLst/>
          </c:spPr>
          <c:invertIfNegative val="0"/>
          <c:cat>
            <c:strRef>
              <c:f>'Divided by CS'!$W$169:$W$188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CS'!$X$169:$X$188</c:f>
              <c:numCache>
                <c:formatCode>0.000</c:formatCode>
                <c:ptCount val="20"/>
                <c:pt idx="0">
                  <c:v>7.3761926448650623</c:v>
                </c:pt>
                <c:pt idx="1">
                  <c:v>8.7152594261652805</c:v>
                </c:pt>
                <c:pt idx="2">
                  <c:v>16.15582188785428</c:v>
                </c:pt>
                <c:pt idx="3">
                  <c:v>89.919149278147657</c:v>
                </c:pt>
                <c:pt idx="4">
                  <c:v>89.919149278147657</c:v>
                </c:pt>
                <c:pt idx="5">
                  <c:v>9.8745977508461031</c:v>
                </c:pt>
                <c:pt idx="6">
                  <c:v>50.819139476233694</c:v>
                </c:pt>
                <c:pt idx="7">
                  <c:v>17.719917408544017</c:v>
                </c:pt>
                <c:pt idx="8">
                  <c:v>14.190903115574519</c:v>
                </c:pt>
                <c:pt idx="9">
                  <c:v>0</c:v>
                </c:pt>
                <c:pt idx="10">
                  <c:v>15.191646372676967</c:v>
                </c:pt>
                <c:pt idx="11">
                  <c:v>0</c:v>
                </c:pt>
                <c:pt idx="12">
                  <c:v>0</c:v>
                </c:pt>
                <c:pt idx="13">
                  <c:v>0</c:v>
                </c:pt>
                <c:pt idx="14">
                  <c:v>0</c:v>
                </c:pt>
                <c:pt idx="15">
                  <c:v>23.547446388742891</c:v>
                </c:pt>
                <c:pt idx="16">
                  <c:v>10.696493207669869</c:v>
                </c:pt>
                <c:pt idx="17">
                  <c:v>74.887142733606765</c:v>
                </c:pt>
                <c:pt idx="18">
                  <c:v>7.4659874033250251</c:v>
                </c:pt>
                <c:pt idx="19">
                  <c:v>10.967025201521533</c:v>
                </c:pt>
              </c:numCache>
            </c:numRef>
          </c:val>
          <c:extLst>
            <c:ext xmlns:c16="http://schemas.microsoft.com/office/drawing/2014/chart" uri="{C3380CC4-5D6E-409C-BE32-E72D297353CC}">
              <c16:uniqueId val="{00000000-BA71-468A-B708-953ED5313C33}"/>
            </c:ext>
          </c:extLst>
        </c:ser>
        <c:ser>
          <c:idx val="1"/>
          <c:order val="1"/>
          <c:tx>
            <c:strRef>
              <c:f>'Divided by CS'!$Y$168</c:f>
              <c:strCache>
                <c:ptCount val="1"/>
                <c:pt idx="0">
                  <c:v>Highlander-Hypoxia</c:v>
                </c:pt>
              </c:strCache>
            </c:strRef>
          </c:tx>
          <c:spPr>
            <a:solidFill>
              <a:schemeClr val="accent2"/>
            </a:solidFill>
            <a:ln>
              <a:noFill/>
            </a:ln>
            <a:effectLst/>
          </c:spPr>
          <c:invertIfNegative val="0"/>
          <c:cat>
            <c:strRef>
              <c:f>'Divided by CS'!$W$169:$W$188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CS'!$Y$169:$Y$188</c:f>
              <c:numCache>
                <c:formatCode>0.000</c:formatCode>
                <c:ptCount val="20"/>
                <c:pt idx="0">
                  <c:v>7.4066922601097422</c:v>
                </c:pt>
                <c:pt idx="1">
                  <c:v>8.8644282985014176</c:v>
                </c:pt>
                <c:pt idx="2">
                  <c:v>15.879624591277921</c:v>
                </c:pt>
                <c:pt idx="3">
                  <c:v>83.25129623384899</c:v>
                </c:pt>
                <c:pt idx="4">
                  <c:v>27.903523405588686</c:v>
                </c:pt>
                <c:pt idx="5">
                  <c:v>11.462701652626313</c:v>
                </c:pt>
                <c:pt idx="6">
                  <c:v>53.326979480339141</c:v>
                </c:pt>
                <c:pt idx="7">
                  <c:v>13.901550067709989</c:v>
                </c:pt>
                <c:pt idx="8">
                  <c:v>20.278721928343945</c:v>
                </c:pt>
                <c:pt idx="9">
                  <c:v>0</c:v>
                </c:pt>
                <c:pt idx="10">
                  <c:v>14.030590933203177</c:v>
                </c:pt>
                <c:pt idx="11">
                  <c:v>0</c:v>
                </c:pt>
                <c:pt idx="12">
                  <c:v>0</c:v>
                </c:pt>
                <c:pt idx="13">
                  <c:v>0</c:v>
                </c:pt>
                <c:pt idx="14">
                  <c:v>0</c:v>
                </c:pt>
                <c:pt idx="15">
                  <c:v>23.440794678253649</c:v>
                </c:pt>
                <c:pt idx="16">
                  <c:v>13.342808622245087</c:v>
                </c:pt>
                <c:pt idx="17">
                  <c:v>63.759382125054437</c:v>
                </c:pt>
                <c:pt idx="18">
                  <c:v>11.4539793731857</c:v>
                </c:pt>
                <c:pt idx="19">
                  <c:v>11.895165034573399</c:v>
                </c:pt>
              </c:numCache>
            </c:numRef>
          </c:val>
          <c:extLst>
            <c:ext xmlns:c16="http://schemas.microsoft.com/office/drawing/2014/chart" uri="{C3380CC4-5D6E-409C-BE32-E72D297353CC}">
              <c16:uniqueId val="{00000002-BA71-468A-B708-953ED5313C33}"/>
            </c:ext>
          </c:extLst>
        </c:ser>
        <c:ser>
          <c:idx val="2"/>
          <c:order val="2"/>
          <c:tx>
            <c:strRef>
              <c:f>'Divided by CS'!$Z$168</c:f>
              <c:strCache>
                <c:ptCount val="1"/>
                <c:pt idx="0">
                  <c:v>Lowlander-Normoxia</c:v>
                </c:pt>
              </c:strCache>
            </c:strRef>
          </c:tx>
          <c:spPr>
            <a:solidFill>
              <a:schemeClr val="accent3"/>
            </a:solidFill>
            <a:ln>
              <a:noFill/>
            </a:ln>
            <a:effectLst/>
          </c:spPr>
          <c:invertIfNegative val="0"/>
          <c:cat>
            <c:strRef>
              <c:f>'Divided by CS'!$W$169:$W$188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CS'!$Z$169:$Z$188</c:f>
              <c:numCache>
                <c:formatCode>0.000</c:formatCode>
                <c:ptCount val="20"/>
                <c:pt idx="0">
                  <c:v>7.7909282326244211</c:v>
                </c:pt>
                <c:pt idx="1">
                  <c:v>12.627146072385841</c:v>
                </c:pt>
                <c:pt idx="2">
                  <c:v>22.289339922325023</c:v>
                </c:pt>
                <c:pt idx="3">
                  <c:v>135.35483004164371</c:v>
                </c:pt>
                <c:pt idx="4">
                  <c:v>37.024564985515617</c:v>
                </c:pt>
                <c:pt idx="5">
                  <c:v>12.945097090133865</c:v>
                </c:pt>
                <c:pt idx="6">
                  <c:v>59.856524867540699</c:v>
                </c:pt>
                <c:pt idx="7">
                  <c:v>21.163079757401583</c:v>
                </c:pt>
                <c:pt idx="8">
                  <c:v>21.308534919922305</c:v>
                </c:pt>
                <c:pt idx="9">
                  <c:v>0</c:v>
                </c:pt>
                <c:pt idx="10">
                  <c:v>19.260446167617836</c:v>
                </c:pt>
                <c:pt idx="11">
                  <c:v>0</c:v>
                </c:pt>
                <c:pt idx="12">
                  <c:v>0</c:v>
                </c:pt>
                <c:pt idx="13">
                  <c:v>0</c:v>
                </c:pt>
                <c:pt idx="14">
                  <c:v>0</c:v>
                </c:pt>
                <c:pt idx="15">
                  <c:v>36.123509528562813</c:v>
                </c:pt>
                <c:pt idx="16">
                  <c:v>17.498095443701516</c:v>
                </c:pt>
                <c:pt idx="17">
                  <c:v>99.565682168705365</c:v>
                </c:pt>
                <c:pt idx="18">
                  <c:v>9.332062431803525</c:v>
                </c:pt>
                <c:pt idx="19">
                  <c:v>16.732216129315287</c:v>
                </c:pt>
              </c:numCache>
            </c:numRef>
          </c:val>
          <c:extLst>
            <c:ext xmlns:c16="http://schemas.microsoft.com/office/drawing/2014/chart" uri="{C3380CC4-5D6E-409C-BE32-E72D297353CC}">
              <c16:uniqueId val="{00000003-BA71-468A-B708-953ED5313C33}"/>
            </c:ext>
          </c:extLst>
        </c:ser>
        <c:ser>
          <c:idx val="3"/>
          <c:order val="3"/>
          <c:tx>
            <c:strRef>
              <c:f>'Divided by CS'!$AA$168</c:f>
              <c:strCache>
                <c:ptCount val="1"/>
                <c:pt idx="0">
                  <c:v>Lowlander-Hypoxia</c:v>
                </c:pt>
              </c:strCache>
            </c:strRef>
          </c:tx>
          <c:spPr>
            <a:solidFill>
              <a:schemeClr val="accent4"/>
            </a:solidFill>
            <a:ln>
              <a:noFill/>
            </a:ln>
            <a:effectLst/>
          </c:spPr>
          <c:invertIfNegative val="0"/>
          <c:cat>
            <c:strRef>
              <c:f>'Divided by CS'!$W$169:$W$188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CS'!$AA$169:$AA$188</c:f>
              <c:numCache>
                <c:formatCode>0.000</c:formatCode>
                <c:ptCount val="20"/>
                <c:pt idx="0">
                  <c:v>10.464406712339933</c:v>
                </c:pt>
                <c:pt idx="1">
                  <c:v>12.62215433351348</c:v>
                </c:pt>
                <c:pt idx="2">
                  <c:v>23.35229845402672</c:v>
                </c:pt>
                <c:pt idx="3">
                  <c:v>96.930444140072169</c:v>
                </c:pt>
                <c:pt idx="4">
                  <c:v>35.240477352721499</c:v>
                </c:pt>
                <c:pt idx="5">
                  <c:v>12.993742913492966</c:v>
                </c:pt>
                <c:pt idx="6">
                  <c:v>66.856854913166643</c:v>
                </c:pt>
                <c:pt idx="7">
                  <c:v>23.98141422511102</c:v>
                </c:pt>
                <c:pt idx="8">
                  <c:v>18.526173374622722</c:v>
                </c:pt>
                <c:pt idx="9">
                  <c:v>0</c:v>
                </c:pt>
                <c:pt idx="10">
                  <c:v>19.756182800225481</c:v>
                </c:pt>
                <c:pt idx="11">
                  <c:v>0</c:v>
                </c:pt>
                <c:pt idx="12">
                  <c:v>0</c:v>
                </c:pt>
                <c:pt idx="13">
                  <c:v>0</c:v>
                </c:pt>
                <c:pt idx="14">
                  <c:v>0</c:v>
                </c:pt>
                <c:pt idx="15">
                  <c:v>21.758793765330072</c:v>
                </c:pt>
                <c:pt idx="16">
                  <c:v>9.2898566950574253</c:v>
                </c:pt>
                <c:pt idx="17">
                  <c:v>0</c:v>
                </c:pt>
                <c:pt idx="18">
                  <c:v>13.664938336717613</c:v>
                </c:pt>
                <c:pt idx="19">
                  <c:v>31.392955716409396</c:v>
                </c:pt>
              </c:numCache>
            </c:numRef>
          </c:val>
          <c:extLst>
            <c:ext xmlns:c16="http://schemas.microsoft.com/office/drawing/2014/chart" uri="{C3380CC4-5D6E-409C-BE32-E72D297353CC}">
              <c16:uniqueId val="{00000004-BA71-468A-B708-953ED5313C33}"/>
            </c:ext>
          </c:extLst>
        </c:ser>
        <c:dLbls>
          <c:showLegendKey val="0"/>
          <c:showVal val="0"/>
          <c:showCatName val="0"/>
          <c:showSerName val="0"/>
          <c:showPercent val="0"/>
          <c:showBubbleSize val="0"/>
        </c:dLbls>
        <c:gapWidth val="219"/>
        <c:overlap val="-27"/>
        <c:axId val="879271448"/>
        <c:axId val="879268824"/>
      </c:barChart>
      <c:catAx>
        <c:axId val="87927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68824"/>
        <c:crosses val="autoZero"/>
        <c:auto val="1"/>
        <c:lblAlgn val="ctr"/>
        <c:lblOffset val="100"/>
        <c:noMultiLvlLbl val="0"/>
      </c:catAx>
      <c:valAx>
        <c:axId val="87926882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71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CS'!$X$213</c:f>
              <c:strCache>
                <c:ptCount val="1"/>
                <c:pt idx="0">
                  <c:v>Highlander-Normoxia</c:v>
                </c:pt>
              </c:strCache>
            </c:strRef>
          </c:tx>
          <c:spPr>
            <a:solidFill>
              <a:schemeClr val="accent1"/>
            </a:solidFill>
            <a:ln>
              <a:noFill/>
            </a:ln>
            <a:effectLst/>
          </c:spPr>
          <c:invertIfNegative val="0"/>
          <c:cat>
            <c:strRef>
              <c:f>'Divided by CS'!$W$214:$W$233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CS'!$X$214:$X$233</c:f>
              <c:numCache>
                <c:formatCode>0.000</c:formatCode>
                <c:ptCount val="20"/>
                <c:pt idx="0">
                  <c:v>1.8758454537572498</c:v>
                </c:pt>
                <c:pt idx="1">
                  <c:v>0</c:v>
                </c:pt>
                <c:pt idx="2">
                  <c:v>2.8222882201394732</c:v>
                </c:pt>
                <c:pt idx="3">
                  <c:v>17.494778849830713</c:v>
                </c:pt>
                <c:pt idx="4">
                  <c:v>17.494778849830713</c:v>
                </c:pt>
                <c:pt idx="5">
                  <c:v>2.2831674339848478</c:v>
                </c:pt>
                <c:pt idx="6">
                  <c:v>12.611222178836453</c:v>
                </c:pt>
                <c:pt idx="7">
                  <c:v>4.37223555858818</c:v>
                </c:pt>
                <c:pt idx="8">
                  <c:v>3.124332545311939</c:v>
                </c:pt>
                <c:pt idx="9">
                  <c:v>0</c:v>
                </c:pt>
                <c:pt idx="10">
                  <c:v>0</c:v>
                </c:pt>
                <c:pt idx="11">
                  <c:v>0</c:v>
                </c:pt>
                <c:pt idx="12">
                  <c:v>0</c:v>
                </c:pt>
                <c:pt idx="13">
                  <c:v>0</c:v>
                </c:pt>
                <c:pt idx="14">
                  <c:v>0</c:v>
                </c:pt>
                <c:pt idx="15">
                  <c:v>13.506981276394621</c:v>
                </c:pt>
                <c:pt idx="16">
                  <c:v>14.361221188519314</c:v>
                </c:pt>
                <c:pt idx="17">
                  <c:v>23.563155531761971</c:v>
                </c:pt>
                <c:pt idx="18">
                  <c:v>5.1698851271714643</c:v>
                </c:pt>
                <c:pt idx="19">
                  <c:v>6.8692384339639734</c:v>
                </c:pt>
              </c:numCache>
            </c:numRef>
          </c:val>
          <c:extLst>
            <c:ext xmlns:c16="http://schemas.microsoft.com/office/drawing/2014/chart" uri="{C3380CC4-5D6E-409C-BE32-E72D297353CC}">
              <c16:uniqueId val="{00000000-0368-4245-958D-CD8439395B20}"/>
            </c:ext>
          </c:extLst>
        </c:ser>
        <c:ser>
          <c:idx val="1"/>
          <c:order val="1"/>
          <c:tx>
            <c:strRef>
              <c:f>'Divided by CS'!$Y$213</c:f>
              <c:strCache>
                <c:ptCount val="1"/>
                <c:pt idx="0">
                  <c:v>Highlander-Hypoxia</c:v>
                </c:pt>
              </c:strCache>
            </c:strRef>
          </c:tx>
          <c:spPr>
            <a:solidFill>
              <a:schemeClr val="accent2"/>
            </a:solidFill>
            <a:ln>
              <a:noFill/>
            </a:ln>
            <a:effectLst/>
          </c:spPr>
          <c:invertIfNegative val="0"/>
          <c:cat>
            <c:strRef>
              <c:f>'Divided by CS'!$W$214:$W$233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CS'!$Y$214:$Y$233</c:f>
              <c:numCache>
                <c:formatCode>0.000</c:formatCode>
                <c:ptCount val="20"/>
                <c:pt idx="0">
                  <c:v>1.9408528580780471</c:v>
                </c:pt>
                <c:pt idx="1">
                  <c:v>0</c:v>
                </c:pt>
                <c:pt idx="2">
                  <c:v>2.8998495039557222</c:v>
                </c:pt>
                <c:pt idx="3">
                  <c:v>17.920562026901795</c:v>
                </c:pt>
                <c:pt idx="4">
                  <c:v>5.2245663750902152</c:v>
                </c:pt>
                <c:pt idx="5">
                  <c:v>2.2476538428217263</c:v>
                </c:pt>
                <c:pt idx="6">
                  <c:v>13.958794602534434</c:v>
                </c:pt>
                <c:pt idx="7">
                  <c:v>3.1030236913022979</c:v>
                </c:pt>
                <c:pt idx="8">
                  <c:v>3.6774979987124201</c:v>
                </c:pt>
                <c:pt idx="9">
                  <c:v>0</c:v>
                </c:pt>
                <c:pt idx="10">
                  <c:v>0</c:v>
                </c:pt>
                <c:pt idx="11">
                  <c:v>0</c:v>
                </c:pt>
                <c:pt idx="12">
                  <c:v>0</c:v>
                </c:pt>
                <c:pt idx="13">
                  <c:v>0</c:v>
                </c:pt>
                <c:pt idx="14">
                  <c:v>0</c:v>
                </c:pt>
                <c:pt idx="15">
                  <c:v>11.377906767061916</c:v>
                </c:pt>
                <c:pt idx="16">
                  <c:v>20.431960732177661</c:v>
                </c:pt>
                <c:pt idx="17">
                  <c:v>18.146499180078145</c:v>
                </c:pt>
                <c:pt idx="18">
                  <c:v>7.160778051477477</c:v>
                </c:pt>
                <c:pt idx="19">
                  <c:v>11.475929201471391</c:v>
                </c:pt>
              </c:numCache>
            </c:numRef>
          </c:val>
          <c:extLst>
            <c:ext xmlns:c16="http://schemas.microsoft.com/office/drawing/2014/chart" uri="{C3380CC4-5D6E-409C-BE32-E72D297353CC}">
              <c16:uniqueId val="{00000002-0368-4245-958D-CD8439395B20}"/>
            </c:ext>
          </c:extLst>
        </c:ser>
        <c:ser>
          <c:idx val="2"/>
          <c:order val="2"/>
          <c:tx>
            <c:strRef>
              <c:f>'Divided by CS'!$Z$213</c:f>
              <c:strCache>
                <c:ptCount val="1"/>
                <c:pt idx="0">
                  <c:v>Lowlander-Normoxia</c:v>
                </c:pt>
              </c:strCache>
            </c:strRef>
          </c:tx>
          <c:spPr>
            <a:solidFill>
              <a:schemeClr val="accent3"/>
            </a:solidFill>
            <a:ln>
              <a:noFill/>
            </a:ln>
            <a:effectLst/>
          </c:spPr>
          <c:invertIfNegative val="0"/>
          <c:cat>
            <c:strRef>
              <c:f>'Divided by CS'!$W$214:$W$233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CS'!$Z$214:$Z$233</c:f>
              <c:numCache>
                <c:formatCode>0.000</c:formatCode>
                <c:ptCount val="20"/>
                <c:pt idx="0">
                  <c:v>1.7684200337526967</c:v>
                </c:pt>
                <c:pt idx="1">
                  <c:v>0</c:v>
                </c:pt>
                <c:pt idx="2">
                  <c:v>4.8697764360065348</c:v>
                </c:pt>
                <c:pt idx="3">
                  <c:v>25.34702657913585</c:v>
                </c:pt>
                <c:pt idx="4">
                  <c:v>7.5228341926247282</c:v>
                </c:pt>
                <c:pt idx="5">
                  <c:v>2.6884423801752204</c:v>
                </c:pt>
                <c:pt idx="6">
                  <c:v>15.337469738582621</c:v>
                </c:pt>
                <c:pt idx="7">
                  <c:v>4.1197573690707285</c:v>
                </c:pt>
                <c:pt idx="8">
                  <c:v>3.9216617776711074</c:v>
                </c:pt>
                <c:pt idx="9">
                  <c:v>0</c:v>
                </c:pt>
                <c:pt idx="10">
                  <c:v>0</c:v>
                </c:pt>
                <c:pt idx="11">
                  <c:v>0</c:v>
                </c:pt>
                <c:pt idx="12">
                  <c:v>0</c:v>
                </c:pt>
                <c:pt idx="13">
                  <c:v>0</c:v>
                </c:pt>
                <c:pt idx="14">
                  <c:v>0</c:v>
                </c:pt>
                <c:pt idx="15">
                  <c:v>17.46066131177486</c:v>
                </c:pt>
                <c:pt idx="16">
                  <c:v>25.665686896639659</c:v>
                </c:pt>
                <c:pt idx="17">
                  <c:v>27.498321864842815</c:v>
                </c:pt>
                <c:pt idx="18">
                  <c:v>6.3861432333173411</c:v>
                </c:pt>
                <c:pt idx="19">
                  <c:v>13.891826174625887</c:v>
                </c:pt>
              </c:numCache>
            </c:numRef>
          </c:val>
          <c:extLst>
            <c:ext xmlns:c16="http://schemas.microsoft.com/office/drawing/2014/chart" uri="{C3380CC4-5D6E-409C-BE32-E72D297353CC}">
              <c16:uniqueId val="{00000003-0368-4245-958D-CD8439395B20}"/>
            </c:ext>
          </c:extLst>
        </c:ser>
        <c:ser>
          <c:idx val="3"/>
          <c:order val="3"/>
          <c:tx>
            <c:strRef>
              <c:f>'Divided by CS'!$AA$213</c:f>
              <c:strCache>
                <c:ptCount val="1"/>
                <c:pt idx="0">
                  <c:v>Lowlander-Hypoxia</c:v>
                </c:pt>
              </c:strCache>
            </c:strRef>
          </c:tx>
          <c:spPr>
            <a:solidFill>
              <a:schemeClr val="accent4"/>
            </a:solidFill>
            <a:ln>
              <a:noFill/>
            </a:ln>
            <a:effectLst/>
          </c:spPr>
          <c:invertIfNegative val="0"/>
          <c:cat>
            <c:strRef>
              <c:f>'Divided by CS'!$W$214:$W$233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CS'!$AA$214:$AA$233</c:f>
              <c:numCache>
                <c:formatCode>0.000</c:formatCode>
                <c:ptCount val="20"/>
                <c:pt idx="0">
                  <c:v>2.3924674745949708</c:v>
                </c:pt>
                <c:pt idx="1">
                  <c:v>0</c:v>
                </c:pt>
                <c:pt idx="2">
                  <c:v>4.2131021628278136</c:v>
                </c:pt>
                <c:pt idx="3">
                  <c:v>19.110181486025983</c:v>
                </c:pt>
                <c:pt idx="4">
                  <c:v>7.6131430019296715</c:v>
                </c:pt>
                <c:pt idx="5">
                  <c:v>2.8050395872198544</c:v>
                </c:pt>
                <c:pt idx="6">
                  <c:v>16.159565132179019</c:v>
                </c:pt>
                <c:pt idx="7">
                  <c:v>5.1233403980695327</c:v>
                </c:pt>
                <c:pt idx="8">
                  <c:v>3.9222450256231309</c:v>
                </c:pt>
                <c:pt idx="9">
                  <c:v>0</c:v>
                </c:pt>
                <c:pt idx="10">
                  <c:v>0</c:v>
                </c:pt>
                <c:pt idx="11">
                  <c:v>0</c:v>
                </c:pt>
                <c:pt idx="12">
                  <c:v>0</c:v>
                </c:pt>
                <c:pt idx="13">
                  <c:v>0</c:v>
                </c:pt>
                <c:pt idx="14">
                  <c:v>0</c:v>
                </c:pt>
                <c:pt idx="15">
                  <c:v>11.207028944901426</c:v>
                </c:pt>
                <c:pt idx="16">
                  <c:v>11.531028549092438</c:v>
                </c:pt>
                <c:pt idx="17">
                  <c:v>25.746082546173863</c:v>
                </c:pt>
                <c:pt idx="18">
                  <c:v>7.6443992152738645</c:v>
                </c:pt>
                <c:pt idx="19">
                  <c:v>18.4610942049428</c:v>
                </c:pt>
              </c:numCache>
            </c:numRef>
          </c:val>
          <c:extLst>
            <c:ext xmlns:c16="http://schemas.microsoft.com/office/drawing/2014/chart" uri="{C3380CC4-5D6E-409C-BE32-E72D297353CC}">
              <c16:uniqueId val="{00000004-0368-4245-958D-CD8439395B20}"/>
            </c:ext>
          </c:extLst>
        </c:ser>
        <c:dLbls>
          <c:showLegendKey val="0"/>
          <c:showVal val="0"/>
          <c:showCatName val="0"/>
          <c:showSerName val="0"/>
          <c:showPercent val="0"/>
          <c:showBubbleSize val="0"/>
        </c:dLbls>
        <c:gapWidth val="219"/>
        <c:overlap val="-27"/>
        <c:axId val="787046272"/>
        <c:axId val="787041024"/>
      </c:barChart>
      <c:catAx>
        <c:axId val="78704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41024"/>
        <c:crosses val="autoZero"/>
        <c:auto val="1"/>
        <c:lblAlgn val="ctr"/>
        <c:lblOffset val="100"/>
        <c:noMultiLvlLbl val="0"/>
      </c:catAx>
      <c:valAx>
        <c:axId val="78704102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4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COX'!$X$30</c:f>
              <c:strCache>
                <c:ptCount val="1"/>
                <c:pt idx="0">
                  <c:v>Highlander-Normoxia</c:v>
                </c:pt>
              </c:strCache>
            </c:strRef>
          </c:tx>
          <c:spPr>
            <a:solidFill>
              <a:schemeClr val="accent1"/>
            </a:solidFill>
            <a:ln>
              <a:noFill/>
            </a:ln>
            <a:effectLst/>
          </c:spPr>
          <c:invertIfNegative val="0"/>
          <c:cat>
            <c:strRef>
              <c:f>'Divided by COX'!$W$31:$W$50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COX'!$X$31:$X$50</c:f>
              <c:numCache>
                <c:formatCode>0.000</c:formatCode>
                <c:ptCount val="20"/>
                <c:pt idx="0">
                  <c:v>1.1256010920991728</c:v>
                </c:pt>
                <c:pt idx="1">
                  <c:v>1.6045231153398152</c:v>
                </c:pt>
                <c:pt idx="2">
                  <c:v>1.3119221372667358</c:v>
                </c:pt>
                <c:pt idx="3">
                  <c:v>0.30609651516272923</c:v>
                </c:pt>
                <c:pt idx="4">
                  <c:v>0.30609651516272923</c:v>
                </c:pt>
                <c:pt idx="5">
                  <c:v>0.41111731426590542</c:v>
                </c:pt>
                <c:pt idx="6">
                  <c:v>0.38821266357814532</c:v>
                </c:pt>
                <c:pt idx="7">
                  <c:v>1.6545679416947141</c:v>
                </c:pt>
                <c:pt idx="8">
                  <c:v>1.3075832371812111</c:v>
                </c:pt>
                <c:pt idx="9">
                  <c:v>0</c:v>
                </c:pt>
                <c:pt idx="10">
                  <c:v>1.7433254326229697</c:v>
                </c:pt>
                <c:pt idx="11">
                  <c:v>0</c:v>
                </c:pt>
                <c:pt idx="12">
                  <c:v>0</c:v>
                </c:pt>
                <c:pt idx="13">
                  <c:v>0</c:v>
                </c:pt>
                <c:pt idx="14">
                  <c:v>0</c:v>
                </c:pt>
                <c:pt idx="15">
                  <c:v>0.30674129183082532</c:v>
                </c:pt>
                <c:pt idx="16">
                  <c:v>0.19678688388223739</c:v>
                </c:pt>
                <c:pt idx="17">
                  <c:v>0.33539333886084333</c:v>
                </c:pt>
                <c:pt idx="18">
                  <c:v>0.91074046807097042</c:v>
                </c:pt>
                <c:pt idx="19">
                  <c:v>0.44058749325870417</c:v>
                </c:pt>
              </c:numCache>
            </c:numRef>
          </c:val>
          <c:extLst>
            <c:ext xmlns:c16="http://schemas.microsoft.com/office/drawing/2014/chart" uri="{C3380CC4-5D6E-409C-BE32-E72D297353CC}">
              <c16:uniqueId val="{00000000-7406-43DF-9580-2192320F2095}"/>
            </c:ext>
          </c:extLst>
        </c:ser>
        <c:ser>
          <c:idx val="1"/>
          <c:order val="1"/>
          <c:tx>
            <c:strRef>
              <c:f>'Divided by COX'!$Y$30</c:f>
              <c:strCache>
                <c:ptCount val="1"/>
                <c:pt idx="0">
                  <c:v>Highlander-Hypoxia</c:v>
                </c:pt>
              </c:strCache>
            </c:strRef>
          </c:tx>
          <c:spPr>
            <a:solidFill>
              <a:schemeClr val="accent2"/>
            </a:solidFill>
            <a:ln>
              <a:noFill/>
            </a:ln>
            <a:effectLst/>
          </c:spPr>
          <c:invertIfNegative val="0"/>
          <c:cat>
            <c:strRef>
              <c:f>'Divided by COX'!$W$31:$W$50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COX'!$Y$31:$Y$50</c:f>
              <c:numCache>
                <c:formatCode>0.000</c:formatCode>
                <c:ptCount val="20"/>
                <c:pt idx="0">
                  <c:v>1.1062212034894428</c:v>
                </c:pt>
                <c:pt idx="1">
                  <c:v>1.2586118948400062</c:v>
                </c:pt>
                <c:pt idx="2">
                  <c:v>1.185378500483234</c:v>
                </c:pt>
                <c:pt idx="3">
                  <c:v>0.2219446808435506</c:v>
                </c:pt>
                <c:pt idx="4">
                  <c:v>0.59369563949738435</c:v>
                </c:pt>
                <c:pt idx="5">
                  <c:v>0.44616922636264045</c:v>
                </c:pt>
                <c:pt idx="6">
                  <c:v>0.38905301731237069</c:v>
                </c:pt>
                <c:pt idx="7">
                  <c:v>1.5174084490035302</c:v>
                </c:pt>
                <c:pt idx="8">
                  <c:v>1.0403040117041538</c:v>
                </c:pt>
                <c:pt idx="9">
                  <c:v>0</c:v>
                </c:pt>
                <c:pt idx="10">
                  <c:v>2.0699966088240918</c:v>
                </c:pt>
                <c:pt idx="11">
                  <c:v>0</c:v>
                </c:pt>
                <c:pt idx="12">
                  <c:v>0</c:v>
                </c:pt>
                <c:pt idx="13">
                  <c:v>0</c:v>
                </c:pt>
                <c:pt idx="14">
                  <c:v>0</c:v>
                </c:pt>
                <c:pt idx="15">
                  <c:v>0.36483473036390301</c:v>
                </c:pt>
                <c:pt idx="16">
                  <c:v>0.3129071481166239</c:v>
                </c:pt>
                <c:pt idx="17">
                  <c:v>0.32147521944042001</c:v>
                </c:pt>
                <c:pt idx="18">
                  <c:v>0.50988313944142161</c:v>
                </c:pt>
                <c:pt idx="19">
                  <c:v>0.26623955041737946</c:v>
                </c:pt>
              </c:numCache>
            </c:numRef>
          </c:val>
          <c:extLst>
            <c:ext xmlns:c16="http://schemas.microsoft.com/office/drawing/2014/chart" uri="{C3380CC4-5D6E-409C-BE32-E72D297353CC}">
              <c16:uniqueId val="{00000002-7406-43DF-9580-2192320F2095}"/>
            </c:ext>
          </c:extLst>
        </c:ser>
        <c:ser>
          <c:idx val="2"/>
          <c:order val="2"/>
          <c:tx>
            <c:strRef>
              <c:f>'Divided by COX'!$Z$30</c:f>
              <c:strCache>
                <c:ptCount val="1"/>
                <c:pt idx="0">
                  <c:v>Lowlander-Normoxia</c:v>
                </c:pt>
              </c:strCache>
            </c:strRef>
          </c:tx>
          <c:spPr>
            <a:solidFill>
              <a:schemeClr val="accent3"/>
            </a:solidFill>
            <a:ln>
              <a:noFill/>
            </a:ln>
            <a:effectLst/>
          </c:spPr>
          <c:invertIfNegative val="0"/>
          <c:cat>
            <c:strRef>
              <c:f>'Divided by COX'!$W$31:$W$50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COX'!$Z$31:$Z$50</c:f>
              <c:numCache>
                <c:formatCode>0.000</c:formatCode>
                <c:ptCount val="20"/>
                <c:pt idx="0">
                  <c:v>1.0700986473254028</c:v>
                </c:pt>
                <c:pt idx="1">
                  <c:v>1.7724761895693928</c:v>
                </c:pt>
                <c:pt idx="2">
                  <c:v>1.2113076270642622</c:v>
                </c:pt>
                <c:pt idx="3">
                  <c:v>0.22566877190839246</c:v>
                </c:pt>
                <c:pt idx="4">
                  <c:v>0.50612431555128412</c:v>
                </c:pt>
                <c:pt idx="5">
                  <c:v>0.55541873578845091</c:v>
                </c:pt>
                <c:pt idx="6">
                  <c:v>0.39198737339556977</c:v>
                </c:pt>
                <c:pt idx="7">
                  <c:v>1.6057315199720708</c:v>
                </c:pt>
                <c:pt idx="8">
                  <c:v>0.99177328709617585</c:v>
                </c:pt>
                <c:pt idx="9">
                  <c:v>0</c:v>
                </c:pt>
                <c:pt idx="10">
                  <c:v>2.4154231326626414</c:v>
                </c:pt>
                <c:pt idx="11">
                  <c:v>0</c:v>
                </c:pt>
                <c:pt idx="12">
                  <c:v>0</c:v>
                </c:pt>
                <c:pt idx="13">
                  <c:v>0</c:v>
                </c:pt>
                <c:pt idx="14">
                  <c:v>0</c:v>
                </c:pt>
                <c:pt idx="15">
                  <c:v>0.56165119675134423</c:v>
                </c:pt>
                <c:pt idx="16">
                  <c:v>0.8010652288935487</c:v>
                </c:pt>
                <c:pt idx="17">
                  <c:v>0.28112625598474339</c:v>
                </c:pt>
                <c:pt idx="18">
                  <c:v>0.72981818494710782</c:v>
                </c:pt>
                <c:pt idx="19">
                  <c:v>0.22293985454439452</c:v>
                </c:pt>
              </c:numCache>
            </c:numRef>
          </c:val>
          <c:extLst>
            <c:ext xmlns:c16="http://schemas.microsoft.com/office/drawing/2014/chart" uri="{C3380CC4-5D6E-409C-BE32-E72D297353CC}">
              <c16:uniqueId val="{00000003-7406-43DF-9580-2192320F2095}"/>
            </c:ext>
          </c:extLst>
        </c:ser>
        <c:ser>
          <c:idx val="3"/>
          <c:order val="3"/>
          <c:tx>
            <c:strRef>
              <c:f>'Divided by COX'!$AA$30</c:f>
              <c:strCache>
                <c:ptCount val="1"/>
                <c:pt idx="0">
                  <c:v>Lowlander-Hypoxia</c:v>
                </c:pt>
              </c:strCache>
            </c:strRef>
          </c:tx>
          <c:spPr>
            <a:solidFill>
              <a:schemeClr val="accent4"/>
            </a:solidFill>
            <a:ln>
              <a:noFill/>
            </a:ln>
            <a:effectLst/>
          </c:spPr>
          <c:invertIfNegative val="0"/>
          <c:cat>
            <c:strRef>
              <c:f>'Divided by COX'!$W$31:$W$50</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COX'!$AA$31:$AA$50</c:f>
              <c:numCache>
                <c:formatCode>0.000</c:formatCode>
                <c:ptCount val="20"/>
                <c:pt idx="0">
                  <c:v>0.792986399737859</c:v>
                </c:pt>
                <c:pt idx="1">
                  <c:v>1.5641092056285792</c:v>
                </c:pt>
                <c:pt idx="2">
                  <c:v>1.2275297185230218</c:v>
                </c:pt>
                <c:pt idx="3">
                  <c:v>0.24325917093934071</c:v>
                </c:pt>
                <c:pt idx="4">
                  <c:v>0.63328476125521005</c:v>
                </c:pt>
                <c:pt idx="5">
                  <c:v>0.51562456071907736</c:v>
                </c:pt>
                <c:pt idx="6">
                  <c:v>0.3691401601195527</c:v>
                </c:pt>
                <c:pt idx="7">
                  <c:v>1.7107194661713687</c:v>
                </c:pt>
                <c:pt idx="8">
                  <c:v>1.0614323924082456</c:v>
                </c:pt>
                <c:pt idx="9">
                  <c:v>0</c:v>
                </c:pt>
                <c:pt idx="10">
                  <c:v>1.8927776062159367</c:v>
                </c:pt>
                <c:pt idx="11">
                  <c:v>0</c:v>
                </c:pt>
                <c:pt idx="12">
                  <c:v>0</c:v>
                </c:pt>
                <c:pt idx="13">
                  <c:v>0</c:v>
                </c:pt>
                <c:pt idx="14">
                  <c:v>0</c:v>
                </c:pt>
                <c:pt idx="15">
                  <c:v>0.48644968569623798</c:v>
                </c:pt>
                <c:pt idx="16">
                  <c:v>0.59319918872392241</c:v>
                </c:pt>
                <c:pt idx="17">
                  <c:v>0.33632515480240177</c:v>
                </c:pt>
                <c:pt idx="18">
                  <c:v>0.66384654103579199</c:v>
                </c:pt>
                <c:pt idx="19">
                  <c:v>0.53124017787492572</c:v>
                </c:pt>
              </c:numCache>
            </c:numRef>
          </c:val>
          <c:extLst>
            <c:ext xmlns:c16="http://schemas.microsoft.com/office/drawing/2014/chart" uri="{C3380CC4-5D6E-409C-BE32-E72D297353CC}">
              <c16:uniqueId val="{00000004-7406-43DF-9580-2192320F2095}"/>
            </c:ext>
          </c:extLst>
        </c:ser>
        <c:dLbls>
          <c:showLegendKey val="0"/>
          <c:showVal val="0"/>
          <c:showCatName val="0"/>
          <c:showSerName val="0"/>
          <c:showPercent val="0"/>
          <c:showBubbleSize val="0"/>
        </c:dLbls>
        <c:gapWidth val="219"/>
        <c:overlap val="-27"/>
        <c:axId val="706110368"/>
        <c:axId val="706110696"/>
      </c:barChart>
      <c:catAx>
        <c:axId val="7061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10696"/>
        <c:crosses val="autoZero"/>
        <c:auto val="1"/>
        <c:lblAlgn val="ctr"/>
        <c:lblOffset val="100"/>
        <c:noMultiLvlLbl val="0"/>
      </c:catAx>
      <c:valAx>
        <c:axId val="70611069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COX'!$X$75</c:f>
              <c:strCache>
                <c:ptCount val="1"/>
                <c:pt idx="0">
                  <c:v>Highlander-Normoxia</c:v>
                </c:pt>
              </c:strCache>
            </c:strRef>
          </c:tx>
          <c:spPr>
            <a:solidFill>
              <a:schemeClr val="accent1"/>
            </a:solidFill>
            <a:ln>
              <a:noFill/>
            </a:ln>
            <a:effectLst/>
          </c:spPr>
          <c:invertIfNegative val="0"/>
          <c:cat>
            <c:strRef>
              <c:f>'Divided by COX'!$W$76:$W$95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COX'!$X$76:$X$95</c:f>
              <c:numCache>
                <c:formatCode>0.000</c:formatCode>
                <c:ptCount val="20"/>
                <c:pt idx="0">
                  <c:v>0.20410874990858846</c:v>
                </c:pt>
                <c:pt idx="1">
                  <c:v>0.23400981377079946</c:v>
                </c:pt>
                <c:pt idx="2">
                  <c:v>0.17637291990963624</c:v>
                </c:pt>
                <c:pt idx="3">
                  <c:v>0.26451316864973895</c:v>
                </c:pt>
                <c:pt idx="4">
                  <c:v>0.26451316864973895</c:v>
                </c:pt>
                <c:pt idx="5">
                  <c:v>0.17331186462285669</c:v>
                </c:pt>
                <c:pt idx="6">
                  <c:v>0.13530033748738973</c:v>
                </c:pt>
                <c:pt idx="7">
                  <c:v>0.21221665524936842</c:v>
                </c:pt>
                <c:pt idx="8">
                  <c:v>0.33153806504314515</c:v>
                </c:pt>
                <c:pt idx="9">
                  <c:v>0</c:v>
                </c:pt>
                <c:pt idx="10">
                  <c:v>0.22735189467778963</c:v>
                </c:pt>
                <c:pt idx="11">
                  <c:v>0.27200725039774981</c:v>
                </c:pt>
                <c:pt idx="12">
                  <c:v>0</c:v>
                </c:pt>
                <c:pt idx="13">
                  <c:v>0</c:v>
                </c:pt>
                <c:pt idx="14">
                  <c:v>0</c:v>
                </c:pt>
                <c:pt idx="15">
                  <c:v>0.37436329282865222</c:v>
                </c:pt>
                <c:pt idx="16">
                  <c:v>0.72107414949133408</c:v>
                </c:pt>
                <c:pt idx="17">
                  <c:v>0.32099725678040869</c:v>
                </c:pt>
                <c:pt idx="18">
                  <c:v>0.60963318280556034</c:v>
                </c:pt>
                <c:pt idx="19">
                  <c:v>0.31467705348365677</c:v>
                </c:pt>
              </c:numCache>
            </c:numRef>
          </c:val>
          <c:extLst>
            <c:ext xmlns:c16="http://schemas.microsoft.com/office/drawing/2014/chart" uri="{C3380CC4-5D6E-409C-BE32-E72D297353CC}">
              <c16:uniqueId val="{00000000-ABBF-424C-9E02-E273DD65CF6E}"/>
            </c:ext>
          </c:extLst>
        </c:ser>
        <c:ser>
          <c:idx val="1"/>
          <c:order val="1"/>
          <c:tx>
            <c:strRef>
              <c:f>'Divided by COX'!$Y$75</c:f>
              <c:strCache>
                <c:ptCount val="1"/>
                <c:pt idx="0">
                  <c:v>Highlander-Hypoxia</c:v>
                </c:pt>
              </c:strCache>
            </c:strRef>
          </c:tx>
          <c:spPr>
            <a:solidFill>
              <a:schemeClr val="accent2"/>
            </a:solidFill>
            <a:ln>
              <a:noFill/>
            </a:ln>
            <a:effectLst/>
          </c:spPr>
          <c:invertIfNegative val="0"/>
          <c:cat>
            <c:strRef>
              <c:f>'Divided by COX'!$W$76:$W$95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COX'!$Y$76:$Y$95</c:f>
              <c:numCache>
                <c:formatCode>0.000</c:formatCode>
                <c:ptCount val="20"/>
                <c:pt idx="0">
                  <c:v>0.18205279195959895</c:v>
                </c:pt>
                <c:pt idx="1">
                  <c:v>0.15261629725781756</c:v>
                </c:pt>
                <c:pt idx="2">
                  <c:v>0.17574737207123423</c:v>
                </c:pt>
                <c:pt idx="3">
                  <c:v>0.21093863792664105</c:v>
                </c:pt>
                <c:pt idx="4">
                  <c:v>0.23429748420111213</c:v>
                </c:pt>
                <c:pt idx="5">
                  <c:v>0.19197223776325648</c:v>
                </c:pt>
                <c:pt idx="6">
                  <c:v>0.13762439258275577</c:v>
                </c:pt>
                <c:pt idx="7">
                  <c:v>0.18273174353759961</c:v>
                </c:pt>
                <c:pt idx="8">
                  <c:v>0.26364445182605795</c:v>
                </c:pt>
                <c:pt idx="9">
                  <c:v>0</c:v>
                </c:pt>
                <c:pt idx="10">
                  <c:v>0.29310980132937875</c:v>
                </c:pt>
                <c:pt idx="11">
                  <c:v>0.15850963184958952</c:v>
                </c:pt>
                <c:pt idx="12">
                  <c:v>0</c:v>
                </c:pt>
                <c:pt idx="13">
                  <c:v>0</c:v>
                </c:pt>
                <c:pt idx="14">
                  <c:v>0</c:v>
                </c:pt>
                <c:pt idx="15">
                  <c:v>0.46777662178756235</c:v>
                </c:pt>
                <c:pt idx="16">
                  <c:v>0.92383015252991718</c:v>
                </c:pt>
                <c:pt idx="17">
                  <c:v>0.25763228685396605</c:v>
                </c:pt>
                <c:pt idx="18">
                  <c:v>0.66135598616731717</c:v>
                </c:pt>
                <c:pt idx="19">
                  <c:v>0.31657147838422478</c:v>
                </c:pt>
              </c:numCache>
            </c:numRef>
          </c:val>
          <c:extLst>
            <c:ext xmlns:c16="http://schemas.microsoft.com/office/drawing/2014/chart" uri="{C3380CC4-5D6E-409C-BE32-E72D297353CC}">
              <c16:uniqueId val="{00000002-ABBF-424C-9E02-E273DD65CF6E}"/>
            </c:ext>
          </c:extLst>
        </c:ser>
        <c:ser>
          <c:idx val="2"/>
          <c:order val="2"/>
          <c:tx>
            <c:strRef>
              <c:f>'Divided by COX'!$Z$75</c:f>
              <c:strCache>
                <c:ptCount val="1"/>
                <c:pt idx="0">
                  <c:v>Lowlander-Normoxia</c:v>
                </c:pt>
              </c:strCache>
            </c:strRef>
          </c:tx>
          <c:spPr>
            <a:solidFill>
              <a:schemeClr val="accent3"/>
            </a:solidFill>
            <a:ln>
              <a:noFill/>
            </a:ln>
            <a:effectLst/>
          </c:spPr>
          <c:invertIfNegative val="0"/>
          <c:cat>
            <c:strRef>
              <c:f>'Divided by COX'!$W$76:$W$95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COX'!$Z$76:$Z$95</c:f>
              <c:numCache>
                <c:formatCode>0.000</c:formatCode>
                <c:ptCount val="20"/>
                <c:pt idx="0">
                  <c:v>0.17503384623259166</c:v>
                </c:pt>
                <c:pt idx="1">
                  <c:v>0.17110324652234252</c:v>
                </c:pt>
                <c:pt idx="2">
                  <c:v>0.14971304084622794</c:v>
                </c:pt>
                <c:pt idx="3">
                  <c:v>0.20152196566259839</c:v>
                </c:pt>
                <c:pt idx="4">
                  <c:v>0.21980914277685729</c:v>
                </c:pt>
                <c:pt idx="5">
                  <c:v>0.20031406942282642</c:v>
                </c:pt>
                <c:pt idx="6">
                  <c:v>0.12413883598871345</c:v>
                </c:pt>
                <c:pt idx="7">
                  <c:v>0.17932705770802998</c:v>
                </c:pt>
                <c:pt idx="8">
                  <c:v>0.19611804793218196</c:v>
                </c:pt>
                <c:pt idx="9">
                  <c:v>0</c:v>
                </c:pt>
                <c:pt idx="10">
                  <c:v>0.26881485175305903</c:v>
                </c:pt>
                <c:pt idx="11">
                  <c:v>0.16281778831851029</c:v>
                </c:pt>
                <c:pt idx="12">
                  <c:v>0</c:v>
                </c:pt>
                <c:pt idx="13">
                  <c:v>0</c:v>
                </c:pt>
                <c:pt idx="14">
                  <c:v>0</c:v>
                </c:pt>
                <c:pt idx="15">
                  <c:v>0.82757146494090938</c:v>
                </c:pt>
                <c:pt idx="16">
                  <c:v>0.69479208632270861</c:v>
                </c:pt>
                <c:pt idx="17">
                  <c:v>0.19015349052951894</c:v>
                </c:pt>
                <c:pt idx="18">
                  <c:v>0.62175349323500284</c:v>
                </c:pt>
                <c:pt idx="19">
                  <c:v>0.38711144700959144</c:v>
                </c:pt>
              </c:numCache>
            </c:numRef>
          </c:val>
          <c:extLst>
            <c:ext xmlns:c16="http://schemas.microsoft.com/office/drawing/2014/chart" uri="{C3380CC4-5D6E-409C-BE32-E72D297353CC}">
              <c16:uniqueId val="{00000003-ABBF-424C-9E02-E273DD65CF6E}"/>
            </c:ext>
          </c:extLst>
        </c:ser>
        <c:ser>
          <c:idx val="3"/>
          <c:order val="3"/>
          <c:tx>
            <c:strRef>
              <c:f>'Divided by COX'!$AA$75</c:f>
              <c:strCache>
                <c:ptCount val="1"/>
                <c:pt idx="0">
                  <c:v>Lowlander-Hypoxia</c:v>
                </c:pt>
              </c:strCache>
            </c:strRef>
          </c:tx>
          <c:spPr>
            <a:solidFill>
              <a:schemeClr val="accent4"/>
            </a:solidFill>
            <a:ln>
              <a:noFill/>
            </a:ln>
            <a:effectLst/>
          </c:spPr>
          <c:invertIfNegative val="0"/>
          <c:cat>
            <c:strRef>
              <c:f>'Divided by COX'!$W$76:$W$95</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COX'!$AA$76:$AA$95</c:f>
              <c:numCache>
                <c:formatCode>0.000</c:formatCode>
                <c:ptCount val="20"/>
                <c:pt idx="0">
                  <c:v>0.17515004803860992</c:v>
                </c:pt>
                <c:pt idx="1">
                  <c:v>0.20338556700999824</c:v>
                </c:pt>
                <c:pt idx="2">
                  <c:v>0.16567482821794297</c:v>
                </c:pt>
                <c:pt idx="3">
                  <c:v>0.17664743634707122</c:v>
                </c:pt>
                <c:pt idx="4">
                  <c:v>0.24324897296118217</c:v>
                </c:pt>
                <c:pt idx="5">
                  <c:v>0.21045007888064962</c:v>
                </c:pt>
                <c:pt idx="6">
                  <c:v>0.10444519035600952</c:v>
                </c:pt>
                <c:pt idx="7">
                  <c:v>0.19853419109521764</c:v>
                </c:pt>
                <c:pt idx="8">
                  <c:v>0.24478523831772508</c:v>
                </c:pt>
                <c:pt idx="9">
                  <c:v>0</c:v>
                </c:pt>
                <c:pt idx="10">
                  <c:v>0.26015456554406352</c:v>
                </c:pt>
                <c:pt idx="11">
                  <c:v>0.19113746694888209</c:v>
                </c:pt>
                <c:pt idx="12">
                  <c:v>0</c:v>
                </c:pt>
                <c:pt idx="13">
                  <c:v>0</c:v>
                </c:pt>
                <c:pt idx="14">
                  <c:v>0</c:v>
                </c:pt>
                <c:pt idx="15">
                  <c:v>0.4150972784938764</c:v>
                </c:pt>
                <c:pt idx="16">
                  <c:v>1.3774688133244446</c:v>
                </c:pt>
                <c:pt idx="17">
                  <c:v>0.14089829010210056</c:v>
                </c:pt>
                <c:pt idx="18">
                  <c:v>0.57066277233745633</c:v>
                </c:pt>
                <c:pt idx="19">
                  <c:v>0.41531231056342882</c:v>
                </c:pt>
              </c:numCache>
            </c:numRef>
          </c:val>
          <c:extLst>
            <c:ext xmlns:c16="http://schemas.microsoft.com/office/drawing/2014/chart" uri="{C3380CC4-5D6E-409C-BE32-E72D297353CC}">
              <c16:uniqueId val="{00000004-ABBF-424C-9E02-E273DD65CF6E}"/>
            </c:ext>
          </c:extLst>
        </c:ser>
        <c:dLbls>
          <c:showLegendKey val="0"/>
          <c:showVal val="0"/>
          <c:showCatName val="0"/>
          <c:showSerName val="0"/>
          <c:showPercent val="0"/>
          <c:showBubbleSize val="0"/>
        </c:dLbls>
        <c:gapWidth val="219"/>
        <c:overlap val="-27"/>
        <c:axId val="706127096"/>
        <c:axId val="706132672"/>
      </c:barChart>
      <c:catAx>
        <c:axId val="70612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32672"/>
        <c:crosses val="autoZero"/>
        <c:auto val="1"/>
        <c:lblAlgn val="ctr"/>
        <c:lblOffset val="100"/>
        <c:noMultiLvlLbl val="0"/>
      </c:catAx>
      <c:valAx>
        <c:axId val="70613267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2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test'!$AC$46:$AC$49</c:f>
              <c:strCache>
                <c:ptCount val="4"/>
                <c:pt idx="0">
                  <c:v>Masseter</c:v>
                </c:pt>
                <c:pt idx="1">
                  <c:v>Semitendinosus </c:v>
                </c:pt>
                <c:pt idx="2">
                  <c:v>Soleus</c:v>
                </c:pt>
                <c:pt idx="3">
                  <c:v>Biceps femoris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test'!$AE$67:$AE$70</c:f>
                <c:numCache>
                  <c:formatCode>General</c:formatCode>
                  <c:ptCount val="4"/>
                  <c:pt idx="0">
                    <c:v>3.0158564381558612</c:v>
                  </c:pt>
                  <c:pt idx="1">
                    <c:v>2.1564449424683789</c:v>
                  </c:pt>
                  <c:pt idx="2">
                    <c:v>6.6992714931959956</c:v>
                  </c:pt>
                  <c:pt idx="3">
                    <c:v>3.7048302627061216</c:v>
                  </c:pt>
                </c:numCache>
              </c:numRef>
            </c:plus>
            <c:minus>
              <c:numRef>
                <c:f>'ME vs LN + wilcox test'!$AE$67:$AE$70</c:f>
                <c:numCache>
                  <c:formatCode>General</c:formatCode>
                  <c:ptCount val="4"/>
                  <c:pt idx="0">
                    <c:v>3.0158564381558612</c:v>
                  </c:pt>
                  <c:pt idx="1">
                    <c:v>2.1564449424683789</c:v>
                  </c:pt>
                  <c:pt idx="2">
                    <c:v>6.6992714931959956</c:v>
                  </c:pt>
                  <c:pt idx="3">
                    <c:v>3.7048302627061216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test'!$AD$67:$AD$70</c:f>
                <c:numCache>
                  <c:formatCode>General</c:formatCode>
                  <c:ptCount val="4"/>
                  <c:pt idx="0">
                    <c:v>2.39384406189268</c:v>
                  </c:pt>
                  <c:pt idx="1">
                    <c:v>2.888610782063624</c:v>
                  </c:pt>
                  <c:pt idx="2">
                    <c:v>4.3697481660795114</c:v>
                  </c:pt>
                  <c:pt idx="3">
                    <c:v>2.4667000891755682</c:v>
                  </c:pt>
                </c:numCache>
              </c:numRef>
            </c:plus>
            <c:minus>
              <c:numRef>
                <c:f>'ME vs LN + wilcox test'!$AD$67:$AD$70</c:f>
                <c:numCache>
                  <c:formatCode>General</c:formatCode>
                  <c:ptCount val="4"/>
                  <c:pt idx="0">
                    <c:v>2.39384406189268</c:v>
                  </c:pt>
                  <c:pt idx="1">
                    <c:v>2.888610782063624</c:v>
                  </c:pt>
                  <c:pt idx="2">
                    <c:v>4.3697481660795114</c:v>
                  </c:pt>
                  <c:pt idx="3">
                    <c:v>2.4667000891755682</c:v>
                  </c:pt>
                </c:numCache>
              </c:numRef>
            </c:minus>
            <c:spPr>
              <a:noFill/>
              <a:ln w="9525" cap="flat" cmpd="sng" algn="ctr">
                <a:solidFill>
                  <a:schemeClr val="tx1">
                    <a:lumMod val="65000"/>
                    <a:lumOff val="35000"/>
                  </a:schemeClr>
                </a:solidFill>
                <a:round/>
              </a:ln>
              <a:effectLst/>
            </c:spPr>
          </c:errBars>
          <c:xVal>
            <c:numRef>
              <c:f>'ME vs LN + wilcox test'!$AE$46:$AE$49</c:f>
              <c:numCache>
                <c:formatCode>0.000</c:formatCode>
                <c:ptCount val="4"/>
                <c:pt idx="0">
                  <c:v>44.466821333333328</c:v>
                </c:pt>
                <c:pt idx="1">
                  <c:v>31.636138666666664</c:v>
                </c:pt>
                <c:pt idx="2">
                  <c:v>30.452938666666657</c:v>
                </c:pt>
                <c:pt idx="3">
                  <c:v>46.09252266666666</c:v>
                </c:pt>
              </c:numCache>
            </c:numRef>
          </c:xVal>
          <c:yVal>
            <c:numRef>
              <c:f>'ME vs LN + wilcox test'!$AD$46:$AD$49</c:f>
              <c:numCache>
                <c:formatCode>0.000</c:formatCode>
                <c:ptCount val="4"/>
                <c:pt idx="0">
                  <c:v>52.974261333333338</c:v>
                </c:pt>
                <c:pt idx="1">
                  <c:v>40.249215999999997</c:v>
                </c:pt>
                <c:pt idx="2">
                  <c:v>46.453617777777772</c:v>
                </c:pt>
                <c:pt idx="3">
                  <c:v>54.779994666666667</c:v>
                </c:pt>
              </c:numCache>
            </c:numRef>
          </c:yVal>
          <c:smooth val="0"/>
          <c:extLst>
            <c:ext xmlns:c16="http://schemas.microsoft.com/office/drawing/2014/chart" uri="{C3380CC4-5D6E-409C-BE32-E72D297353CC}">
              <c16:uniqueId val="{00000000-5422-43D9-AC34-A728BB7E7F2C}"/>
            </c:ext>
          </c:extLst>
        </c:ser>
        <c:ser>
          <c:idx val="1"/>
          <c:order val="1"/>
          <c:tx>
            <c:strRef>
              <c:f>'ME vs LN + wilcox test'!$AC$54:$AC$65</c:f>
              <c:strCache>
                <c:ptCount val="12"/>
                <c:pt idx="0">
                  <c:v>Vastus medialis </c:v>
                </c:pt>
                <c:pt idx="1">
                  <c:v>Rectus femoris </c:v>
                </c:pt>
                <c:pt idx="2">
                  <c:v>Biceps brachii</c:v>
                </c:pt>
                <c:pt idx="3">
                  <c:v>Pec. Major </c:v>
                </c:pt>
                <c:pt idx="4">
                  <c:v>Medial trapezius </c:v>
                </c:pt>
                <c:pt idx="5">
                  <c:v>Triceps </c:v>
                </c:pt>
                <c:pt idx="6">
                  <c:v>Lower trapezius </c:v>
                </c:pt>
                <c:pt idx="7">
                  <c:v>Erecor spinae </c:v>
                </c:pt>
                <c:pt idx="8">
                  <c:v>Grastroc</c:v>
                </c:pt>
                <c:pt idx="9">
                  <c:v>EDL </c:v>
                </c:pt>
                <c:pt idx="10">
                  <c:v>Vastus lateris </c:v>
                </c:pt>
                <c:pt idx="11">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test'!$AE$75:$AE$86</c:f>
                <c:numCache>
                  <c:formatCode>General</c:formatCode>
                  <c:ptCount val="12"/>
                  <c:pt idx="0">
                    <c:v>2.4520577462504347</c:v>
                  </c:pt>
                  <c:pt idx="1">
                    <c:v>5.3063136617740225</c:v>
                  </c:pt>
                  <c:pt idx="2">
                    <c:v>2.4959769898445474</c:v>
                  </c:pt>
                  <c:pt idx="3">
                    <c:v>7.7368717127133735</c:v>
                  </c:pt>
                  <c:pt idx="4">
                    <c:v>13.3525521993966</c:v>
                  </c:pt>
                  <c:pt idx="5">
                    <c:v>3.2307153644972488</c:v>
                  </c:pt>
                  <c:pt idx="6">
                    <c:v>14.684091621727584</c:v>
                  </c:pt>
                  <c:pt idx="7">
                    <c:v>3.2386061088893912</c:v>
                  </c:pt>
                  <c:pt idx="8">
                    <c:v>4.068352007839958</c:v>
                  </c:pt>
                  <c:pt idx="9">
                    <c:v>2.1239135427085394</c:v>
                  </c:pt>
                  <c:pt idx="10">
                    <c:v>0.82606474902099525</c:v>
                  </c:pt>
                  <c:pt idx="11">
                    <c:v>11.489552077910028</c:v>
                  </c:pt>
                </c:numCache>
              </c:numRef>
            </c:plus>
            <c:minus>
              <c:numRef>
                <c:f>'ME vs LN + wilcox test'!$AE$75:$AE$86</c:f>
                <c:numCache>
                  <c:formatCode>General</c:formatCode>
                  <c:ptCount val="12"/>
                  <c:pt idx="0">
                    <c:v>2.4520577462504347</c:v>
                  </c:pt>
                  <c:pt idx="1">
                    <c:v>5.3063136617740225</c:v>
                  </c:pt>
                  <c:pt idx="2">
                    <c:v>2.4959769898445474</c:v>
                  </c:pt>
                  <c:pt idx="3">
                    <c:v>7.7368717127133735</c:v>
                  </c:pt>
                  <c:pt idx="4">
                    <c:v>13.3525521993966</c:v>
                  </c:pt>
                  <c:pt idx="5">
                    <c:v>3.2307153644972488</c:v>
                  </c:pt>
                  <c:pt idx="6">
                    <c:v>14.684091621727584</c:v>
                  </c:pt>
                  <c:pt idx="7">
                    <c:v>3.2386061088893912</c:v>
                  </c:pt>
                  <c:pt idx="8">
                    <c:v>4.068352007839958</c:v>
                  </c:pt>
                  <c:pt idx="9">
                    <c:v>2.1239135427085394</c:v>
                  </c:pt>
                  <c:pt idx="10">
                    <c:v>0.82606474902099525</c:v>
                  </c:pt>
                  <c:pt idx="11">
                    <c:v>11.489552077910028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test'!$AD$75:$AD$86</c:f>
                <c:numCache>
                  <c:formatCode>General</c:formatCode>
                  <c:ptCount val="12"/>
                  <c:pt idx="0">
                    <c:v>4.2361440295355788</c:v>
                  </c:pt>
                  <c:pt idx="1">
                    <c:v>4.9639651594396099</c:v>
                  </c:pt>
                  <c:pt idx="2">
                    <c:v>5.108507165064144</c:v>
                  </c:pt>
                  <c:pt idx="3">
                    <c:v>4.2670179306017886</c:v>
                  </c:pt>
                  <c:pt idx="4">
                    <c:v>14.395844196779196</c:v>
                  </c:pt>
                  <c:pt idx="5">
                    <c:v>3.0213987876907242</c:v>
                  </c:pt>
                  <c:pt idx="6">
                    <c:v>4.9937670851722036</c:v>
                  </c:pt>
                  <c:pt idx="7">
                    <c:v>5.5350921573444234</c:v>
                  </c:pt>
                  <c:pt idx="8">
                    <c:v>3.6623554498812938</c:v>
                  </c:pt>
                  <c:pt idx="9">
                    <c:v>3.7595068345150042</c:v>
                  </c:pt>
                  <c:pt idx="10">
                    <c:v>1.5678396908235084</c:v>
                  </c:pt>
                  <c:pt idx="11">
                    <c:v>6.4574404222869912</c:v>
                  </c:pt>
                </c:numCache>
              </c:numRef>
            </c:plus>
            <c:minus>
              <c:numRef>
                <c:f>'ME vs LN + wilcox test'!$AD$75:$AD$86</c:f>
                <c:numCache>
                  <c:formatCode>General</c:formatCode>
                  <c:ptCount val="12"/>
                  <c:pt idx="0">
                    <c:v>4.2361440295355788</c:v>
                  </c:pt>
                  <c:pt idx="1">
                    <c:v>4.9639651594396099</c:v>
                  </c:pt>
                  <c:pt idx="2">
                    <c:v>5.108507165064144</c:v>
                  </c:pt>
                  <c:pt idx="3">
                    <c:v>4.2670179306017886</c:v>
                  </c:pt>
                  <c:pt idx="4">
                    <c:v>14.395844196779196</c:v>
                  </c:pt>
                  <c:pt idx="5">
                    <c:v>3.0213987876907242</c:v>
                  </c:pt>
                  <c:pt idx="6">
                    <c:v>4.9937670851722036</c:v>
                  </c:pt>
                  <c:pt idx="7">
                    <c:v>5.5350921573444234</c:v>
                  </c:pt>
                  <c:pt idx="8">
                    <c:v>3.6623554498812938</c:v>
                  </c:pt>
                  <c:pt idx="9">
                    <c:v>3.7595068345150042</c:v>
                  </c:pt>
                  <c:pt idx="10">
                    <c:v>1.5678396908235084</c:v>
                  </c:pt>
                  <c:pt idx="11">
                    <c:v>6.4574404222869912</c:v>
                  </c:pt>
                </c:numCache>
              </c:numRef>
            </c:minus>
            <c:spPr>
              <a:noFill/>
              <a:ln w="9525" cap="flat" cmpd="sng" algn="ctr">
                <a:solidFill>
                  <a:schemeClr val="tx1">
                    <a:lumMod val="65000"/>
                    <a:lumOff val="35000"/>
                  </a:schemeClr>
                </a:solidFill>
                <a:round/>
              </a:ln>
              <a:effectLst/>
            </c:spPr>
          </c:errBars>
          <c:xVal>
            <c:numRef>
              <c:f>'ME vs LN + wilcox test'!$AE$54:$AE$65</c:f>
              <c:numCache>
                <c:formatCode>0.000</c:formatCode>
                <c:ptCount val="12"/>
                <c:pt idx="0">
                  <c:v>28.807053333333332</c:v>
                </c:pt>
                <c:pt idx="1">
                  <c:v>44.902671999999988</c:v>
                </c:pt>
                <c:pt idx="2">
                  <c:v>40.448426666666663</c:v>
                </c:pt>
                <c:pt idx="3">
                  <c:v>64.721813333333316</c:v>
                </c:pt>
                <c:pt idx="4">
                  <c:v>75.006527999999989</c:v>
                </c:pt>
                <c:pt idx="5">
                  <c:v>16.706998476190474</c:v>
                </c:pt>
                <c:pt idx="6">
                  <c:v>58.612015999999983</c:v>
                </c:pt>
                <c:pt idx="7">
                  <c:v>25.331202666666666</c:v>
                </c:pt>
                <c:pt idx="8">
                  <c:v>30.495935999999993</c:v>
                </c:pt>
                <c:pt idx="9">
                  <c:v>12.612138666666667</c:v>
                </c:pt>
                <c:pt idx="10">
                  <c:v>8.4909215999999983</c:v>
                </c:pt>
                <c:pt idx="11">
                  <c:v>31.717183999999996</c:v>
                </c:pt>
              </c:numCache>
            </c:numRef>
          </c:xVal>
          <c:yVal>
            <c:numRef>
              <c:f>'ME vs LN + wilcox test'!$AD$54:$AD$65</c:f>
              <c:numCache>
                <c:formatCode>0.000</c:formatCode>
                <c:ptCount val="12"/>
                <c:pt idx="0">
                  <c:v>57.347090133333332</c:v>
                </c:pt>
                <c:pt idx="1">
                  <c:v>54.630277333333332</c:v>
                </c:pt>
                <c:pt idx="2">
                  <c:v>40.968106666666664</c:v>
                </c:pt>
                <c:pt idx="3">
                  <c:v>72.509743999999984</c:v>
                </c:pt>
                <c:pt idx="4">
                  <c:v>80.585045333333326</c:v>
                </c:pt>
                <c:pt idx="5">
                  <c:v>17.149439999999998</c:v>
                </c:pt>
                <c:pt idx="6">
                  <c:v>50.396741333333338</c:v>
                </c:pt>
                <c:pt idx="7">
                  <c:v>33.065258666666672</c:v>
                </c:pt>
                <c:pt idx="8">
                  <c:v>39.221404444444438</c:v>
                </c:pt>
                <c:pt idx="9">
                  <c:v>14.855423999999999</c:v>
                </c:pt>
                <c:pt idx="10">
                  <c:v>11.305452799999998</c:v>
                </c:pt>
                <c:pt idx="11">
                  <c:v>34.226495999999997</c:v>
                </c:pt>
              </c:numCache>
            </c:numRef>
          </c:yVal>
          <c:smooth val="0"/>
          <c:extLst>
            <c:ext xmlns:c16="http://schemas.microsoft.com/office/drawing/2014/chart" uri="{C3380CC4-5D6E-409C-BE32-E72D297353CC}">
              <c16:uniqueId val="{00000001-5422-43D9-AC34-A728BB7E7F2C}"/>
            </c:ext>
          </c:extLst>
        </c:ser>
        <c:ser>
          <c:idx val="2"/>
          <c:order val="2"/>
          <c:tx>
            <c:strRef>
              <c:f>'ME vs LN + wilcox test'!$AC$50:$AC$53</c:f>
              <c:strCache>
                <c:ptCount val="4"/>
                <c:pt idx="0">
                  <c:v>Plantaris</c:v>
                </c:pt>
                <c:pt idx="1">
                  <c:v>Intercostals </c:v>
                </c:pt>
                <c:pt idx="2">
                  <c:v>Diaphragm </c:v>
                </c:pt>
                <c:pt idx="3">
                  <c:v>Glut. Max</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test'!$AE$71:$AE$74</c:f>
                <c:numCache>
                  <c:formatCode>General</c:formatCode>
                  <c:ptCount val="4"/>
                  <c:pt idx="0">
                    <c:v>4.2140014959864143</c:v>
                  </c:pt>
                  <c:pt idx="1">
                    <c:v>4.1540005534318167</c:v>
                  </c:pt>
                  <c:pt idx="2">
                    <c:v>8.9995337705256162</c:v>
                  </c:pt>
                  <c:pt idx="3">
                    <c:v>2.1711242860719828</c:v>
                  </c:pt>
                </c:numCache>
              </c:numRef>
            </c:plus>
            <c:minus>
              <c:numRef>
                <c:f>'ME vs LN + wilcox test'!$AE$71:$AE$74</c:f>
                <c:numCache>
                  <c:formatCode>General</c:formatCode>
                  <c:ptCount val="4"/>
                  <c:pt idx="0">
                    <c:v>4.2140014959864143</c:v>
                  </c:pt>
                  <c:pt idx="1">
                    <c:v>4.1540005534318167</c:v>
                  </c:pt>
                  <c:pt idx="2">
                    <c:v>8.9995337705256162</c:v>
                  </c:pt>
                  <c:pt idx="3">
                    <c:v>2.1711242860719828</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test'!$AD$71:$AD$74</c:f>
                <c:numCache>
                  <c:formatCode>General</c:formatCode>
                  <c:ptCount val="4"/>
                  <c:pt idx="0">
                    <c:v>1.940405673520339</c:v>
                  </c:pt>
                  <c:pt idx="1">
                    <c:v>3.6974917099247637</c:v>
                  </c:pt>
                  <c:pt idx="2">
                    <c:v>9.6014507523741823</c:v>
                  </c:pt>
                  <c:pt idx="3">
                    <c:v>3.7052265444167647</c:v>
                  </c:pt>
                </c:numCache>
              </c:numRef>
            </c:plus>
            <c:minus>
              <c:numRef>
                <c:f>'ME vs LN + wilcox test'!$AD$71:$AD$74</c:f>
                <c:numCache>
                  <c:formatCode>General</c:formatCode>
                  <c:ptCount val="4"/>
                  <c:pt idx="0">
                    <c:v>1.940405673520339</c:v>
                  </c:pt>
                  <c:pt idx="1">
                    <c:v>3.6974917099247637</c:v>
                  </c:pt>
                  <c:pt idx="2">
                    <c:v>9.6014507523741823</c:v>
                  </c:pt>
                  <c:pt idx="3">
                    <c:v>3.7052265444167647</c:v>
                  </c:pt>
                </c:numCache>
              </c:numRef>
            </c:minus>
            <c:spPr>
              <a:noFill/>
              <a:ln w="9525" cap="flat" cmpd="sng" algn="ctr">
                <a:solidFill>
                  <a:schemeClr val="tx1">
                    <a:lumMod val="65000"/>
                    <a:lumOff val="35000"/>
                  </a:schemeClr>
                </a:solidFill>
                <a:round/>
              </a:ln>
              <a:effectLst/>
            </c:spPr>
          </c:errBars>
          <c:xVal>
            <c:numRef>
              <c:f>'ME vs LN + wilcox test'!$AE$50:$AE$53</c:f>
              <c:numCache>
                <c:formatCode>0.000</c:formatCode>
                <c:ptCount val="4"/>
                <c:pt idx="0">
                  <c:v>26.644065777777772</c:v>
                </c:pt>
                <c:pt idx="1">
                  <c:v>53.365722666666656</c:v>
                </c:pt>
                <c:pt idx="2">
                  <c:v>115.58920533333333</c:v>
                </c:pt>
                <c:pt idx="3">
                  <c:v>30.426799999999993</c:v>
                </c:pt>
              </c:numCache>
            </c:numRef>
          </c:xVal>
          <c:yVal>
            <c:numRef>
              <c:f>'ME vs LN + wilcox test'!$AD$50:$AD$53</c:f>
              <c:numCache>
                <c:formatCode>0.000</c:formatCode>
                <c:ptCount val="4"/>
                <c:pt idx="0">
                  <c:v>54.531136000000004</c:v>
                </c:pt>
                <c:pt idx="1">
                  <c:v>72.319349333333321</c:v>
                </c:pt>
                <c:pt idx="2">
                  <c:v>149.64928</c:v>
                </c:pt>
                <c:pt idx="3">
                  <c:v>58.388831999999994</c:v>
                </c:pt>
              </c:numCache>
            </c:numRef>
          </c:yVal>
          <c:smooth val="0"/>
          <c:extLst>
            <c:ext xmlns:c16="http://schemas.microsoft.com/office/drawing/2014/chart" uri="{C3380CC4-5D6E-409C-BE32-E72D297353CC}">
              <c16:uniqueId val="{00000002-5422-43D9-AC34-A728BB7E7F2C}"/>
            </c:ext>
          </c:extLst>
        </c:ser>
        <c:ser>
          <c:idx val="3"/>
          <c:order val="3"/>
          <c:tx>
            <c:v>Line of equality</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160</c:v>
              </c:pt>
            </c:numLit>
          </c:xVal>
          <c:yVal>
            <c:numLit>
              <c:formatCode>General</c:formatCode>
              <c:ptCount val="2"/>
              <c:pt idx="0">
                <c:v>0</c:v>
              </c:pt>
              <c:pt idx="1">
                <c:v>160</c:v>
              </c:pt>
            </c:numLit>
          </c:yVal>
          <c:smooth val="0"/>
          <c:extLst>
            <c:ext xmlns:c16="http://schemas.microsoft.com/office/drawing/2014/chart" uri="{C3380CC4-5D6E-409C-BE32-E72D297353CC}">
              <c16:uniqueId val="{00000003-5422-43D9-AC34-A728BB7E7F2C}"/>
            </c:ext>
          </c:extLst>
        </c:ser>
        <c:dLbls>
          <c:showLegendKey val="0"/>
          <c:showVal val="0"/>
          <c:showCatName val="0"/>
          <c:showSerName val="0"/>
          <c:showPercent val="0"/>
          <c:showBubbleSize val="0"/>
        </c:dLbls>
        <c:axId val="397793920"/>
        <c:axId val="397797528"/>
      </c:scatterChart>
      <c:valAx>
        <c:axId val="397793920"/>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97528"/>
        <c:crosses val="autoZero"/>
        <c:crossBetween val="midCat"/>
      </c:valAx>
      <c:valAx>
        <c:axId val="397797528"/>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9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COX'!$X$123</c:f>
              <c:strCache>
                <c:ptCount val="1"/>
                <c:pt idx="0">
                  <c:v>Highlander-Normoxia</c:v>
                </c:pt>
              </c:strCache>
            </c:strRef>
          </c:tx>
          <c:spPr>
            <a:solidFill>
              <a:schemeClr val="accent1"/>
            </a:solidFill>
            <a:ln>
              <a:noFill/>
            </a:ln>
            <a:effectLst/>
          </c:spPr>
          <c:invertIfNegative val="0"/>
          <c:cat>
            <c:strRef>
              <c:f>'Divided by COX'!$W$124:$W$143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COX'!$X$124:$X$143</c:f>
              <c:numCache>
                <c:formatCode>0.000</c:formatCode>
                <c:ptCount val="20"/>
                <c:pt idx="0">
                  <c:v>1.3224043988015839</c:v>
                </c:pt>
                <c:pt idx="1">
                  <c:v>1.2558114524156512</c:v>
                </c:pt>
                <c:pt idx="2">
                  <c:v>2.122119663891703</c:v>
                </c:pt>
                <c:pt idx="3">
                  <c:v>3.3922624146393026</c:v>
                </c:pt>
                <c:pt idx="4">
                  <c:v>3.3922624146393026</c:v>
                </c:pt>
                <c:pt idx="5">
                  <c:v>1.6127890778813843</c:v>
                </c:pt>
                <c:pt idx="6">
                  <c:v>1.2385009410757954</c:v>
                </c:pt>
                <c:pt idx="7">
                  <c:v>2.2729209634696912</c:v>
                </c:pt>
                <c:pt idx="8">
                  <c:v>1.9907255457290673</c:v>
                </c:pt>
                <c:pt idx="9">
                  <c:v>0</c:v>
                </c:pt>
                <c:pt idx="10">
                  <c:v>1.8858453357631304</c:v>
                </c:pt>
                <c:pt idx="11">
                  <c:v>2.0482527561161592</c:v>
                </c:pt>
                <c:pt idx="12">
                  <c:v>0</c:v>
                </c:pt>
                <c:pt idx="13">
                  <c:v>0</c:v>
                </c:pt>
                <c:pt idx="14">
                  <c:v>0</c:v>
                </c:pt>
                <c:pt idx="15">
                  <c:v>0.86368533455947161</c:v>
                </c:pt>
                <c:pt idx="16">
                  <c:v>0.68847848036349768</c:v>
                </c:pt>
                <c:pt idx="17">
                  <c:v>0.64702126142828953</c:v>
                </c:pt>
                <c:pt idx="18">
                  <c:v>0.66880001239267561</c:v>
                </c:pt>
                <c:pt idx="19">
                  <c:v>0.69515593334669745</c:v>
                </c:pt>
              </c:numCache>
            </c:numRef>
          </c:val>
          <c:extLst>
            <c:ext xmlns:c16="http://schemas.microsoft.com/office/drawing/2014/chart" uri="{C3380CC4-5D6E-409C-BE32-E72D297353CC}">
              <c16:uniqueId val="{00000000-5F4E-4742-9700-67E6993B3969}"/>
            </c:ext>
          </c:extLst>
        </c:ser>
        <c:ser>
          <c:idx val="1"/>
          <c:order val="1"/>
          <c:tx>
            <c:strRef>
              <c:f>'Divided by COX'!$Y$123</c:f>
              <c:strCache>
                <c:ptCount val="1"/>
                <c:pt idx="0">
                  <c:v>Highlander-Hypoxia</c:v>
                </c:pt>
              </c:strCache>
            </c:strRef>
          </c:tx>
          <c:spPr>
            <a:solidFill>
              <a:schemeClr val="accent2"/>
            </a:solidFill>
            <a:ln>
              <a:noFill/>
            </a:ln>
            <a:effectLst/>
          </c:spPr>
          <c:invertIfNegative val="0"/>
          <c:cat>
            <c:strRef>
              <c:f>'Divided by COX'!$W$124:$W$143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COX'!$Y$124:$Y$143</c:f>
              <c:numCache>
                <c:formatCode>0.000</c:formatCode>
                <c:ptCount val="20"/>
                <c:pt idx="0">
                  <c:v>1.2408468607614116</c:v>
                </c:pt>
                <c:pt idx="1">
                  <c:v>1.1757373003748219</c:v>
                </c:pt>
                <c:pt idx="2">
                  <c:v>1.8018152374284064</c:v>
                </c:pt>
                <c:pt idx="3">
                  <c:v>2.4342275681398542</c:v>
                </c:pt>
                <c:pt idx="4">
                  <c:v>1.7598502961715066</c:v>
                </c:pt>
                <c:pt idx="5">
                  <c:v>1.9970707063991047</c:v>
                </c:pt>
                <c:pt idx="6">
                  <c:v>1.2672617983982328</c:v>
                </c:pt>
                <c:pt idx="7">
                  <c:v>1.9231693619411179</c:v>
                </c:pt>
                <c:pt idx="8">
                  <c:v>1.8883401810388902</c:v>
                </c:pt>
                <c:pt idx="9">
                  <c:v>0</c:v>
                </c:pt>
                <c:pt idx="10">
                  <c:v>2.5134727368540468</c:v>
                </c:pt>
                <c:pt idx="11">
                  <c:v>1.4957395256207719</c:v>
                </c:pt>
                <c:pt idx="12">
                  <c:v>0</c:v>
                </c:pt>
                <c:pt idx="13">
                  <c:v>0</c:v>
                </c:pt>
                <c:pt idx="14">
                  <c:v>0</c:v>
                </c:pt>
                <c:pt idx="15">
                  <c:v>0.71295798856648795</c:v>
                </c:pt>
                <c:pt idx="16">
                  <c:v>0.57619881773033832</c:v>
                </c:pt>
                <c:pt idx="17">
                  <c:v>0.51440815759273706</c:v>
                </c:pt>
                <c:pt idx="18">
                  <c:v>0.90381861396337715</c:v>
                </c:pt>
                <c:pt idx="19">
                  <c:v>0.42568939615253187</c:v>
                </c:pt>
              </c:numCache>
            </c:numRef>
          </c:val>
          <c:extLst>
            <c:ext xmlns:c16="http://schemas.microsoft.com/office/drawing/2014/chart" uri="{C3380CC4-5D6E-409C-BE32-E72D297353CC}">
              <c16:uniqueId val="{00000002-5F4E-4742-9700-67E6993B3969}"/>
            </c:ext>
          </c:extLst>
        </c:ser>
        <c:ser>
          <c:idx val="2"/>
          <c:order val="2"/>
          <c:tx>
            <c:strRef>
              <c:f>'Divided by COX'!$Z$123</c:f>
              <c:strCache>
                <c:ptCount val="1"/>
                <c:pt idx="0">
                  <c:v>Lowlander-Normoxia</c:v>
                </c:pt>
              </c:strCache>
            </c:strRef>
          </c:tx>
          <c:spPr>
            <a:solidFill>
              <a:schemeClr val="accent3"/>
            </a:solidFill>
            <a:ln>
              <a:noFill/>
            </a:ln>
            <a:effectLst/>
          </c:spPr>
          <c:invertIfNegative val="0"/>
          <c:cat>
            <c:strRef>
              <c:f>'Divided by COX'!$W$124:$W$143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COX'!$Z$124:$Z$143</c:f>
              <c:numCache>
                <c:formatCode>0.000</c:formatCode>
                <c:ptCount val="20"/>
                <c:pt idx="0">
                  <c:v>1.1561237362008108</c:v>
                </c:pt>
                <c:pt idx="1">
                  <c:v>1.2953147456637488</c:v>
                </c:pt>
                <c:pt idx="2">
                  <c:v>1.8210432444418667</c:v>
                </c:pt>
                <c:pt idx="3">
                  <c:v>2.1670656435794027</c:v>
                </c:pt>
                <c:pt idx="4">
                  <c:v>1.528020665797984</c:v>
                </c:pt>
                <c:pt idx="5">
                  <c:v>2.0037947900602644</c:v>
                </c:pt>
                <c:pt idx="6">
                  <c:v>1.0699739109129802</c:v>
                </c:pt>
                <c:pt idx="7">
                  <c:v>1.6078693070058396</c:v>
                </c:pt>
                <c:pt idx="8">
                  <c:v>1.6159166297753054</c:v>
                </c:pt>
                <c:pt idx="9">
                  <c:v>0</c:v>
                </c:pt>
                <c:pt idx="10">
                  <c:v>2.9239110992494082</c:v>
                </c:pt>
                <c:pt idx="11">
                  <c:v>1.3952254780319937</c:v>
                </c:pt>
                <c:pt idx="12">
                  <c:v>0</c:v>
                </c:pt>
                <c:pt idx="13">
                  <c:v>0</c:v>
                </c:pt>
                <c:pt idx="14">
                  <c:v>0</c:v>
                </c:pt>
                <c:pt idx="15">
                  <c:v>1.0665937226608677</c:v>
                </c:pt>
                <c:pt idx="16">
                  <c:v>0.83879007540952411</c:v>
                </c:pt>
                <c:pt idx="17">
                  <c:v>0.46053363580012296</c:v>
                </c:pt>
                <c:pt idx="18">
                  <c:v>1.4548675297174241</c:v>
                </c:pt>
                <c:pt idx="19">
                  <c:v>0.35894916422039219</c:v>
                </c:pt>
              </c:numCache>
            </c:numRef>
          </c:val>
          <c:extLst>
            <c:ext xmlns:c16="http://schemas.microsoft.com/office/drawing/2014/chart" uri="{C3380CC4-5D6E-409C-BE32-E72D297353CC}">
              <c16:uniqueId val="{00000003-5F4E-4742-9700-67E6993B3969}"/>
            </c:ext>
          </c:extLst>
        </c:ser>
        <c:ser>
          <c:idx val="3"/>
          <c:order val="3"/>
          <c:tx>
            <c:strRef>
              <c:f>'Divided by COX'!$AA$123</c:f>
              <c:strCache>
                <c:ptCount val="1"/>
                <c:pt idx="0">
                  <c:v>Lowlander-Hypoxia</c:v>
                </c:pt>
              </c:strCache>
            </c:strRef>
          </c:tx>
          <c:spPr>
            <a:solidFill>
              <a:schemeClr val="accent4"/>
            </a:solidFill>
            <a:ln>
              <a:noFill/>
            </a:ln>
            <a:effectLst/>
          </c:spPr>
          <c:invertIfNegative val="0"/>
          <c:cat>
            <c:strRef>
              <c:f>'Divided by COX'!$W$124:$W$143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COX'!$AA$124:$AA$143</c:f>
              <c:numCache>
                <c:formatCode>0.000</c:formatCode>
                <c:ptCount val="20"/>
                <c:pt idx="0">
                  <c:v>0.97989544229710468</c:v>
                </c:pt>
                <c:pt idx="1">
                  <c:v>1.236851297060956</c:v>
                </c:pt>
                <c:pt idx="2">
                  <c:v>1.7312416405402828</c:v>
                </c:pt>
                <c:pt idx="3">
                  <c:v>2.1266753383526487</c:v>
                </c:pt>
                <c:pt idx="4">
                  <c:v>1.709943341156394</c:v>
                </c:pt>
                <c:pt idx="5">
                  <c:v>1.9535283052671868</c:v>
                </c:pt>
                <c:pt idx="6">
                  <c:v>1.125409700841056</c:v>
                </c:pt>
                <c:pt idx="7">
                  <c:v>1.6362447017912867</c:v>
                </c:pt>
                <c:pt idx="8">
                  <c:v>1.9311246539324611</c:v>
                </c:pt>
                <c:pt idx="9">
                  <c:v>0</c:v>
                </c:pt>
                <c:pt idx="10">
                  <c:v>2.2241237374494491</c:v>
                </c:pt>
                <c:pt idx="11">
                  <c:v>1.2430247169912796</c:v>
                </c:pt>
                <c:pt idx="12">
                  <c:v>0</c:v>
                </c:pt>
                <c:pt idx="13">
                  <c:v>0</c:v>
                </c:pt>
                <c:pt idx="14">
                  <c:v>0</c:v>
                </c:pt>
                <c:pt idx="15">
                  <c:v>0.90562293605281641</c:v>
                </c:pt>
                <c:pt idx="16">
                  <c:v>0.51827518119758353</c:v>
                </c:pt>
                <c:pt idx="17">
                  <c:v>0.48151179585443754</c:v>
                </c:pt>
                <c:pt idx="18">
                  <c:v>0.92551044683121098</c:v>
                </c:pt>
                <c:pt idx="19">
                  <c:v>0.82929894808255977</c:v>
                </c:pt>
              </c:numCache>
            </c:numRef>
          </c:val>
          <c:extLst>
            <c:ext xmlns:c16="http://schemas.microsoft.com/office/drawing/2014/chart" uri="{C3380CC4-5D6E-409C-BE32-E72D297353CC}">
              <c16:uniqueId val="{00000004-5F4E-4742-9700-67E6993B3969}"/>
            </c:ext>
          </c:extLst>
        </c:ser>
        <c:dLbls>
          <c:showLegendKey val="0"/>
          <c:showVal val="0"/>
          <c:showCatName val="0"/>
          <c:showSerName val="0"/>
          <c:showPercent val="0"/>
          <c:showBubbleSize val="0"/>
        </c:dLbls>
        <c:gapWidth val="219"/>
        <c:overlap val="-27"/>
        <c:axId val="759623256"/>
        <c:axId val="759624896"/>
      </c:barChart>
      <c:catAx>
        <c:axId val="75962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4896"/>
        <c:crosses val="autoZero"/>
        <c:auto val="1"/>
        <c:lblAlgn val="ctr"/>
        <c:lblOffset val="100"/>
        <c:noMultiLvlLbl val="0"/>
      </c:catAx>
      <c:valAx>
        <c:axId val="75962489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2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COX'!$X$168</c:f>
              <c:strCache>
                <c:ptCount val="1"/>
                <c:pt idx="0">
                  <c:v>Highlander-Normoxia</c:v>
                </c:pt>
              </c:strCache>
            </c:strRef>
          </c:tx>
          <c:spPr>
            <a:solidFill>
              <a:schemeClr val="accent1"/>
            </a:solidFill>
            <a:ln>
              <a:noFill/>
            </a:ln>
            <a:effectLst/>
          </c:spPr>
          <c:invertIfNegative val="0"/>
          <c:cat>
            <c:strRef>
              <c:f>'Divided by COX'!$W$169:$W$188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COX'!$X$169:$X$188</c:f>
              <c:numCache>
                <c:formatCode>0.000</c:formatCode>
                <c:ptCount val="20"/>
                <c:pt idx="0">
                  <c:v>7.1381531850845352</c:v>
                </c:pt>
                <c:pt idx="1">
                  <c:v>13.702148028526292</c:v>
                </c:pt>
                <c:pt idx="2">
                  <c:v>20.943454390209801</c:v>
                </c:pt>
                <c:pt idx="3">
                  <c:v>27.090052578123277</c:v>
                </c:pt>
                <c:pt idx="4">
                  <c:v>27.090052578123277</c:v>
                </c:pt>
                <c:pt idx="5">
                  <c:v>4.1404458231370134</c:v>
                </c:pt>
                <c:pt idx="6">
                  <c:v>20.064030067725039</c:v>
                </c:pt>
                <c:pt idx="7">
                  <c:v>29.123876487339647</c:v>
                </c:pt>
                <c:pt idx="8">
                  <c:v>17.416916735681326</c:v>
                </c:pt>
                <c:pt idx="9">
                  <c:v>0</c:v>
                </c:pt>
                <c:pt idx="10">
                  <c:v>28.113525416623066</c:v>
                </c:pt>
                <c:pt idx="11">
                  <c:v>0</c:v>
                </c:pt>
                <c:pt idx="12">
                  <c:v>0</c:v>
                </c:pt>
                <c:pt idx="13">
                  <c:v>0</c:v>
                </c:pt>
                <c:pt idx="14">
                  <c:v>0</c:v>
                </c:pt>
                <c:pt idx="15">
                  <c:v>6.5962054638798717</c:v>
                </c:pt>
                <c:pt idx="16">
                  <c:v>2.3072187372761803</c:v>
                </c:pt>
                <c:pt idx="17">
                  <c:v>25.886364535941944</c:v>
                </c:pt>
                <c:pt idx="18">
                  <c:v>6.6836762277997313</c:v>
                </c:pt>
                <c:pt idx="19">
                  <c:v>4.325750605879894</c:v>
                </c:pt>
              </c:numCache>
            </c:numRef>
          </c:val>
          <c:extLst>
            <c:ext xmlns:c16="http://schemas.microsoft.com/office/drawing/2014/chart" uri="{C3380CC4-5D6E-409C-BE32-E72D297353CC}">
              <c16:uniqueId val="{00000000-4AB2-46F3-9596-F741D8C61941}"/>
            </c:ext>
          </c:extLst>
        </c:ser>
        <c:ser>
          <c:idx val="1"/>
          <c:order val="1"/>
          <c:tx>
            <c:strRef>
              <c:f>'Divided by COX'!$Y$168</c:f>
              <c:strCache>
                <c:ptCount val="1"/>
                <c:pt idx="0">
                  <c:v>Highlander-Hypoxia</c:v>
                </c:pt>
              </c:strCache>
            </c:strRef>
          </c:tx>
          <c:spPr>
            <a:solidFill>
              <a:schemeClr val="accent2"/>
            </a:solidFill>
            <a:ln>
              <a:noFill/>
            </a:ln>
            <a:effectLst/>
          </c:spPr>
          <c:invertIfNegative val="0"/>
          <c:cat>
            <c:strRef>
              <c:f>'Divided by COX'!$W$169:$W$188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COX'!$Y$169:$Y$188</c:f>
              <c:numCache>
                <c:formatCode>0.000</c:formatCode>
                <c:ptCount val="20"/>
                <c:pt idx="0">
                  <c:v>8.1129176593270333</c:v>
                </c:pt>
                <c:pt idx="1">
                  <c:v>10.728422321820373</c:v>
                </c:pt>
                <c:pt idx="2">
                  <c:v>18.67064560670644</c:v>
                </c:pt>
                <c:pt idx="3">
                  <c:v>18.03814041996829</c:v>
                </c:pt>
                <c:pt idx="4">
                  <c:v>16.506044385372622</c:v>
                </c:pt>
                <c:pt idx="5">
                  <c:v>5.1165072212199849</c:v>
                </c:pt>
                <c:pt idx="6">
                  <c:v>20.033289796974884</c:v>
                </c:pt>
                <c:pt idx="7">
                  <c:v>21.035729354632441</c:v>
                </c:pt>
                <c:pt idx="8">
                  <c:v>18.16110846880294</c:v>
                </c:pt>
                <c:pt idx="9">
                  <c:v>0</c:v>
                </c:pt>
                <c:pt idx="10">
                  <c:v>29.346539019586025</c:v>
                </c:pt>
                <c:pt idx="11">
                  <c:v>0</c:v>
                </c:pt>
                <c:pt idx="12">
                  <c:v>0</c:v>
                </c:pt>
                <c:pt idx="13">
                  <c:v>0</c:v>
                </c:pt>
                <c:pt idx="14">
                  <c:v>0</c:v>
                </c:pt>
                <c:pt idx="15">
                  <c:v>9.4116504775452672</c:v>
                </c:pt>
                <c:pt idx="16">
                  <c:v>2.9485150219455933</c:v>
                </c:pt>
                <c:pt idx="17">
                  <c:v>17.560574024123841</c:v>
                </c:pt>
                <c:pt idx="18">
                  <c:v>5.1235854584742038</c:v>
                </c:pt>
                <c:pt idx="19">
                  <c:v>2.7031978689781533</c:v>
                </c:pt>
              </c:numCache>
            </c:numRef>
          </c:val>
          <c:extLst>
            <c:ext xmlns:c16="http://schemas.microsoft.com/office/drawing/2014/chart" uri="{C3380CC4-5D6E-409C-BE32-E72D297353CC}">
              <c16:uniqueId val="{00000002-4AB2-46F3-9596-F741D8C61941}"/>
            </c:ext>
          </c:extLst>
        </c:ser>
        <c:ser>
          <c:idx val="2"/>
          <c:order val="2"/>
          <c:tx>
            <c:strRef>
              <c:f>'Divided by COX'!$Z$168</c:f>
              <c:strCache>
                <c:ptCount val="1"/>
                <c:pt idx="0">
                  <c:v>Lowlander-Normoxia</c:v>
                </c:pt>
              </c:strCache>
            </c:strRef>
          </c:tx>
          <c:spPr>
            <a:solidFill>
              <a:schemeClr val="accent3"/>
            </a:solidFill>
            <a:ln>
              <a:noFill/>
            </a:ln>
            <a:effectLst/>
          </c:spPr>
          <c:invertIfNegative val="0"/>
          <c:cat>
            <c:strRef>
              <c:f>'Divided by COX'!$W$169:$W$188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COX'!$Z$169:$Z$188</c:f>
              <c:numCache>
                <c:formatCode>0.000</c:formatCode>
                <c:ptCount val="20"/>
                <c:pt idx="0">
                  <c:v>8.1536251635439605</c:v>
                </c:pt>
                <c:pt idx="1">
                  <c:v>21.113379209386814</c:v>
                </c:pt>
                <c:pt idx="2">
                  <c:v>26.936954853253617</c:v>
                </c:pt>
                <c:pt idx="3">
                  <c:v>29.670101763945514</c:v>
                </c:pt>
                <c:pt idx="4">
                  <c:v>18.029710889878157</c:v>
                </c:pt>
                <c:pt idx="5">
                  <c:v>7.1793963388663213</c:v>
                </c:pt>
                <c:pt idx="6">
                  <c:v>23.601136280081001</c:v>
                </c:pt>
                <c:pt idx="7">
                  <c:v>31.199327944097735</c:v>
                </c:pt>
                <c:pt idx="8">
                  <c:v>18.792312438168601</c:v>
                </c:pt>
                <c:pt idx="9">
                  <c:v>0</c:v>
                </c:pt>
                <c:pt idx="10">
                  <c:v>44.045122671527146</c:v>
                </c:pt>
                <c:pt idx="11">
                  <c:v>0</c:v>
                </c:pt>
                <c:pt idx="12">
                  <c:v>0</c:v>
                </c:pt>
                <c:pt idx="13">
                  <c:v>0</c:v>
                </c:pt>
                <c:pt idx="14">
                  <c:v>0</c:v>
                </c:pt>
                <c:pt idx="15">
                  <c:v>20.206501592225614</c:v>
                </c:pt>
                <c:pt idx="16">
                  <c:v>6.0064704157637339</c:v>
                </c:pt>
                <c:pt idx="17">
                  <c:v>26.71854505936178</c:v>
                </c:pt>
                <c:pt idx="18">
                  <c:v>7.5155322881442688</c:v>
                </c:pt>
                <c:pt idx="19">
                  <c:v>3.5403426707588155</c:v>
                </c:pt>
              </c:numCache>
            </c:numRef>
          </c:val>
          <c:extLst>
            <c:ext xmlns:c16="http://schemas.microsoft.com/office/drawing/2014/chart" uri="{C3380CC4-5D6E-409C-BE32-E72D297353CC}">
              <c16:uniqueId val="{00000003-4AB2-46F3-9596-F741D8C61941}"/>
            </c:ext>
          </c:extLst>
        </c:ser>
        <c:ser>
          <c:idx val="3"/>
          <c:order val="3"/>
          <c:tx>
            <c:strRef>
              <c:f>'Divided by COX'!$AA$168</c:f>
              <c:strCache>
                <c:ptCount val="1"/>
                <c:pt idx="0">
                  <c:v>Lowlander-Hypoxia</c:v>
                </c:pt>
              </c:strCache>
            </c:strRef>
          </c:tx>
          <c:spPr>
            <a:solidFill>
              <a:schemeClr val="accent4"/>
            </a:solidFill>
            <a:ln>
              <a:noFill/>
            </a:ln>
            <a:effectLst/>
          </c:spPr>
          <c:invertIfNegative val="0"/>
          <c:cat>
            <c:strRef>
              <c:f>'Divided by COX'!$W$169:$W$188</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COX'!$AA$169:$AA$188</c:f>
              <c:numCache>
                <c:formatCode>0.000</c:formatCode>
                <c:ptCount val="20"/>
                <c:pt idx="0">
                  <c:v>7.8397210315429211</c:v>
                </c:pt>
                <c:pt idx="1">
                  <c:v>18.11986909810993</c:v>
                </c:pt>
                <c:pt idx="2">
                  <c:v>28.894035201879518</c:v>
                </c:pt>
                <c:pt idx="3">
                  <c:v>22.891110494810686</c:v>
                </c:pt>
                <c:pt idx="4">
                  <c:v>22.431078533201966</c:v>
                </c:pt>
                <c:pt idx="5">
                  <c:v>6.6642273187750467</c:v>
                </c:pt>
                <c:pt idx="6">
                  <c:v>23.918580264179216</c:v>
                </c:pt>
                <c:pt idx="7">
                  <c:v>44.167280878685737</c:v>
                </c:pt>
                <c:pt idx="8">
                  <c:v>19.318957600177786</c:v>
                </c:pt>
                <c:pt idx="9">
                  <c:v>0</c:v>
                </c:pt>
                <c:pt idx="10">
                  <c:v>35.562091138638536</c:v>
                </c:pt>
                <c:pt idx="11">
                  <c:v>0</c:v>
                </c:pt>
                <c:pt idx="12">
                  <c:v>0</c:v>
                </c:pt>
                <c:pt idx="13">
                  <c:v>0</c:v>
                </c:pt>
                <c:pt idx="14">
                  <c:v>0</c:v>
                </c:pt>
                <c:pt idx="15">
                  <c:v>10.018358317596293</c:v>
                </c:pt>
                <c:pt idx="16">
                  <c:v>5.395053627868708</c:v>
                </c:pt>
                <c:pt idx="17">
                  <c:v>29.764709267793773</c:v>
                </c:pt>
                <c:pt idx="18">
                  <c:v>6.6585324555512528</c:v>
                </c:pt>
                <c:pt idx="19">
                  <c:v>10.938619626093908</c:v>
                </c:pt>
              </c:numCache>
            </c:numRef>
          </c:val>
          <c:extLst>
            <c:ext xmlns:c16="http://schemas.microsoft.com/office/drawing/2014/chart" uri="{C3380CC4-5D6E-409C-BE32-E72D297353CC}">
              <c16:uniqueId val="{00000004-4AB2-46F3-9596-F741D8C61941}"/>
            </c:ext>
          </c:extLst>
        </c:ser>
        <c:dLbls>
          <c:showLegendKey val="0"/>
          <c:showVal val="0"/>
          <c:showCatName val="0"/>
          <c:showSerName val="0"/>
          <c:showPercent val="0"/>
          <c:showBubbleSize val="0"/>
        </c:dLbls>
        <c:gapWidth val="219"/>
        <c:overlap val="-27"/>
        <c:axId val="759730512"/>
        <c:axId val="759723296"/>
      </c:barChart>
      <c:catAx>
        <c:axId val="7597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23296"/>
        <c:crosses val="autoZero"/>
        <c:auto val="1"/>
        <c:lblAlgn val="ctr"/>
        <c:lblOffset val="100"/>
        <c:noMultiLvlLbl val="0"/>
      </c:catAx>
      <c:valAx>
        <c:axId val="75972329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'Divided by COX'!$X$213</c:f>
              <c:strCache>
                <c:ptCount val="1"/>
                <c:pt idx="0">
                  <c:v>Highlander-Normoxia</c:v>
                </c:pt>
              </c:strCache>
            </c:strRef>
          </c:tx>
          <c:spPr>
            <a:solidFill>
              <a:schemeClr val="accent1"/>
            </a:solidFill>
            <a:ln>
              <a:noFill/>
            </a:ln>
            <a:effectLst/>
          </c:spPr>
          <c:invertIfNegative val="0"/>
          <c:cat>
            <c:strRef>
              <c:f>'Divided by COX'!$W$214:$W$233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COX'!$X$214:$X$233</c:f>
              <c:numCache>
                <c:formatCode>0.000</c:formatCode>
                <c:ptCount val="20"/>
                <c:pt idx="0">
                  <c:v>0</c:v>
                </c:pt>
                <c:pt idx="1">
                  <c:v>0</c:v>
                </c:pt>
                <c:pt idx="2">
                  <c:v>0</c:v>
                </c:pt>
                <c:pt idx="3">
                  <c:v>5.1717823761172941</c:v>
                </c:pt>
                <c:pt idx="4">
                  <c:v>5.1717823761172941</c:v>
                </c:pt>
                <c:pt idx="5">
                  <c:v>0.94200851140971564</c:v>
                </c:pt>
                <c:pt idx="6">
                  <c:v>4.9200012813579868</c:v>
                </c:pt>
                <c:pt idx="7">
                  <c:v>0</c:v>
                </c:pt>
                <c:pt idx="8">
                  <c:v>0</c:v>
                </c:pt>
                <c:pt idx="9">
                  <c:v>0</c:v>
                </c:pt>
                <c:pt idx="10">
                  <c:v>0</c:v>
                </c:pt>
                <c:pt idx="11">
                  <c:v>0</c:v>
                </c:pt>
                <c:pt idx="12">
                  <c:v>0</c:v>
                </c:pt>
                <c:pt idx="13">
                  <c:v>0</c:v>
                </c:pt>
                <c:pt idx="14">
                  <c:v>0</c:v>
                </c:pt>
                <c:pt idx="15">
                  <c:v>3.1832864674093608</c:v>
                </c:pt>
                <c:pt idx="16">
                  <c:v>3.2424269686410812</c:v>
                </c:pt>
                <c:pt idx="17">
                  <c:v>7.951580131917817</c:v>
                </c:pt>
                <c:pt idx="18">
                  <c:v>4.298991867268275</c:v>
                </c:pt>
                <c:pt idx="19">
                  <c:v>2.4092276731214195</c:v>
                </c:pt>
              </c:numCache>
            </c:numRef>
          </c:val>
          <c:extLst>
            <c:ext xmlns:c16="http://schemas.microsoft.com/office/drawing/2014/chart" uri="{C3380CC4-5D6E-409C-BE32-E72D297353CC}">
              <c16:uniqueId val="{00000000-0F6C-4A2C-BAE9-F5830C055EAC}"/>
            </c:ext>
          </c:extLst>
        </c:ser>
        <c:ser>
          <c:idx val="1"/>
          <c:order val="1"/>
          <c:tx>
            <c:strRef>
              <c:f>'Divided by COX'!$Y$213</c:f>
              <c:strCache>
                <c:ptCount val="1"/>
                <c:pt idx="0">
                  <c:v>Highlander-Hypoxia</c:v>
                </c:pt>
              </c:strCache>
            </c:strRef>
          </c:tx>
          <c:spPr>
            <a:solidFill>
              <a:schemeClr val="accent2"/>
            </a:solidFill>
            <a:ln>
              <a:noFill/>
            </a:ln>
            <a:effectLst/>
          </c:spPr>
          <c:invertIfNegative val="0"/>
          <c:cat>
            <c:strRef>
              <c:f>'Divided by COX'!$W$214:$W$233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COX'!$Y$214:$Y$233</c:f>
              <c:numCache>
                <c:formatCode>0.000</c:formatCode>
                <c:ptCount val="20"/>
                <c:pt idx="0">
                  <c:v>0</c:v>
                </c:pt>
                <c:pt idx="1">
                  <c:v>0</c:v>
                </c:pt>
                <c:pt idx="2">
                  <c:v>0</c:v>
                </c:pt>
                <c:pt idx="3">
                  <c:v>3.9926918600134562</c:v>
                </c:pt>
                <c:pt idx="4">
                  <c:v>3.1447145562986054</c:v>
                </c:pt>
                <c:pt idx="5">
                  <c:v>1.000767595306179</c:v>
                </c:pt>
                <c:pt idx="6">
                  <c:v>5.2132552440980726</c:v>
                </c:pt>
                <c:pt idx="7">
                  <c:v>0</c:v>
                </c:pt>
                <c:pt idx="8">
                  <c:v>0</c:v>
                </c:pt>
                <c:pt idx="9">
                  <c:v>0</c:v>
                </c:pt>
                <c:pt idx="10">
                  <c:v>0</c:v>
                </c:pt>
                <c:pt idx="11">
                  <c:v>0</c:v>
                </c:pt>
                <c:pt idx="12">
                  <c:v>0</c:v>
                </c:pt>
                <c:pt idx="13">
                  <c:v>0</c:v>
                </c:pt>
                <c:pt idx="14">
                  <c:v>0</c:v>
                </c:pt>
                <c:pt idx="15">
                  <c:v>4.1039234148936572</c:v>
                </c:pt>
                <c:pt idx="16">
                  <c:v>2.9854031901254712</c:v>
                </c:pt>
                <c:pt idx="17">
                  <c:v>4.7950537272258353</c:v>
                </c:pt>
                <c:pt idx="18">
                  <c:v>3.2101542226710045</c:v>
                </c:pt>
                <c:pt idx="19">
                  <c:v>2.1476094940631985</c:v>
                </c:pt>
              </c:numCache>
            </c:numRef>
          </c:val>
          <c:extLst>
            <c:ext xmlns:c16="http://schemas.microsoft.com/office/drawing/2014/chart" uri="{C3380CC4-5D6E-409C-BE32-E72D297353CC}">
              <c16:uniqueId val="{00000002-0F6C-4A2C-BAE9-F5830C055EAC}"/>
            </c:ext>
          </c:extLst>
        </c:ser>
        <c:ser>
          <c:idx val="2"/>
          <c:order val="2"/>
          <c:tx>
            <c:strRef>
              <c:f>'Divided by COX'!$Z$213</c:f>
              <c:strCache>
                <c:ptCount val="1"/>
                <c:pt idx="0">
                  <c:v>Lowlander-Normoxia</c:v>
                </c:pt>
              </c:strCache>
            </c:strRef>
          </c:tx>
          <c:spPr>
            <a:solidFill>
              <a:schemeClr val="accent3"/>
            </a:solidFill>
            <a:ln>
              <a:noFill/>
            </a:ln>
            <a:effectLst/>
          </c:spPr>
          <c:invertIfNegative val="0"/>
          <c:cat>
            <c:strRef>
              <c:f>'Divided by COX'!$W$214:$W$233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COX'!$Z$214:$Z$233</c:f>
              <c:numCache>
                <c:formatCode>0.000</c:formatCode>
                <c:ptCount val="20"/>
                <c:pt idx="0">
                  <c:v>0</c:v>
                </c:pt>
                <c:pt idx="1">
                  <c:v>0</c:v>
                </c:pt>
                <c:pt idx="2">
                  <c:v>0</c:v>
                </c:pt>
                <c:pt idx="3">
                  <c:v>5.4275234393075937</c:v>
                </c:pt>
                <c:pt idx="4">
                  <c:v>3.7899187333477089</c:v>
                </c:pt>
                <c:pt idx="5">
                  <c:v>1.4217543168452482</c:v>
                </c:pt>
                <c:pt idx="6">
                  <c:v>5.8660400835547266</c:v>
                </c:pt>
                <c:pt idx="7">
                  <c:v>0</c:v>
                </c:pt>
                <c:pt idx="8">
                  <c:v>0</c:v>
                </c:pt>
                <c:pt idx="9">
                  <c:v>0</c:v>
                </c:pt>
                <c:pt idx="10">
                  <c:v>0</c:v>
                </c:pt>
                <c:pt idx="11">
                  <c:v>0</c:v>
                </c:pt>
                <c:pt idx="12">
                  <c:v>0</c:v>
                </c:pt>
                <c:pt idx="13">
                  <c:v>0</c:v>
                </c:pt>
                <c:pt idx="14">
                  <c:v>0</c:v>
                </c:pt>
                <c:pt idx="15">
                  <c:v>8.370324960680799</c:v>
                </c:pt>
                <c:pt idx="16">
                  <c:v>6.3401019447930596</c:v>
                </c:pt>
                <c:pt idx="17">
                  <c:v>7.1329642779022464</c:v>
                </c:pt>
                <c:pt idx="18">
                  <c:v>4.8337282834464901</c:v>
                </c:pt>
                <c:pt idx="19">
                  <c:v>2.9694781390400449</c:v>
                </c:pt>
              </c:numCache>
            </c:numRef>
          </c:val>
          <c:extLst>
            <c:ext xmlns:c16="http://schemas.microsoft.com/office/drawing/2014/chart" uri="{C3380CC4-5D6E-409C-BE32-E72D297353CC}">
              <c16:uniqueId val="{00000003-0F6C-4A2C-BAE9-F5830C055EAC}"/>
            </c:ext>
          </c:extLst>
        </c:ser>
        <c:ser>
          <c:idx val="3"/>
          <c:order val="3"/>
          <c:tx>
            <c:strRef>
              <c:f>'Divided by COX'!$AA$213</c:f>
              <c:strCache>
                <c:ptCount val="1"/>
                <c:pt idx="0">
                  <c:v>Lowlander-Hypoxia</c:v>
                </c:pt>
              </c:strCache>
            </c:strRef>
          </c:tx>
          <c:spPr>
            <a:solidFill>
              <a:schemeClr val="accent4"/>
            </a:solidFill>
            <a:ln>
              <a:noFill/>
            </a:ln>
            <a:effectLst/>
          </c:spPr>
          <c:invertIfNegative val="0"/>
          <c:cat>
            <c:strRef>
              <c:f>'Divided by COX'!$W$214:$W$233</c:f>
              <c:strCache>
                <c:ptCount val="20"/>
                <c:pt idx="0">
                  <c:v>Masseter</c:v>
                </c:pt>
                <c:pt idx="1">
                  <c:v>Plantaris</c:v>
                </c:pt>
                <c:pt idx="2">
                  <c:v>Rectus femoris </c:v>
                </c:pt>
                <c:pt idx="3">
                  <c:v>Pec. Major </c:v>
                </c:pt>
                <c:pt idx="4">
                  <c:v>Intercostals </c:v>
                </c:pt>
                <c:pt idx="5">
                  <c:v>Diaphragm </c:v>
                </c:pt>
                <c:pt idx="6">
                  <c:v>Semitendinosus </c:v>
                </c:pt>
                <c:pt idx="7">
                  <c:v>Glut. Max</c:v>
                </c:pt>
                <c:pt idx="8">
                  <c:v>Lower trapezius </c:v>
                </c:pt>
                <c:pt idx="9">
                  <c:v>Soleus</c:v>
                </c:pt>
                <c:pt idx="10">
                  <c:v>Biceps femoris </c:v>
                </c:pt>
                <c:pt idx="11">
                  <c:v>Vastus medialis </c:v>
                </c:pt>
                <c:pt idx="12">
                  <c:v>Biceps brachii</c:v>
                </c:pt>
                <c:pt idx="13">
                  <c:v>Medial trapezius </c:v>
                </c:pt>
                <c:pt idx="14">
                  <c:v>Grastroc</c:v>
                </c:pt>
                <c:pt idx="15">
                  <c:v>Erecor spinae </c:v>
                </c:pt>
                <c:pt idx="16">
                  <c:v>EDL </c:v>
                </c:pt>
                <c:pt idx="17">
                  <c:v>Vastus lateris </c:v>
                </c:pt>
                <c:pt idx="18">
                  <c:v>Tibialis anterior </c:v>
                </c:pt>
                <c:pt idx="19">
                  <c:v>Triceps </c:v>
                </c:pt>
              </c:strCache>
            </c:strRef>
          </c:cat>
          <c:val>
            <c:numRef>
              <c:f>'Divided by COX'!$AA$214:$AA$233</c:f>
              <c:numCache>
                <c:formatCode>0.000</c:formatCode>
                <c:ptCount val="20"/>
                <c:pt idx="0">
                  <c:v>0</c:v>
                </c:pt>
                <c:pt idx="1">
                  <c:v>0</c:v>
                </c:pt>
                <c:pt idx="2">
                  <c:v>0</c:v>
                </c:pt>
                <c:pt idx="3">
                  <c:v>4.5335678850518049</c:v>
                </c:pt>
                <c:pt idx="4">
                  <c:v>4.7939009443130871</c:v>
                </c:pt>
                <c:pt idx="5">
                  <c:v>1.4177635249054834</c:v>
                </c:pt>
                <c:pt idx="6">
                  <c:v>5.9619994653227133</c:v>
                </c:pt>
                <c:pt idx="7">
                  <c:v>0</c:v>
                </c:pt>
                <c:pt idx="8">
                  <c:v>0</c:v>
                </c:pt>
                <c:pt idx="9">
                  <c:v>0</c:v>
                </c:pt>
                <c:pt idx="10">
                  <c:v>0</c:v>
                </c:pt>
                <c:pt idx="11">
                  <c:v>0</c:v>
                </c:pt>
                <c:pt idx="12">
                  <c:v>0</c:v>
                </c:pt>
                <c:pt idx="13">
                  <c:v>0</c:v>
                </c:pt>
                <c:pt idx="14">
                  <c:v>0</c:v>
                </c:pt>
                <c:pt idx="15">
                  <c:v>5.0173402417430424</c:v>
                </c:pt>
                <c:pt idx="16">
                  <c:v>5.1096238531771432</c:v>
                </c:pt>
                <c:pt idx="17">
                  <c:v>6.8023438854137579</c:v>
                </c:pt>
                <c:pt idx="18">
                  <c:v>4.2346002405787742</c:v>
                </c:pt>
                <c:pt idx="19">
                  <c:v>6.1947992753131222</c:v>
                </c:pt>
              </c:numCache>
            </c:numRef>
          </c:val>
          <c:extLst>
            <c:ext xmlns:c16="http://schemas.microsoft.com/office/drawing/2014/chart" uri="{C3380CC4-5D6E-409C-BE32-E72D297353CC}">
              <c16:uniqueId val="{00000004-0F6C-4A2C-BAE9-F5830C055EAC}"/>
            </c:ext>
          </c:extLst>
        </c:ser>
        <c:dLbls>
          <c:showLegendKey val="0"/>
          <c:showVal val="0"/>
          <c:showCatName val="0"/>
          <c:showSerName val="0"/>
          <c:showPercent val="0"/>
          <c:showBubbleSize val="0"/>
        </c:dLbls>
        <c:gapWidth val="219"/>
        <c:overlap val="-27"/>
        <c:axId val="759604232"/>
        <c:axId val="759595376"/>
      </c:barChart>
      <c:catAx>
        <c:axId val="75960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95376"/>
        <c:crosses val="autoZero"/>
        <c:auto val="1"/>
        <c:lblAlgn val="ctr"/>
        <c:lblOffset val="100"/>
        <c:noMultiLvlLbl val="0"/>
      </c:catAx>
      <c:valAx>
        <c:axId val="75959537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04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 normoxia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test'!$X$90:$X$93</c:f>
              <c:strCache>
                <c:ptCount val="4"/>
                <c:pt idx="0">
                  <c:v>Rectus femoris </c:v>
                </c:pt>
                <c:pt idx="1">
                  <c:v>Diaphragm </c:v>
                </c:pt>
                <c:pt idx="2">
                  <c:v>Lower trapezius </c:v>
                </c:pt>
                <c:pt idx="3">
                  <c:v>Vastus medialis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test'!$Z$111:$Z$114</c:f>
                <c:numCache>
                  <c:formatCode>General</c:formatCode>
                  <c:ptCount val="4"/>
                  <c:pt idx="0">
                    <c:v>0.24497403950495272</c:v>
                  </c:pt>
                  <c:pt idx="1">
                    <c:v>0.81662127676435459</c:v>
                  </c:pt>
                  <c:pt idx="2">
                    <c:v>0.46877084814502673</c:v>
                  </c:pt>
                  <c:pt idx="3">
                    <c:v>0.75670432764782536</c:v>
                  </c:pt>
                </c:numCache>
              </c:numRef>
            </c:plus>
            <c:minus>
              <c:numRef>
                <c:f>'ME vs LN + wilcox test'!$Z$111:$Z$114</c:f>
                <c:numCache>
                  <c:formatCode>General</c:formatCode>
                  <c:ptCount val="4"/>
                  <c:pt idx="0">
                    <c:v>0.24497403950495272</c:v>
                  </c:pt>
                  <c:pt idx="1">
                    <c:v>0.81662127676435459</c:v>
                  </c:pt>
                  <c:pt idx="2">
                    <c:v>0.46877084814502673</c:v>
                  </c:pt>
                  <c:pt idx="3">
                    <c:v>0.75670432764782536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test'!$Y$111:$Y$114</c:f>
                <c:numCache>
                  <c:formatCode>General</c:formatCode>
                  <c:ptCount val="4"/>
                  <c:pt idx="0">
                    <c:v>0.54237133113743419</c:v>
                  </c:pt>
                  <c:pt idx="1">
                    <c:v>1.1910530970161677</c:v>
                  </c:pt>
                  <c:pt idx="2">
                    <c:v>0.86732126192697212</c:v>
                  </c:pt>
                  <c:pt idx="3">
                    <c:v>0.82645069593498521</c:v>
                  </c:pt>
                </c:numCache>
              </c:numRef>
            </c:plus>
            <c:minus>
              <c:numRef>
                <c:f>'ME vs LN + wilcox test'!$Y$111:$Y$114</c:f>
                <c:numCache>
                  <c:formatCode>General</c:formatCode>
                  <c:ptCount val="4"/>
                  <c:pt idx="0">
                    <c:v>0.54237133113743419</c:v>
                  </c:pt>
                  <c:pt idx="1">
                    <c:v>1.1910530970161677</c:v>
                  </c:pt>
                  <c:pt idx="2">
                    <c:v>0.86732126192697212</c:v>
                  </c:pt>
                  <c:pt idx="3">
                    <c:v>0.82645069593498521</c:v>
                  </c:pt>
                </c:numCache>
              </c:numRef>
            </c:minus>
            <c:spPr>
              <a:noFill/>
              <a:ln w="9525" cap="flat" cmpd="sng" algn="ctr">
                <a:solidFill>
                  <a:schemeClr val="tx1">
                    <a:lumMod val="65000"/>
                    <a:lumOff val="35000"/>
                  </a:schemeClr>
                </a:solidFill>
                <a:round/>
              </a:ln>
              <a:effectLst/>
            </c:spPr>
          </c:errBars>
          <c:xVal>
            <c:numRef>
              <c:f>'ME vs LN + wilcox test'!$Z$90:$Z$93</c:f>
              <c:numCache>
                <c:formatCode>0.000</c:formatCode>
                <c:ptCount val="4"/>
                <c:pt idx="0">
                  <c:v>4.1106687999999991</c:v>
                </c:pt>
                <c:pt idx="1">
                  <c:v>11.275410346666668</c:v>
                </c:pt>
                <c:pt idx="2">
                  <c:v>6.0595121066666664</c:v>
                </c:pt>
                <c:pt idx="3">
                  <c:v>4.7736938666666662</c:v>
                </c:pt>
              </c:numCache>
            </c:numRef>
          </c:xVal>
          <c:yVal>
            <c:numRef>
              <c:f>'ME vs LN + wilcox test'!$Y$90:$Y$93</c:f>
              <c:numCache>
                <c:formatCode>0.000</c:formatCode>
                <c:ptCount val="4"/>
                <c:pt idx="0">
                  <c:v>5.7253578666666662</c:v>
                </c:pt>
                <c:pt idx="1">
                  <c:v>14.12802048</c:v>
                </c:pt>
                <c:pt idx="2">
                  <c:v>8.0614060800000011</c:v>
                </c:pt>
                <c:pt idx="3">
                  <c:v>6.9815543466666652</c:v>
                </c:pt>
              </c:numCache>
            </c:numRef>
          </c:yVal>
          <c:smooth val="0"/>
          <c:extLst>
            <c:ext xmlns:c16="http://schemas.microsoft.com/office/drawing/2014/chart" uri="{C3380CC4-5D6E-409C-BE32-E72D297353CC}">
              <c16:uniqueId val="{00000000-04DC-4EDB-BD49-41FA1FA3A453}"/>
            </c:ext>
          </c:extLst>
        </c:ser>
        <c:ser>
          <c:idx val="1"/>
          <c:order val="1"/>
          <c:tx>
            <c:strRef>
              <c:f>'ME vs LN + wilcox test'!$X$95:$X$109</c:f>
              <c:strCache>
                <c:ptCount val="15"/>
                <c:pt idx="0">
                  <c:v>Masseter</c:v>
                </c:pt>
                <c:pt idx="1">
                  <c:v>Plantaris</c:v>
                </c:pt>
                <c:pt idx="2">
                  <c:v>Pec. Major </c:v>
                </c:pt>
                <c:pt idx="3">
                  <c:v>Intercostals </c:v>
                </c:pt>
                <c:pt idx="4">
                  <c:v>Semitendinosus </c:v>
                </c:pt>
                <c:pt idx="5">
                  <c:v>Glut. Max</c:v>
                </c:pt>
                <c:pt idx="6">
                  <c:v>Soleus</c:v>
                </c:pt>
                <c:pt idx="7">
                  <c:v>Biceps brachii</c:v>
                </c:pt>
                <c:pt idx="8">
                  <c:v>Medial trapezius </c:v>
                </c:pt>
                <c:pt idx="9">
                  <c:v>Grastroc</c:v>
                </c:pt>
                <c:pt idx="10">
                  <c:v>Erecor spinae </c:v>
                </c:pt>
                <c:pt idx="11">
                  <c:v>EDL </c:v>
                </c:pt>
                <c:pt idx="12">
                  <c:v>Vastus lateris </c:v>
                </c:pt>
                <c:pt idx="13">
                  <c:v>Tibialis anterior </c:v>
                </c:pt>
                <c:pt idx="14">
                  <c:v>Triceps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test'!$Z$116:$Z$130</c:f>
                <c:numCache>
                  <c:formatCode>General</c:formatCode>
                  <c:ptCount val="15"/>
                  <c:pt idx="0">
                    <c:v>0.5946003673454523</c:v>
                  </c:pt>
                  <c:pt idx="1">
                    <c:v>0.89702203005480941</c:v>
                  </c:pt>
                  <c:pt idx="2">
                    <c:v>0.82556895577682943</c:v>
                  </c:pt>
                  <c:pt idx="3">
                    <c:v>0.6885579873233092</c:v>
                  </c:pt>
                  <c:pt idx="4">
                    <c:v>0.55077071085132745</c:v>
                  </c:pt>
                  <c:pt idx="5">
                    <c:v>0.68533921773736572</c:v>
                  </c:pt>
                  <c:pt idx="7">
                    <c:v>0.30051481095061028</c:v>
                  </c:pt>
                  <c:pt idx="8">
                    <c:v>0.54530443362039838</c:v>
                  </c:pt>
                  <c:pt idx="9">
                    <c:v>0.41342260562408051</c:v>
                  </c:pt>
                  <c:pt idx="10">
                    <c:v>0</c:v>
                  </c:pt>
                  <c:pt idx="11">
                    <c:v>0</c:v>
                  </c:pt>
                  <c:pt idx="12">
                    <c:v>0.7408853994372081</c:v>
                  </c:pt>
                  <c:pt idx="13">
                    <c:v>0</c:v>
                  </c:pt>
                  <c:pt idx="14">
                    <c:v>0</c:v>
                  </c:pt>
                </c:numCache>
              </c:numRef>
            </c:plus>
            <c:minus>
              <c:numRef>
                <c:f>'ME vs LN + wilcox test'!$Z$116:$Z$130</c:f>
                <c:numCache>
                  <c:formatCode>General</c:formatCode>
                  <c:ptCount val="15"/>
                  <c:pt idx="0">
                    <c:v>0.5946003673454523</c:v>
                  </c:pt>
                  <c:pt idx="1">
                    <c:v>0.89702203005480941</c:v>
                  </c:pt>
                  <c:pt idx="2">
                    <c:v>0.82556895577682943</c:v>
                  </c:pt>
                  <c:pt idx="3">
                    <c:v>0.6885579873233092</c:v>
                  </c:pt>
                  <c:pt idx="4">
                    <c:v>0.55077071085132745</c:v>
                  </c:pt>
                  <c:pt idx="5">
                    <c:v>0.68533921773736572</c:v>
                  </c:pt>
                  <c:pt idx="7">
                    <c:v>0.30051481095061028</c:v>
                  </c:pt>
                  <c:pt idx="8">
                    <c:v>0.54530443362039838</c:v>
                  </c:pt>
                  <c:pt idx="9">
                    <c:v>0.41342260562408051</c:v>
                  </c:pt>
                  <c:pt idx="10">
                    <c:v>0</c:v>
                  </c:pt>
                  <c:pt idx="11">
                    <c:v>0</c:v>
                  </c:pt>
                  <c:pt idx="12">
                    <c:v>0.7408853994372081</c:v>
                  </c:pt>
                  <c:pt idx="13">
                    <c:v>0</c:v>
                  </c:pt>
                  <c:pt idx="14">
                    <c:v>0</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test'!$Y$116:$Y$130</c:f>
                <c:numCache>
                  <c:formatCode>General</c:formatCode>
                  <c:ptCount val="15"/>
                  <c:pt idx="0">
                    <c:v>0.74136977760574896</c:v>
                  </c:pt>
                  <c:pt idx="1">
                    <c:v>0.64519174942623292</c:v>
                  </c:pt>
                  <c:pt idx="2">
                    <c:v>0.51519344396740585</c:v>
                  </c:pt>
                  <c:pt idx="3">
                    <c:v>0.31164762634973187</c:v>
                  </c:pt>
                  <c:pt idx="4">
                    <c:v>0.66361661129351868</c:v>
                  </c:pt>
                  <c:pt idx="5">
                    <c:v>0.52724591172087443</c:v>
                  </c:pt>
                  <c:pt idx="7">
                    <c:v>0.70182617384309831</c:v>
                  </c:pt>
                  <c:pt idx="8">
                    <c:v>0.1610980423778316</c:v>
                  </c:pt>
                  <c:pt idx="9">
                    <c:v>0.61669377694236349</c:v>
                  </c:pt>
                  <c:pt idx="10">
                    <c:v>0</c:v>
                  </c:pt>
                  <c:pt idx="11">
                    <c:v>0</c:v>
                  </c:pt>
                  <c:pt idx="12">
                    <c:v>0.99486504274470333</c:v>
                  </c:pt>
                  <c:pt idx="13">
                    <c:v>0</c:v>
                  </c:pt>
                  <c:pt idx="14">
                    <c:v>0</c:v>
                  </c:pt>
                </c:numCache>
              </c:numRef>
            </c:plus>
            <c:minus>
              <c:numRef>
                <c:f>'ME vs LN + wilcox test'!$Y$116:$Y$130</c:f>
                <c:numCache>
                  <c:formatCode>General</c:formatCode>
                  <c:ptCount val="15"/>
                  <c:pt idx="0">
                    <c:v>0.74136977760574896</c:v>
                  </c:pt>
                  <c:pt idx="1">
                    <c:v>0.64519174942623292</c:v>
                  </c:pt>
                  <c:pt idx="2">
                    <c:v>0.51519344396740585</c:v>
                  </c:pt>
                  <c:pt idx="3">
                    <c:v>0.31164762634973187</c:v>
                  </c:pt>
                  <c:pt idx="4">
                    <c:v>0.66361661129351868</c:v>
                  </c:pt>
                  <c:pt idx="5">
                    <c:v>0.52724591172087443</c:v>
                  </c:pt>
                  <c:pt idx="7">
                    <c:v>0.70182617384309831</c:v>
                  </c:pt>
                  <c:pt idx="8">
                    <c:v>0.1610980423778316</c:v>
                  </c:pt>
                  <c:pt idx="9">
                    <c:v>0.61669377694236349</c:v>
                  </c:pt>
                  <c:pt idx="10">
                    <c:v>0</c:v>
                  </c:pt>
                  <c:pt idx="11">
                    <c:v>0</c:v>
                  </c:pt>
                  <c:pt idx="12">
                    <c:v>0.99486504274470333</c:v>
                  </c:pt>
                  <c:pt idx="13">
                    <c:v>0</c:v>
                  </c:pt>
                  <c:pt idx="14">
                    <c:v>0</c:v>
                  </c:pt>
                </c:numCache>
              </c:numRef>
            </c:minus>
            <c:spPr>
              <a:noFill/>
              <a:ln w="9525" cap="flat" cmpd="sng" algn="ctr">
                <a:solidFill>
                  <a:schemeClr val="tx1">
                    <a:lumMod val="65000"/>
                    <a:lumOff val="35000"/>
                  </a:schemeClr>
                </a:solidFill>
                <a:round/>
              </a:ln>
              <a:effectLst/>
            </c:spPr>
          </c:errBars>
          <c:xVal>
            <c:numRef>
              <c:f>'ME vs LN + wilcox test'!$Z$95:$Z$109</c:f>
              <c:numCache>
                <c:formatCode>0.000</c:formatCode>
                <c:ptCount val="15"/>
                <c:pt idx="0">
                  <c:v>8.3694897066666663</c:v>
                </c:pt>
                <c:pt idx="1">
                  <c:v>4.3207494400000002</c:v>
                </c:pt>
                <c:pt idx="2">
                  <c:v>5.0272760533333329</c:v>
                </c:pt>
                <c:pt idx="3">
                  <c:v>8.7936785066666658</c:v>
                </c:pt>
                <c:pt idx="4">
                  <c:v>3.8226794666666661</c:v>
                </c:pt>
                <c:pt idx="5">
                  <c:v>4.6228567466666659</c:v>
                </c:pt>
                <c:pt idx="7">
                  <c:v>5.6348036266666659</c:v>
                </c:pt>
                <c:pt idx="8">
                  <c:v>6.9933121066666661</c:v>
                </c:pt>
                <c:pt idx="9">
                  <c:v>4.6564681333333322</c:v>
                </c:pt>
                <c:pt idx="10">
                  <c:v>0</c:v>
                </c:pt>
                <c:pt idx="11">
                  <c:v>0</c:v>
                </c:pt>
                <c:pt idx="12">
                  <c:v>3.9273083733333332</c:v>
                </c:pt>
                <c:pt idx="13">
                  <c:v>0</c:v>
                </c:pt>
                <c:pt idx="14">
                  <c:v>0</c:v>
                </c:pt>
              </c:numCache>
            </c:numRef>
          </c:xVal>
          <c:yVal>
            <c:numRef>
              <c:f>'ME vs LN + wilcox test'!$Y$95:$Y$109</c:f>
              <c:numCache>
                <c:formatCode>0.000</c:formatCode>
                <c:ptCount val="15"/>
                <c:pt idx="0">
                  <c:v>7.9279132799999985</c:v>
                </c:pt>
                <c:pt idx="1">
                  <c:v>5.4442759466666661</c:v>
                </c:pt>
                <c:pt idx="2">
                  <c:v>5.8938857599999999</c:v>
                </c:pt>
                <c:pt idx="3">
                  <c:v>8.9458581333333331</c:v>
                </c:pt>
                <c:pt idx="4">
                  <c:v>4.4817636266666661</c:v>
                </c:pt>
                <c:pt idx="5">
                  <c:v>5.2553939199999995</c:v>
                </c:pt>
                <c:pt idx="7">
                  <c:v>6.7412456533333343</c:v>
                </c:pt>
                <c:pt idx="8">
                  <c:v>6.9837413333333327</c:v>
                </c:pt>
                <c:pt idx="9">
                  <c:v>4.9646762666666664</c:v>
                </c:pt>
                <c:pt idx="10">
                  <c:v>0</c:v>
                </c:pt>
                <c:pt idx="11">
                  <c:v>0</c:v>
                </c:pt>
                <c:pt idx="12">
                  <c:v>5.0201087999999991</c:v>
                </c:pt>
                <c:pt idx="13">
                  <c:v>0</c:v>
                </c:pt>
                <c:pt idx="14">
                  <c:v>0</c:v>
                </c:pt>
              </c:numCache>
            </c:numRef>
          </c:yVal>
          <c:smooth val="0"/>
          <c:extLst>
            <c:ext xmlns:c16="http://schemas.microsoft.com/office/drawing/2014/chart" uri="{C3380CC4-5D6E-409C-BE32-E72D297353CC}">
              <c16:uniqueId val="{00000001-04DC-4EDB-BD49-41FA1FA3A453}"/>
            </c:ext>
          </c:extLst>
        </c:ser>
        <c:ser>
          <c:idx val="2"/>
          <c:order val="2"/>
          <c:tx>
            <c:strRef>
              <c:f>'ME vs LN + wilcox test'!$X$94</c:f>
              <c:strCache>
                <c:ptCount val="1"/>
                <c:pt idx="0">
                  <c:v>Biceps femoris </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test'!$Z$115</c:f>
                <c:numCache>
                  <c:formatCode>General</c:formatCode>
                  <c:ptCount val="1"/>
                  <c:pt idx="0">
                    <c:v>0.24628563681299506</c:v>
                  </c:pt>
                </c:numCache>
              </c:numRef>
            </c:plus>
            <c:minus>
              <c:numRef>
                <c:f>'ME vs LN + wilcox test'!$Z$115</c:f>
                <c:numCache>
                  <c:formatCode>General</c:formatCode>
                  <c:ptCount val="1"/>
                  <c:pt idx="0">
                    <c:v>0.24628563681299506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test'!$Y$115</c:f>
                <c:numCache>
                  <c:formatCode>General</c:formatCode>
                  <c:ptCount val="1"/>
                  <c:pt idx="0">
                    <c:v>0.43436329680994584</c:v>
                  </c:pt>
                </c:numCache>
              </c:numRef>
            </c:plus>
            <c:minus>
              <c:numRef>
                <c:f>'ME vs LN + wilcox test'!$Y$115</c:f>
                <c:numCache>
                  <c:formatCode>General</c:formatCode>
                  <c:ptCount val="1"/>
                  <c:pt idx="0">
                    <c:v>0.43436329680994584</c:v>
                  </c:pt>
                </c:numCache>
              </c:numRef>
            </c:minus>
            <c:spPr>
              <a:noFill/>
              <a:ln w="9525" cap="flat" cmpd="sng" algn="ctr">
                <a:solidFill>
                  <a:schemeClr val="tx1">
                    <a:lumMod val="65000"/>
                    <a:lumOff val="35000"/>
                  </a:schemeClr>
                </a:solidFill>
                <a:round/>
              </a:ln>
              <a:effectLst/>
            </c:spPr>
          </c:errBars>
          <c:xVal>
            <c:numRef>
              <c:f>'ME vs LN + wilcox test'!$Z$94</c:f>
              <c:numCache>
                <c:formatCode>0.000</c:formatCode>
                <c:ptCount val="1"/>
                <c:pt idx="0">
                  <c:v>4.4645708799999992</c:v>
                </c:pt>
              </c:numCache>
            </c:numRef>
          </c:xVal>
          <c:yVal>
            <c:numRef>
              <c:f>'ME vs LN + wilcox test'!$Y$94</c:f>
              <c:numCache>
                <c:formatCode>0.000</c:formatCode>
                <c:ptCount val="1"/>
                <c:pt idx="0">
                  <c:v>5.8607778133333337</c:v>
                </c:pt>
              </c:numCache>
            </c:numRef>
          </c:yVal>
          <c:smooth val="0"/>
          <c:extLst>
            <c:ext xmlns:c16="http://schemas.microsoft.com/office/drawing/2014/chart" uri="{C3380CC4-5D6E-409C-BE32-E72D297353CC}">
              <c16:uniqueId val="{00000002-04DC-4EDB-BD49-41FA1FA3A453}"/>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20</c:v>
              </c:pt>
            </c:numLit>
          </c:xVal>
          <c:yVal>
            <c:numLit>
              <c:formatCode>General</c:formatCode>
              <c:ptCount val="2"/>
              <c:pt idx="0">
                <c:v>0</c:v>
              </c:pt>
              <c:pt idx="1">
                <c:v>20</c:v>
              </c:pt>
            </c:numLit>
          </c:yVal>
          <c:smooth val="0"/>
          <c:extLst>
            <c:ext xmlns:c16="http://schemas.microsoft.com/office/drawing/2014/chart" uri="{C3380CC4-5D6E-409C-BE32-E72D297353CC}">
              <c16:uniqueId val="{00000003-04DC-4EDB-BD49-41FA1FA3A453}"/>
            </c:ext>
          </c:extLst>
        </c:ser>
        <c:dLbls>
          <c:showLegendKey val="0"/>
          <c:showVal val="0"/>
          <c:showCatName val="0"/>
          <c:showSerName val="0"/>
          <c:showPercent val="0"/>
          <c:showBubbleSize val="0"/>
        </c:dLbls>
        <c:axId val="659476688"/>
        <c:axId val="659477344"/>
      </c:scatterChart>
      <c:valAx>
        <c:axId val="659476688"/>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77344"/>
        <c:crosses val="autoZero"/>
        <c:crossBetween val="midCat"/>
      </c:valAx>
      <c:valAx>
        <c:axId val="659477344"/>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7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test'!$AC$90:$AC$92</c:f>
              <c:strCache>
                <c:ptCount val="3"/>
                <c:pt idx="0">
                  <c:v>Pec. Major </c:v>
                </c:pt>
                <c:pt idx="1">
                  <c:v>Intercostals </c:v>
                </c:pt>
                <c:pt idx="2">
                  <c:v>Semitendinosus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test'!$AE$111:$AE$114</c:f>
                <c:numCache>
                  <c:formatCode>General</c:formatCode>
                  <c:ptCount val="4"/>
                  <c:pt idx="0">
                    <c:v>0.47220583747482875</c:v>
                  </c:pt>
                  <c:pt idx="1">
                    <c:v>0.75924957145182881</c:v>
                  </c:pt>
                  <c:pt idx="2">
                    <c:v>0.53576657935703209</c:v>
                  </c:pt>
                  <c:pt idx="3">
                    <c:v>0.35001627394339874</c:v>
                  </c:pt>
                </c:numCache>
              </c:numRef>
            </c:plus>
            <c:minus>
              <c:numRef>
                <c:f>'ME vs LN + wilcox test'!$AE$111:$AE$114</c:f>
                <c:numCache>
                  <c:formatCode>General</c:formatCode>
                  <c:ptCount val="4"/>
                  <c:pt idx="0">
                    <c:v>0.47220583747482875</c:v>
                  </c:pt>
                  <c:pt idx="1">
                    <c:v>0.75924957145182881</c:v>
                  </c:pt>
                  <c:pt idx="2">
                    <c:v>0.53576657935703209</c:v>
                  </c:pt>
                  <c:pt idx="3">
                    <c:v>0.35001627394339874</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test'!$AD$111:$AD$114</c:f>
                <c:numCache>
                  <c:formatCode>General</c:formatCode>
                  <c:ptCount val="4"/>
                  <c:pt idx="0">
                    <c:v>0.46815254044222859</c:v>
                  </c:pt>
                  <c:pt idx="1">
                    <c:v>0.63546295018233323</c:v>
                  </c:pt>
                  <c:pt idx="2">
                    <c:v>0.2542796523098303</c:v>
                  </c:pt>
                  <c:pt idx="3">
                    <c:v>0.57819741435675065</c:v>
                  </c:pt>
                </c:numCache>
              </c:numRef>
            </c:plus>
            <c:minus>
              <c:numRef>
                <c:f>'ME vs LN + wilcox test'!$AD$111:$AD$114</c:f>
                <c:numCache>
                  <c:formatCode>General</c:formatCode>
                  <c:ptCount val="4"/>
                  <c:pt idx="0">
                    <c:v>0.46815254044222859</c:v>
                  </c:pt>
                  <c:pt idx="1">
                    <c:v>0.63546295018233323</c:v>
                  </c:pt>
                  <c:pt idx="2">
                    <c:v>0.2542796523098303</c:v>
                  </c:pt>
                  <c:pt idx="3">
                    <c:v>0.57819741435675065</c:v>
                  </c:pt>
                </c:numCache>
              </c:numRef>
            </c:minus>
            <c:spPr>
              <a:noFill/>
              <a:ln w="9525" cap="flat" cmpd="sng" algn="ctr">
                <a:solidFill>
                  <a:schemeClr val="tx1">
                    <a:lumMod val="65000"/>
                    <a:lumOff val="35000"/>
                  </a:schemeClr>
                </a:solidFill>
                <a:round/>
              </a:ln>
              <a:effectLst/>
            </c:spPr>
          </c:errBars>
          <c:xVal>
            <c:numRef>
              <c:f>'ME vs LN + wilcox test'!$AE$90:$AE$93</c:f>
              <c:numCache>
                <c:formatCode>0.000</c:formatCode>
                <c:ptCount val="4"/>
                <c:pt idx="0">
                  <c:v>5.2584965333333331</c:v>
                </c:pt>
                <c:pt idx="1">
                  <c:v>7.5953397333333319</c:v>
                </c:pt>
                <c:pt idx="2">
                  <c:v>3.0899925333333331</c:v>
                </c:pt>
                <c:pt idx="3">
                  <c:v>5.0982463999999998</c:v>
                </c:pt>
              </c:numCache>
            </c:numRef>
          </c:xVal>
          <c:yVal>
            <c:numRef>
              <c:f>'ME vs LN + wilcox test'!$AD$90:$AD$93</c:f>
              <c:numCache>
                <c:formatCode>0.000</c:formatCode>
                <c:ptCount val="4"/>
                <c:pt idx="0">
                  <c:v>6.4291221333333324</c:v>
                </c:pt>
                <c:pt idx="1">
                  <c:v>9.7118911999999984</c:v>
                </c:pt>
                <c:pt idx="2">
                  <c:v>4.3591872</c:v>
                </c:pt>
                <c:pt idx="3">
                  <c:v>6.4082266666666658</c:v>
                </c:pt>
              </c:numCache>
            </c:numRef>
          </c:yVal>
          <c:smooth val="0"/>
          <c:extLst>
            <c:ext xmlns:c16="http://schemas.microsoft.com/office/drawing/2014/chart" uri="{C3380CC4-5D6E-409C-BE32-E72D297353CC}">
              <c16:uniqueId val="{00000000-2C47-4F2A-80F4-9E983D107FCF}"/>
            </c:ext>
          </c:extLst>
        </c:ser>
        <c:ser>
          <c:idx val="1"/>
          <c:order val="1"/>
          <c:tx>
            <c:strRef>
              <c:f>'ME vs LN + wilcox test'!$AC$100:$AC$109</c:f>
              <c:strCache>
                <c:ptCount val="10"/>
                <c:pt idx="0">
                  <c:v>Lower trapezius </c:v>
                </c:pt>
                <c:pt idx="1">
                  <c:v>Masseter</c:v>
                </c:pt>
                <c:pt idx="2">
                  <c:v>Soleus</c:v>
                </c:pt>
                <c:pt idx="3">
                  <c:v>Biceps brachii</c:v>
                </c:pt>
                <c:pt idx="4">
                  <c:v>Medial trapezius </c:v>
                </c:pt>
                <c:pt idx="5">
                  <c:v>Grastroc</c:v>
                </c:pt>
                <c:pt idx="6">
                  <c:v>Erecor spinae </c:v>
                </c:pt>
                <c:pt idx="7">
                  <c:v>EDL </c:v>
                </c:pt>
                <c:pt idx="8">
                  <c:v>Tibialis anterior </c:v>
                </c:pt>
                <c:pt idx="9">
                  <c:v>Triceps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test'!$AE$121:$AE$130</c:f>
                <c:numCache>
                  <c:formatCode>General</c:formatCode>
                  <c:ptCount val="10"/>
                  <c:pt idx="0">
                    <c:v>0.70000541654217552</c:v>
                  </c:pt>
                  <c:pt idx="1">
                    <c:v>0.13199547506031029</c:v>
                  </c:pt>
                  <c:pt idx="3">
                    <c:v>0.2373373349978756</c:v>
                  </c:pt>
                  <c:pt idx="4">
                    <c:v>0.52009002751663369</c:v>
                  </c:pt>
                  <c:pt idx="5">
                    <c:v>0.48640294397549716</c:v>
                  </c:pt>
                  <c:pt idx="6">
                    <c:v>1.9230955009320898</c:v>
                  </c:pt>
                  <c:pt idx="7">
                    <c:v>3.3833025683731459</c:v>
                  </c:pt>
                  <c:pt idx="8">
                    <c:v>1.7023071734090804</c:v>
                  </c:pt>
                  <c:pt idx="9">
                    <c:v>2.0023284774228882</c:v>
                  </c:pt>
                </c:numCache>
              </c:numRef>
            </c:plus>
            <c:minus>
              <c:numRef>
                <c:f>'ME vs LN + wilcox test'!$AE$121:$AE$130</c:f>
                <c:numCache>
                  <c:formatCode>General</c:formatCode>
                  <c:ptCount val="10"/>
                  <c:pt idx="0">
                    <c:v>0.70000541654217552</c:v>
                  </c:pt>
                  <c:pt idx="1">
                    <c:v>0.13199547506031029</c:v>
                  </c:pt>
                  <c:pt idx="3">
                    <c:v>0.2373373349978756</c:v>
                  </c:pt>
                  <c:pt idx="4">
                    <c:v>0.52009002751663369</c:v>
                  </c:pt>
                  <c:pt idx="5">
                    <c:v>0.48640294397549716</c:v>
                  </c:pt>
                  <c:pt idx="6">
                    <c:v>1.9230955009320898</c:v>
                  </c:pt>
                  <c:pt idx="7">
                    <c:v>3.3833025683731459</c:v>
                  </c:pt>
                  <c:pt idx="8">
                    <c:v>1.7023071734090804</c:v>
                  </c:pt>
                  <c:pt idx="9">
                    <c:v>2.0023284774228882</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test'!$AD$121:$AD$130</c:f>
                <c:numCache>
                  <c:formatCode>General</c:formatCode>
                  <c:ptCount val="10"/>
                  <c:pt idx="0">
                    <c:v>0.72023405130331042</c:v>
                  </c:pt>
                  <c:pt idx="1">
                    <c:v>0.24889234564177268</c:v>
                  </c:pt>
                  <c:pt idx="3">
                    <c:v>0.66793804260290135</c:v>
                  </c:pt>
                  <c:pt idx="4">
                    <c:v>0.455410516991198</c:v>
                  </c:pt>
                  <c:pt idx="5">
                    <c:v>0.38863692392494276</c:v>
                  </c:pt>
                  <c:pt idx="6">
                    <c:v>4.3163671025235821</c:v>
                  </c:pt>
                  <c:pt idx="7">
                    <c:v>3.4664561718029123</c:v>
                  </c:pt>
                  <c:pt idx="8">
                    <c:v>3.4664561718029123</c:v>
                  </c:pt>
                  <c:pt idx="9">
                    <c:v>3.3896728741249738</c:v>
                  </c:pt>
                </c:numCache>
              </c:numRef>
            </c:plus>
            <c:minus>
              <c:numRef>
                <c:f>'ME vs LN + wilcox test'!$AD$121:$AD$130</c:f>
                <c:numCache>
                  <c:formatCode>General</c:formatCode>
                  <c:ptCount val="10"/>
                  <c:pt idx="0">
                    <c:v>0.72023405130331042</c:v>
                  </c:pt>
                  <c:pt idx="1">
                    <c:v>0.24889234564177268</c:v>
                  </c:pt>
                  <c:pt idx="3">
                    <c:v>0.66793804260290135</c:v>
                  </c:pt>
                  <c:pt idx="4">
                    <c:v>0.455410516991198</c:v>
                  </c:pt>
                  <c:pt idx="5">
                    <c:v>0.38863692392494276</c:v>
                  </c:pt>
                  <c:pt idx="6">
                    <c:v>4.3163671025235821</c:v>
                  </c:pt>
                  <c:pt idx="7">
                    <c:v>3.4664561718029123</c:v>
                  </c:pt>
                  <c:pt idx="8">
                    <c:v>3.4664561718029123</c:v>
                  </c:pt>
                  <c:pt idx="9">
                    <c:v>3.3896728741249738</c:v>
                  </c:pt>
                </c:numCache>
              </c:numRef>
            </c:minus>
            <c:spPr>
              <a:noFill/>
              <a:ln w="9525" cap="flat" cmpd="sng" algn="ctr">
                <a:solidFill>
                  <a:schemeClr val="tx1">
                    <a:lumMod val="65000"/>
                    <a:lumOff val="35000"/>
                  </a:schemeClr>
                </a:solidFill>
                <a:round/>
              </a:ln>
              <a:effectLst/>
            </c:spPr>
          </c:errBars>
          <c:xVal>
            <c:numRef>
              <c:f>'ME vs LN + wilcox test'!$AE$100:$AE$109</c:f>
              <c:numCache>
                <c:formatCode>0.000</c:formatCode>
                <c:ptCount val="10"/>
                <c:pt idx="0">
                  <c:v>7.0970501333333322</c:v>
                </c:pt>
                <c:pt idx="1">
                  <c:v>7.6675845333333319</c:v>
                </c:pt>
                <c:pt idx="3">
                  <c:v>5.162402133333333</c:v>
                </c:pt>
                <c:pt idx="4">
                  <c:v>7.0109935999999982</c:v>
                </c:pt>
                <c:pt idx="5">
                  <c:v>4.9652949333333325</c:v>
                </c:pt>
                <c:pt idx="6">
                  <c:v>11.735565333333334</c:v>
                </c:pt>
                <c:pt idx="7">
                  <c:v>26.565546666666666</c:v>
                </c:pt>
                <c:pt idx="8">
                  <c:v>15.111551999999998</c:v>
                </c:pt>
                <c:pt idx="9">
                  <c:v>10.148607999999999</c:v>
                </c:pt>
              </c:numCache>
            </c:numRef>
          </c:xVal>
          <c:yVal>
            <c:numRef>
              <c:f>'ME vs LN + wilcox test'!$AD$100:$AD$109</c:f>
              <c:numCache>
                <c:formatCode>0.000</c:formatCode>
                <c:ptCount val="10"/>
                <c:pt idx="0">
                  <c:v>6.9366144000000007</c:v>
                </c:pt>
                <c:pt idx="1">
                  <c:v>7.8311445333333323</c:v>
                </c:pt>
                <c:pt idx="3">
                  <c:v>5.5786719999999992</c:v>
                </c:pt>
                <c:pt idx="4">
                  <c:v>7.2693178666666665</c:v>
                </c:pt>
                <c:pt idx="5">
                  <c:v>5.9631475555555555</c:v>
                </c:pt>
                <c:pt idx="6">
                  <c:v>14.974579199999999</c:v>
                </c:pt>
                <c:pt idx="7">
                  <c:v>21.983701333333329</c:v>
                </c:pt>
                <c:pt idx="8">
                  <c:v>21.983701333333329</c:v>
                </c:pt>
                <c:pt idx="9">
                  <c:v>13.213173333333332</c:v>
                </c:pt>
              </c:numCache>
            </c:numRef>
          </c:yVal>
          <c:smooth val="0"/>
          <c:extLst>
            <c:ext xmlns:c16="http://schemas.microsoft.com/office/drawing/2014/chart" uri="{C3380CC4-5D6E-409C-BE32-E72D297353CC}">
              <c16:uniqueId val="{00000001-2C47-4F2A-80F4-9E983D107FCF}"/>
            </c:ext>
          </c:extLst>
        </c:ser>
        <c:ser>
          <c:idx val="2"/>
          <c:order val="2"/>
          <c:tx>
            <c:strRef>
              <c:f>'ME vs LN + wilcox test'!$AC$94:$AC$99</c:f>
              <c:strCache>
                <c:ptCount val="6"/>
                <c:pt idx="0">
                  <c:v>Plantaris</c:v>
                </c:pt>
                <c:pt idx="1">
                  <c:v>Rectus femoris </c:v>
                </c:pt>
                <c:pt idx="2">
                  <c:v>Diaphragm </c:v>
                </c:pt>
                <c:pt idx="3">
                  <c:v>Glut. Max</c:v>
                </c:pt>
                <c:pt idx="4">
                  <c:v>Vastus medialis </c:v>
                </c:pt>
                <c:pt idx="5">
                  <c:v>Vastus lateris </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test'!$AE$115:$AE$120</c:f>
                <c:numCache>
                  <c:formatCode>General</c:formatCode>
                  <c:ptCount val="6"/>
                  <c:pt idx="0">
                    <c:v>0.507998366255351</c:v>
                  </c:pt>
                  <c:pt idx="1">
                    <c:v>0.153242598461684</c:v>
                  </c:pt>
                  <c:pt idx="2">
                    <c:v>0.47534621524473752</c:v>
                  </c:pt>
                  <c:pt idx="3">
                    <c:v>0.38192200227425982</c:v>
                  </c:pt>
                  <c:pt idx="4">
                    <c:v>0.28643465608701141</c:v>
                  </c:pt>
                  <c:pt idx="5">
                    <c:v>0.49829041418995645</c:v>
                  </c:pt>
                </c:numCache>
              </c:numRef>
            </c:plus>
            <c:minus>
              <c:numRef>
                <c:f>'ME vs LN + wilcox test'!$AE$115:$AE$120</c:f>
                <c:numCache>
                  <c:formatCode>General</c:formatCode>
                  <c:ptCount val="6"/>
                  <c:pt idx="0">
                    <c:v>0.507998366255351</c:v>
                  </c:pt>
                  <c:pt idx="1">
                    <c:v>0.153242598461684</c:v>
                  </c:pt>
                  <c:pt idx="2">
                    <c:v>0.47534621524473752</c:v>
                  </c:pt>
                  <c:pt idx="3">
                    <c:v>0.38192200227425982</c:v>
                  </c:pt>
                  <c:pt idx="4">
                    <c:v>0.28643465608701141</c:v>
                  </c:pt>
                  <c:pt idx="5">
                    <c:v>0.49829041418995645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test'!$AD$115:$AD$120</c:f>
                <c:numCache>
                  <c:formatCode>General</c:formatCode>
                  <c:ptCount val="6"/>
                  <c:pt idx="0">
                    <c:v>0.38943957500046772</c:v>
                  </c:pt>
                  <c:pt idx="1">
                    <c:v>0.30652587699921663</c:v>
                  </c:pt>
                  <c:pt idx="2">
                    <c:v>0.34735313318207073</c:v>
                  </c:pt>
                  <c:pt idx="3">
                    <c:v>0.28064745820961107</c:v>
                  </c:pt>
                  <c:pt idx="4">
                    <c:v>0.67709882482769124</c:v>
                  </c:pt>
                  <c:pt idx="5">
                    <c:v>0.78141910403147385</c:v>
                  </c:pt>
                </c:numCache>
              </c:numRef>
            </c:plus>
            <c:minus>
              <c:numRef>
                <c:f>'ME vs LN + wilcox test'!$AD$115:$AD$120</c:f>
                <c:numCache>
                  <c:formatCode>General</c:formatCode>
                  <c:ptCount val="6"/>
                  <c:pt idx="0">
                    <c:v>0.38943957500046772</c:v>
                  </c:pt>
                  <c:pt idx="1">
                    <c:v>0.30652587699921663</c:v>
                  </c:pt>
                  <c:pt idx="2">
                    <c:v>0.34735313318207073</c:v>
                  </c:pt>
                  <c:pt idx="3">
                    <c:v>0.28064745820961107</c:v>
                  </c:pt>
                  <c:pt idx="4">
                    <c:v>0.67709882482769124</c:v>
                  </c:pt>
                  <c:pt idx="5">
                    <c:v>0.78141910403147385</c:v>
                  </c:pt>
                </c:numCache>
              </c:numRef>
            </c:minus>
            <c:spPr>
              <a:noFill/>
              <a:ln w="9525" cap="flat" cmpd="sng" algn="ctr">
                <a:solidFill>
                  <a:schemeClr val="tx1">
                    <a:lumMod val="65000"/>
                    <a:lumOff val="35000"/>
                  </a:schemeClr>
                </a:solidFill>
                <a:round/>
              </a:ln>
              <a:effectLst/>
            </c:spPr>
          </c:errBars>
          <c:xVal>
            <c:numRef>
              <c:f>'ME vs LN + wilcox test'!$AE$94:$AE$99</c:f>
              <c:numCache>
                <c:formatCode>0.000</c:formatCode>
                <c:ptCount val="6"/>
                <c:pt idx="0">
                  <c:v>4.192771022222221</c:v>
                </c:pt>
                <c:pt idx="1">
                  <c:v>3.9944213333333338</c:v>
                </c:pt>
                <c:pt idx="2">
                  <c:v>12.205365333333333</c:v>
                </c:pt>
                <c:pt idx="3">
                  <c:v>3.8010415999999991</c:v>
                </c:pt>
                <c:pt idx="4">
                  <c:v>4.1798872888888887</c:v>
                </c:pt>
                <c:pt idx="5">
                  <c:v>2.6518476444444441</c:v>
                </c:pt>
              </c:numCache>
            </c:numRef>
          </c:xVal>
          <c:yVal>
            <c:numRef>
              <c:f>'ME vs LN + wilcox test'!$AD$94:$AD$99</c:f>
              <c:numCache>
                <c:formatCode>0.000</c:formatCode>
                <c:ptCount val="6"/>
                <c:pt idx="0">
                  <c:v>7.1629690666666663</c:v>
                </c:pt>
                <c:pt idx="1">
                  <c:v>5.5615658666666663</c:v>
                </c:pt>
                <c:pt idx="2">
                  <c:v>14.498515199999998</c:v>
                </c:pt>
                <c:pt idx="3">
                  <c:v>5.3975573333333324</c:v>
                </c:pt>
                <c:pt idx="4">
                  <c:v>6.1308629333333329</c:v>
                </c:pt>
                <c:pt idx="5">
                  <c:v>5.4032799999999996</c:v>
                </c:pt>
              </c:numCache>
            </c:numRef>
          </c:yVal>
          <c:smooth val="0"/>
          <c:extLst>
            <c:ext xmlns:c16="http://schemas.microsoft.com/office/drawing/2014/chart" uri="{C3380CC4-5D6E-409C-BE32-E72D297353CC}">
              <c16:uniqueId val="{00000002-2C47-4F2A-80F4-9E983D107FCF}"/>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30</c:v>
              </c:pt>
            </c:numLit>
          </c:xVal>
          <c:yVal>
            <c:numLit>
              <c:formatCode>General</c:formatCode>
              <c:ptCount val="2"/>
              <c:pt idx="0">
                <c:v>0</c:v>
              </c:pt>
              <c:pt idx="1">
                <c:v>30</c:v>
              </c:pt>
            </c:numLit>
          </c:yVal>
          <c:smooth val="0"/>
          <c:extLst>
            <c:ext xmlns:c16="http://schemas.microsoft.com/office/drawing/2014/chart" uri="{C3380CC4-5D6E-409C-BE32-E72D297353CC}">
              <c16:uniqueId val="{00000003-2C47-4F2A-80F4-9E983D107FCF}"/>
            </c:ext>
          </c:extLst>
        </c:ser>
        <c:dLbls>
          <c:showLegendKey val="0"/>
          <c:showVal val="0"/>
          <c:showCatName val="0"/>
          <c:showSerName val="0"/>
          <c:showPercent val="0"/>
          <c:showBubbleSize val="0"/>
        </c:dLbls>
        <c:axId val="786410480"/>
        <c:axId val="786418352"/>
      </c:scatterChart>
      <c:valAx>
        <c:axId val="786410480"/>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18352"/>
        <c:crosses val="autoZero"/>
        <c:crossBetween val="midCat"/>
      </c:valAx>
      <c:valAx>
        <c:axId val="786418352"/>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10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 normoxia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test'!$X$134:$X$136</c:f>
              <c:strCache>
                <c:ptCount val="3"/>
                <c:pt idx="0">
                  <c:v>Lower trapezius </c:v>
                </c:pt>
                <c:pt idx="1">
                  <c:v>Medial trapezius </c:v>
                </c:pt>
                <c:pt idx="2">
                  <c:v>Vastus lateris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test'!$Z$155:$Z$157</c:f>
                <c:numCache>
                  <c:formatCode>General</c:formatCode>
                  <c:ptCount val="3"/>
                  <c:pt idx="0">
                    <c:v>67.634737028590536</c:v>
                  </c:pt>
                  <c:pt idx="1">
                    <c:v>13.558181464341306</c:v>
                  </c:pt>
                  <c:pt idx="2">
                    <c:v>25.087177667029465</c:v>
                  </c:pt>
                </c:numCache>
              </c:numRef>
            </c:plus>
            <c:minus>
              <c:numRef>
                <c:f>'ME vs LN + wilcox test'!$Z$155:$Z$157</c:f>
                <c:numCache>
                  <c:formatCode>General</c:formatCode>
                  <c:ptCount val="3"/>
                  <c:pt idx="0">
                    <c:v>67.634737028590536</c:v>
                  </c:pt>
                  <c:pt idx="1">
                    <c:v>13.558181464341306</c:v>
                  </c:pt>
                  <c:pt idx="2">
                    <c:v>25.087177667029465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test'!$Y$155:$Y$157</c:f>
                <c:numCache>
                  <c:formatCode>General</c:formatCode>
                  <c:ptCount val="3"/>
                  <c:pt idx="0">
                    <c:v>42.453404738916859</c:v>
                  </c:pt>
                  <c:pt idx="1">
                    <c:v>33.855762214122265</c:v>
                  </c:pt>
                  <c:pt idx="2">
                    <c:v>48.217285185027713</c:v>
                  </c:pt>
                </c:numCache>
              </c:numRef>
            </c:plus>
            <c:minus>
              <c:numRef>
                <c:f>'ME vs LN + wilcox test'!$Y$155:$Y$157</c:f>
                <c:numCache>
                  <c:formatCode>General</c:formatCode>
                  <c:ptCount val="3"/>
                  <c:pt idx="0">
                    <c:v>42.453404738916859</c:v>
                  </c:pt>
                  <c:pt idx="1">
                    <c:v>33.855762214122265</c:v>
                  </c:pt>
                  <c:pt idx="2">
                    <c:v>48.217285185027713</c:v>
                  </c:pt>
                </c:numCache>
              </c:numRef>
            </c:minus>
            <c:spPr>
              <a:noFill/>
              <a:ln w="9525" cap="flat" cmpd="sng" algn="ctr">
                <a:solidFill>
                  <a:schemeClr val="tx1">
                    <a:lumMod val="65000"/>
                    <a:lumOff val="35000"/>
                  </a:schemeClr>
                </a:solidFill>
                <a:round/>
              </a:ln>
              <a:effectLst/>
            </c:spPr>
          </c:errBars>
          <c:xVal>
            <c:numRef>
              <c:f>'ME vs LN + wilcox test'!$Z$134:$Z$136</c:f>
              <c:numCache>
                <c:formatCode>0.000</c:formatCode>
                <c:ptCount val="3"/>
                <c:pt idx="0">
                  <c:v>578.23754239999994</c:v>
                </c:pt>
                <c:pt idx="1">
                  <c:v>530.1896618666666</c:v>
                </c:pt>
                <c:pt idx="2">
                  <c:v>521.88517546666651</c:v>
                </c:pt>
              </c:numCache>
            </c:numRef>
          </c:xVal>
          <c:yVal>
            <c:numRef>
              <c:f>'ME vs LN + wilcox test'!$Y$134:$Y$136</c:f>
              <c:numCache>
                <c:formatCode>0.000</c:formatCode>
                <c:ptCount val="3"/>
                <c:pt idx="0">
                  <c:v>442.56468479999995</c:v>
                </c:pt>
                <c:pt idx="1">
                  <c:v>461.0912768</c:v>
                </c:pt>
                <c:pt idx="2">
                  <c:v>395.36215039999996</c:v>
                </c:pt>
              </c:numCache>
            </c:numRef>
          </c:yVal>
          <c:smooth val="0"/>
          <c:extLst>
            <c:ext xmlns:c16="http://schemas.microsoft.com/office/drawing/2014/chart" uri="{C3380CC4-5D6E-409C-BE32-E72D297353CC}">
              <c16:uniqueId val="{00000000-CCBE-4B93-9048-60DD55DFB2A0}"/>
            </c:ext>
          </c:extLst>
        </c:ser>
        <c:ser>
          <c:idx val="1"/>
          <c:order val="1"/>
          <c:tx>
            <c:strRef>
              <c:f>'ME vs LN + wilcox test'!$X$138:$X$153</c:f>
              <c:strCache>
                <c:ptCount val="16"/>
                <c:pt idx="0">
                  <c:v>Plantaris</c:v>
                </c:pt>
                <c:pt idx="1">
                  <c:v>Rectus femoris </c:v>
                </c:pt>
                <c:pt idx="2">
                  <c:v>Pec. Major </c:v>
                </c:pt>
                <c:pt idx="3">
                  <c:v>Intercostals </c:v>
                </c:pt>
                <c:pt idx="4">
                  <c:v>Diaphragm </c:v>
                </c:pt>
                <c:pt idx="5">
                  <c:v>Semitendinosus </c:v>
                </c:pt>
                <c:pt idx="6">
                  <c:v>Glut. Max</c:v>
                </c:pt>
                <c:pt idx="7">
                  <c:v>Soleus</c:v>
                </c:pt>
                <c:pt idx="8">
                  <c:v>Biceps femoris </c:v>
                </c:pt>
                <c:pt idx="9">
                  <c:v>Vastus medialis </c:v>
                </c:pt>
                <c:pt idx="10">
                  <c:v>Biceps brachii</c:v>
                </c:pt>
                <c:pt idx="11">
                  <c:v>Grastroc</c:v>
                </c:pt>
                <c:pt idx="12">
                  <c:v>Erecor spinae </c:v>
                </c:pt>
                <c:pt idx="13">
                  <c:v>EDL </c:v>
                </c:pt>
                <c:pt idx="14">
                  <c:v>Tibialis anterior </c:v>
                </c:pt>
                <c:pt idx="15">
                  <c:v>Triceps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test'!$Z$159:$Z$174</c:f>
                <c:numCache>
                  <c:formatCode>General</c:formatCode>
                  <c:ptCount val="16"/>
                  <c:pt idx="0">
                    <c:v>105.16553239131702</c:v>
                  </c:pt>
                  <c:pt idx="1">
                    <c:v>59.606902098072986</c:v>
                  </c:pt>
                  <c:pt idx="2">
                    <c:v>35.245507595214065</c:v>
                  </c:pt>
                  <c:pt idx="3">
                    <c:v>46.073389894888663</c:v>
                  </c:pt>
                  <c:pt idx="4">
                    <c:v>26.276871489534621</c:v>
                  </c:pt>
                  <c:pt idx="5">
                    <c:v>46.254298566346485</c:v>
                  </c:pt>
                  <c:pt idx="6">
                    <c:v>34.9777373717967</c:v>
                  </c:pt>
                  <c:pt idx="7">
                    <c:v>22.168607558786601</c:v>
                  </c:pt>
                  <c:pt idx="8">
                    <c:v>37.363051441520199</c:v>
                  </c:pt>
                  <c:pt idx="9">
                    <c:v>21.487601673209348</c:v>
                  </c:pt>
                  <c:pt idx="10">
                    <c:v>42.239892785444262</c:v>
                  </c:pt>
                  <c:pt idx="11">
                    <c:v>50.260765863129606</c:v>
                  </c:pt>
                  <c:pt idx="12">
                    <c:v>62.267818085968983</c:v>
                  </c:pt>
                  <c:pt idx="13">
                    <c:v>33.77105550900729</c:v>
                  </c:pt>
                  <c:pt idx="14">
                    <c:v>30.700404327073503</c:v>
                  </c:pt>
                  <c:pt idx="15">
                    <c:v>11.156644443531954</c:v>
                  </c:pt>
                </c:numCache>
              </c:numRef>
            </c:plus>
            <c:minus>
              <c:numRef>
                <c:f>'ME vs LN + wilcox test'!$Z$159:$Z$174</c:f>
                <c:numCache>
                  <c:formatCode>General</c:formatCode>
                  <c:ptCount val="16"/>
                  <c:pt idx="0">
                    <c:v>105.16553239131702</c:v>
                  </c:pt>
                  <c:pt idx="1">
                    <c:v>59.606902098072986</c:v>
                  </c:pt>
                  <c:pt idx="2">
                    <c:v>35.245507595214065</c:v>
                  </c:pt>
                  <c:pt idx="3">
                    <c:v>46.073389894888663</c:v>
                  </c:pt>
                  <c:pt idx="4">
                    <c:v>26.276871489534621</c:v>
                  </c:pt>
                  <c:pt idx="5">
                    <c:v>46.254298566346485</c:v>
                  </c:pt>
                  <c:pt idx="6">
                    <c:v>34.9777373717967</c:v>
                  </c:pt>
                  <c:pt idx="7">
                    <c:v>22.168607558786601</c:v>
                  </c:pt>
                  <c:pt idx="8">
                    <c:v>37.363051441520199</c:v>
                  </c:pt>
                  <c:pt idx="9">
                    <c:v>21.487601673209348</c:v>
                  </c:pt>
                  <c:pt idx="10">
                    <c:v>42.239892785444262</c:v>
                  </c:pt>
                  <c:pt idx="11">
                    <c:v>50.260765863129606</c:v>
                  </c:pt>
                  <c:pt idx="12">
                    <c:v>62.267818085968983</c:v>
                  </c:pt>
                  <c:pt idx="13">
                    <c:v>33.77105550900729</c:v>
                  </c:pt>
                  <c:pt idx="14">
                    <c:v>30.700404327073503</c:v>
                  </c:pt>
                  <c:pt idx="15">
                    <c:v>11.156644443531954</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test'!$Y$159:$Y$174</c:f>
                <c:numCache>
                  <c:formatCode>General</c:formatCode>
                  <c:ptCount val="16"/>
                  <c:pt idx="0">
                    <c:v>65.379187007362262</c:v>
                  </c:pt>
                  <c:pt idx="1">
                    <c:v>43.373885637512863</c:v>
                  </c:pt>
                  <c:pt idx="2">
                    <c:v>49.055645229940112</c:v>
                  </c:pt>
                  <c:pt idx="3">
                    <c:v>15.052358100919857</c:v>
                  </c:pt>
                  <c:pt idx="4">
                    <c:v>29.839306101314527</c:v>
                  </c:pt>
                  <c:pt idx="5">
                    <c:v>53.417234248051251</c:v>
                  </c:pt>
                  <c:pt idx="6">
                    <c:v>44.320187930377834</c:v>
                  </c:pt>
                  <c:pt idx="7">
                    <c:v>31.433676709926612</c:v>
                  </c:pt>
                  <c:pt idx="8">
                    <c:v>39.63587740751872</c:v>
                  </c:pt>
                  <c:pt idx="9">
                    <c:v>14.814436291327929</c:v>
                  </c:pt>
                  <c:pt idx="10">
                    <c:v>28.946168561929984</c:v>
                  </c:pt>
                  <c:pt idx="11">
                    <c:v>29.648148040982491</c:v>
                  </c:pt>
                  <c:pt idx="12">
                    <c:v>26.952299403979943</c:v>
                  </c:pt>
                  <c:pt idx="13">
                    <c:v>6.8356379954359472</c:v>
                  </c:pt>
                  <c:pt idx="14">
                    <c:v>40.140379191808137</c:v>
                  </c:pt>
                  <c:pt idx="15">
                    <c:v>34.329662690428911</c:v>
                  </c:pt>
                </c:numCache>
              </c:numRef>
            </c:plus>
            <c:minus>
              <c:numRef>
                <c:f>'ME vs LN + wilcox test'!$Y$159:$Y$174</c:f>
                <c:numCache>
                  <c:formatCode>General</c:formatCode>
                  <c:ptCount val="16"/>
                  <c:pt idx="0">
                    <c:v>65.379187007362262</c:v>
                  </c:pt>
                  <c:pt idx="1">
                    <c:v>43.373885637512863</c:v>
                  </c:pt>
                  <c:pt idx="2">
                    <c:v>49.055645229940112</c:v>
                  </c:pt>
                  <c:pt idx="3">
                    <c:v>15.052358100919857</c:v>
                  </c:pt>
                  <c:pt idx="4">
                    <c:v>29.839306101314527</c:v>
                  </c:pt>
                  <c:pt idx="5">
                    <c:v>53.417234248051251</c:v>
                  </c:pt>
                  <c:pt idx="6">
                    <c:v>44.320187930377834</c:v>
                  </c:pt>
                  <c:pt idx="7">
                    <c:v>31.433676709926612</c:v>
                  </c:pt>
                  <c:pt idx="8">
                    <c:v>39.63587740751872</c:v>
                  </c:pt>
                  <c:pt idx="9">
                    <c:v>14.814436291327929</c:v>
                  </c:pt>
                  <c:pt idx="10">
                    <c:v>28.946168561929984</c:v>
                  </c:pt>
                  <c:pt idx="11">
                    <c:v>29.648148040982491</c:v>
                  </c:pt>
                  <c:pt idx="12">
                    <c:v>26.952299403979943</c:v>
                  </c:pt>
                  <c:pt idx="13">
                    <c:v>6.8356379954359472</c:v>
                  </c:pt>
                  <c:pt idx="14">
                    <c:v>40.140379191808137</c:v>
                  </c:pt>
                  <c:pt idx="15">
                    <c:v>34.329662690428911</c:v>
                  </c:pt>
                </c:numCache>
              </c:numRef>
            </c:minus>
            <c:spPr>
              <a:noFill/>
              <a:ln w="9525" cap="flat" cmpd="sng" algn="ctr">
                <a:solidFill>
                  <a:schemeClr val="tx1">
                    <a:lumMod val="65000"/>
                    <a:lumOff val="35000"/>
                  </a:schemeClr>
                </a:solidFill>
                <a:round/>
              </a:ln>
              <a:effectLst/>
            </c:spPr>
          </c:errBars>
          <c:xVal>
            <c:numRef>
              <c:f>'ME vs LN + wilcox test'!$Z$138:$Z$153</c:f>
              <c:numCache>
                <c:formatCode>0.000</c:formatCode>
                <c:ptCount val="16"/>
                <c:pt idx="0">
                  <c:v>514.78548053333327</c:v>
                </c:pt>
                <c:pt idx="1">
                  <c:v>728.56364373333327</c:v>
                </c:pt>
                <c:pt idx="2">
                  <c:v>706.41141759999994</c:v>
                </c:pt>
                <c:pt idx="3">
                  <c:v>739.79046399999993</c:v>
                </c:pt>
                <c:pt idx="4">
                  <c:v>389.7166933333333</c:v>
                </c:pt>
                <c:pt idx="5">
                  <c:v>718.19256319999988</c:v>
                </c:pt>
                <c:pt idx="6">
                  <c:v>778.36804266666661</c:v>
                </c:pt>
                <c:pt idx="7">
                  <c:v>194.88346453333332</c:v>
                </c:pt>
                <c:pt idx="8">
                  <c:v>724.6643114666665</c:v>
                </c:pt>
                <c:pt idx="9">
                  <c:v>396.6613504</c:v>
                </c:pt>
                <c:pt idx="10">
                  <c:v>413.02087679999994</c:v>
                </c:pt>
                <c:pt idx="11">
                  <c:v>586.31813333333321</c:v>
                </c:pt>
                <c:pt idx="12">
                  <c:v>300.72149333333334</c:v>
                </c:pt>
                <c:pt idx="13">
                  <c:v>106.77821653333331</c:v>
                </c:pt>
                <c:pt idx="14">
                  <c:v>161.78071466666665</c:v>
                </c:pt>
                <c:pt idx="15">
                  <c:v>127.86780533333334</c:v>
                </c:pt>
              </c:numCache>
            </c:numRef>
          </c:xVal>
          <c:yVal>
            <c:numRef>
              <c:f>'ME vs LN + wilcox test'!$Y$138:$Y$153</c:f>
              <c:numCache>
                <c:formatCode>0.000</c:formatCode>
                <c:ptCount val="16"/>
                <c:pt idx="0">
                  <c:v>325.51715839999997</c:v>
                </c:pt>
                <c:pt idx="1">
                  <c:v>672.28229973333328</c:v>
                </c:pt>
                <c:pt idx="2">
                  <c:v>592.48543573333325</c:v>
                </c:pt>
                <c:pt idx="3">
                  <c:v>662.13156351999999</c:v>
                </c:pt>
                <c:pt idx="4">
                  <c:v>328.51224746666662</c:v>
                </c:pt>
                <c:pt idx="5">
                  <c:v>633.94030933333329</c:v>
                </c:pt>
                <c:pt idx="6">
                  <c:v>757.18935039999997</c:v>
                </c:pt>
                <c:pt idx="7">
                  <c:v>201.95111253333329</c:v>
                </c:pt>
                <c:pt idx="8">
                  <c:v>656.28135253333323</c:v>
                </c:pt>
                <c:pt idx="9">
                  <c:v>376.69004799999993</c:v>
                </c:pt>
                <c:pt idx="10">
                  <c:v>366.5788074666666</c:v>
                </c:pt>
                <c:pt idx="11">
                  <c:v>475.09492053333327</c:v>
                </c:pt>
                <c:pt idx="12">
                  <c:v>174.92472106666665</c:v>
                </c:pt>
                <c:pt idx="13">
                  <c:v>52.414329333333328</c:v>
                </c:pt>
                <c:pt idx="14">
                  <c:v>191.36782933333333</c:v>
                </c:pt>
                <c:pt idx="15">
                  <c:v>163.93998506666665</c:v>
                </c:pt>
              </c:numCache>
            </c:numRef>
          </c:yVal>
          <c:smooth val="0"/>
          <c:extLst>
            <c:ext xmlns:c16="http://schemas.microsoft.com/office/drawing/2014/chart" uri="{C3380CC4-5D6E-409C-BE32-E72D297353CC}">
              <c16:uniqueId val="{00000002-CCBE-4B93-9048-60DD55DFB2A0}"/>
            </c:ext>
          </c:extLst>
        </c:ser>
        <c:ser>
          <c:idx val="2"/>
          <c:order val="2"/>
          <c:tx>
            <c:strRef>
              <c:f>'ME vs LN + wilcox test'!$X$137</c:f>
              <c:strCache>
                <c:ptCount val="1"/>
                <c:pt idx="0">
                  <c:v>Masseter</c:v>
                </c:pt>
              </c:strCache>
            </c:strRef>
          </c:tx>
          <c:spPr>
            <a:ln w="25400" cap="rnd">
              <a:noFill/>
              <a:round/>
            </a:ln>
            <a:effectLst/>
          </c:spPr>
          <c:marker>
            <c:symbol val="circle"/>
            <c:size val="5"/>
            <c:spPr>
              <a:solidFill>
                <a:srgbClr val="FF0000"/>
              </a:solidFill>
              <a:ln w="9525">
                <a:solidFill>
                  <a:srgbClr val="FF0000"/>
                </a:solidFill>
              </a:ln>
              <a:effectLst/>
            </c:spPr>
          </c:marker>
          <c:errBars>
            <c:errDir val="x"/>
            <c:errBarType val="both"/>
            <c:errValType val="cust"/>
            <c:noEndCap val="0"/>
            <c:plus>
              <c:numRef>
                <c:f>'ME vs LN + wilcox test'!$Z$158</c:f>
                <c:numCache>
                  <c:formatCode>General</c:formatCode>
                  <c:ptCount val="1"/>
                  <c:pt idx="0">
                    <c:v>17.168955303550831</c:v>
                  </c:pt>
                </c:numCache>
              </c:numRef>
            </c:plus>
            <c:minus>
              <c:numRef>
                <c:f>'ME vs LN + wilcox test'!$Z$158</c:f>
                <c:numCache>
                  <c:formatCode>General</c:formatCode>
                  <c:ptCount val="1"/>
                  <c:pt idx="0">
                    <c:v>17.168955303550831</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test'!$Y$158</c:f>
                <c:numCache>
                  <c:formatCode>General</c:formatCode>
                  <c:ptCount val="1"/>
                  <c:pt idx="0">
                    <c:v>33.152884690119926</c:v>
                  </c:pt>
                </c:numCache>
              </c:numRef>
            </c:plus>
            <c:minus>
              <c:numRef>
                <c:f>'ME vs LN + wilcox test'!$Y$158</c:f>
                <c:numCache>
                  <c:formatCode>General</c:formatCode>
                  <c:ptCount val="1"/>
                  <c:pt idx="0">
                    <c:v>33.152884690119926</c:v>
                  </c:pt>
                </c:numCache>
              </c:numRef>
            </c:minus>
            <c:spPr>
              <a:noFill/>
              <a:ln w="9525" cap="flat" cmpd="sng" algn="ctr">
                <a:solidFill>
                  <a:schemeClr val="tx1">
                    <a:lumMod val="65000"/>
                    <a:lumOff val="35000"/>
                  </a:schemeClr>
                </a:solidFill>
                <a:round/>
              </a:ln>
              <a:effectLst/>
            </c:spPr>
          </c:errBars>
          <c:xVal>
            <c:numRef>
              <c:f>'ME vs LN + wilcox test'!$Z$137</c:f>
              <c:numCache>
                <c:formatCode>0.000</c:formatCode>
                <c:ptCount val="1"/>
                <c:pt idx="0">
                  <c:v>391.8032085333333</c:v>
                </c:pt>
              </c:numCache>
            </c:numRef>
          </c:xVal>
          <c:yVal>
            <c:numRef>
              <c:f>'ME vs LN + wilcox test'!$Y$137</c:f>
              <c:numCache>
                <c:formatCode>0.000</c:formatCode>
                <c:ptCount val="1"/>
                <c:pt idx="0">
                  <c:v>276.31385599999999</c:v>
                </c:pt>
              </c:numCache>
            </c:numRef>
          </c:yVal>
          <c:smooth val="0"/>
          <c:extLst>
            <c:ext xmlns:c16="http://schemas.microsoft.com/office/drawing/2014/chart" uri="{C3380CC4-5D6E-409C-BE32-E72D297353CC}">
              <c16:uniqueId val="{00000003-CCBE-4B93-9048-60DD55DFB2A0}"/>
            </c:ext>
          </c:extLst>
        </c:ser>
        <c:ser>
          <c:idx val="3"/>
          <c:order val="3"/>
          <c:tx>
            <c:v>Line of equality </c:v>
          </c:tx>
          <c:spPr>
            <a:ln w="25400" cap="rnd">
              <a:noFill/>
              <a:round/>
            </a:ln>
            <a:effectLst/>
          </c:spPr>
          <c:marker>
            <c:symbol val="circle"/>
            <c:size val="5"/>
            <c:spPr>
              <a:solidFill>
                <a:schemeClr val="accent4"/>
              </a:solidFill>
              <a:ln w="9525">
                <a:solidFill>
                  <a:schemeClr val="accent4"/>
                </a:solidFill>
              </a:ln>
              <a:effectLst/>
            </c:spPr>
          </c:marker>
          <c:dPt>
            <c:idx val="1"/>
            <c:marker>
              <c:symbol val="circle"/>
              <c:size val="5"/>
              <c:spPr>
                <a:noFill/>
                <a:ln w="9525">
                  <a:noFill/>
                </a:ln>
                <a:effectLst/>
              </c:spPr>
            </c:marker>
            <c:bubble3D val="0"/>
            <c:spPr>
              <a:ln w="25400" cap="rnd">
                <a:solidFill>
                  <a:schemeClr val="bg1">
                    <a:lumMod val="65000"/>
                  </a:schemeClr>
                </a:solidFill>
                <a:prstDash val="sysDot"/>
                <a:round/>
              </a:ln>
              <a:effectLst/>
            </c:spPr>
            <c:extLst>
              <c:ext xmlns:c16="http://schemas.microsoft.com/office/drawing/2014/chart" uri="{C3380CC4-5D6E-409C-BE32-E72D297353CC}">
                <c16:uniqueId val="{00000005-CCBE-4B93-9048-60DD55DFB2A0}"/>
              </c:ext>
            </c:extLst>
          </c:dPt>
          <c:xVal>
            <c:numLit>
              <c:formatCode>General</c:formatCode>
              <c:ptCount val="2"/>
              <c:pt idx="0">
                <c:v>0</c:v>
              </c:pt>
              <c:pt idx="1">
                <c:v>800</c:v>
              </c:pt>
            </c:numLit>
          </c:xVal>
          <c:yVal>
            <c:numLit>
              <c:formatCode>General</c:formatCode>
              <c:ptCount val="2"/>
              <c:pt idx="0">
                <c:v>0</c:v>
              </c:pt>
              <c:pt idx="1">
                <c:v>800</c:v>
              </c:pt>
            </c:numLit>
          </c:yVal>
          <c:smooth val="0"/>
          <c:extLst>
            <c:ext xmlns:c16="http://schemas.microsoft.com/office/drawing/2014/chart" uri="{C3380CC4-5D6E-409C-BE32-E72D297353CC}">
              <c16:uniqueId val="{00000004-CCBE-4B93-9048-60DD55DFB2A0}"/>
            </c:ext>
          </c:extLst>
        </c:ser>
        <c:dLbls>
          <c:showLegendKey val="0"/>
          <c:showVal val="0"/>
          <c:showCatName val="0"/>
          <c:showSerName val="0"/>
          <c:showPercent val="0"/>
          <c:showBubbleSize val="0"/>
        </c:dLbls>
        <c:axId val="780608904"/>
        <c:axId val="780609232"/>
      </c:scatterChart>
      <c:valAx>
        <c:axId val="780608904"/>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09232"/>
        <c:crosses val="autoZero"/>
        <c:crossBetween val="midCat"/>
      </c:valAx>
      <c:valAx>
        <c:axId val="780609232"/>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08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 hypoxia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test'!$AC$134:$AC$135</c:f>
              <c:strCache>
                <c:ptCount val="2"/>
                <c:pt idx="0">
                  <c:v>Biceps femoris </c:v>
                </c:pt>
                <c:pt idx="1">
                  <c:v>Biceps brachii</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test'!$AE$155:$AE$156</c:f>
                <c:numCache>
                  <c:formatCode>General</c:formatCode>
                  <c:ptCount val="2"/>
                  <c:pt idx="0">
                    <c:v>20.797554821587948</c:v>
                  </c:pt>
                  <c:pt idx="1">
                    <c:v>36.962195812949076</c:v>
                  </c:pt>
                </c:numCache>
              </c:numRef>
            </c:plus>
            <c:minus>
              <c:numRef>
                <c:f>'ME vs LN + wilcox test'!$AE$155:$AE$156</c:f>
                <c:numCache>
                  <c:formatCode>General</c:formatCode>
                  <c:ptCount val="2"/>
                  <c:pt idx="0">
                    <c:v>20.797554821587948</c:v>
                  </c:pt>
                  <c:pt idx="1">
                    <c:v>36.962195812949076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test'!$AD$155:$AD$156</c:f>
                <c:numCache>
                  <c:formatCode>General</c:formatCode>
                  <c:ptCount val="2"/>
                  <c:pt idx="0">
                    <c:v>26.326643964705912</c:v>
                  </c:pt>
                  <c:pt idx="1">
                    <c:v>41.97398432495779</c:v>
                  </c:pt>
                </c:numCache>
              </c:numRef>
            </c:plus>
            <c:minus>
              <c:numRef>
                <c:f>'ME vs LN + wilcox test'!$AD$155:$AD$156</c:f>
                <c:numCache>
                  <c:formatCode>General</c:formatCode>
                  <c:ptCount val="2"/>
                  <c:pt idx="0">
                    <c:v>26.326643964705912</c:v>
                  </c:pt>
                  <c:pt idx="1">
                    <c:v>41.97398432495779</c:v>
                  </c:pt>
                </c:numCache>
              </c:numRef>
            </c:minus>
            <c:spPr>
              <a:noFill/>
              <a:ln w="9525" cap="flat" cmpd="sng" algn="ctr">
                <a:solidFill>
                  <a:schemeClr val="tx1">
                    <a:lumMod val="65000"/>
                    <a:lumOff val="35000"/>
                  </a:schemeClr>
                </a:solidFill>
                <a:round/>
              </a:ln>
              <a:effectLst/>
            </c:spPr>
          </c:errBars>
          <c:xVal>
            <c:numRef>
              <c:f>'ME vs LN + wilcox test'!$AE$134:$AE$135</c:f>
              <c:numCache>
                <c:formatCode>0.000</c:formatCode>
                <c:ptCount val="2"/>
                <c:pt idx="0">
                  <c:v>686.35251199999982</c:v>
                </c:pt>
                <c:pt idx="1">
                  <c:v>444.46003199999996</c:v>
                </c:pt>
              </c:numCache>
            </c:numRef>
          </c:xVal>
          <c:yVal>
            <c:numRef>
              <c:f>'ME vs LN + wilcox test'!$AD$134:$AD$135</c:f>
              <c:numCache>
                <c:formatCode>0.000</c:formatCode>
                <c:ptCount val="2"/>
                <c:pt idx="0">
                  <c:v>611.076864</c:v>
                </c:pt>
                <c:pt idx="1">
                  <c:v>323.67526399999997</c:v>
                </c:pt>
              </c:numCache>
            </c:numRef>
          </c:yVal>
          <c:smooth val="0"/>
          <c:extLst>
            <c:ext xmlns:c16="http://schemas.microsoft.com/office/drawing/2014/chart" uri="{C3380CC4-5D6E-409C-BE32-E72D297353CC}">
              <c16:uniqueId val="{00000000-729F-4D94-89FF-6B7A41E24C0B}"/>
            </c:ext>
          </c:extLst>
        </c:ser>
        <c:ser>
          <c:idx val="1"/>
          <c:order val="1"/>
          <c:tx>
            <c:strRef>
              <c:f>'ME vs LN + wilcox test'!$AC$137:$AC$153</c:f>
              <c:strCache>
                <c:ptCount val="17"/>
                <c:pt idx="0">
                  <c:v>Lower trapezius </c:v>
                </c:pt>
                <c:pt idx="1">
                  <c:v>Medial trapezius </c:v>
                </c:pt>
                <c:pt idx="2">
                  <c:v>Vastus lateris </c:v>
                </c:pt>
                <c:pt idx="3">
                  <c:v>Masseter</c:v>
                </c:pt>
                <c:pt idx="4">
                  <c:v>Plantaris</c:v>
                </c:pt>
                <c:pt idx="5">
                  <c:v>Rectus femoris </c:v>
                </c:pt>
                <c:pt idx="6">
                  <c:v>Pec. Major </c:v>
                </c:pt>
                <c:pt idx="7">
                  <c:v>Intercostals </c:v>
                </c:pt>
                <c:pt idx="8">
                  <c:v>Diaphragm </c:v>
                </c:pt>
                <c:pt idx="9">
                  <c:v>Semitendinosus </c:v>
                </c:pt>
                <c:pt idx="10">
                  <c:v>Glut. Max</c:v>
                </c:pt>
                <c:pt idx="11">
                  <c:v>Soleus</c:v>
                </c:pt>
                <c:pt idx="12">
                  <c:v>Vastus medialis </c:v>
                </c:pt>
                <c:pt idx="13">
                  <c:v>Grastroc</c:v>
                </c:pt>
                <c:pt idx="14">
                  <c:v>Erecor spinae </c:v>
                </c:pt>
                <c:pt idx="15">
                  <c:v>EDL </c:v>
                </c:pt>
                <c:pt idx="16">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test'!$AE$158:$AE$174</c:f>
                <c:numCache>
                  <c:formatCode>General</c:formatCode>
                  <c:ptCount val="17"/>
                  <c:pt idx="0">
                    <c:v>34.1531348006421</c:v>
                  </c:pt>
                  <c:pt idx="1">
                    <c:v>48.979419640361471</c:v>
                  </c:pt>
                  <c:pt idx="2">
                    <c:v>89.775417622959935</c:v>
                  </c:pt>
                  <c:pt idx="3">
                    <c:v>15.096067179749699</c:v>
                  </c:pt>
                  <c:pt idx="4">
                    <c:v>48.938231321228166</c:v>
                  </c:pt>
                  <c:pt idx="5">
                    <c:v>41.011961036485857</c:v>
                  </c:pt>
                  <c:pt idx="6">
                    <c:v>38.005809871116298</c:v>
                  </c:pt>
                  <c:pt idx="7">
                    <c:v>66.755426485128851</c:v>
                  </c:pt>
                  <c:pt idx="8">
                    <c:v>29.423340076827685</c:v>
                  </c:pt>
                  <c:pt idx="9">
                    <c:v>32.055433179780778</c:v>
                  </c:pt>
                  <c:pt idx="10">
                    <c:v>29.268300217045375</c:v>
                  </c:pt>
                  <c:pt idx="11">
                    <c:v>47.273144320332555</c:v>
                  </c:pt>
                  <c:pt idx="12">
                    <c:v>74.387117337254352</c:v>
                  </c:pt>
                  <c:pt idx="13">
                    <c:v>23.78114016292669</c:v>
                  </c:pt>
                  <c:pt idx="14">
                    <c:v>34.669968607069826</c:v>
                  </c:pt>
                  <c:pt idx="15">
                    <c:v>29.649724114762169</c:v>
                  </c:pt>
                  <c:pt idx="16">
                    <c:v>26.688202624295879</c:v>
                  </c:pt>
                </c:numCache>
              </c:numRef>
            </c:plus>
            <c:minus>
              <c:numRef>
                <c:f>'ME vs LN + wilcox test'!$AE$158:$AE$174</c:f>
                <c:numCache>
                  <c:formatCode>General</c:formatCode>
                  <c:ptCount val="17"/>
                  <c:pt idx="0">
                    <c:v>34.1531348006421</c:v>
                  </c:pt>
                  <c:pt idx="1">
                    <c:v>48.979419640361471</c:v>
                  </c:pt>
                  <c:pt idx="2">
                    <c:v>89.775417622959935</c:v>
                  </c:pt>
                  <c:pt idx="3">
                    <c:v>15.096067179749699</c:v>
                  </c:pt>
                  <c:pt idx="4">
                    <c:v>48.938231321228166</c:v>
                  </c:pt>
                  <c:pt idx="5">
                    <c:v>41.011961036485857</c:v>
                  </c:pt>
                  <c:pt idx="6">
                    <c:v>38.005809871116298</c:v>
                  </c:pt>
                  <c:pt idx="7">
                    <c:v>66.755426485128851</c:v>
                  </c:pt>
                  <c:pt idx="8">
                    <c:v>29.423340076827685</c:v>
                  </c:pt>
                  <c:pt idx="9">
                    <c:v>32.055433179780778</c:v>
                  </c:pt>
                  <c:pt idx="10">
                    <c:v>29.268300217045375</c:v>
                  </c:pt>
                  <c:pt idx="11">
                    <c:v>47.273144320332555</c:v>
                  </c:pt>
                  <c:pt idx="12">
                    <c:v>74.387117337254352</c:v>
                  </c:pt>
                  <c:pt idx="13">
                    <c:v>23.78114016292669</c:v>
                  </c:pt>
                  <c:pt idx="14">
                    <c:v>34.669968607069826</c:v>
                  </c:pt>
                  <c:pt idx="15">
                    <c:v>29.649724114762169</c:v>
                  </c:pt>
                  <c:pt idx="16">
                    <c:v>26.688202624295879</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test'!$AD$158:$AD$174</c:f>
                <c:numCache>
                  <c:formatCode>General</c:formatCode>
                  <c:ptCount val="17"/>
                  <c:pt idx="0">
                    <c:v>60.942143616508559</c:v>
                  </c:pt>
                  <c:pt idx="1">
                    <c:v>31.708926363219003</c:v>
                  </c:pt>
                  <c:pt idx="2">
                    <c:v>20.127618562837252</c:v>
                  </c:pt>
                  <c:pt idx="3">
                    <c:v>17.868334633027615</c:v>
                  </c:pt>
                  <c:pt idx="4">
                    <c:v>33.033606938692884</c:v>
                  </c:pt>
                  <c:pt idx="5">
                    <c:v>48.172172058771679</c:v>
                  </c:pt>
                  <c:pt idx="6">
                    <c:v>67.98910160754059</c:v>
                  </c:pt>
                  <c:pt idx="7">
                    <c:v>67.17106030666919</c:v>
                  </c:pt>
                  <c:pt idx="8">
                    <c:v>19.593814285218539</c:v>
                  </c:pt>
                  <c:pt idx="9">
                    <c:v>47.884490361927412</c:v>
                  </c:pt>
                  <c:pt idx="10">
                    <c:v>51.570950710499041</c:v>
                  </c:pt>
                  <c:pt idx="11">
                    <c:v>29.342045691081871</c:v>
                  </c:pt>
                  <c:pt idx="12">
                    <c:v>34.133753077081373</c:v>
                  </c:pt>
                  <c:pt idx="13">
                    <c:v>34.023823403341964</c:v>
                  </c:pt>
                  <c:pt idx="14">
                    <c:v>48.28305885286359</c:v>
                  </c:pt>
                  <c:pt idx="15">
                    <c:v>26.206868479822781</c:v>
                  </c:pt>
                  <c:pt idx="16">
                    <c:v>21.370130172082273</c:v>
                  </c:pt>
                </c:numCache>
              </c:numRef>
            </c:plus>
            <c:minus>
              <c:numRef>
                <c:f>'ME vs LN + wilcox test'!$AD$158:$AD$174</c:f>
                <c:numCache>
                  <c:formatCode>General</c:formatCode>
                  <c:ptCount val="17"/>
                  <c:pt idx="0">
                    <c:v>60.942143616508559</c:v>
                  </c:pt>
                  <c:pt idx="1">
                    <c:v>31.708926363219003</c:v>
                  </c:pt>
                  <c:pt idx="2">
                    <c:v>20.127618562837252</c:v>
                  </c:pt>
                  <c:pt idx="3">
                    <c:v>17.868334633027615</c:v>
                  </c:pt>
                  <c:pt idx="4">
                    <c:v>33.033606938692884</c:v>
                  </c:pt>
                  <c:pt idx="5">
                    <c:v>48.172172058771679</c:v>
                  </c:pt>
                  <c:pt idx="6">
                    <c:v>67.98910160754059</c:v>
                  </c:pt>
                  <c:pt idx="7">
                    <c:v>67.17106030666919</c:v>
                  </c:pt>
                  <c:pt idx="8">
                    <c:v>19.593814285218539</c:v>
                  </c:pt>
                  <c:pt idx="9">
                    <c:v>47.884490361927412</c:v>
                  </c:pt>
                  <c:pt idx="10">
                    <c:v>51.570950710499041</c:v>
                  </c:pt>
                  <c:pt idx="11">
                    <c:v>29.342045691081871</c:v>
                  </c:pt>
                  <c:pt idx="12">
                    <c:v>34.133753077081373</c:v>
                  </c:pt>
                  <c:pt idx="13">
                    <c:v>34.023823403341964</c:v>
                  </c:pt>
                  <c:pt idx="14">
                    <c:v>48.28305885286359</c:v>
                  </c:pt>
                  <c:pt idx="15">
                    <c:v>26.206868479822781</c:v>
                  </c:pt>
                  <c:pt idx="16">
                    <c:v>21.370130172082273</c:v>
                  </c:pt>
                </c:numCache>
              </c:numRef>
            </c:minus>
            <c:spPr>
              <a:noFill/>
              <a:ln w="9525" cap="flat" cmpd="sng" algn="ctr">
                <a:solidFill>
                  <a:schemeClr val="tx1">
                    <a:lumMod val="65000"/>
                    <a:lumOff val="35000"/>
                  </a:schemeClr>
                </a:solidFill>
                <a:round/>
              </a:ln>
              <a:effectLst/>
            </c:spPr>
          </c:errBars>
          <c:xVal>
            <c:numRef>
              <c:f>'ME vs LN + wilcox test'!$AE$137:$AE$153</c:f>
              <c:numCache>
                <c:formatCode>0.000</c:formatCode>
                <c:ptCount val="17"/>
                <c:pt idx="0">
                  <c:v>532.94173866666654</c:v>
                </c:pt>
                <c:pt idx="1">
                  <c:v>457.67351466666656</c:v>
                </c:pt>
                <c:pt idx="2">
                  <c:v>533.8167395555555</c:v>
                </c:pt>
                <c:pt idx="3">
                  <c:v>344.75014399999992</c:v>
                </c:pt>
                <c:pt idx="4">
                  <c:v>384.82737066666664</c:v>
                </c:pt>
                <c:pt idx="5">
                  <c:v>687.91155199999992</c:v>
                </c:pt>
                <c:pt idx="6">
                  <c:v>650.79278933333342</c:v>
                </c:pt>
                <c:pt idx="7">
                  <c:v>693.3100373333333</c:v>
                </c:pt>
                <c:pt idx="8">
                  <c:v>384.65228799999994</c:v>
                </c:pt>
                <c:pt idx="9">
                  <c:v>699.81346133333318</c:v>
                </c:pt>
                <c:pt idx="10">
                  <c:v>757.2764586666666</c:v>
                </c:pt>
                <c:pt idx="11">
                  <c:v>189.11155199999999</c:v>
                </c:pt>
                <c:pt idx="12">
                  <c:v>478.26439111111102</c:v>
                </c:pt>
                <c:pt idx="13">
                  <c:v>519.93860266666661</c:v>
                </c:pt>
                <c:pt idx="14">
                  <c:v>282.18840533333332</c:v>
                </c:pt>
                <c:pt idx="15">
                  <c:v>87.66698453333332</c:v>
                </c:pt>
                <c:pt idx="16">
                  <c:v>209.44743466666665</c:v>
                </c:pt>
              </c:numCache>
            </c:numRef>
          </c:xVal>
          <c:yVal>
            <c:numRef>
              <c:f>'ME vs LN + wilcox test'!$AD$137:$AD$153</c:f>
              <c:numCache>
                <c:formatCode>0.000</c:formatCode>
                <c:ptCount val="17"/>
                <c:pt idx="0">
                  <c:v>429.14926933333328</c:v>
                </c:pt>
                <c:pt idx="1">
                  <c:v>354.358656</c:v>
                </c:pt>
                <c:pt idx="2">
                  <c:v>373.51814400000001</c:v>
                </c:pt>
                <c:pt idx="3">
                  <c:v>342.37508266666657</c:v>
                </c:pt>
                <c:pt idx="4">
                  <c:v>502.51942400000001</c:v>
                </c:pt>
                <c:pt idx="5">
                  <c:v>599.14402133333328</c:v>
                </c:pt>
                <c:pt idx="6">
                  <c:v>562.661248</c:v>
                </c:pt>
                <c:pt idx="7">
                  <c:v>692.48968533333311</c:v>
                </c:pt>
                <c:pt idx="8">
                  <c:v>382.03285333333326</c:v>
                </c:pt>
                <c:pt idx="9">
                  <c:v>619.93122133333316</c:v>
                </c:pt>
                <c:pt idx="10">
                  <c:v>643.39477333333332</c:v>
                </c:pt>
                <c:pt idx="11">
                  <c:v>248.33774933333333</c:v>
                </c:pt>
                <c:pt idx="12">
                  <c:v>365.56518399999999</c:v>
                </c:pt>
                <c:pt idx="13">
                  <c:v>474.99906844444439</c:v>
                </c:pt>
                <c:pt idx="14">
                  <c:v>281.94990933333332</c:v>
                </c:pt>
                <c:pt idx="15">
                  <c:v>85.761738666666673</c:v>
                </c:pt>
                <c:pt idx="16">
                  <c:v>193.26806399999995</c:v>
                </c:pt>
              </c:numCache>
            </c:numRef>
          </c:yVal>
          <c:smooth val="0"/>
          <c:extLst>
            <c:ext xmlns:c16="http://schemas.microsoft.com/office/drawing/2014/chart" uri="{C3380CC4-5D6E-409C-BE32-E72D297353CC}">
              <c16:uniqueId val="{00000001-729F-4D94-89FF-6B7A41E24C0B}"/>
            </c:ext>
          </c:extLst>
        </c:ser>
        <c:ser>
          <c:idx val="2"/>
          <c:order val="2"/>
          <c:tx>
            <c:strRef>
              <c:f>'ME vs LN + wilcox test'!$AC$136</c:f>
              <c:strCache>
                <c:ptCount val="1"/>
                <c:pt idx="0">
                  <c:v>Triceps </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test'!$AE$157</c:f>
                <c:numCache>
                  <c:formatCode>General</c:formatCode>
                  <c:ptCount val="1"/>
                  <c:pt idx="0">
                    <c:v>27.3346412733165</c:v>
                  </c:pt>
                </c:numCache>
              </c:numRef>
            </c:plus>
            <c:minus>
              <c:numRef>
                <c:f>'ME vs LN + wilcox test'!$AE$157</c:f>
                <c:numCache>
                  <c:formatCode>General</c:formatCode>
                  <c:ptCount val="1"/>
                  <c:pt idx="0">
                    <c:v>27.3346412733165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test'!$AD$157</c:f>
                <c:numCache>
                  <c:formatCode>General</c:formatCode>
                  <c:ptCount val="1"/>
                  <c:pt idx="0">
                    <c:v>17.978181492813675</c:v>
                  </c:pt>
                </c:numCache>
              </c:numRef>
            </c:plus>
            <c:minus>
              <c:numRef>
                <c:f>'ME vs LN + wilcox test'!$AD$157</c:f>
                <c:numCache>
                  <c:formatCode>General</c:formatCode>
                  <c:ptCount val="1"/>
                  <c:pt idx="0">
                    <c:v>17.978181492813675</c:v>
                  </c:pt>
                </c:numCache>
              </c:numRef>
            </c:minus>
            <c:spPr>
              <a:noFill/>
              <a:ln w="9525" cap="flat" cmpd="sng" algn="ctr">
                <a:solidFill>
                  <a:schemeClr val="tx1">
                    <a:lumMod val="65000"/>
                    <a:lumOff val="35000"/>
                  </a:schemeClr>
                </a:solidFill>
                <a:round/>
              </a:ln>
              <a:effectLst/>
            </c:spPr>
          </c:errBars>
          <c:xVal>
            <c:numRef>
              <c:f>'ME vs LN + wilcox test'!$AE$136</c:f>
              <c:numCache>
                <c:formatCode>0.000</c:formatCode>
                <c:ptCount val="1"/>
                <c:pt idx="0">
                  <c:v>243.76765866666668</c:v>
                </c:pt>
              </c:numCache>
            </c:numRef>
          </c:xVal>
          <c:yVal>
            <c:numRef>
              <c:f>'ME vs LN + wilcox test'!$AD$136</c:f>
              <c:numCache>
                <c:formatCode>0.000</c:formatCode>
                <c:ptCount val="1"/>
                <c:pt idx="0">
                  <c:v>110.37724800000001</c:v>
                </c:pt>
              </c:numCache>
            </c:numRef>
          </c:yVal>
          <c:smooth val="0"/>
          <c:extLst>
            <c:ext xmlns:c16="http://schemas.microsoft.com/office/drawing/2014/chart" uri="{C3380CC4-5D6E-409C-BE32-E72D297353CC}">
              <c16:uniqueId val="{00000002-729F-4D94-89FF-6B7A41E24C0B}"/>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800</c:v>
              </c:pt>
            </c:numLit>
          </c:xVal>
          <c:yVal>
            <c:numLit>
              <c:formatCode>General</c:formatCode>
              <c:ptCount val="2"/>
              <c:pt idx="0">
                <c:v>0</c:v>
              </c:pt>
              <c:pt idx="1">
                <c:v>800</c:v>
              </c:pt>
            </c:numLit>
          </c:yVal>
          <c:smooth val="0"/>
          <c:extLst>
            <c:ext xmlns:c16="http://schemas.microsoft.com/office/drawing/2014/chart" uri="{C3380CC4-5D6E-409C-BE32-E72D297353CC}">
              <c16:uniqueId val="{00000003-729F-4D94-89FF-6B7A41E24C0B}"/>
            </c:ext>
          </c:extLst>
        </c:ser>
        <c:dLbls>
          <c:showLegendKey val="0"/>
          <c:showVal val="0"/>
          <c:showCatName val="0"/>
          <c:showSerName val="0"/>
          <c:showPercent val="0"/>
          <c:showBubbleSize val="0"/>
        </c:dLbls>
        <c:axId val="514112288"/>
        <c:axId val="514110320"/>
      </c:scatterChart>
      <c:valAx>
        <c:axId val="514112288"/>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0320"/>
        <c:crosses val="autoZero"/>
        <c:crossBetween val="midCat"/>
      </c:valAx>
      <c:valAx>
        <c:axId val="514110320"/>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2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 normoxia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 vs LN + wilcox test'!$X$177</c:f>
              <c:strCache>
                <c:ptCount val="1"/>
                <c:pt idx="0">
                  <c:v>Rectus femoris </c:v>
                </c:pt>
              </c:strCache>
            </c:strRef>
          </c:tx>
          <c:spPr>
            <a:ln w="25400" cap="rnd">
              <a:noFill/>
              <a:round/>
            </a:ln>
            <a:effectLst/>
          </c:spPr>
          <c:marker>
            <c:symbol val="circle"/>
            <c:size val="5"/>
            <c:spPr>
              <a:solidFill>
                <a:srgbClr val="FF9933"/>
              </a:solidFill>
              <a:ln w="9525">
                <a:solidFill>
                  <a:srgbClr val="FF9933"/>
                </a:solidFill>
              </a:ln>
              <a:effectLst/>
            </c:spPr>
          </c:marker>
          <c:errBars>
            <c:errDir val="x"/>
            <c:errBarType val="both"/>
            <c:errValType val="cust"/>
            <c:noEndCap val="0"/>
            <c:plus>
              <c:numRef>
                <c:f>'ME vs LN + wilcox test'!$Z$198</c:f>
                <c:numCache>
                  <c:formatCode>General</c:formatCode>
                  <c:ptCount val="1"/>
                  <c:pt idx="0">
                    <c:v>2.5474585216542436</c:v>
                  </c:pt>
                </c:numCache>
              </c:numRef>
            </c:plus>
            <c:minus>
              <c:numRef>
                <c:f>'ME vs LN + wilcox test'!$Z$198</c:f>
                <c:numCache>
                  <c:formatCode>General</c:formatCode>
                  <c:ptCount val="1"/>
                  <c:pt idx="0">
                    <c:v>2.5474585216542436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test'!$Y$198</c:f>
                <c:numCache>
                  <c:formatCode>General</c:formatCode>
                  <c:ptCount val="1"/>
                  <c:pt idx="0">
                    <c:v>3.0299638152179771</c:v>
                  </c:pt>
                </c:numCache>
              </c:numRef>
            </c:plus>
            <c:minus>
              <c:numRef>
                <c:f>'ME vs LN + wilcox test'!$Y$198</c:f>
                <c:numCache>
                  <c:formatCode>General</c:formatCode>
                  <c:ptCount val="1"/>
                  <c:pt idx="0">
                    <c:v>3.0299638152179771</c:v>
                  </c:pt>
                </c:numCache>
              </c:numRef>
            </c:minus>
            <c:spPr>
              <a:noFill/>
              <a:ln w="9525" cap="flat" cmpd="sng" algn="ctr">
                <a:solidFill>
                  <a:schemeClr val="tx1">
                    <a:lumMod val="65000"/>
                    <a:lumOff val="35000"/>
                  </a:schemeClr>
                </a:solidFill>
                <a:round/>
              </a:ln>
              <a:effectLst/>
            </c:spPr>
          </c:errBars>
          <c:xVal>
            <c:numRef>
              <c:f>'ME vs LN + wilcox test'!$Z$177</c:f>
              <c:numCache>
                <c:formatCode>0.000</c:formatCode>
                <c:ptCount val="1"/>
                <c:pt idx="0">
                  <c:v>33.470790833333339</c:v>
                </c:pt>
              </c:numCache>
            </c:numRef>
          </c:xVal>
          <c:yVal>
            <c:numRef>
              <c:f>'ME vs LN + wilcox test'!$Y$177</c:f>
              <c:numCache>
                <c:formatCode>0.000</c:formatCode>
                <c:ptCount val="1"/>
                <c:pt idx="0">
                  <c:v>42.672373966666669</c:v>
                </c:pt>
              </c:numCache>
            </c:numRef>
          </c:yVal>
          <c:smooth val="0"/>
          <c:extLst>
            <c:ext xmlns:c16="http://schemas.microsoft.com/office/drawing/2014/chart" uri="{C3380CC4-5D6E-409C-BE32-E72D297353CC}">
              <c16:uniqueId val="{00000000-CE28-4947-A469-94A284C86140}"/>
            </c:ext>
          </c:extLst>
        </c:ser>
        <c:ser>
          <c:idx val="1"/>
          <c:order val="1"/>
          <c:tx>
            <c:strRef>
              <c:f>'ME vs LN + wilcox test'!$X$180:$X$196</c:f>
              <c:strCache>
                <c:ptCount val="17"/>
                <c:pt idx="0">
                  <c:v>Masseter</c:v>
                </c:pt>
                <c:pt idx="1">
                  <c:v>Plantaris</c:v>
                </c:pt>
                <c:pt idx="2">
                  <c:v>Pec. Major </c:v>
                </c:pt>
                <c:pt idx="3">
                  <c:v>Intercostals </c:v>
                </c:pt>
                <c:pt idx="4">
                  <c:v>Diaphragm </c:v>
                </c:pt>
                <c:pt idx="5">
                  <c:v>Semitendinosus </c:v>
                </c:pt>
                <c:pt idx="6">
                  <c:v>Glut. Max</c:v>
                </c:pt>
                <c:pt idx="7">
                  <c:v>Lower trapezius </c:v>
                </c:pt>
                <c:pt idx="8">
                  <c:v>Soleus</c:v>
                </c:pt>
                <c:pt idx="9">
                  <c:v>Biceps femoris </c:v>
                </c:pt>
                <c:pt idx="10">
                  <c:v>Vastus medialis </c:v>
                </c:pt>
                <c:pt idx="11">
                  <c:v>Biceps brachii</c:v>
                </c:pt>
                <c:pt idx="12">
                  <c:v>Medial trapezius </c:v>
                </c:pt>
                <c:pt idx="13">
                  <c:v>Erecor spinae </c:v>
                </c:pt>
                <c:pt idx="14">
                  <c:v>EDL </c:v>
                </c:pt>
                <c:pt idx="15">
                  <c:v>Vastus lateris </c:v>
                </c:pt>
                <c:pt idx="16">
                  <c:v>Tibialis anterior </c:v>
                </c:pt>
              </c:strCache>
            </c:strRef>
          </c:tx>
          <c:spPr>
            <a:ln w="25400" cap="rnd">
              <a:noFill/>
              <a:round/>
            </a:ln>
            <a:effectLst/>
          </c:spPr>
          <c:marker>
            <c:symbol val="circle"/>
            <c:size val="5"/>
            <c:spPr>
              <a:solidFill>
                <a:schemeClr val="accent2"/>
              </a:solidFill>
              <a:ln w="9525">
                <a:solidFill>
                  <a:schemeClr val="accent2"/>
                </a:solidFill>
              </a:ln>
              <a:effectLst/>
            </c:spPr>
          </c:marker>
          <c:errBars>
            <c:errDir val="x"/>
            <c:errBarType val="both"/>
            <c:errValType val="cust"/>
            <c:noEndCap val="0"/>
            <c:plus>
              <c:numRef>
                <c:f>'ME vs LN + wilcox test'!$Z$201:$Z$217</c:f>
                <c:numCache>
                  <c:formatCode>General</c:formatCode>
                  <c:ptCount val="17"/>
                  <c:pt idx="0">
                    <c:v>4.0628888040052775</c:v>
                  </c:pt>
                  <c:pt idx="1">
                    <c:v>7.0808140553687915</c:v>
                  </c:pt>
                  <c:pt idx="2">
                    <c:v>0.69075065016048109</c:v>
                  </c:pt>
                  <c:pt idx="3">
                    <c:v>1.376927209585125</c:v>
                  </c:pt>
                  <c:pt idx="4">
                    <c:v>1.8383967055547827</c:v>
                  </c:pt>
                  <c:pt idx="5">
                    <c:v>0.8170006016636594</c:v>
                  </c:pt>
                  <c:pt idx="6">
                    <c:v>6.8349069666797178</c:v>
                  </c:pt>
                  <c:pt idx="7">
                    <c:v>5.8141158345972599</c:v>
                  </c:pt>
                  <c:pt idx="8">
                    <c:v>2.1208222585296785</c:v>
                  </c:pt>
                  <c:pt idx="9">
                    <c:v>5.4019690542074033</c:v>
                  </c:pt>
                  <c:pt idx="10">
                    <c:v>4.6444001315951038</c:v>
                  </c:pt>
                  <c:pt idx="11">
                    <c:v>6.6426969983035775</c:v>
                  </c:pt>
                  <c:pt idx="12">
                    <c:v>1.6021250944220942</c:v>
                  </c:pt>
                  <c:pt idx="13">
                    <c:v>1.3124324973702286</c:v>
                  </c:pt>
                  <c:pt idx="14">
                    <c:v>5.1265008091344066</c:v>
                  </c:pt>
                  <c:pt idx="15">
                    <c:v>0.5850594472089391</c:v>
                  </c:pt>
                  <c:pt idx="16">
                    <c:v>4.1999092721979121</c:v>
                  </c:pt>
                </c:numCache>
              </c:numRef>
            </c:plus>
            <c:minus>
              <c:numRef>
                <c:f>'ME vs LN + wilcox test'!$Z$201:$Z$217</c:f>
                <c:numCache>
                  <c:formatCode>General</c:formatCode>
                  <c:ptCount val="17"/>
                  <c:pt idx="0">
                    <c:v>4.0628888040052775</c:v>
                  </c:pt>
                  <c:pt idx="1">
                    <c:v>7.0808140553687915</c:v>
                  </c:pt>
                  <c:pt idx="2">
                    <c:v>0.69075065016048109</c:v>
                  </c:pt>
                  <c:pt idx="3">
                    <c:v>1.376927209585125</c:v>
                  </c:pt>
                  <c:pt idx="4">
                    <c:v>1.8383967055547827</c:v>
                  </c:pt>
                  <c:pt idx="5">
                    <c:v>0.8170006016636594</c:v>
                  </c:pt>
                  <c:pt idx="6">
                    <c:v>6.8349069666797178</c:v>
                  </c:pt>
                  <c:pt idx="7">
                    <c:v>5.8141158345972599</c:v>
                  </c:pt>
                  <c:pt idx="8">
                    <c:v>2.1208222585296785</c:v>
                  </c:pt>
                  <c:pt idx="9">
                    <c:v>5.4019690542074033</c:v>
                  </c:pt>
                  <c:pt idx="10">
                    <c:v>4.6444001315951038</c:v>
                  </c:pt>
                  <c:pt idx="11">
                    <c:v>6.6426969983035775</c:v>
                  </c:pt>
                  <c:pt idx="12">
                    <c:v>1.6021250944220942</c:v>
                  </c:pt>
                  <c:pt idx="13">
                    <c:v>1.3124324973702286</c:v>
                  </c:pt>
                  <c:pt idx="14">
                    <c:v>5.1265008091344066</c:v>
                  </c:pt>
                  <c:pt idx="15">
                    <c:v>0.5850594472089391</c:v>
                  </c:pt>
                  <c:pt idx="16">
                    <c:v>4.1999092721979121</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'ME vs LN + wilcox test'!$Y$201:$Y$217</c:f>
                <c:numCache>
                  <c:formatCode>General</c:formatCode>
                  <c:ptCount val="17"/>
                  <c:pt idx="0">
                    <c:v>6.4323052664583527</c:v>
                  </c:pt>
                  <c:pt idx="1">
                    <c:v>5.7962227742789656</c:v>
                  </c:pt>
                  <c:pt idx="2">
                    <c:v>0.3383328583259132</c:v>
                  </c:pt>
                  <c:pt idx="3">
                    <c:v>0.63440867346785812</c:v>
                  </c:pt>
                  <c:pt idx="4">
                    <c:v>2.0397776123846709</c:v>
                  </c:pt>
                  <c:pt idx="5">
                    <c:v>0.78512168384792635</c:v>
                  </c:pt>
                  <c:pt idx="6">
                    <c:v>1.9594655249608919</c:v>
                  </c:pt>
                  <c:pt idx="7">
                    <c:v>4.3433459745790932</c:v>
                  </c:pt>
                  <c:pt idx="8">
                    <c:v>3.8704774055682378</c:v>
                  </c:pt>
                  <c:pt idx="9">
                    <c:v>4.4459138510904301</c:v>
                  </c:pt>
                  <c:pt idx="10">
                    <c:v>7.0144475978617367</c:v>
                  </c:pt>
                  <c:pt idx="11">
                    <c:v>3.7401804369534077</c:v>
                  </c:pt>
                  <c:pt idx="12">
                    <c:v>6.1345438204425244</c:v>
                  </c:pt>
                  <c:pt idx="13">
                    <c:v>2.0516182842216586</c:v>
                  </c:pt>
                  <c:pt idx="14">
                    <c:v>0.67165318518192541</c:v>
                  </c:pt>
                  <c:pt idx="15">
                    <c:v>0.43969539760468918</c:v>
                  </c:pt>
                  <c:pt idx="16">
                    <c:v>5.2750213915172717</c:v>
                  </c:pt>
                </c:numCache>
              </c:numRef>
            </c:plus>
            <c:minus>
              <c:numRef>
                <c:f>'ME vs LN + wilcox test'!$Y$201:$Y$217</c:f>
                <c:numCache>
                  <c:formatCode>General</c:formatCode>
                  <c:ptCount val="17"/>
                  <c:pt idx="0">
                    <c:v>6.4323052664583527</c:v>
                  </c:pt>
                  <c:pt idx="1">
                    <c:v>5.7962227742789656</c:v>
                  </c:pt>
                  <c:pt idx="2">
                    <c:v>0.3383328583259132</c:v>
                  </c:pt>
                  <c:pt idx="3">
                    <c:v>0.63440867346785812</c:v>
                  </c:pt>
                  <c:pt idx="4">
                    <c:v>2.0397776123846709</c:v>
                  </c:pt>
                  <c:pt idx="5">
                    <c:v>0.78512168384792635</c:v>
                  </c:pt>
                  <c:pt idx="6">
                    <c:v>1.9594655249608919</c:v>
                  </c:pt>
                  <c:pt idx="7">
                    <c:v>4.3433459745790932</c:v>
                  </c:pt>
                  <c:pt idx="8">
                    <c:v>3.8704774055682378</c:v>
                  </c:pt>
                  <c:pt idx="9">
                    <c:v>4.4459138510904301</c:v>
                  </c:pt>
                  <c:pt idx="10">
                    <c:v>7.0144475978617367</c:v>
                  </c:pt>
                  <c:pt idx="11">
                    <c:v>3.7401804369534077</c:v>
                  </c:pt>
                  <c:pt idx="12">
                    <c:v>6.1345438204425244</c:v>
                  </c:pt>
                  <c:pt idx="13">
                    <c:v>2.0516182842216586</c:v>
                  </c:pt>
                  <c:pt idx="14">
                    <c:v>0.67165318518192541</c:v>
                  </c:pt>
                  <c:pt idx="15">
                    <c:v>0.43969539760468918</c:v>
                  </c:pt>
                  <c:pt idx="16">
                    <c:v>5.2750213915172717</c:v>
                  </c:pt>
                </c:numCache>
              </c:numRef>
            </c:minus>
            <c:spPr>
              <a:noFill/>
              <a:ln w="9525" cap="flat" cmpd="sng" algn="ctr">
                <a:solidFill>
                  <a:schemeClr val="tx1">
                    <a:lumMod val="65000"/>
                    <a:lumOff val="35000"/>
                  </a:schemeClr>
                </a:solidFill>
                <a:round/>
              </a:ln>
              <a:effectLst/>
            </c:spPr>
          </c:errBars>
          <c:xVal>
            <c:numRef>
              <c:f>'ME vs LN + wilcox test'!$Z$180:$Z$196</c:f>
              <c:numCache>
                <c:formatCode>0.000</c:formatCode>
                <c:ptCount val="17"/>
                <c:pt idx="0">
                  <c:v>51.482379300000005</c:v>
                </c:pt>
                <c:pt idx="1">
                  <c:v>39.974210800000002</c:v>
                </c:pt>
                <c:pt idx="2">
                  <c:v>5.5834993333333331</c:v>
                </c:pt>
                <c:pt idx="3">
                  <c:v>20.373731533333334</c:v>
                </c:pt>
                <c:pt idx="4">
                  <c:v>30.112768566666666</c:v>
                </c:pt>
                <c:pt idx="5">
                  <c:v>12.135029693333333</c:v>
                </c:pt>
                <c:pt idx="6">
                  <c:v>41.441389633333337</c:v>
                </c:pt>
                <c:pt idx="7">
                  <c:v>30.780352266666664</c:v>
                </c:pt>
                <c:pt idx="8">
                  <c:v>32.181475866666673</c:v>
                </c:pt>
                <c:pt idx="9">
                  <c:v>40.839465033333333</c:v>
                </c:pt>
                <c:pt idx="10">
                  <c:v>35.131876933333324</c:v>
                </c:pt>
                <c:pt idx="11">
                  <c:v>50.911848266666667</c:v>
                </c:pt>
                <c:pt idx="12">
                  <c:v>41.524775700000006</c:v>
                </c:pt>
                <c:pt idx="13">
                  <c:v>8.6647234333333323</c:v>
                </c:pt>
                <c:pt idx="14">
                  <c:v>10.588307286666666</c:v>
                </c:pt>
                <c:pt idx="15">
                  <c:v>5.4630747999999993</c:v>
                </c:pt>
                <c:pt idx="16">
                  <c:v>18.156969400000001</c:v>
                </c:pt>
              </c:numCache>
            </c:numRef>
          </c:xVal>
          <c:yVal>
            <c:numRef>
              <c:f>'ME vs LN + wilcox test'!$Y$180:$Y$196</c:f>
              <c:numCache>
                <c:formatCode>0.000</c:formatCode>
                <c:ptCount val="17"/>
                <c:pt idx="0">
                  <c:v>41.728883400000008</c:v>
                </c:pt>
                <c:pt idx="1">
                  <c:v>37.024998133333341</c:v>
                </c:pt>
                <c:pt idx="2">
                  <c:v>6.6277761233333337</c:v>
                </c:pt>
                <c:pt idx="3">
                  <c:v>22.109290700000003</c:v>
                </c:pt>
                <c:pt idx="4">
                  <c:v>33.178345399999998</c:v>
                </c:pt>
                <c:pt idx="5">
                  <c:v>12.898893599999999</c:v>
                </c:pt>
                <c:pt idx="6">
                  <c:v>42.862022799999998</c:v>
                </c:pt>
                <c:pt idx="7">
                  <c:v>33.229347566666668</c:v>
                </c:pt>
                <c:pt idx="8">
                  <c:v>33.351257600000004</c:v>
                </c:pt>
                <c:pt idx="9">
                  <c:v>45.828368233333329</c:v>
                </c:pt>
                <c:pt idx="10">
                  <c:v>51.826124000000007</c:v>
                </c:pt>
                <c:pt idx="11">
                  <c:v>62.631056799999996</c:v>
                </c:pt>
                <c:pt idx="12">
                  <c:v>42.282974900000006</c:v>
                </c:pt>
                <c:pt idx="13">
                  <c:v>9.1620688333333327</c:v>
                </c:pt>
                <c:pt idx="14">
                  <c:v>4.9771677500000004</c:v>
                </c:pt>
                <c:pt idx="15">
                  <c:v>5.2705539999999997</c:v>
                </c:pt>
                <c:pt idx="16">
                  <c:v>25.574268966666668</c:v>
                </c:pt>
              </c:numCache>
            </c:numRef>
          </c:yVal>
          <c:smooth val="0"/>
          <c:extLst>
            <c:ext xmlns:c16="http://schemas.microsoft.com/office/drawing/2014/chart" uri="{C3380CC4-5D6E-409C-BE32-E72D297353CC}">
              <c16:uniqueId val="{00000002-CE28-4947-A469-94A284C86140}"/>
            </c:ext>
          </c:extLst>
        </c:ser>
        <c:ser>
          <c:idx val="2"/>
          <c:order val="2"/>
          <c:tx>
            <c:strRef>
              <c:f>'ME vs LN + wilcox test'!$X$178:$X$179</c:f>
              <c:strCache>
                <c:ptCount val="2"/>
                <c:pt idx="0">
                  <c:v>Grastroc</c:v>
                </c:pt>
                <c:pt idx="1">
                  <c:v>Triceps </c:v>
                </c:pt>
              </c:strCache>
            </c:strRef>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errBars>
            <c:errDir val="x"/>
            <c:errBarType val="both"/>
            <c:errValType val="cust"/>
            <c:noEndCap val="0"/>
            <c:plus>
              <c:numRef>
                <c:f>'ME vs LN + wilcox test'!$Z$199:$Z$200</c:f>
                <c:numCache>
                  <c:formatCode>General</c:formatCode>
                  <c:ptCount val="2"/>
                  <c:pt idx="0">
                    <c:v>1.9817827261118763</c:v>
                  </c:pt>
                  <c:pt idx="1">
                    <c:v>0.95126053223418805</c:v>
                  </c:pt>
                </c:numCache>
              </c:numRef>
            </c:plus>
            <c:minus>
              <c:numRef>
                <c:f>'ME vs LN + wilcox test'!$Y$199:$Y$200</c:f>
                <c:numCache>
                  <c:formatCode>General</c:formatCode>
                  <c:ptCount val="2"/>
                  <c:pt idx="0">
                    <c:v>2.0581032279063041</c:v>
                  </c:pt>
                  <c:pt idx="1">
                    <c:v>3.1190824647529807</c:v>
                  </c:pt>
                </c:numCache>
              </c:numRef>
            </c:minus>
            <c:spPr>
              <a:noFill/>
              <a:ln w="952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'ME vs LN + wilcox test'!$Z$178:$Z$179</c:f>
              <c:numCache>
                <c:formatCode>0.000</c:formatCode>
                <c:ptCount val="2"/>
                <c:pt idx="0">
                  <c:v>20.66677116666667</c:v>
                </c:pt>
                <c:pt idx="1">
                  <c:v>8.0023885000000003</c:v>
                </c:pt>
              </c:numCache>
            </c:numRef>
          </c:xVal>
          <c:yVal>
            <c:numRef>
              <c:f>'ME vs LN + wilcox test'!$Y$178:$Y$179</c:f>
              <c:numCache>
                <c:formatCode>0.000</c:formatCode>
                <c:ptCount val="2"/>
                <c:pt idx="0">
                  <c:v>32.689120733333333</c:v>
                </c:pt>
                <c:pt idx="1">
                  <c:v>16.899543166666668</c:v>
                </c:pt>
              </c:numCache>
            </c:numRef>
          </c:yVal>
          <c:smooth val="0"/>
          <c:extLst>
            <c:ext xmlns:c16="http://schemas.microsoft.com/office/drawing/2014/chart" uri="{C3380CC4-5D6E-409C-BE32-E72D297353CC}">
              <c16:uniqueId val="{00000003-CE28-4947-A469-94A284C86140}"/>
            </c:ext>
          </c:extLst>
        </c:ser>
        <c:ser>
          <c:idx val="3"/>
          <c:order val="3"/>
          <c:tx>
            <c:v>Line of equality </c:v>
          </c:tx>
          <c:spPr>
            <a:ln w="25400" cap="rnd">
              <a:solidFill>
                <a:schemeClr val="bg1">
                  <a:lumMod val="65000"/>
                </a:schemeClr>
              </a:solidFill>
              <a:prstDash val="sysDot"/>
              <a:round/>
            </a:ln>
            <a:effectLst/>
          </c:spPr>
          <c:marker>
            <c:symbol val="circle"/>
            <c:size val="5"/>
            <c:spPr>
              <a:noFill/>
              <a:ln w="9525">
                <a:noFill/>
              </a:ln>
              <a:effectLst/>
            </c:spPr>
          </c:marker>
          <c:xVal>
            <c:numLit>
              <c:formatCode>General</c:formatCode>
              <c:ptCount val="2"/>
              <c:pt idx="0">
                <c:v>0</c:v>
              </c:pt>
              <c:pt idx="1">
                <c:v>70</c:v>
              </c:pt>
            </c:numLit>
          </c:xVal>
          <c:yVal>
            <c:numLit>
              <c:formatCode>General</c:formatCode>
              <c:ptCount val="2"/>
              <c:pt idx="0">
                <c:v>0</c:v>
              </c:pt>
              <c:pt idx="1">
                <c:v>70</c:v>
              </c:pt>
            </c:numLit>
          </c:yVal>
          <c:smooth val="0"/>
          <c:extLst>
            <c:ext xmlns:c16="http://schemas.microsoft.com/office/drawing/2014/chart" uri="{C3380CC4-5D6E-409C-BE32-E72D297353CC}">
              <c16:uniqueId val="{00000004-CE28-4947-A469-94A284C86140}"/>
            </c:ext>
          </c:extLst>
        </c:ser>
        <c:dLbls>
          <c:showLegendKey val="0"/>
          <c:showVal val="0"/>
          <c:showCatName val="0"/>
          <c:showSerName val="0"/>
          <c:showPercent val="0"/>
          <c:showBubbleSize val="0"/>
        </c:dLbls>
        <c:axId val="840385904"/>
        <c:axId val="840377048"/>
      </c:scatterChart>
      <c:valAx>
        <c:axId val="840385904"/>
        <c:scaling>
          <c:orientation val="minMax"/>
        </c:scaling>
        <c:delete val="0"/>
        <c:axPos val="b"/>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77048"/>
        <c:crosses val="autoZero"/>
        <c:crossBetween val="midCat"/>
      </c:valAx>
      <c:valAx>
        <c:axId val="840377048"/>
        <c:scaling>
          <c:orientation val="minMax"/>
        </c:scaling>
        <c:delete val="0"/>
        <c:axPos val="l"/>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8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12" Type="http://schemas.openxmlformats.org/officeDocument/2006/relationships/chart" Target="../charts/chart32.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5" Type="http://schemas.openxmlformats.org/officeDocument/2006/relationships/chart" Target="../charts/chart42.xml"/><Relationship Id="rId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31</xdr:col>
      <xdr:colOff>600714</xdr:colOff>
      <xdr:row>2</xdr:row>
      <xdr:rowOff>182016</xdr:rowOff>
    </xdr:from>
    <xdr:to>
      <xdr:col>40</xdr:col>
      <xdr:colOff>212911</xdr:colOff>
      <xdr:row>23</xdr:row>
      <xdr:rowOff>22412</xdr:rowOff>
    </xdr:to>
    <xdr:graphicFrame macro="">
      <xdr:nvGraphicFramePr>
        <xdr:cNvPr id="2" name="Chart 1">
          <a:extLst>
            <a:ext uri="{FF2B5EF4-FFF2-40B4-BE49-F238E27FC236}">
              <a16:creationId xmlns:a16="http://schemas.microsoft.com/office/drawing/2014/main" id="{42FFE0B3-C0B7-4EDD-BC17-B6CF63A96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13607</xdr:colOff>
      <xdr:row>2</xdr:row>
      <xdr:rowOff>179293</xdr:rowOff>
    </xdr:from>
    <xdr:to>
      <xdr:col>51</xdr:col>
      <xdr:colOff>11206</xdr:colOff>
      <xdr:row>23</xdr:row>
      <xdr:rowOff>11206</xdr:rowOff>
    </xdr:to>
    <xdr:graphicFrame macro="">
      <xdr:nvGraphicFramePr>
        <xdr:cNvPr id="3" name="Chart 2">
          <a:extLst>
            <a:ext uri="{FF2B5EF4-FFF2-40B4-BE49-F238E27FC236}">
              <a16:creationId xmlns:a16="http://schemas.microsoft.com/office/drawing/2014/main" id="{D186B071-F796-4A5E-93A5-CCC509666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599514</xdr:colOff>
      <xdr:row>44</xdr:row>
      <xdr:rowOff>12326</xdr:rowOff>
    </xdr:from>
    <xdr:to>
      <xdr:col>41</xdr:col>
      <xdr:colOff>0</xdr:colOff>
      <xdr:row>64</xdr:row>
      <xdr:rowOff>11205</xdr:rowOff>
    </xdr:to>
    <xdr:graphicFrame macro="">
      <xdr:nvGraphicFramePr>
        <xdr:cNvPr id="4" name="Chart 3">
          <a:extLst>
            <a:ext uri="{FF2B5EF4-FFF2-40B4-BE49-F238E27FC236}">
              <a16:creationId xmlns:a16="http://schemas.microsoft.com/office/drawing/2014/main" id="{5815A043-D20F-4C44-8700-AA5FAFF2F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605116</xdr:colOff>
      <xdr:row>44</xdr:row>
      <xdr:rowOff>1120</xdr:rowOff>
    </xdr:from>
    <xdr:to>
      <xdr:col>50</xdr:col>
      <xdr:colOff>605116</xdr:colOff>
      <xdr:row>64</xdr:row>
      <xdr:rowOff>11206</xdr:rowOff>
    </xdr:to>
    <xdr:graphicFrame macro="">
      <xdr:nvGraphicFramePr>
        <xdr:cNvPr id="5" name="Chart 4">
          <a:extLst>
            <a:ext uri="{FF2B5EF4-FFF2-40B4-BE49-F238E27FC236}">
              <a16:creationId xmlns:a16="http://schemas.microsoft.com/office/drawing/2014/main" id="{C205342F-32EF-4C18-AF77-9C3EA5B7F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22411</xdr:colOff>
      <xdr:row>88</xdr:row>
      <xdr:rowOff>1120</xdr:rowOff>
    </xdr:from>
    <xdr:to>
      <xdr:col>40</xdr:col>
      <xdr:colOff>605117</xdr:colOff>
      <xdr:row>108</xdr:row>
      <xdr:rowOff>11205</xdr:rowOff>
    </xdr:to>
    <xdr:graphicFrame macro="">
      <xdr:nvGraphicFramePr>
        <xdr:cNvPr id="6" name="Chart 5">
          <a:extLst>
            <a:ext uri="{FF2B5EF4-FFF2-40B4-BE49-F238E27FC236}">
              <a16:creationId xmlns:a16="http://schemas.microsoft.com/office/drawing/2014/main" id="{3AFCDB88-F23F-4B83-93D8-8BD556581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605116</xdr:colOff>
      <xdr:row>87</xdr:row>
      <xdr:rowOff>180414</xdr:rowOff>
    </xdr:from>
    <xdr:to>
      <xdr:col>51</xdr:col>
      <xdr:colOff>22412</xdr:colOff>
      <xdr:row>107</xdr:row>
      <xdr:rowOff>190499</xdr:rowOff>
    </xdr:to>
    <xdr:graphicFrame macro="">
      <xdr:nvGraphicFramePr>
        <xdr:cNvPr id="7" name="Chart 6">
          <a:extLst>
            <a:ext uri="{FF2B5EF4-FFF2-40B4-BE49-F238E27FC236}">
              <a16:creationId xmlns:a16="http://schemas.microsoft.com/office/drawing/2014/main" id="{542C6938-1DD9-4F86-B465-28FE7AFB2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16809</xdr:colOff>
      <xdr:row>132</xdr:row>
      <xdr:rowOff>12326</xdr:rowOff>
    </xdr:from>
    <xdr:to>
      <xdr:col>40</xdr:col>
      <xdr:colOff>582706</xdr:colOff>
      <xdr:row>154</xdr:row>
      <xdr:rowOff>11206</xdr:rowOff>
    </xdr:to>
    <xdr:graphicFrame macro="">
      <xdr:nvGraphicFramePr>
        <xdr:cNvPr id="8" name="Chart 7">
          <a:extLst>
            <a:ext uri="{FF2B5EF4-FFF2-40B4-BE49-F238E27FC236}">
              <a16:creationId xmlns:a16="http://schemas.microsoft.com/office/drawing/2014/main" id="{B51BFE13-4548-4524-B90B-8BB56DCD6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0</xdr:colOff>
      <xdr:row>131</xdr:row>
      <xdr:rowOff>169208</xdr:rowOff>
    </xdr:from>
    <xdr:to>
      <xdr:col>51</xdr:col>
      <xdr:colOff>22412</xdr:colOff>
      <xdr:row>153</xdr:row>
      <xdr:rowOff>168088</xdr:rowOff>
    </xdr:to>
    <xdr:graphicFrame macro="">
      <xdr:nvGraphicFramePr>
        <xdr:cNvPr id="9" name="Chart 8">
          <a:extLst>
            <a:ext uri="{FF2B5EF4-FFF2-40B4-BE49-F238E27FC236}">
              <a16:creationId xmlns:a16="http://schemas.microsoft.com/office/drawing/2014/main" id="{FF1593D0-D2E8-4529-B036-BDBCA72EF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11207</xdr:colOff>
      <xdr:row>175</xdr:row>
      <xdr:rowOff>1120</xdr:rowOff>
    </xdr:from>
    <xdr:to>
      <xdr:col>41</xdr:col>
      <xdr:colOff>0</xdr:colOff>
      <xdr:row>193</xdr:row>
      <xdr:rowOff>179294</xdr:rowOff>
    </xdr:to>
    <xdr:graphicFrame macro="">
      <xdr:nvGraphicFramePr>
        <xdr:cNvPr id="10" name="Chart 9">
          <a:extLst>
            <a:ext uri="{FF2B5EF4-FFF2-40B4-BE49-F238E27FC236}">
              <a16:creationId xmlns:a16="http://schemas.microsoft.com/office/drawing/2014/main" id="{A4B90195-BA33-4FEA-81F4-43F87E575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593912</xdr:colOff>
      <xdr:row>174</xdr:row>
      <xdr:rowOff>169208</xdr:rowOff>
    </xdr:from>
    <xdr:to>
      <xdr:col>51</xdr:col>
      <xdr:colOff>11206</xdr:colOff>
      <xdr:row>193</xdr:row>
      <xdr:rowOff>190499</xdr:rowOff>
    </xdr:to>
    <xdr:graphicFrame macro="">
      <xdr:nvGraphicFramePr>
        <xdr:cNvPr id="11" name="Chart 10">
          <a:extLst>
            <a:ext uri="{FF2B5EF4-FFF2-40B4-BE49-F238E27FC236}">
              <a16:creationId xmlns:a16="http://schemas.microsoft.com/office/drawing/2014/main" id="{4F6BC517-AC18-4245-BB1D-0DDF2BF78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599513</xdr:colOff>
      <xdr:row>219</xdr:row>
      <xdr:rowOff>180414</xdr:rowOff>
    </xdr:from>
    <xdr:to>
      <xdr:col>40</xdr:col>
      <xdr:colOff>598713</xdr:colOff>
      <xdr:row>241</xdr:row>
      <xdr:rowOff>190499</xdr:rowOff>
    </xdr:to>
    <xdr:graphicFrame macro="">
      <xdr:nvGraphicFramePr>
        <xdr:cNvPr id="12" name="Chart 11">
          <a:extLst>
            <a:ext uri="{FF2B5EF4-FFF2-40B4-BE49-F238E27FC236}">
              <a16:creationId xmlns:a16="http://schemas.microsoft.com/office/drawing/2014/main" id="{2D65B09C-919A-4909-8DB1-1369BA562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16808</xdr:colOff>
      <xdr:row>219</xdr:row>
      <xdr:rowOff>169208</xdr:rowOff>
    </xdr:from>
    <xdr:to>
      <xdr:col>50</xdr:col>
      <xdr:colOff>585106</xdr:colOff>
      <xdr:row>241</xdr:row>
      <xdr:rowOff>190499</xdr:rowOff>
    </xdr:to>
    <xdr:graphicFrame macro="">
      <xdr:nvGraphicFramePr>
        <xdr:cNvPr id="13" name="Chart 12">
          <a:extLst>
            <a:ext uri="{FF2B5EF4-FFF2-40B4-BE49-F238E27FC236}">
              <a16:creationId xmlns:a16="http://schemas.microsoft.com/office/drawing/2014/main" id="{E26E028F-78E6-4659-8EAD-333C93467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7693</xdr:colOff>
      <xdr:row>16</xdr:row>
      <xdr:rowOff>22131</xdr:rowOff>
    </xdr:from>
    <xdr:to>
      <xdr:col>20</xdr:col>
      <xdr:colOff>53738</xdr:colOff>
      <xdr:row>30</xdr:row>
      <xdr:rowOff>87940</xdr:rowOff>
    </xdr:to>
    <xdr:graphicFrame macro="">
      <xdr:nvGraphicFramePr>
        <xdr:cNvPr id="2" name="Chart 1">
          <a:extLst>
            <a:ext uri="{FF2B5EF4-FFF2-40B4-BE49-F238E27FC236}">
              <a16:creationId xmlns:a16="http://schemas.microsoft.com/office/drawing/2014/main" id="{0A7ED91F-9ED8-4868-AE5B-6ED111E9E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841613</xdr:colOff>
      <xdr:row>1</xdr:row>
      <xdr:rowOff>3947</xdr:rowOff>
    </xdr:from>
    <xdr:to>
      <xdr:col>20</xdr:col>
      <xdr:colOff>319621</xdr:colOff>
      <xdr:row>15</xdr:row>
      <xdr:rowOff>69756</xdr:rowOff>
    </xdr:to>
    <xdr:graphicFrame macro="">
      <xdr:nvGraphicFramePr>
        <xdr:cNvPr id="3" name="Chart 2">
          <a:extLst>
            <a:ext uri="{FF2B5EF4-FFF2-40B4-BE49-F238E27FC236}">
              <a16:creationId xmlns:a16="http://schemas.microsoft.com/office/drawing/2014/main" id="{A5FC8FE5-ECCD-4817-B634-866C5DD6B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17316</xdr:colOff>
      <xdr:row>3</xdr:row>
      <xdr:rowOff>169718</xdr:rowOff>
    </xdr:from>
    <xdr:to>
      <xdr:col>45</xdr:col>
      <xdr:colOff>588818</xdr:colOff>
      <xdr:row>40</xdr:row>
      <xdr:rowOff>17318</xdr:rowOff>
    </xdr:to>
    <xdr:graphicFrame macro="">
      <xdr:nvGraphicFramePr>
        <xdr:cNvPr id="2" name="Chart 1">
          <a:extLst>
            <a:ext uri="{FF2B5EF4-FFF2-40B4-BE49-F238E27FC236}">
              <a16:creationId xmlns:a16="http://schemas.microsoft.com/office/drawing/2014/main" id="{D4C14800-7338-41C3-A4E9-E54194FB0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597476</xdr:colOff>
      <xdr:row>42</xdr:row>
      <xdr:rowOff>173182</xdr:rowOff>
    </xdr:from>
    <xdr:to>
      <xdr:col>46</xdr:col>
      <xdr:colOff>1</xdr:colOff>
      <xdr:row>81</xdr:row>
      <xdr:rowOff>34636</xdr:rowOff>
    </xdr:to>
    <xdr:graphicFrame macro="">
      <xdr:nvGraphicFramePr>
        <xdr:cNvPr id="3" name="Chart 2">
          <a:extLst>
            <a:ext uri="{FF2B5EF4-FFF2-40B4-BE49-F238E27FC236}">
              <a16:creationId xmlns:a16="http://schemas.microsoft.com/office/drawing/2014/main" id="{CE30DC60-433D-4E19-A1DD-EE0D7C532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8657</xdr:colOff>
      <xdr:row>85</xdr:row>
      <xdr:rowOff>169718</xdr:rowOff>
    </xdr:from>
    <xdr:to>
      <xdr:col>45</xdr:col>
      <xdr:colOff>554181</xdr:colOff>
      <xdr:row>128</xdr:row>
      <xdr:rowOff>0</xdr:rowOff>
    </xdr:to>
    <xdr:graphicFrame macro="">
      <xdr:nvGraphicFramePr>
        <xdr:cNvPr id="4" name="Chart 3">
          <a:extLst>
            <a:ext uri="{FF2B5EF4-FFF2-40B4-BE49-F238E27FC236}">
              <a16:creationId xmlns:a16="http://schemas.microsoft.com/office/drawing/2014/main" id="{69E573C2-B99B-48BD-8E84-19959C478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25975</xdr:colOff>
      <xdr:row>132</xdr:row>
      <xdr:rowOff>0</xdr:rowOff>
    </xdr:from>
    <xdr:to>
      <xdr:col>45</xdr:col>
      <xdr:colOff>588817</xdr:colOff>
      <xdr:row>171</xdr:row>
      <xdr:rowOff>0</xdr:rowOff>
    </xdr:to>
    <xdr:graphicFrame macro="">
      <xdr:nvGraphicFramePr>
        <xdr:cNvPr id="5" name="Chart 4">
          <a:extLst>
            <a:ext uri="{FF2B5EF4-FFF2-40B4-BE49-F238E27FC236}">
              <a16:creationId xmlns:a16="http://schemas.microsoft.com/office/drawing/2014/main" id="{F8165081-E846-4F0B-8264-33CE8B04A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8658</xdr:colOff>
      <xdr:row>173</xdr:row>
      <xdr:rowOff>169716</xdr:rowOff>
    </xdr:from>
    <xdr:to>
      <xdr:col>45</xdr:col>
      <xdr:colOff>588819</xdr:colOff>
      <xdr:row>216</xdr:row>
      <xdr:rowOff>190499</xdr:rowOff>
    </xdr:to>
    <xdr:graphicFrame macro="">
      <xdr:nvGraphicFramePr>
        <xdr:cNvPr id="6" name="Chart 5">
          <a:extLst>
            <a:ext uri="{FF2B5EF4-FFF2-40B4-BE49-F238E27FC236}">
              <a16:creationId xmlns:a16="http://schemas.microsoft.com/office/drawing/2014/main" id="{205C5FED-3785-47A5-B760-ADE619814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580157</xdr:colOff>
      <xdr:row>218</xdr:row>
      <xdr:rowOff>187036</xdr:rowOff>
    </xdr:from>
    <xdr:to>
      <xdr:col>45</xdr:col>
      <xdr:colOff>571500</xdr:colOff>
      <xdr:row>262</xdr:row>
      <xdr:rowOff>17318</xdr:rowOff>
    </xdr:to>
    <xdr:graphicFrame macro="">
      <xdr:nvGraphicFramePr>
        <xdr:cNvPr id="7" name="Chart 6">
          <a:extLst>
            <a:ext uri="{FF2B5EF4-FFF2-40B4-BE49-F238E27FC236}">
              <a16:creationId xmlns:a16="http://schemas.microsoft.com/office/drawing/2014/main" id="{E610C63D-8FCA-40C0-8275-58EE0E338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37</xdr:col>
      <xdr:colOff>17318</xdr:colOff>
      <xdr:row>15</xdr:row>
      <xdr:rowOff>166007</xdr:rowOff>
    </xdr:from>
    <xdr:to>
      <xdr:col>44</xdr:col>
      <xdr:colOff>346364</xdr:colOff>
      <xdr:row>30</xdr:row>
      <xdr:rowOff>51707</xdr:rowOff>
    </xdr:to>
    <xdr:graphicFrame macro="">
      <xdr:nvGraphicFramePr>
        <xdr:cNvPr id="2" name="Chart 1">
          <a:extLst>
            <a:ext uri="{FF2B5EF4-FFF2-40B4-BE49-F238E27FC236}">
              <a16:creationId xmlns:a16="http://schemas.microsoft.com/office/drawing/2014/main" id="{BC239551-BC36-4502-85A7-77DE12ED1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611082</xdr:colOff>
      <xdr:row>15</xdr:row>
      <xdr:rowOff>162297</xdr:rowOff>
    </xdr:from>
    <xdr:to>
      <xdr:col>36</xdr:col>
      <xdr:colOff>327806</xdr:colOff>
      <xdr:row>30</xdr:row>
      <xdr:rowOff>47997</xdr:rowOff>
    </xdr:to>
    <xdr:graphicFrame macro="">
      <xdr:nvGraphicFramePr>
        <xdr:cNvPr id="3" name="Chart 2">
          <a:extLst>
            <a:ext uri="{FF2B5EF4-FFF2-40B4-BE49-F238E27FC236}">
              <a16:creationId xmlns:a16="http://schemas.microsoft.com/office/drawing/2014/main" id="{BE1D264A-68CB-493C-9452-862601F3B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6802</xdr:colOff>
      <xdr:row>55</xdr:row>
      <xdr:rowOff>179615</xdr:rowOff>
    </xdr:from>
    <xdr:to>
      <xdr:col>43</xdr:col>
      <xdr:colOff>292552</xdr:colOff>
      <xdr:row>70</xdr:row>
      <xdr:rowOff>65315</xdr:rowOff>
    </xdr:to>
    <xdr:graphicFrame macro="">
      <xdr:nvGraphicFramePr>
        <xdr:cNvPr id="4" name="Chart 3">
          <a:extLst>
            <a:ext uri="{FF2B5EF4-FFF2-40B4-BE49-F238E27FC236}">
              <a16:creationId xmlns:a16="http://schemas.microsoft.com/office/drawing/2014/main" id="{C14FA3C9-3160-43C8-8B5A-FCC399E65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34017</xdr:colOff>
      <xdr:row>56</xdr:row>
      <xdr:rowOff>16329</xdr:rowOff>
    </xdr:from>
    <xdr:to>
      <xdr:col>35</xdr:col>
      <xdr:colOff>319767</xdr:colOff>
      <xdr:row>70</xdr:row>
      <xdr:rowOff>92529</xdr:rowOff>
    </xdr:to>
    <xdr:graphicFrame macro="">
      <xdr:nvGraphicFramePr>
        <xdr:cNvPr id="5" name="Chart 4">
          <a:extLst>
            <a:ext uri="{FF2B5EF4-FFF2-40B4-BE49-F238E27FC236}">
              <a16:creationId xmlns:a16="http://schemas.microsoft.com/office/drawing/2014/main" id="{A10721D4-BE71-459F-B1C1-A66E951F2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28574</xdr:colOff>
      <xdr:row>98</xdr:row>
      <xdr:rowOff>0</xdr:rowOff>
    </xdr:from>
    <xdr:to>
      <xdr:col>44</xdr:col>
      <xdr:colOff>314324</xdr:colOff>
      <xdr:row>112</xdr:row>
      <xdr:rowOff>70757</xdr:rowOff>
    </xdr:to>
    <xdr:graphicFrame macro="">
      <xdr:nvGraphicFramePr>
        <xdr:cNvPr id="6" name="Chart 5">
          <a:extLst>
            <a:ext uri="{FF2B5EF4-FFF2-40B4-BE49-F238E27FC236}">
              <a16:creationId xmlns:a16="http://schemas.microsoft.com/office/drawing/2014/main" id="{481EB527-03E9-4744-8600-3B3717278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6802</xdr:colOff>
      <xdr:row>98</xdr:row>
      <xdr:rowOff>2722</xdr:rowOff>
    </xdr:from>
    <xdr:to>
      <xdr:col>36</xdr:col>
      <xdr:colOff>292552</xdr:colOff>
      <xdr:row>112</xdr:row>
      <xdr:rowOff>73479</xdr:rowOff>
    </xdr:to>
    <xdr:graphicFrame macro="">
      <xdr:nvGraphicFramePr>
        <xdr:cNvPr id="7" name="Chart 6">
          <a:extLst>
            <a:ext uri="{FF2B5EF4-FFF2-40B4-BE49-F238E27FC236}">
              <a16:creationId xmlns:a16="http://schemas.microsoft.com/office/drawing/2014/main" id="{41127B5A-CA50-4A38-A21E-3F142997B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20410</xdr:colOff>
      <xdr:row>142</xdr:row>
      <xdr:rowOff>179614</xdr:rowOff>
    </xdr:from>
    <xdr:to>
      <xdr:col>44</xdr:col>
      <xdr:colOff>306160</xdr:colOff>
      <xdr:row>157</xdr:row>
      <xdr:rowOff>65314</xdr:rowOff>
    </xdr:to>
    <xdr:graphicFrame macro="">
      <xdr:nvGraphicFramePr>
        <xdr:cNvPr id="8" name="Chart 7">
          <a:extLst>
            <a:ext uri="{FF2B5EF4-FFF2-40B4-BE49-F238E27FC236}">
              <a16:creationId xmlns:a16="http://schemas.microsoft.com/office/drawing/2014/main" id="{4D410B8D-B259-43CD-982D-017FC3D82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605517</xdr:colOff>
      <xdr:row>142</xdr:row>
      <xdr:rowOff>179615</xdr:rowOff>
    </xdr:from>
    <xdr:to>
      <xdr:col>35</xdr:col>
      <xdr:colOff>278946</xdr:colOff>
      <xdr:row>157</xdr:row>
      <xdr:rowOff>65315</xdr:rowOff>
    </xdr:to>
    <xdr:graphicFrame macro="">
      <xdr:nvGraphicFramePr>
        <xdr:cNvPr id="9" name="Chart 8">
          <a:extLst>
            <a:ext uri="{FF2B5EF4-FFF2-40B4-BE49-F238E27FC236}">
              <a16:creationId xmlns:a16="http://schemas.microsoft.com/office/drawing/2014/main" id="{B75D9EC2-1440-49F9-A084-D91E6D930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6801</xdr:colOff>
      <xdr:row>185</xdr:row>
      <xdr:rowOff>2723</xdr:rowOff>
    </xdr:from>
    <xdr:to>
      <xdr:col>43</xdr:col>
      <xdr:colOff>292551</xdr:colOff>
      <xdr:row>199</xdr:row>
      <xdr:rowOff>78923</xdr:rowOff>
    </xdr:to>
    <xdr:graphicFrame macro="">
      <xdr:nvGraphicFramePr>
        <xdr:cNvPr id="10" name="Chart 9">
          <a:extLst>
            <a:ext uri="{FF2B5EF4-FFF2-40B4-BE49-F238E27FC236}">
              <a16:creationId xmlns:a16="http://schemas.microsoft.com/office/drawing/2014/main" id="{22C08912-F953-4295-85E8-5FCAB2DA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605516</xdr:colOff>
      <xdr:row>184</xdr:row>
      <xdr:rowOff>179613</xdr:rowOff>
    </xdr:from>
    <xdr:to>
      <xdr:col>35</xdr:col>
      <xdr:colOff>278945</xdr:colOff>
      <xdr:row>199</xdr:row>
      <xdr:rowOff>65313</xdr:rowOff>
    </xdr:to>
    <xdr:graphicFrame macro="">
      <xdr:nvGraphicFramePr>
        <xdr:cNvPr id="11" name="Chart 10">
          <a:extLst>
            <a:ext uri="{FF2B5EF4-FFF2-40B4-BE49-F238E27FC236}">
              <a16:creationId xmlns:a16="http://schemas.microsoft.com/office/drawing/2014/main" id="{80CB6A5C-2F2C-4EE3-8BF1-3E65B2A80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36</xdr:col>
      <xdr:colOff>20410</xdr:colOff>
      <xdr:row>228</xdr:row>
      <xdr:rowOff>16328</xdr:rowOff>
    </xdr:from>
    <xdr:to>
      <xdr:col>43</xdr:col>
      <xdr:colOff>306160</xdr:colOff>
      <xdr:row>242</xdr:row>
      <xdr:rowOff>92528</xdr:rowOff>
    </xdr:to>
    <xdr:graphicFrame macro="">
      <xdr:nvGraphicFramePr>
        <xdr:cNvPr id="12" name="Chart 11">
          <a:extLst>
            <a:ext uri="{FF2B5EF4-FFF2-40B4-BE49-F238E27FC236}">
              <a16:creationId xmlns:a16="http://schemas.microsoft.com/office/drawing/2014/main" id="{AEBC0667-4119-42E9-A110-2A8995B7E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591911</xdr:colOff>
      <xdr:row>227</xdr:row>
      <xdr:rowOff>179615</xdr:rowOff>
    </xdr:from>
    <xdr:to>
      <xdr:col>35</xdr:col>
      <xdr:colOff>265340</xdr:colOff>
      <xdr:row>242</xdr:row>
      <xdr:rowOff>65315</xdr:rowOff>
    </xdr:to>
    <xdr:graphicFrame macro="">
      <xdr:nvGraphicFramePr>
        <xdr:cNvPr id="13" name="Chart 12">
          <a:extLst>
            <a:ext uri="{FF2B5EF4-FFF2-40B4-BE49-F238E27FC236}">
              <a16:creationId xmlns:a16="http://schemas.microsoft.com/office/drawing/2014/main" id="{4368022E-8409-4A50-A24E-76B33C2F5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19049</xdr:colOff>
      <xdr:row>28</xdr:row>
      <xdr:rowOff>14285</xdr:rowOff>
    </xdr:from>
    <xdr:to>
      <xdr:col>43</xdr:col>
      <xdr:colOff>13607</xdr:colOff>
      <xdr:row>61</xdr:row>
      <xdr:rowOff>40820</xdr:rowOff>
    </xdr:to>
    <xdr:graphicFrame macro="">
      <xdr:nvGraphicFramePr>
        <xdr:cNvPr id="5" name="Chart 4">
          <a:extLst>
            <a:ext uri="{FF2B5EF4-FFF2-40B4-BE49-F238E27FC236}">
              <a16:creationId xmlns:a16="http://schemas.microsoft.com/office/drawing/2014/main" id="{3A47869B-BB5E-43DD-A947-9C9DAF5D6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20409</xdr:colOff>
      <xdr:row>71</xdr:row>
      <xdr:rowOff>179614</xdr:rowOff>
    </xdr:from>
    <xdr:to>
      <xdr:col>43</xdr:col>
      <xdr:colOff>27213</xdr:colOff>
      <xdr:row>105</xdr:row>
      <xdr:rowOff>27213</xdr:rowOff>
    </xdr:to>
    <xdr:graphicFrame macro="">
      <xdr:nvGraphicFramePr>
        <xdr:cNvPr id="2" name="Chart 1">
          <a:extLst>
            <a:ext uri="{FF2B5EF4-FFF2-40B4-BE49-F238E27FC236}">
              <a16:creationId xmlns:a16="http://schemas.microsoft.com/office/drawing/2014/main" id="{ECEC7A10-AFB9-49B9-B7D6-EB28E4009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129266</xdr:colOff>
      <xdr:row>121</xdr:row>
      <xdr:rowOff>29935</xdr:rowOff>
    </xdr:from>
    <xdr:to>
      <xdr:col>43</xdr:col>
      <xdr:colOff>13606</xdr:colOff>
      <xdr:row>149</xdr:row>
      <xdr:rowOff>13606</xdr:rowOff>
    </xdr:to>
    <xdr:graphicFrame macro="">
      <xdr:nvGraphicFramePr>
        <xdr:cNvPr id="3" name="Chart 2">
          <a:extLst>
            <a:ext uri="{FF2B5EF4-FFF2-40B4-BE49-F238E27FC236}">
              <a16:creationId xmlns:a16="http://schemas.microsoft.com/office/drawing/2014/main" id="{1179292C-D437-44AB-ACA3-DFB9A2AAD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278945</xdr:colOff>
      <xdr:row>167</xdr:row>
      <xdr:rowOff>16329</xdr:rowOff>
    </xdr:from>
    <xdr:to>
      <xdr:col>43</xdr:col>
      <xdr:colOff>54427</xdr:colOff>
      <xdr:row>201</xdr:row>
      <xdr:rowOff>13607</xdr:rowOff>
    </xdr:to>
    <xdr:graphicFrame macro="">
      <xdr:nvGraphicFramePr>
        <xdr:cNvPr id="4" name="Chart 3">
          <a:extLst>
            <a:ext uri="{FF2B5EF4-FFF2-40B4-BE49-F238E27FC236}">
              <a16:creationId xmlns:a16="http://schemas.microsoft.com/office/drawing/2014/main" id="{6B7C8585-CE5B-4BC4-932E-68AA32656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238125</xdr:colOff>
      <xdr:row>211</xdr:row>
      <xdr:rowOff>70757</xdr:rowOff>
    </xdr:from>
    <xdr:to>
      <xdr:col>39</xdr:col>
      <xdr:colOff>870858</xdr:colOff>
      <xdr:row>236</xdr:row>
      <xdr:rowOff>95251</xdr:rowOff>
    </xdr:to>
    <xdr:graphicFrame macro="">
      <xdr:nvGraphicFramePr>
        <xdr:cNvPr id="6" name="Chart 5">
          <a:extLst>
            <a:ext uri="{FF2B5EF4-FFF2-40B4-BE49-F238E27FC236}">
              <a16:creationId xmlns:a16="http://schemas.microsoft.com/office/drawing/2014/main" id="{9928899D-DD05-47EB-8C4D-8AA89C6E8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612320</xdr:colOff>
      <xdr:row>28</xdr:row>
      <xdr:rowOff>33336</xdr:rowOff>
    </xdr:from>
    <xdr:to>
      <xdr:col>43</xdr:col>
      <xdr:colOff>462643</xdr:colOff>
      <xdr:row>52</xdr:row>
      <xdr:rowOff>40821</xdr:rowOff>
    </xdr:to>
    <xdr:graphicFrame macro="">
      <xdr:nvGraphicFramePr>
        <xdr:cNvPr id="2" name="Chart 1">
          <a:extLst>
            <a:ext uri="{FF2B5EF4-FFF2-40B4-BE49-F238E27FC236}">
              <a16:creationId xmlns:a16="http://schemas.microsoft.com/office/drawing/2014/main" id="{859C30D8-B83C-4ECF-8616-2548A939B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19050</xdr:colOff>
      <xdr:row>73</xdr:row>
      <xdr:rowOff>166687</xdr:rowOff>
    </xdr:from>
    <xdr:to>
      <xdr:col>44</xdr:col>
      <xdr:colOff>503464</xdr:colOff>
      <xdr:row>102</xdr:row>
      <xdr:rowOff>149679</xdr:rowOff>
    </xdr:to>
    <xdr:graphicFrame macro="">
      <xdr:nvGraphicFramePr>
        <xdr:cNvPr id="3" name="Chart 2">
          <a:extLst>
            <a:ext uri="{FF2B5EF4-FFF2-40B4-BE49-F238E27FC236}">
              <a16:creationId xmlns:a16="http://schemas.microsoft.com/office/drawing/2014/main" id="{101C8ACA-91D5-41A0-A5E5-304EC11E9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120</xdr:row>
      <xdr:rowOff>166687</xdr:rowOff>
    </xdr:from>
    <xdr:to>
      <xdr:col>43</xdr:col>
      <xdr:colOff>585108</xdr:colOff>
      <xdr:row>151</xdr:row>
      <xdr:rowOff>13607</xdr:rowOff>
    </xdr:to>
    <xdr:graphicFrame macro="">
      <xdr:nvGraphicFramePr>
        <xdr:cNvPr id="4" name="Chart 3">
          <a:extLst>
            <a:ext uri="{FF2B5EF4-FFF2-40B4-BE49-F238E27FC236}">
              <a16:creationId xmlns:a16="http://schemas.microsoft.com/office/drawing/2014/main" id="{6A0245CD-981A-4C62-BF00-B1C3FB6AF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28574</xdr:colOff>
      <xdr:row>167</xdr:row>
      <xdr:rowOff>4761</xdr:rowOff>
    </xdr:from>
    <xdr:to>
      <xdr:col>45</xdr:col>
      <xdr:colOff>13606</xdr:colOff>
      <xdr:row>191</xdr:row>
      <xdr:rowOff>13606</xdr:rowOff>
    </xdr:to>
    <xdr:graphicFrame macro="">
      <xdr:nvGraphicFramePr>
        <xdr:cNvPr id="5" name="Chart 4">
          <a:extLst>
            <a:ext uri="{FF2B5EF4-FFF2-40B4-BE49-F238E27FC236}">
              <a16:creationId xmlns:a16="http://schemas.microsoft.com/office/drawing/2014/main" id="{2EE03E73-8440-4427-8D42-BDBBDBCF1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212</xdr:row>
      <xdr:rowOff>176212</xdr:rowOff>
    </xdr:from>
    <xdr:to>
      <xdr:col>45</xdr:col>
      <xdr:colOff>598715</xdr:colOff>
      <xdr:row>242</xdr:row>
      <xdr:rowOff>27214</xdr:rowOff>
    </xdr:to>
    <xdr:graphicFrame macro="">
      <xdr:nvGraphicFramePr>
        <xdr:cNvPr id="6" name="Chart 5">
          <a:extLst>
            <a:ext uri="{FF2B5EF4-FFF2-40B4-BE49-F238E27FC236}">
              <a16:creationId xmlns:a16="http://schemas.microsoft.com/office/drawing/2014/main" id="{97404972-C6C0-4B79-AF89-3093AFC0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9BE3-58A5-4390-8CB7-B7DCFA508F30}">
  <dimension ref="A1:AF262"/>
  <sheetViews>
    <sheetView topLeftCell="AE1" zoomScale="55" zoomScaleNormal="55" workbookViewId="0">
      <selection activeCell="AH116" sqref="AH116"/>
    </sheetView>
  </sheetViews>
  <sheetFormatPr defaultRowHeight="14.4" x14ac:dyDescent="0.3"/>
  <cols>
    <col min="22" max="23" width="15.44140625" bestFit="1" customWidth="1"/>
    <col min="24" max="24" width="16.33203125" bestFit="1" customWidth="1"/>
    <col min="25" max="25" width="20.44140625" bestFit="1" customWidth="1"/>
    <col min="26" max="26" width="20" bestFit="1" customWidth="1"/>
    <col min="27" max="27" width="17.109375" bestFit="1" customWidth="1"/>
    <col min="28" max="28" width="16.33203125" bestFit="1" customWidth="1"/>
    <col min="29" max="30" width="18.5546875" bestFit="1" customWidth="1"/>
    <col min="31" max="31" width="20" bestFit="1" customWidth="1"/>
  </cols>
  <sheetData>
    <row r="1" spans="1:31" x14ac:dyDescent="0.3">
      <c r="A1" t="s">
        <v>0</v>
      </c>
      <c r="X1" s="41" t="s">
        <v>0</v>
      </c>
      <c r="Y1" t="s">
        <v>110</v>
      </c>
      <c r="AD1" t="s">
        <v>104</v>
      </c>
    </row>
    <row r="2" spans="1:31" x14ac:dyDescent="0.3">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106</v>
      </c>
      <c r="X2" s="41" t="s">
        <v>55</v>
      </c>
      <c r="Y2" s="42" t="s">
        <v>56</v>
      </c>
      <c r="Z2" s="42" t="s">
        <v>58</v>
      </c>
      <c r="AB2" s="42"/>
      <c r="AC2" s="45" t="s">
        <v>0</v>
      </c>
      <c r="AD2" s="42" t="s">
        <v>112</v>
      </c>
      <c r="AE2" s="42" t="s">
        <v>111</v>
      </c>
    </row>
    <row r="3" spans="1:31" x14ac:dyDescent="0.3">
      <c r="A3" t="s">
        <v>22</v>
      </c>
      <c r="B3">
        <v>32.94014</v>
      </c>
      <c r="C3">
        <v>33.707278000000002</v>
      </c>
      <c r="D3">
        <v>34.190106999999998</v>
      </c>
      <c r="E3">
        <v>42.71157800000001</v>
      </c>
      <c r="F3">
        <v>19.5064806666667</v>
      </c>
      <c r="G3">
        <v>40.69565466666667</v>
      </c>
      <c r="H3">
        <v>20.393203333333336</v>
      </c>
      <c r="I3">
        <v>25.93285666666667</v>
      </c>
      <c r="J3">
        <v>28.327385999999997</v>
      </c>
      <c r="K3">
        <v>14.818572666666668</v>
      </c>
      <c r="L3">
        <v>29.534576666666663</v>
      </c>
      <c r="M3">
        <v>32.873966666666661</v>
      </c>
      <c r="N3">
        <v>25.142085333333334</v>
      </c>
      <c r="O3">
        <v>19.64544466666667</v>
      </c>
      <c r="P3">
        <v>31.569406666666669</v>
      </c>
      <c r="R3">
        <v>26.128067999999995</v>
      </c>
      <c r="S3">
        <v>10.470512000000001</v>
      </c>
      <c r="T3">
        <v>39.231333333333339</v>
      </c>
      <c r="U3">
        <v>15.195288</v>
      </c>
      <c r="V3" t="s">
        <v>70</v>
      </c>
      <c r="W3" s="48" t="s">
        <v>107</v>
      </c>
      <c r="X3" s="48" t="s">
        <v>4</v>
      </c>
      <c r="Y3" s="49">
        <f>'Highlanders vs Lowlanders'!X6</f>
        <v>32.63219766666667</v>
      </c>
      <c r="Z3" s="49">
        <f>'Highlanders vs Lowlanders'!Z6</f>
        <v>27.629635466666667</v>
      </c>
      <c r="AC3" s="48" t="s">
        <v>113</v>
      </c>
      <c r="AD3" s="49">
        <v>76.320068666666657</v>
      </c>
      <c r="AE3" s="49">
        <v>61.129507333333343</v>
      </c>
    </row>
    <row r="4" spans="1:31" x14ac:dyDescent="0.3">
      <c r="A4" t="s">
        <v>23</v>
      </c>
      <c r="B4">
        <v>42.188808666666674</v>
      </c>
      <c r="C4">
        <v>21.120164666666668</v>
      </c>
      <c r="D4">
        <v>34.158438333333336</v>
      </c>
      <c r="E4">
        <v>39.386367999999997</v>
      </c>
      <c r="F4">
        <v>34.097700666666668</v>
      </c>
      <c r="G4">
        <v>55.353520666666668</v>
      </c>
      <c r="H4">
        <v>31.284861333333328</v>
      </c>
      <c r="I4">
        <v>17.721218666666669</v>
      </c>
      <c r="J4">
        <v>29.376705999999995</v>
      </c>
      <c r="K4">
        <v>42.034719333333328</v>
      </c>
      <c r="L4">
        <v>29.313841333333336</v>
      </c>
      <c r="M4">
        <v>18.80977</v>
      </c>
      <c r="N4">
        <v>41.650914</v>
      </c>
      <c r="O4">
        <v>35.462289333333324</v>
      </c>
      <c r="P4">
        <v>23.193753333333337</v>
      </c>
      <c r="Q4">
        <v>24.886845333333333</v>
      </c>
      <c r="R4">
        <v>19.307487999999999</v>
      </c>
      <c r="S4">
        <v>27.713391999999999</v>
      </c>
      <c r="T4">
        <v>17.739179999999998</v>
      </c>
      <c r="U4">
        <v>14.472108000000002</v>
      </c>
      <c r="V4" t="s">
        <v>73</v>
      </c>
      <c r="W4" s="52" t="s">
        <v>108</v>
      </c>
      <c r="X4" s="48" t="s">
        <v>7</v>
      </c>
      <c r="Y4" s="49">
        <f>'Highlanders vs Lowlanders'!X9</f>
        <v>83.707281466666672</v>
      </c>
      <c r="Z4" s="49">
        <f>'Highlanders vs Lowlanders'!Z9</f>
        <v>58.552055999999993</v>
      </c>
      <c r="AC4" s="48" t="s">
        <v>114</v>
      </c>
      <c r="AD4" s="49">
        <v>43.011991428571427</v>
      </c>
      <c r="AE4" s="49">
        <v>31.059331523809526</v>
      </c>
    </row>
    <row r="5" spans="1:31" x14ac:dyDescent="0.3">
      <c r="A5" t="s">
        <v>24</v>
      </c>
      <c r="B5">
        <v>43.646512666666666</v>
      </c>
      <c r="C5">
        <v>23.377147999999995</v>
      </c>
      <c r="D5">
        <v>18.876652333333332</v>
      </c>
      <c r="E5">
        <v>40.038648000000002</v>
      </c>
      <c r="F5">
        <v>29.730260666666663</v>
      </c>
      <c r="G5">
        <v>53.838151333333329</v>
      </c>
      <c r="H5">
        <v>32.03592866666667</v>
      </c>
      <c r="I5">
        <v>25.862429333333335</v>
      </c>
      <c r="J5">
        <v>35.155055999999995</v>
      </c>
      <c r="K5">
        <v>13.627452666666667</v>
      </c>
      <c r="L5">
        <v>30.226560666666664</v>
      </c>
      <c r="N5">
        <v>29.278391333333332</v>
      </c>
      <c r="O5">
        <v>20.884776666666671</v>
      </c>
      <c r="P5">
        <v>27.389142666666665</v>
      </c>
      <c r="Q5">
        <v>29.017951999999998</v>
      </c>
      <c r="R5">
        <v>99.314829333333336</v>
      </c>
      <c r="S5">
        <v>20.224933999999998</v>
      </c>
      <c r="T5">
        <v>20.857834666666669</v>
      </c>
      <c r="U5">
        <v>25.798146666666661</v>
      </c>
      <c r="V5" t="s">
        <v>74</v>
      </c>
      <c r="W5" t="s">
        <v>109</v>
      </c>
      <c r="X5" s="48" t="s">
        <v>10</v>
      </c>
      <c r="Y5" s="49">
        <f>'Highlanders vs Lowlanders'!X12</f>
        <v>25.459622799999995</v>
      </c>
      <c r="Z5" s="49">
        <f>'Highlanders vs Lowlanders'!Z12</f>
        <v>31.055145333333332</v>
      </c>
      <c r="AC5" s="50" t="s">
        <v>3</v>
      </c>
      <c r="AD5" s="51">
        <v>47.622922285714289</v>
      </c>
      <c r="AE5" s="51">
        <v>22.682091666666665</v>
      </c>
    </row>
    <row r="6" spans="1:31" x14ac:dyDescent="0.3">
      <c r="A6" t="s">
        <v>25</v>
      </c>
      <c r="B6">
        <v>48.631727999999995</v>
      </c>
      <c r="C6">
        <v>12.874494666666667</v>
      </c>
      <c r="D6">
        <v>27.308080333333333</v>
      </c>
      <c r="E6">
        <v>37.009799999999998</v>
      </c>
      <c r="F6">
        <v>43.112872000000003</v>
      </c>
      <c r="G6">
        <v>80.55043533333334</v>
      </c>
      <c r="H6">
        <v>36.974113666666668</v>
      </c>
      <c r="I6">
        <v>13.001641999999999</v>
      </c>
      <c r="J6">
        <v>32.264226666666666</v>
      </c>
      <c r="K6">
        <v>15.498267333333331</v>
      </c>
      <c r="L6">
        <v>28.144936666666666</v>
      </c>
      <c r="M6">
        <v>17.496229333333332</v>
      </c>
      <c r="N6">
        <v>30.032294666666665</v>
      </c>
      <c r="O6">
        <v>36.799463333333343</v>
      </c>
      <c r="P6">
        <v>18.534205333333329</v>
      </c>
      <c r="Q6">
        <v>25.070239999999998</v>
      </c>
      <c r="R6">
        <v>53.382973333333339</v>
      </c>
      <c r="T6">
        <v>22.497042666666665</v>
      </c>
      <c r="U6">
        <v>14.472108000000002</v>
      </c>
      <c r="V6" t="s">
        <v>76</v>
      </c>
      <c r="X6" s="48" t="s">
        <v>14</v>
      </c>
      <c r="Y6" s="49">
        <f>'Highlanders vs Lowlanders'!X16</f>
        <v>37.453255866666666</v>
      </c>
      <c r="Z6" s="49">
        <f>'Highlanders vs Lowlanders'!Z16</f>
        <v>27.61573906666667</v>
      </c>
      <c r="AC6" s="50" t="s">
        <v>6</v>
      </c>
      <c r="AD6" s="51">
        <v>42.976068761904763</v>
      </c>
      <c r="AE6" s="51">
        <v>31.584869619047627</v>
      </c>
    </row>
    <row r="7" spans="1:31" x14ac:dyDescent="0.3">
      <c r="A7" t="s">
        <v>26</v>
      </c>
      <c r="B7">
        <v>68.60851199999999</v>
      </c>
      <c r="C7">
        <v>26.058822333333335</v>
      </c>
      <c r="D7">
        <v>35.592036333333333</v>
      </c>
      <c r="E7">
        <v>30.404992333333333</v>
      </c>
      <c r="F7">
        <v>32.472200000000001</v>
      </c>
      <c r="G7">
        <v>82.631586666666678</v>
      </c>
      <c r="H7">
        <v>50.150169666666663</v>
      </c>
      <c r="I7">
        <v>35.708548666666665</v>
      </c>
      <c r="J7">
        <v>39.847217999999998</v>
      </c>
      <c r="K7">
        <v>26.069457333333332</v>
      </c>
      <c r="L7">
        <v>29.188584666666667</v>
      </c>
      <c r="M7">
        <v>26.042988000000001</v>
      </c>
      <c r="N7">
        <v>26.526998666666668</v>
      </c>
      <c r="O7">
        <v>47.183004666666662</v>
      </c>
      <c r="P7">
        <v>22.878012000000002</v>
      </c>
      <c r="Q7">
        <v>32.928795999999991</v>
      </c>
      <c r="R7">
        <v>16.043251999999999</v>
      </c>
      <c r="S7">
        <v>20.180030666666664</v>
      </c>
      <c r="T7">
        <v>39.271037333333332</v>
      </c>
      <c r="U7">
        <v>89.135480000000001</v>
      </c>
      <c r="V7" t="s">
        <v>71</v>
      </c>
      <c r="X7" s="48" t="s">
        <v>17</v>
      </c>
      <c r="Y7" s="49">
        <f>'Highlanders vs Lowlanders'!X19</f>
        <v>37.916907600000002</v>
      </c>
      <c r="Z7" s="49">
        <f>'Highlanders vs Lowlanders'!Z19</f>
        <v>16.741097066666665</v>
      </c>
      <c r="AC7" s="50" t="s">
        <v>9</v>
      </c>
      <c r="AD7" s="51">
        <v>33.341028857142852</v>
      </c>
      <c r="AE7" s="51">
        <v>20.022160000000003</v>
      </c>
    </row>
    <row r="8" spans="1:31" x14ac:dyDescent="0.3">
      <c r="A8" t="s">
        <v>27</v>
      </c>
      <c r="B8">
        <v>34.52499133333334</v>
      </c>
      <c r="C8">
        <v>18.954642333333332</v>
      </c>
      <c r="D8">
        <v>16.713966000000003</v>
      </c>
      <c r="E8">
        <v>13.101138333333333</v>
      </c>
      <c r="F8">
        <v>28.852991333333328</v>
      </c>
      <c r="G8">
        <v>56.082845333333339</v>
      </c>
      <c r="H8">
        <v>25.980832333333336</v>
      </c>
      <c r="I8">
        <v>9.4556966666666664</v>
      </c>
      <c r="J8">
        <v>22.335863333333332</v>
      </c>
      <c r="K8">
        <v>15.043089333333333</v>
      </c>
      <c r="L8">
        <v>10.036603999999999</v>
      </c>
      <c r="M8">
        <v>27.941217333333334</v>
      </c>
      <c r="N8">
        <v>26.561030666666671</v>
      </c>
      <c r="O8">
        <v>30.509687999999993</v>
      </c>
      <c r="P8">
        <v>15.527572666666666</v>
      </c>
      <c r="Q8">
        <v>26.009901333333335</v>
      </c>
      <c r="R8">
        <v>33.028056000000007</v>
      </c>
      <c r="S8">
        <v>20.182393999999995</v>
      </c>
      <c r="T8">
        <v>47.520015999999998</v>
      </c>
      <c r="U8">
        <v>32.500559999999993</v>
      </c>
      <c r="V8" t="s">
        <v>77</v>
      </c>
      <c r="X8" t="s">
        <v>2</v>
      </c>
      <c r="Y8" s="42">
        <f>'Highlanders vs Lowlanders'!X4</f>
        <v>41.861628800000005</v>
      </c>
      <c r="Z8" s="42">
        <f>'Highlanders vs Lowlanders'!Z4</f>
        <v>48.4456864</v>
      </c>
      <c r="AC8" s="50" t="s">
        <v>11</v>
      </c>
      <c r="AD8" s="51">
        <v>37.873677111111107</v>
      </c>
      <c r="AE8" s="51">
        <v>19.94990952380952</v>
      </c>
    </row>
    <row r="9" spans="1:31" x14ac:dyDescent="0.3">
      <c r="A9" t="s">
        <v>28</v>
      </c>
      <c r="B9">
        <v>55.386134666666671</v>
      </c>
      <c r="C9">
        <v>0</v>
      </c>
      <c r="D9">
        <v>17.769667000000002</v>
      </c>
      <c r="E9">
        <v>22.832636000000001</v>
      </c>
      <c r="F9">
        <v>33.321582000000006</v>
      </c>
      <c r="G9">
        <v>58.754357333333338</v>
      </c>
      <c r="H9">
        <v>22.855560333333333</v>
      </c>
      <c r="I9">
        <v>12.472728</v>
      </c>
      <c r="J9">
        <v>20.542093333333334</v>
      </c>
      <c r="K9">
        <v>12.557808000000001</v>
      </c>
      <c r="L9">
        <v>10.437898000000001</v>
      </c>
      <c r="M9">
        <v>17.838440000000002</v>
      </c>
      <c r="N9">
        <v>28.895531333333331</v>
      </c>
      <c r="O9">
        <v>49.386104000000003</v>
      </c>
      <c r="P9">
        <v>10.397248666666664</v>
      </c>
      <c r="Q9">
        <v>40.356279999999998</v>
      </c>
      <c r="R9">
        <v>8.4380453333333332</v>
      </c>
      <c r="S9">
        <v>17.023090000000003</v>
      </c>
      <c r="T9">
        <v>42.463428</v>
      </c>
      <c r="U9">
        <v>25.841629999999999</v>
      </c>
      <c r="V9" t="s">
        <v>78</v>
      </c>
      <c r="X9" t="s">
        <v>3</v>
      </c>
      <c r="Y9" s="42">
        <f>'Highlanders vs Lowlanders'!X5</f>
        <v>24.670222200000005</v>
      </c>
      <c r="Z9" s="42">
        <f>'Highlanders vs Lowlanders'!Z5</f>
        <v>25.720487533333333</v>
      </c>
      <c r="AC9" s="50" t="s">
        <v>13</v>
      </c>
      <c r="AD9" s="51">
        <v>38.572030857142856</v>
      </c>
      <c r="AE9" s="51">
        <v>23.500435222222219</v>
      </c>
    </row>
    <row r="10" spans="1:31" x14ac:dyDescent="0.3">
      <c r="A10" t="s">
        <v>29</v>
      </c>
      <c r="B10">
        <v>26.977449999999997</v>
      </c>
      <c r="C10">
        <v>36.598580000000005</v>
      </c>
      <c r="D10">
        <v>34.959844666666662</v>
      </c>
      <c r="E10">
        <v>35.435583666666666</v>
      </c>
      <c r="F10">
        <v>48.921945333333333</v>
      </c>
      <c r="G10">
        <v>76.676931999999994</v>
      </c>
      <c r="H10">
        <v>35.345067999999991</v>
      </c>
      <c r="I10">
        <v>26.376690666666669</v>
      </c>
      <c r="J10">
        <v>38.380533333333332</v>
      </c>
      <c r="K10">
        <v>27.650054666666666</v>
      </c>
      <c r="L10">
        <v>23.84461533333333</v>
      </c>
      <c r="M10">
        <v>31.990552666666666</v>
      </c>
      <c r="N10">
        <v>26.003756666666664</v>
      </c>
      <c r="O10">
        <v>20.468357333333334</v>
      </c>
      <c r="P10">
        <v>27.497383333333328</v>
      </c>
      <c r="Q10">
        <v>40.800586666666661</v>
      </c>
      <c r="R10">
        <v>28.946106666666669</v>
      </c>
      <c r="S10">
        <v>24.391017999999999</v>
      </c>
      <c r="T10">
        <v>32.30014933333333</v>
      </c>
      <c r="U10">
        <v>37.622375999999996</v>
      </c>
      <c r="V10" t="s">
        <v>79</v>
      </c>
      <c r="X10" t="s">
        <v>5</v>
      </c>
      <c r="Y10" s="42">
        <f>'Highlanders vs Lowlanders'!X7</f>
        <v>22.572905666666667</v>
      </c>
      <c r="Z10" s="42">
        <f>'Highlanders vs Lowlanders'!Z7</f>
        <v>24.808146333333333</v>
      </c>
      <c r="AC10" s="40" t="s">
        <v>2</v>
      </c>
      <c r="AD10" s="42">
        <v>44.731687809523805</v>
      </c>
      <c r="AE10" s="42">
        <v>46.560975333333339</v>
      </c>
    </row>
    <row r="11" spans="1:31" x14ac:dyDescent="0.3">
      <c r="A11" t="s">
        <v>30</v>
      </c>
      <c r="B11">
        <v>53.771978000000004</v>
      </c>
      <c r="C11">
        <v>48.508362000000005</v>
      </c>
      <c r="D11">
        <v>27.324151000000001</v>
      </c>
      <c r="E11">
        <v>27.591207666666662</v>
      </c>
      <c r="F11">
        <v>60.642660666666664</v>
      </c>
      <c r="G11">
        <v>90.416879333333327</v>
      </c>
      <c r="H11">
        <v>29.920508999999999</v>
      </c>
      <c r="I11">
        <v>27.564501999999994</v>
      </c>
      <c r="J11">
        <v>17.156381999999997</v>
      </c>
      <c r="K11">
        <v>48.437461999999996</v>
      </c>
      <c r="L11">
        <v>16.869473333333332</v>
      </c>
      <c r="M11">
        <v>35.718474666666665</v>
      </c>
      <c r="N11">
        <v>26.828087333333333</v>
      </c>
      <c r="O11">
        <v>24.858012666666664</v>
      </c>
      <c r="P11">
        <v>21.495462</v>
      </c>
      <c r="Q11">
        <v>18.676005333333332</v>
      </c>
      <c r="R11">
        <v>12.608856000000001</v>
      </c>
      <c r="S11">
        <v>24.725666</v>
      </c>
      <c r="T11">
        <v>33.149058666666669</v>
      </c>
      <c r="U11">
        <v>61.200879999999998</v>
      </c>
      <c r="V11" t="s">
        <v>80</v>
      </c>
      <c r="X11" t="s">
        <v>6</v>
      </c>
      <c r="Y11" s="42">
        <f>'Highlanders vs Lowlanders'!X8</f>
        <v>54.2237528</v>
      </c>
      <c r="Z11" s="42">
        <f>'Highlanders vs Lowlanders'!Z8</f>
        <v>41.508830400000008</v>
      </c>
      <c r="AC11" s="40" t="s">
        <v>4</v>
      </c>
      <c r="AD11" s="42">
        <v>32.596241238095232</v>
      </c>
      <c r="AE11" s="42">
        <v>26.372706761904762</v>
      </c>
    </row>
    <row r="12" spans="1:31" x14ac:dyDescent="0.3">
      <c r="A12" t="s">
        <v>31</v>
      </c>
      <c r="B12">
        <v>51.602437999999992</v>
      </c>
      <c r="C12">
        <v>41.532747333333333</v>
      </c>
      <c r="D12">
        <v>25.053932999999997</v>
      </c>
      <c r="E12">
        <v>14.866784666666664</v>
      </c>
      <c r="F12">
        <v>51.327818666666666</v>
      </c>
      <c r="G12">
        <v>85.120649333333333</v>
      </c>
      <c r="H12">
        <v>27.641782999999997</v>
      </c>
      <c r="I12">
        <v>30.95824866666667</v>
      </c>
      <c r="J12">
        <v>33.490324000000001</v>
      </c>
      <c r="L12">
        <v>11.539211333333332</v>
      </c>
      <c r="M12">
        <v>35.541224666666658</v>
      </c>
      <c r="N12">
        <v>29.094996666666663</v>
      </c>
      <c r="O12">
        <v>23.484443333333335</v>
      </c>
      <c r="P12">
        <v>21.283234666666665</v>
      </c>
      <c r="Q12">
        <v>32.770925333333331</v>
      </c>
      <c r="R12">
        <v>21.430706666666666</v>
      </c>
      <c r="S12">
        <v>28.009753999999997</v>
      </c>
      <c r="T12">
        <v>16.046087999999997</v>
      </c>
      <c r="U12">
        <v>24.168391999999994</v>
      </c>
      <c r="V12" t="s">
        <v>72</v>
      </c>
      <c r="X12" t="s">
        <v>8</v>
      </c>
      <c r="Y12" s="42">
        <f>'Highlanders vs Lowlanders'!X10</f>
        <v>34.024437333333331</v>
      </c>
      <c r="Z12" s="42">
        <f>'Highlanders vs Lowlanders'!Z10</f>
        <v>32.28544939999999</v>
      </c>
      <c r="AC12" s="40" t="s">
        <v>5</v>
      </c>
      <c r="AD12" s="42">
        <v>31.387970190476185</v>
      </c>
      <c r="AE12" s="42">
        <v>32.212165809523803</v>
      </c>
    </row>
    <row r="13" spans="1:31" x14ac:dyDescent="0.3">
      <c r="A13" t="s">
        <v>32</v>
      </c>
      <c r="B13">
        <v>47.445807333333342</v>
      </c>
      <c r="C13">
        <v>54.518082333333339</v>
      </c>
      <c r="D13">
        <v>35.399424666666668</v>
      </c>
      <c r="E13">
        <v>37.009327333333324</v>
      </c>
      <c r="F13">
        <v>37.464032666666668</v>
      </c>
      <c r="G13">
        <v>80.869012666666677</v>
      </c>
      <c r="H13">
        <v>31.813066333333332</v>
      </c>
      <c r="I13">
        <v>50.838608666666666</v>
      </c>
      <c r="J13">
        <v>24.107418000000003</v>
      </c>
      <c r="K13">
        <v>36.24313466666667</v>
      </c>
      <c r="L13">
        <v>34.01262066666667</v>
      </c>
      <c r="M13">
        <v>34.464017333333338</v>
      </c>
      <c r="N13">
        <v>27.66990666666667</v>
      </c>
      <c r="O13">
        <v>29.420191333333332</v>
      </c>
      <c r="P13">
        <v>27.336676666666666</v>
      </c>
      <c r="R13">
        <v>35.251480000000001</v>
      </c>
      <c r="S13">
        <v>22.264018</v>
      </c>
      <c r="T13">
        <v>90.820064000000002</v>
      </c>
      <c r="U13">
        <v>43.203623999999998</v>
      </c>
      <c r="V13" t="s">
        <v>75</v>
      </c>
      <c r="X13" t="s">
        <v>9</v>
      </c>
      <c r="Y13" s="42">
        <f>'Highlanders vs Lowlanders'!X11</f>
        <v>27.204519066666666</v>
      </c>
      <c r="Z13" s="42">
        <f>'Highlanders vs Lowlanders'!Z11</f>
        <v>26.073805866666667</v>
      </c>
      <c r="AC13" s="40" t="s">
        <v>8</v>
      </c>
      <c r="AD13" s="42">
        <v>32.438708190476184</v>
      </c>
      <c r="AE13" s="42">
        <v>31.382095619047618</v>
      </c>
    </row>
    <row r="14" spans="1:31" x14ac:dyDescent="0.3">
      <c r="A14" t="s">
        <v>33</v>
      </c>
      <c r="B14">
        <v>50.797486666666664</v>
      </c>
      <c r="C14">
        <v>60.839289999999991</v>
      </c>
      <c r="D14">
        <v>40.414181666666664</v>
      </c>
      <c r="E14">
        <v>40.20644466666667</v>
      </c>
      <c r="F14">
        <v>30.078616</v>
      </c>
      <c r="G14">
        <v>66.069819333333342</v>
      </c>
      <c r="H14">
        <v>45.04111566666667</v>
      </c>
      <c r="I14">
        <v>44.801709999999993</v>
      </c>
      <c r="J14">
        <v>32.320946666666664</v>
      </c>
      <c r="K14">
        <v>38.088425333333333</v>
      </c>
      <c r="L14">
        <v>27.747896666666662</v>
      </c>
      <c r="M14">
        <v>46.818105999999993</v>
      </c>
      <c r="N14">
        <v>34.327416666666672</v>
      </c>
      <c r="O14">
        <v>28.172351333333335</v>
      </c>
      <c r="P14">
        <v>26.979813333333333</v>
      </c>
      <c r="Q14">
        <v>47.090834666666666</v>
      </c>
      <c r="R14">
        <v>40.228660000000005</v>
      </c>
      <c r="S14">
        <v>16.727437000000002</v>
      </c>
      <c r="T14">
        <v>38.047775999999999</v>
      </c>
      <c r="U14">
        <v>40.699436000000006</v>
      </c>
      <c r="V14" t="s">
        <v>81</v>
      </c>
      <c r="X14" t="s">
        <v>11</v>
      </c>
      <c r="Y14" s="42">
        <f>'Highlanders vs Lowlanders'!X13</f>
        <v>36.809105733333332</v>
      </c>
      <c r="Z14" s="42">
        <f>'Highlanders vs Lowlanders'!Z13</f>
        <v>31.142588666666665</v>
      </c>
      <c r="AC14" s="40" t="s">
        <v>10</v>
      </c>
      <c r="AD14" s="42">
        <v>25.811921523809524</v>
      </c>
      <c r="AE14" s="42">
        <v>29.6926499047619</v>
      </c>
    </row>
    <row r="15" spans="1:31" x14ac:dyDescent="0.3">
      <c r="A15" t="s">
        <v>34</v>
      </c>
      <c r="B15">
        <v>39.889285333333341</v>
      </c>
      <c r="C15">
        <v>40.185411000000002</v>
      </c>
      <c r="D15">
        <v>22.668857000000003</v>
      </c>
      <c r="E15">
        <v>34.580056999999996</v>
      </c>
      <c r="F15">
        <v>36.837276666666661</v>
      </c>
      <c r="G15">
        <v>63.360021333333336</v>
      </c>
      <c r="H15">
        <v>21.268582000000002</v>
      </c>
      <c r="I15">
        <v>37.866744666666662</v>
      </c>
      <c r="J15">
        <v>19.726270666666668</v>
      </c>
      <c r="K15">
        <v>41.743083999999996</v>
      </c>
      <c r="L15">
        <v>21.695399999999999</v>
      </c>
      <c r="M15">
        <v>36.240771333333335</v>
      </c>
      <c r="N15">
        <v>16.446436666666663</v>
      </c>
      <c r="O15">
        <v>41.819655999999995</v>
      </c>
      <c r="P15">
        <v>24.306410666666665</v>
      </c>
      <c r="R15">
        <v>32.899490666666665</v>
      </c>
      <c r="S15">
        <v>21.007669999999997</v>
      </c>
      <c r="T15">
        <v>63.543416000000001</v>
      </c>
      <c r="U15">
        <v>46.388452000000008</v>
      </c>
      <c r="V15" t="s">
        <v>82</v>
      </c>
      <c r="X15" t="s">
        <v>12</v>
      </c>
      <c r="Y15" s="42">
        <f>'Highlanders vs Lowlanders'!X14</f>
        <v>29.291909599999997</v>
      </c>
      <c r="Z15" s="42">
        <f>'Highlanders vs Lowlanders'!Z14</f>
        <v>17.327487333333334</v>
      </c>
      <c r="AC15" s="40" t="s">
        <v>12</v>
      </c>
      <c r="AD15" s="42">
        <v>23.508009142857141</v>
      </c>
      <c r="AE15" s="42">
        <v>23.840428857142854</v>
      </c>
    </row>
    <row r="16" spans="1:31" x14ac:dyDescent="0.3">
      <c r="A16" t="s">
        <v>35</v>
      </c>
      <c r="B16">
        <v>42.637369333333325</v>
      </c>
      <c r="C16">
        <v>51.17798333333333</v>
      </c>
      <c r="D16">
        <v>42.353296666666665</v>
      </c>
      <c r="E16">
        <v>30.026386333333335</v>
      </c>
      <c r="F16">
        <v>35.560131333333331</v>
      </c>
      <c r="G16">
        <v>71.727166666666648</v>
      </c>
      <c r="H16">
        <v>36.040833333333339</v>
      </c>
      <c r="I16">
        <v>14.980697333333334</v>
      </c>
      <c r="J16">
        <v>15.501575999999996</v>
      </c>
      <c r="K16">
        <v>35.079901999999997</v>
      </c>
      <c r="L16">
        <v>28.846846666666664</v>
      </c>
      <c r="M16">
        <v>49.23106933333333</v>
      </c>
      <c r="N16">
        <v>26.01699133333333</v>
      </c>
      <c r="O16">
        <v>33.94313866666667</v>
      </c>
      <c r="P16">
        <v>24.251581333333334</v>
      </c>
      <c r="Q16">
        <v>48.107067999999991</v>
      </c>
      <c r="R16">
        <v>19.772591999999996</v>
      </c>
      <c r="S16">
        <v>17.410204</v>
      </c>
      <c r="T16">
        <v>97.821202666666665</v>
      </c>
      <c r="U16">
        <v>47.800779999999996</v>
      </c>
      <c r="V16" t="s">
        <v>83</v>
      </c>
      <c r="X16" t="s">
        <v>13</v>
      </c>
      <c r="Y16" s="42">
        <f>'Highlanders vs Lowlanders'!X15</f>
        <v>28.182466399999999</v>
      </c>
      <c r="Z16" s="42">
        <f>'Highlanders vs Lowlanders'!Z15</f>
        <v>22.406952400000002</v>
      </c>
      <c r="AC16" s="40" t="s">
        <v>14</v>
      </c>
      <c r="AD16" s="42">
        <v>26.626798857142855</v>
      </c>
      <c r="AE16" s="42">
        <v>29.726749428571431</v>
      </c>
    </row>
    <row r="17" spans="1:32" x14ac:dyDescent="0.3">
      <c r="A17" t="s">
        <v>36</v>
      </c>
      <c r="B17">
        <v>40.972637333333338</v>
      </c>
      <c r="C17">
        <v>29.081053000000004</v>
      </c>
      <c r="D17">
        <v>28.619257666666662</v>
      </c>
      <c r="E17">
        <v>23.566450999999997</v>
      </c>
      <c r="F17">
        <v>33.35088733333334</v>
      </c>
      <c r="G17">
        <v>46.576100666666669</v>
      </c>
      <c r="H17">
        <v>37.301199000000004</v>
      </c>
      <c r="I17">
        <v>20.610630000000004</v>
      </c>
      <c r="J17">
        <v>30.964866000000001</v>
      </c>
      <c r="K17">
        <v>27.459569999999996</v>
      </c>
      <c r="L17">
        <v>15.789429999999996</v>
      </c>
      <c r="M17">
        <v>28.572227333333338</v>
      </c>
      <c r="N17">
        <v>27.493602000000003</v>
      </c>
      <c r="O17">
        <v>28.445079999999997</v>
      </c>
      <c r="P17">
        <v>18.500173333333333</v>
      </c>
      <c r="Q17">
        <v>18.433999999999997</v>
      </c>
      <c r="R17">
        <v>29.823376000000003</v>
      </c>
      <c r="S17">
        <v>29.607840000000003</v>
      </c>
      <c r="T17">
        <v>68.449695999999989</v>
      </c>
      <c r="U17">
        <v>50.352234666666668</v>
      </c>
      <c r="V17" t="s">
        <v>84</v>
      </c>
      <c r="X17" t="s">
        <v>15</v>
      </c>
      <c r="Y17" s="42">
        <f>'Highlanders vs Lowlanders'!X17</f>
        <v>36.173463599999998</v>
      </c>
      <c r="Z17" s="42">
        <f>'Highlanders vs Lowlanders'!Z17</f>
        <v>27.139763733333332</v>
      </c>
      <c r="AC17" s="40" t="s">
        <v>15</v>
      </c>
      <c r="AD17" s="42">
        <v>28.880878666666664</v>
      </c>
      <c r="AE17" s="42">
        <v>34.26725295238095</v>
      </c>
    </row>
    <row r="18" spans="1:32" x14ac:dyDescent="0.3">
      <c r="A18" t="s">
        <v>37</v>
      </c>
      <c r="B18">
        <v>44.796037999999996</v>
      </c>
      <c r="C18">
        <v>28.277992333333337</v>
      </c>
      <c r="D18">
        <v>33.605891</v>
      </c>
      <c r="E18">
        <v>34.055160666666673</v>
      </c>
      <c r="F18">
        <v>33.376411333333337</v>
      </c>
      <c r="G18">
        <v>86.853445333333326</v>
      </c>
      <c r="H18">
        <v>28.113740666666661</v>
      </c>
      <c r="I18">
        <v>36.637811333333332</v>
      </c>
      <c r="J18">
        <v>36.378317333333328</v>
      </c>
      <c r="K18">
        <v>32.504813999999996</v>
      </c>
      <c r="L18">
        <v>23.005159333333332</v>
      </c>
      <c r="M18">
        <v>20.151198000000001</v>
      </c>
      <c r="N18">
        <v>28.385523999999997</v>
      </c>
      <c r="O18">
        <v>31.082087333333327</v>
      </c>
      <c r="P18">
        <v>20.745812666666669</v>
      </c>
      <c r="Q18">
        <v>23.304357333333336</v>
      </c>
      <c r="R18">
        <v>8.9485253333333326</v>
      </c>
      <c r="S18">
        <v>18.326232000000001</v>
      </c>
      <c r="T18">
        <v>34.773141333333328</v>
      </c>
      <c r="U18">
        <v>43.107199999999992</v>
      </c>
      <c r="V18" t="s">
        <v>85</v>
      </c>
      <c r="X18" t="s">
        <v>16</v>
      </c>
      <c r="Y18" s="42">
        <f>'Highlanders vs Lowlanders'!X18</f>
        <v>21.522309466666666</v>
      </c>
      <c r="Z18" s="42">
        <f>'Highlanders vs Lowlanders'!Z18</f>
        <v>17.665325833333334</v>
      </c>
      <c r="AC18" s="40" t="s">
        <v>16</v>
      </c>
      <c r="AD18" s="42">
        <v>24.275529777777773</v>
      </c>
      <c r="AE18" s="42">
        <v>21.355620190476191</v>
      </c>
    </row>
    <row r="19" spans="1:32" x14ac:dyDescent="0.3">
      <c r="A19" t="s">
        <v>38</v>
      </c>
      <c r="B19">
        <v>60.060807999999994</v>
      </c>
      <c r="C19">
        <v>42.483516333333334</v>
      </c>
      <c r="D19">
        <v>27.479421999999992</v>
      </c>
      <c r="E19">
        <v>20.937715333333333</v>
      </c>
      <c r="F19">
        <v>48.348600666666655</v>
      </c>
      <c r="G19">
        <v>67.032168666666664</v>
      </c>
      <c r="H19">
        <v>32.201125666666663</v>
      </c>
      <c r="I19">
        <v>21.688310000000001</v>
      </c>
      <c r="J19">
        <v>30.530485333333331</v>
      </c>
      <c r="K19">
        <v>18.002455333333337</v>
      </c>
      <c r="L19">
        <v>12.503451333333334</v>
      </c>
      <c r="M19">
        <v>23.587957333333335</v>
      </c>
      <c r="N19">
        <v>27.678414666666669</v>
      </c>
      <c r="O19">
        <v>27.169352666666668</v>
      </c>
      <c r="P19">
        <v>13.15809466666667</v>
      </c>
      <c r="Q19">
        <v>12.674083999999997</v>
      </c>
      <c r="R19">
        <v>36.697839999999999</v>
      </c>
      <c r="S19">
        <v>17.018836</v>
      </c>
      <c r="T19">
        <v>36.79237333333333</v>
      </c>
      <c r="U19">
        <v>34.227683999999996</v>
      </c>
      <c r="V19" t="s">
        <v>86</v>
      </c>
      <c r="X19" t="s">
        <v>18</v>
      </c>
      <c r="Y19" s="42">
        <f>'Highlanders vs Lowlanders'!X20</f>
        <v>40.131763333333332</v>
      </c>
      <c r="Z19" s="42">
        <f>'Highlanders vs Lowlanders'!Z20</f>
        <v>24.412098933333333</v>
      </c>
      <c r="AC19" s="40" t="s">
        <v>17</v>
      </c>
      <c r="AD19" s="42">
        <v>37.489083999999998</v>
      </c>
      <c r="AE19" s="42">
        <v>29.71166911111111</v>
      </c>
    </row>
    <row r="20" spans="1:32" x14ac:dyDescent="0.3">
      <c r="A20" t="s">
        <v>39</v>
      </c>
      <c r="B20">
        <v>50.936450666666673</v>
      </c>
      <c r="C20">
        <v>11.740803666666668</v>
      </c>
      <c r="D20">
        <v>22.770244000000005</v>
      </c>
      <c r="E20">
        <v>21.47088333333333</v>
      </c>
      <c r="F20">
        <v>40.900319333333336</v>
      </c>
      <c r="G20">
        <v>45.877972</v>
      </c>
      <c r="H20">
        <v>40.220151999999999</v>
      </c>
      <c r="I20">
        <v>26.648001333333337</v>
      </c>
      <c r="J20">
        <v>29.165896666666669</v>
      </c>
      <c r="K20">
        <v>45.082946666666658</v>
      </c>
      <c r="L20">
        <v>14.430985999999999</v>
      </c>
      <c r="M20">
        <v>26.107743333333332</v>
      </c>
      <c r="N20">
        <v>19.796225333333332</v>
      </c>
      <c r="O20">
        <v>28.199293333333326</v>
      </c>
      <c r="Q20">
        <v>16.882707999999997</v>
      </c>
      <c r="R20">
        <v>29.73546</v>
      </c>
      <c r="S20">
        <v>22.679492</v>
      </c>
      <c r="T20">
        <v>7.6572000000000005</v>
      </c>
      <c r="U20">
        <v>61.237747999999996</v>
      </c>
      <c r="V20" t="s">
        <v>87</v>
      </c>
      <c r="X20" t="s">
        <v>19</v>
      </c>
      <c r="Y20" s="42">
        <f>'Highlanders vs Lowlanders'!X21</f>
        <v>16.494034199999998</v>
      </c>
      <c r="Z20" s="42">
        <f>'Highlanders vs Lowlanders'!Z21</f>
        <v>20.733287000000001</v>
      </c>
      <c r="AC20" s="40" t="s">
        <v>18</v>
      </c>
      <c r="AD20" s="42">
        <v>27.305413142857141</v>
      </c>
      <c r="AE20" s="42">
        <v>36.520387428571425</v>
      </c>
      <c r="AF20" s="42"/>
    </row>
    <row r="21" spans="1:32" x14ac:dyDescent="0.3">
      <c r="A21" t="s">
        <v>40</v>
      </c>
      <c r="B21">
        <v>45.462497999999997</v>
      </c>
      <c r="C21">
        <v>17.019072333333334</v>
      </c>
      <c r="D21">
        <v>25.673362666666669</v>
      </c>
      <c r="E21">
        <v>24.010521333333333</v>
      </c>
      <c r="F21">
        <v>51.567933333333336</v>
      </c>
      <c r="G21">
        <v>46.420593333333329</v>
      </c>
      <c r="H21">
        <v>23.591029666666667</v>
      </c>
      <c r="I21">
        <v>24.784276666666663</v>
      </c>
      <c r="J21">
        <v>28.236161333333332</v>
      </c>
      <c r="K21">
        <v>32.663157333333331</v>
      </c>
      <c r="L21">
        <v>20.908410000000003</v>
      </c>
      <c r="M21">
        <v>13.615636</v>
      </c>
      <c r="N21">
        <v>34.724929333333328</v>
      </c>
      <c r="O21">
        <v>20.803005333333331</v>
      </c>
      <c r="P21">
        <v>18.257222666666667</v>
      </c>
      <c r="Q21">
        <v>12.410336000000001</v>
      </c>
      <c r="R21">
        <v>16.855293333333329</v>
      </c>
      <c r="S21">
        <v>16.034034999999999</v>
      </c>
      <c r="T21">
        <v>25.529672000000001</v>
      </c>
      <c r="U21">
        <v>24.624987999999998</v>
      </c>
      <c r="V21" t="s">
        <v>88</v>
      </c>
      <c r="X21" t="s">
        <v>20</v>
      </c>
      <c r="Y21" s="42">
        <f>'Highlanders vs Lowlanders'!X22</f>
        <v>29.045933866666665</v>
      </c>
      <c r="Z21" s="42">
        <f>'Highlanders vs Lowlanders'!Z22</f>
        <v>34.640416533333322</v>
      </c>
      <c r="AC21" s="40" t="s">
        <v>19</v>
      </c>
      <c r="AD21" s="42">
        <v>22.076538142857142</v>
      </c>
      <c r="AE21" s="42">
        <v>19.299058777777773</v>
      </c>
    </row>
    <row r="22" spans="1:32" x14ac:dyDescent="0.3">
      <c r="A22" t="s">
        <v>41</v>
      </c>
      <c r="B22">
        <v>66.337821333333338</v>
      </c>
      <c r="C22">
        <v>32.013004333333335</v>
      </c>
      <c r="D22">
        <v>33.783613666666675</v>
      </c>
      <c r="E22">
        <v>21.975454999999997</v>
      </c>
      <c r="F22">
        <v>69.815229999999985</v>
      </c>
      <c r="G22">
        <v>84.267485999999991</v>
      </c>
      <c r="H22">
        <v>44.474860999999997</v>
      </c>
      <c r="I22">
        <v>25.253162</v>
      </c>
      <c r="J22">
        <v>23.774660666666666</v>
      </c>
      <c r="K22">
        <v>38.693911333333332</v>
      </c>
      <c r="L22">
        <v>30.689774</v>
      </c>
      <c r="M22">
        <v>33.455346666666671</v>
      </c>
      <c r="N22">
        <v>40.127036666666662</v>
      </c>
      <c r="O22">
        <v>31.561844000000001</v>
      </c>
      <c r="P22">
        <v>19.212954666666668</v>
      </c>
      <c r="Q22">
        <v>13.635488</v>
      </c>
      <c r="R22">
        <v>91.597127999999998</v>
      </c>
      <c r="S22">
        <v>16.411932</v>
      </c>
      <c r="T22">
        <v>23.59552</v>
      </c>
      <c r="U22">
        <v>41.246783999999998</v>
      </c>
      <c r="V22" t="s">
        <v>101</v>
      </c>
      <c r="X22" t="s">
        <v>21</v>
      </c>
      <c r="Y22" s="42">
        <f>'Highlanders vs Lowlanders'!X23</f>
        <v>43.054261333333329</v>
      </c>
      <c r="Z22" s="42">
        <f>'Highlanders vs Lowlanders'!Z23</f>
        <v>42.709970933333331</v>
      </c>
      <c r="AC22" s="40" t="s">
        <v>20</v>
      </c>
      <c r="AD22" s="42">
        <v>53.103964952380956</v>
      </c>
      <c r="AE22" s="42">
        <v>32.797124571428569</v>
      </c>
    </row>
    <row r="23" spans="1:32" x14ac:dyDescent="0.3">
      <c r="A23" t="s">
        <v>42</v>
      </c>
      <c r="B23">
        <v>44.298792666666671</v>
      </c>
      <c r="C23">
        <v>17.926828666666665</v>
      </c>
      <c r="D23">
        <v>29.676376666666663</v>
      </c>
      <c r="E23">
        <v>21.053518666666669</v>
      </c>
      <c r="F23">
        <v>71.798066666666656</v>
      </c>
      <c r="G23">
        <v>87.968938666666673</v>
      </c>
      <c r="H23">
        <v>33.66001133333333</v>
      </c>
      <c r="I23">
        <v>18.884924000000002</v>
      </c>
      <c r="J23">
        <v>21.060608666666667</v>
      </c>
      <c r="K23">
        <v>43.366693999999995</v>
      </c>
      <c r="L23">
        <v>35.596999333333336</v>
      </c>
      <c r="M23">
        <v>26.553467999999999</v>
      </c>
      <c r="N23">
        <v>38.134273999999998</v>
      </c>
      <c r="O23">
        <v>33.253045333333333</v>
      </c>
      <c r="P23">
        <v>20.189011333333333</v>
      </c>
      <c r="Q23">
        <v>28.116099999999999</v>
      </c>
      <c r="R23">
        <v>11.54630133333333</v>
      </c>
      <c r="S23">
        <v>24.087566000000002</v>
      </c>
      <c r="T23">
        <v>33.878855999999999</v>
      </c>
      <c r="U23">
        <v>39.806095999999997</v>
      </c>
      <c r="X23" t="s">
        <v>60</v>
      </c>
      <c r="Y23" t="s">
        <v>61</v>
      </c>
      <c r="Z23" t="s">
        <v>61</v>
      </c>
      <c r="AC23" s="40" t="s">
        <v>60</v>
      </c>
      <c r="AD23" s="40" t="s">
        <v>61</v>
      </c>
      <c r="AE23" s="40" t="s">
        <v>61</v>
      </c>
      <c r="AF23" s="40"/>
    </row>
    <row r="24" spans="1:32" x14ac:dyDescent="0.3">
      <c r="A24" t="s">
        <v>43</v>
      </c>
      <c r="B24">
        <v>48.458259333333338</v>
      </c>
      <c r="C24">
        <v>35.645447666666669</v>
      </c>
      <c r="D24">
        <v>38.882977999999994</v>
      </c>
      <c r="E24">
        <v>29.528195666666665</v>
      </c>
      <c r="F24">
        <v>56.792317999999987</v>
      </c>
      <c r="G24">
        <v>101.72779266666667</v>
      </c>
      <c r="H24">
        <v>37.073846333333336</v>
      </c>
      <c r="I24">
        <v>23.368167333333332</v>
      </c>
      <c r="J24">
        <v>23.767570666666664</v>
      </c>
      <c r="K24">
        <v>29.171568666666666</v>
      </c>
      <c r="L24">
        <v>45.236563333333329</v>
      </c>
      <c r="M24">
        <v>24.305938000000005</v>
      </c>
      <c r="N24">
        <v>36.82498733333334</v>
      </c>
      <c r="O24">
        <v>27.377326</v>
      </c>
      <c r="P24">
        <v>26.596953333333335</v>
      </c>
      <c r="Q24">
        <v>42.905843999999995</v>
      </c>
      <c r="R24">
        <v>30.757365333333336</v>
      </c>
      <c r="S24">
        <v>13.954538000000003</v>
      </c>
      <c r="T24">
        <v>24.769624</v>
      </c>
      <c r="X24" s="48" t="s">
        <v>4</v>
      </c>
      <c r="Y24" s="49">
        <f>'Highlanders vs Lowlanders'!X27</f>
        <v>1.7382717368347564</v>
      </c>
      <c r="Z24" s="49">
        <f>'Highlanders vs Lowlanders'!Z27</f>
        <v>1.7910644192536689</v>
      </c>
      <c r="AC24" s="48" t="s">
        <v>113</v>
      </c>
      <c r="AD24" s="49">
        <v>3.7515575211710868</v>
      </c>
      <c r="AE24" s="49">
        <v>5.7210767884205156</v>
      </c>
    </row>
    <row r="25" spans="1:32" x14ac:dyDescent="0.3">
      <c r="A25" t="s">
        <v>44</v>
      </c>
      <c r="B25">
        <v>25.497530666666666</v>
      </c>
      <c r="C25">
        <v>15.252480666666667</v>
      </c>
      <c r="D25">
        <v>29.568845</v>
      </c>
      <c r="E25">
        <v>15.228610999999997</v>
      </c>
      <c r="F25">
        <v>30.550810000000002</v>
      </c>
      <c r="G25">
        <v>60.629898666666669</v>
      </c>
      <c r="H25">
        <v>32.89641833333333</v>
      </c>
      <c r="I25">
        <v>40.033921333333332</v>
      </c>
      <c r="J25">
        <v>23.161139333333331</v>
      </c>
      <c r="K25">
        <v>34.607235333333328</v>
      </c>
      <c r="L25">
        <v>22.233767333333333</v>
      </c>
      <c r="M25">
        <v>30.741294666666668</v>
      </c>
      <c r="N25">
        <v>48.221925999999996</v>
      </c>
      <c r="O25">
        <v>26.942</v>
      </c>
      <c r="P25">
        <v>25.434665999999996</v>
      </c>
      <c r="Q25">
        <v>37.072969999999998</v>
      </c>
      <c r="S25">
        <v>15.515756</v>
      </c>
      <c r="T25">
        <v>24.406616</v>
      </c>
      <c r="X25" s="48" t="s">
        <v>7</v>
      </c>
      <c r="Y25" s="49">
        <f>'Highlanders vs Lowlanders'!X30</f>
        <v>6.6175342902548104</v>
      </c>
      <c r="Z25" s="49">
        <f>'Highlanders vs Lowlanders'!Z30</f>
        <v>8.1366739115379811</v>
      </c>
      <c r="AC25" s="48" t="s">
        <v>114</v>
      </c>
      <c r="AD25" s="49">
        <v>4.2389421383089188</v>
      </c>
      <c r="AE25" s="49">
        <v>10.0377388864708</v>
      </c>
    </row>
    <row r="26" spans="1:32" x14ac:dyDescent="0.3">
      <c r="A26" t="s">
        <v>45</v>
      </c>
      <c r="B26">
        <v>24.71574</v>
      </c>
      <c r="C26">
        <v>22.513349666666667</v>
      </c>
      <c r="D26">
        <v>31.249175000000001</v>
      </c>
      <c r="E26">
        <v>25.078748000000004</v>
      </c>
      <c r="F26">
        <v>42.162339333333328</v>
      </c>
      <c r="G26">
        <v>83.942291333333316</v>
      </c>
      <c r="H26">
        <v>22.017049666666665</v>
      </c>
      <c r="I26">
        <v>28.482420666666666</v>
      </c>
      <c r="J26">
        <v>35.534134666666667</v>
      </c>
      <c r="K26">
        <v>38.206119333333334</v>
      </c>
      <c r="L26">
        <v>12.702444</v>
      </c>
      <c r="M26">
        <v>25.856284666666664</v>
      </c>
      <c r="N26">
        <v>23.958055333333334</v>
      </c>
      <c r="O26">
        <v>61.73310266666666</v>
      </c>
      <c r="P26">
        <v>16.177962000000001</v>
      </c>
      <c r="Q26">
        <v>67.854135999999997</v>
      </c>
      <c r="R26">
        <v>26.626258666666661</v>
      </c>
      <c r="S26">
        <v>12.500378999999999</v>
      </c>
      <c r="T26">
        <v>38.579053333333334</v>
      </c>
      <c r="U26">
        <v>48.109903999999993</v>
      </c>
      <c r="X26" s="48" t="s">
        <v>10</v>
      </c>
      <c r="Y26" s="49">
        <f>'Highlanders vs Lowlanders'!X33</f>
        <v>2.567413861808221</v>
      </c>
      <c r="Z26" s="49">
        <f>'Highlanders vs Lowlanders'!Z33</f>
        <v>1.4166070367601742</v>
      </c>
      <c r="AC26" s="52" t="s">
        <v>3</v>
      </c>
      <c r="AD26" s="53">
        <v>3.2717441034297639</v>
      </c>
      <c r="AE26" s="53">
        <v>4.0442290693235821</v>
      </c>
    </row>
    <row r="27" spans="1:32" x14ac:dyDescent="0.3">
      <c r="X27" s="48" t="s">
        <v>14</v>
      </c>
      <c r="Y27" s="49">
        <f>'Highlanders vs Lowlanders'!X37</f>
        <v>3.9121113525165643</v>
      </c>
      <c r="Z27" s="49">
        <f>'Highlanders vs Lowlanders'!Z37</f>
        <v>2.3695653167926394</v>
      </c>
      <c r="AC27" s="52" t="s">
        <v>6</v>
      </c>
      <c r="AD27" s="53">
        <v>4.101745767113961</v>
      </c>
      <c r="AE27" s="53">
        <v>2.6717343078243627</v>
      </c>
    </row>
    <row r="28" spans="1:32" x14ac:dyDescent="0.3">
      <c r="X28" s="48" t="s">
        <v>17</v>
      </c>
      <c r="Y28" s="49">
        <f>'Highlanders vs Lowlanders'!X40</f>
        <v>8.9651618188217466</v>
      </c>
      <c r="Z28" s="49">
        <f>'Highlanders vs Lowlanders'!Z40</f>
        <v>2.015669194425596</v>
      </c>
      <c r="AC28" s="52" t="s">
        <v>9</v>
      </c>
      <c r="AD28" s="53">
        <v>4.5842491702318746</v>
      </c>
      <c r="AE28" s="53">
        <v>3.5801501208150146</v>
      </c>
    </row>
    <row r="29" spans="1:32" x14ac:dyDescent="0.3">
      <c r="X29" s="40" t="s">
        <v>2</v>
      </c>
      <c r="Y29" s="42">
        <f>'Highlanders vs Lowlanders'!X25</f>
        <v>7.7791532749214491</v>
      </c>
      <c r="Z29" s="42">
        <f>'Highlanders vs Lowlanders'!Z25</f>
        <v>3.3104438164784908</v>
      </c>
      <c r="AC29" s="52" t="s">
        <v>11</v>
      </c>
      <c r="AD29" s="53">
        <v>2.8378294614640129</v>
      </c>
      <c r="AE29" s="53">
        <v>4.0533024039775603</v>
      </c>
    </row>
    <row r="30" spans="1:32" x14ac:dyDescent="0.3">
      <c r="X30" s="40" t="s">
        <v>3</v>
      </c>
      <c r="Y30" s="42">
        <f>'Highlanders vs Lowlanders'!X26</f>
        <v>3.9572170433329035</v>
      </c>
      <c r="Z30" s="42">
        <f>'Highlanders vs Lowlanders'!Z26</f>
        <v>5.3384433737847985</v>
      </c>
      <c r="AC30" s="52" t="s">
        <v>13</v>
      </c>
      <c r="AD30" s="53">
        <v>2.5098274786368129</v>
      </c>
      <c r="AE30" s="53">
        <v>2.608698466066556</v>
      </c>
    </row>
    <row r="31" spans="1:32" x14ac:dyDescent="0.3">
      <c r="X31" s="40" t="s">
        <v>5</v>
      </c>
      <c r="Y31" s="42">
        <f>'Highlanders vs Lowlanders'!X28</f>
        <v>2.3585954834320675</v>
      </c>
      <c r="Z31" s="42">
        <f>'Highlanders vs Lowlanders'!Z28</f>
        <v>2.3854019313236194</v>
      </c>
      <c r="AC31" s="40" t="s">
        <v>2</v>
      </c>
      <c r="AD31" s="42">
        <v>3.5055819681617932</v>
      </c>
      <c r="AE31" s="42">
        <v>4.6961669449815648</v>
      </c>
    </row>
    <row r="32" spans="1:32" x14ac:dyDescent="0.3">
      <c r="X32" s="40" t="s">
        <v>6</v>
      </c>
      <c r="Y32" s="42">
        <f>'Highlanders vs Lowlanders'!X29</f>
        <v>7.9512078075435655</v>
      </c>
      <c r="Z32" s="42">
        <f>'Highlanders vs Lowlanders'!Z29</f>
        <v>3.7485101693691889</v>
      </c>
      <c r="AC32" s="40" t="s">
        <v>4</v>
      </c>
      <c r="AD32" s="42">
        <v>2.8990929966297445</v>
      </c>
      <c r="AE32" s="42">
        <v>3.2037727844956634</v>
      </c>
    </row>
    <row r="33" spans="1:31" x14ac:dyDescent="0.3">
      <c r="X33" s="40" t="s">
        <v>8</v>
      </c>
      <c r="Y33" s="42">
        <f>'Highlanders vs Lowlanders'!X31</f>
        <v>3.6338192154643827</v>
      </c>
      <c r="Z33" s="42">
        <f>'Highlanders vs Lowlanders'!Z31</f>
        <v>3.0093225828041184</v>
      </c>
      <c r="AC33" s="40" t="s">
        <v>5</v>
      </c>
      <c r="AD33" s="42">
        <v>3.181631165363505</v>
      </c>
      <c r="AE33" s="42">
        <v>4.0896232721344674</v>
      </c>
    </row>
    <row r="34" spans="1:31" x14ac:dyDescent="0.3">
      <c r="X34" s="40" t="s">
        <v>9</v>
      </c>
      <c r="Y34" s="42">
        <f>'Highlanders vs Lowlanders'!X32</f>
        <v>3.5634789610436766</v>
      </c>
      <c r="Z34" s="42">
        <f>'Highlanders vs Lowlanders'!Z32</f>
        <v>2.851926209056217</v>
      </c>
      <c r="AC34" s="40" t="s">
        <v>8</v>
      </c>
      <c r="AD34" s="42">
        <v>2.8231942074017065</v>
      </c>
      <c r="AE34" s="42">
        <v>3.8003114665256081</v>
      </c>
    </row>
    <row r="35" spans="1:31" x14ac:dyDescent="0.3">
      <c r="X35" s="40" t="s">
        <v>11</v>
      </c>
      <c r="Y35" s="42">
        <f>'Highlanders vs Lowlanders'!X34</f>
        <v>2.3631156206013681</v>
      </c>
      <c r="Z35" s="42">
        <f>'Highlanders vs Lowlanders'!Z34</f>
        <v>4.3859383181582681</v>
      </c>
      <c r="AC35" s="40" t="s">
        <v>10</v>
      </c>
      <c r="AD35" s="42">
        <v>3.3822271600146321</v>
      </c>
      <c r="AE35" s="42">
        <v>2.5791513041971603</v>
      </c>
    </row>
    <row r="36" spans="1:31" x14ac:dyDescent="0.3">
      <c r="X36" s="40" t="s">
        <v>12</v>
      </c>
      <c r="Y36" s="42">
        <f>'Highlanders vs Lowlanders'!X35</f>
        <v>5.5721086908465951</v>
      </c>
      <c r="Z36" s="42">
        <f>'Highlanders vs Lowlanders'!Z35</f>
        <v>1.9885375297960683</v>
      </c>
      <c r="AC36" s="40" t="s">
        <v>12</v>
      </c>
      <c r="AD36" s="42">
        <v>2.8766209919600207</v>
      </c>
      <c r="AE36" s="42">
        <v>3.5202449015467674</v>
      </c>
    </row>
    <row r="37" spans="1:31" x14ac:dyDescent="0.3">
      <c r="X37" s="40" t="s">
        <v>13</v>
      </c>
      <c r="Y37" s="42">
        <f>'Highlanders vs Lowlanders'!X36</f>
        <v>1.6947433151453875</v>
      </c>
      <c r="Z37" s="42">
        <f>'Highlanders vs Lowlanders'!Z36</f>
        <v>2.6026612644216378</v>
      </c>
      <c r="AC37" s="40" t="s">
        <v>14</v>
      </c>
      <c r="AD37" s="42">
        <v>2.0173056473608968</v>
      </c>
      <c r="AE37" s="42">
        <v>2.0956322617155245</v>
      </c>
    </row>
    <row r="38" spans="1:31" x14ac:dyDescent="0.3">
      <c r="X38" s="40" t="s">
        <v>15</v>
      </c>
      <c r="Y38" s="42">
        <f>'Highlanders vs Lowlanders'!X38</f>
        <v>6.5026263320366064</v>
      </c>
      <c r="Z38" s="42">
        <f>'Highlanders vs Lowlanders'!Z38</f>
        <v>1.7106102919917801</v>
      </c>
      <c r="AC38" s="40" t="s">
        <v>15</v>
      </c>
      <c r="AD38" s="42">
        <v>2.7163823310227162</v>
      </c>
      <c r="AE38" s="42">
        <v>4.3922110284208076</v>
      </c>
    </row>
    <row r="39" spans="1:31" x14ac:dyDescent="0.3">
      <c r="X39" s="40" t="s">
        <v>16</v>
      </c>
      <c r="Y39" s="42">
        <f>'Highlanders vs Lowlanders'!X39</f>
        <v>1.9587163828195333</v>
      </c>
      <c r="Z39" s="42">
        <f>'Highlanders vs Lowlanders'!Z39</f>
        <v>1.6034297648498625</v>
      </c>
      <c r="AC39" s="40" t="s">
        <v>16</v>
      </c>
      <c r="AD39" s="42">
        <v>1.0031538175986465</v>
      </c>
      <c r="AE39" s="42">
        <v>2.7099185724641197</v>
      </c>
    </row>
    <row r="40" spans="1:31" x14ac:dyDescent="0.3">
      <c r="X40" s="40" t="s">
        <v>18</v>
      </c>
      <c r="Y40" s="42">
        <f>'Highlanders vs Lowlanders'!X41</f>
        <v>17.644853811121497</v>
      </c>
      <c r="Z40" s="42">
        <f>'Highlanders vs Lowlanders'!Z41</f>
        <v>5.0238777127549739</v>
      </c>
      <c r="AC40" s="40" t="s">
        <v>17</v>
      </c>
      <c r="AD40" s="42">
        <v>5.4410210444477203</v>
      </c>
      <c r="AE40" s="42">
        <v>2.4675477920801181</v>
      </c>
    </row>
    <row r="41" spans="1:31" x14ac:dyDescent="0.3">
      <c r="X41" s="40" t="s">
        <v>19</v>
      </c>
      <c r="Y41" s="42">
        <f>'Highlanders vs Lowlanders'!X42</f>
        <v>2.0127570272110931</v>
      </c>
      <c r="Z41" s="42">
        <f>'Highlanders vs Lowlanders'!Z42</f>
        <v>2.4921821183027943</v>
      </c>
      <c r="AC41" s="40" t="s">
        <v>18</v>
      </c>
      <c r="AD41" s="42">
        <v>3.6883995394028921</v>
      </c>
      <c r="AE41" s="42">
        <v>11.803853627292201</v>
      </c>
    </row>
    <row r="42" spans="1:31" x14ac:dyDescent="0.3">
      <c r="X42" s="40" t="s">
        <v>20</v>
      </c>
      <c r="Y42" s="42">
        <f>'Highlanders vs Lowlanders'!X43</f>
        <v>3.0311269420322646</v>
      </c>
      <c r="Z42" s="42">
        <f>'Highlanders vs Lowlanders'!Z43</f>
        <v>9.8965033027660496</v>
      </c>
      <c r="AC42" s="40" t="s">
        <v>19</v>
      </c>
      <c r="AD42" s="42">
        <v>1.5364068393574324</v>
      </c>
      <c r="AE42" s="42">
        <v>2.2828192596756258</v>
      </c>
    </row>
    <row r="43" spans="1:31" x14ac:dyDescent="0.3">
      <c r="X43" s="40" t="s">
        <v>21</v>
      </c>
      <c r="Y43" s="42">
        <f>'Highlanders vs Lowlanders'!X44</f>
        <v>2.5618051941356588</v>
      </c>
      <c r="Z43" s="42">
        <f>'Highlanders vs Lowlanders'!Z44</f>
        <v>6.3279392706144115</v>
      </c>
      <c r="AC43" s="40" t="s">
        <v>20</v>
      </c>
      <c r="AD43" s="42">
        <v>11.914466710196466</v>
      </c>
      <c r="AE43" s="42">
        <v>4.5483947147846715</v>
      </c>
    </row>
    <row r="44" spans="1:31" x14ac:dyDescent="0.3">
      <c r="A44" t="s">
        <v>46</v>
      </c>
      <c r="X44" s="41" t="s">
        <v>46</v>
      </c>
      <c r="AC44" t="s">
        <v>46</v>
      </c>
      <c r="AD44" t="s">
        <v>104</v>
      </c>
    </row>
    <row r="45" spans="1:31" x14ac:dyDescent="0.3">
      <c r="A45" t="s">
        <v>1</v>
      </c>
      <c r="B45" t="s">
        <v>2</v>
      </c>
      <c r="C45" t="s">
        <v>3</v>
      </c>
      <c r="D45" t="s">
        <v>4</v>
      </c>
      <c r="E45" t="s">
        <v>5</v>
      </c>
      <c r="F45" t="s">
        <v>6</v>
      </c>
      <c r="G45" t="s">
        <v>7</v>
      </c>
      <c r="H45" t="s">
        <v>8</v>
      </c>
      <c r="I45" t="s">
        <v>9</v>
      </c>
      <c r="J45" t="s">
        <v>10</v>
      </c>
      <c r="K45" t="s">
        <v>11</v>
      </c>
      <c r="L45" t="s">
        <v>12</v>
      </c>
      <c r="M45" t="s">
        <v>13</v>
      </c>
      <c r="N45" t="s">
        <v>14</v>
      </c>
      <c r="O45" t="s">
        <v>15</v>
      </c>
      <c r="P45" t="s">
        <v>16</v>
      </c>
      <c r="Q45" t="s">
        <v>17</v>
      </c>
      <c r="R45" t="s">
        <v>18</v>
      </c>
      <c r="S45" t="s">
        <v>19</v>
      </c>
      <c r="T45" t="s">
        <v>20</v>
      </c>
      <c r="U45" t="s">
        <v>21</v>
      </c>
      <c r="X45" s="41" t="s">
        <v>55</v>
      </c>
      <c r="Y45" s="42" t="s">
        <v>56</v>
      </c>
      <c r="Z45" s="42" t="s">
        <v>58</v>
      </c>
      <c r="AC45" s="41" t="s">
        <v>55</v>
      </c>
      <c r="AD45" s="42" t="s">
        <v>57</v>
      </c>
      <c r="AE45" s="42" t="s">
        <v>59</v>
      </c>
    </row>
    <row r="46" spans="1:31" x14ac:dyDescent="0.3">
      <c r="A46" t="s">
        <v>22</v>
      </c>
      <c r="B46">
        <v>35.757232000000002</v>
      </c>
      <c r="C46">
        <v>32.98777066666667</v>
      </c>
      <c r="D46">
        <v>50.117722666666666</v>
      </c>
      <c r="E46">
        <v>62.019477333333327</v>
      </c>
      <c r="F46">
        <v>36.735962666666659</v>
      </c>
      <c r="G46">
        <v>117.39138133333333</v>
      </c>
      <c r="H46">
        <v>39.417727999999997</v>
      </c>
      <c r="I46">
        <v>25.226133333333333</v>
      </c>
      <c r="J46">
        <v>34.422303999999997</v>
      </c>
      <c r="K46">
        <v>60.423626666666657</v>
      </c>
      <c r="L46">
        <v>48.268527999999989</v>
      </c>
      <c r="M46">
        <v>36.885587199999996</v>
      </c>
      <c r="N46">
        <v>32.393386666666672</v>
      </c>
      <c r="O46">
        <v>43.776543999999994</v>
      </c>
      <c r="P46">
        <v>44.114335999999994</v>
      </c>
      <c r="Q46">
        <v>19.928999999999998</v>
      </c>
      <c r="R46">
        <v>23.216703999999996</v>
      </c>
      <c r="S46">
        <v>8.463205333333331</v>
      </c>
      <c r="T46">
        <v>15.018751999999996</v>
      </c>
      <c r="U46">
        <v>14.564031999999997</v>
      </c>
      <c r="X46" s="48" t="s">
        <v>4</v>
      </c>
      <c r="Y46" s="49">
        <f>'Highlanders vs Lowlanders'!X49</f>
        <v>70.268314666666654</v>
      </c>
      <c r="Z46" s="49">
        <f>'Highlanders vs Lowlanders'!Z49</f>
        <v>49.239463466666663</v>
      </c>
      <c r="AC46" s="48" t="s">
        <v>2</v>
      </c>
      <c r="AD46" s="49">
        <v>52.974261333333338</v>
      </c>
      <c r="AE46" s="49">
        <v>44.466821333333328</v>
      </c>
    </row>
    <row r="47" spans="1:31" x14ac:dyDescent="0.3">
      <c r="A47" t="s">
        <v>23</v>
      </c>
      <c r="B47">
        <v>38.693423999999993</v>
      </c>
      <c r="C47">
        <v>23.10952</v>
      </c>
      <c r="D47">
        <v>60.823130666666657</v>
      </c>
      <c r="E47">
        <v>99.733087999999981</v>
      </c>
      <c r="F47">
        <v>53.203322666666658</v>
      </c>
      <c r="G47">
        <v>121.52933333333331</v>
      </c>
      <c r="H47">
        <v>36.143743999999998</v>
      </c>
      <c r="I47">
        <v>35.211568</v>
      </c>
      <c r="J47">
        <v>54.509018666666655</v>
      </c>
      <c r="K47">
        <v>34.082346666666659</v>
      </c>
      <c r="L47">
        <v>56.030165333333329</v>
      </c>
      <c r="M47">
        <v>24.431022933333328</v>
      </c>
      <c r="N47">
        <v>50.218410666666664</v>
      </c>
      <c r="O47">
        <v>102.90746666666666</v>
      </c>
      <c r="P47">
        <v>38.356714666666662</v>
      </c>
      <c r="Q47">
        <v>20.951765333333334</v>
      </c>
      <c r="R47">
        <v>12.654208000000001</v>
      </c>
      <c r="S47">
        <v>7.8339594666666654</v>
      </c>
      <c r="T47">
        <v>13.624277333333334</v>
      </c>
      <c r="U47">
        <v>14.962453333333332</v>
      </c>
      <c r="X47" s="48" t="s">
        <v>14</v>
      </c>
      <c r="Y47" s="49">
        <f>'Highlanders vs Lowlanders'!X59</f>
        <v>54.677914666666666</v>
      </c>
      <c r="Z47" s="49">
        <f>'Highlanders vs Lowlanders'!Z59</f>
        <v>40.007131733333338</v>
      </c>
      <c r="AC47" s="48" t="s">
        <v>8</v>
      </c>
      <c r="AD47" s="49">
        <v>40.249215999999997</v>
      </c>
      <c r="AE47" s="49">
        <v>31.636138666666664</v>
      </c>
    </row>
    <row r="48" spans="1:31" x14ac:dyDescent="0.3">
      <c r="A48" t="s">
        <v>24</v>
      </c>
      <c r="B48">
        <v>54.293567999999993</v>
      </c>
      <c r="C48">
        <v>16.545311999999996</v>
      </c>
      <c r="D48">
        <v>30.709840000000003</v>
      </c>
      <c r="E48">
        <v>51.88788266666667</v>
      </c>
      <c r="F48">
        <v>44.338447999999993</v>
      </c>
      <c r="G48">
        <v>87.611551999999989</v>
      </c>
      <c r="H48">
        <v>29.846954666666662</v>
      </c>
      <c r="I48">
        <v>28.949424</v>
      </c>
      <c r="J48">
        <v>34.256656</v>
      </c>
      <c r="K48">
        <v>18.541749333333328</v>
      </c>
      <c r="L48">
        <v>60.086917333333325</v>
      </c>
      <c r="N48">
        <v>39.766346666666664</v>
      </c>
      <c r="O48">
        <v>51.469973333333328</v>
      </c>
      <c r="P48">
        <v>24.90349866666666</v>
      </c>
      <c r="Q48">
        <v>31.068202666666661</v>
      </c>
      <c r="R48">
        <v>14.577024</v>
      </c>
      <c r="S48">
        <v>6.9186730666666652</v>
      </c>
      <c r="T48">
        <v>24.723775999999997</v>
      </c>
      <c r="U48">
        <v>4.5342079999999996</v>
      </c>
      <c r="X48" s="52" t="s">
        <v>5</v>
      </c>
      <c r="Y48" s="53">
        <f>'Highlanders vs Lowlanders'!X50</f>
        <v>74.762463999999994</v>
      </c>
      <c r="Z48" s="53">
        <f>'Highlanders vs Lowlanders'!Z50</f>
        <v>52.832184533333326</v>
      </c>
      <c r="AC48" s="48" t="s">
        <v>11</v>
      </c>
      <c r="AD48" s="49">
        <v>46.453617777777772</v>
      </c>
      <c r="AE48" s="49">
        <v>30.452938666666657</v>
      </c>
    </row>
    <row r="49" spans="1:31" x14ac:dyDescent="0.3">
      <c r="A49" t="s">
        <v>25</v>
      </c>
      <c r="B49">
        <v>44.531162666666667</v>
      </c>
      <c r="C49">
        <v>26.688815999999992</v>
      </c>
      <c r="D49">
        <v>53.865914666666676</v>
      </c>
      <c r="E49">
        <v>79.611727999999999</v>
      </c>
      <c r="F49">
        <v>61.749893333333318</v>
      </c>
      <c r="G49">
        <v>140.28545066666666</v>
      </c>
      <c r="H49">
        <v>23.706069333333332</v>
      </c>
      <c r="I49">
        <v>32.186597333333324</v>
      </c>
      <c r="J49">
        <v>54.200458666666655</v>
      </c>
      <c r="K49">
        <v>30.22155733333333</v>
      </c>
      <c r="L49">
        <v>37.961541333333336</v>
      </c>
      <c r="M49">
        <v>22.989993599999998</v>
      </c>
      <c r="N49">
        <v>41.121845333333333</v>
      </c>
      <c r="O49">
        <v>113.93550933333333</v>
      </c>
      <c r="P49">
        <v>26.278485333333329</v>
      </c>
      <c r="Q49">
        <v>29.483178666666657</v>
      </c>
      <c r="R49">
        <v>10.090453333333334</v>
      </c>
      <c r="T49">
        <v>8.2369280000000007</v>
      </c>
      <c r="U49">
        <v>33.33314133333333</v>
      </c>
      <c r="X49" s="52" t="s">
        <v>13</v>
      </c>
      <c r="Y49" s="53">
        <f>'Highlanders vs Lowlanders'!X58</f>
        <v>55.302310186666659</v>
      </c>
      <c r="Z49" s="53">
        <f>'Highlanders vs Lowlanders'!Z58</f>
        <v>38.265250986666658</v>
      </c>
      <c r="AC49" s="48" t="s">
        <v>12</v>
      </c>
      <c r="AD49" s="49">
        <v>54.779994666666667</v>
      </c>
      <c r="AE49" s="49">
        <v>46.09252266666666</v>
      </c>
    </row>
    <row r="50" spans="1:31" x14ac:dyDescent="0.3">
      <c r="A50" t="s">
        <v>26</v>
      </c>
      <c r="B50">
        <v>54.463546666666659</v>
      </c>
      <c r="C50">
        <v>43.528613333333325</v>
      </c>
      <c r="D50">
        <v>52.823306666666653</v>
      </c>
      <c r="E50">
        <v>62.499098666666669</v>
      </c>
      <c r="F50">
        <v>59.949418666666666</v>
      </c>
      <c r="G50">
        <v>134.94790399999997</v>
      </c>
      <c r="H50">
        <v>26.607615999999993</v>
      </c>
      <c r="I50">
        <v>39.794495999999995</v>
      </c>
      <c r="J50">
        <v>144.18413333333331</v>
      </c>
      <c r="K50">
        <v>43.287178666666662</v>
      </c>
      <c r="L50">
        <v>48.297759999999997</v>
      </c>
      <c r="M50">
        <v>32.706060800000003</v>
      </c>
      <c r="N50">
        <v>43.634714666666667</v>
      </c>
      <c r="O50">
        <v>66.373962666666642</v>
      </c>
      <c r="P50">
        <v>41.658847999999992</v>
      </c>
      <c r="Q50">
        <v>40.392128</v>
      </c>
      <c r="R50">
        <v>5.8463999999999992</v>
      </c>
      <c r="S50">
        <v>12.209231999999997</v>
      </c>
      <c r="T50">
        <v>84.473983999999973</v>
      </c>
      <c r="U50">
        <v>15.919530666666663</v>
      </c>
      <c r="X50" s="52" t="s">
        <v>15</v>
      </c>
      <c r="Y50" s="53">
        <f>'Highlanders vs Lowlanders'!X60</f>
        <v>88.239498666666663</v>
      </c>
      <c r="Z50" s="53">
        <f>'Highlanders vs Lowlanders'!Z60</f>
        <v>51.974929066666661</v>
      </c>
      <c r="AC50" s="52" t="s">
        <v>3</v>
      </c>
      <c r="AD50" s="53">
        <v>54.531136000000004</v>
      </c>
      <c r="AE50" s="53">
        <v>26.644065777777772</v>
      </c>
    </row>
    <row r="51" spans="1:31" x14ac:dyDescent="0.3">
      <c r="A51" t="s">
        <v>27</v>
      </c>
      <c r="B51">
        <v>36.209786666666666</v>
      </c>
      <c r="C51">
        <v>17.004362666666662</v>
      </c>
      <c r="D51">
        <v>21.293887999999995</v>
      </c>
      <c r="E51">
        <v>34.992869333333338</v>
      </c>
      <c r="F51">
        <v>48.938698666666667</v>
      </c>
      <c r="G51">
        <v>78.066762666666676</v>
      </c>
      <c r="H51">
        <v>36.031146666666665</v>
      </c>
      <c r="I51">
        <v>23.322805333333331</v>
      </c>
      <c r="J51">
        <v>36.857221333333328</v>
      </c>
      <c r="K51">
        <v>7.0243413333333322</v>
      </c>
      <c r="L51">
        <v>34.881354666666667</v>
      </c>
      <c r="M51">
        <v>32.675746133333334</v>
      </c>
      <c r="N51">
        <v>31.745951999999996</v>
      </c>
      <c r="O51">
        <v>30.955605333333331</v>
      </c>
      <c r="P51">
        <v>21.685813333333329</v>
      </c>
      <c r="Q51">
        <v>17.487231999999999</v>
      </c>
      <c r="R51">
        <v>13.732543999999999</v>
      </c>
      <c r="S51">
        <v>6.6040501333333301</v>
      </c>
      <c r="T51">
        <v>65.141887999999994</v>
      </c>
      <c r="U51">
        <v>18.474623999999999</v>
      </c>
      <c r="X51" s="52" t="s">
        <v>21</v>
      </c>
      <c r="Y51" s="53">
        <f>'Highlanders vs Lowlanders'!X66</f>
        <v>32.461378133333334</v>
      </c>
      <c r="Z51" s="53">
        <f>'Highlanders vs Lowlanders'!Z66</f>
        <v>12.741687466666667</v>
      </c>
      <c r="AC51" s="52" t="s">
        <v>6</v>
      </c>
      <c r="AD51" s="53">
        <v>72.319349333333321</v>
      </c>
      <c r="AE51" s="53">
        <v>53.365722666666656</v>
      </c>
    </row>
    <row r="52" spans="1:31" x14ac:dyDescent="0.3">
      <c r="A52" t="s">
        <v>28</v>
      </c>
      <c r="B52">
        <v>47.319029333333319</v>
      </c>
      <c r="D52">
        <v>44.684901333333322</v>
      </c>
      <c r="E52">
        <v>62.308549333333318</v>
      </c>
      <c r="F52">
        <v>68.644314666666645</v>
      </c>
      <c r="G52">
        <v>129.29205333333331</v>
      </c>
      <c r="H52">
        <v>29.699711999999995</v>
      </c>
      <c r="I52">
        <v>28.296575999999995</v>
      </c>
      <c r="J52">
        <v>51.854319999999987</v>
      </c>
      <c r="K52">
        <v>19.589770666666663</v>
      </c>
      <c r="L52">
        <v>37.121391999999993</v>
      </c>
      <c r="M52">
        <v>23.153909333333331</v>
      </c>
      <c r="N52">
        <v>44.258330666666652</v>
      </c>
      <c r="O52">
        <v>115.62663466666666</v>
      </c>
      <c r="P52">
        <v>16.473855999999994</v>
      </c>
      <c r="Q52">
        <v>18.006912</v>
      </c>
      <c r="R52">
        <v>8.1676373333333316</v>
      </c>
      <c r="S52">
        <v>8.9164095999999997</v>
      </c>
      <c r="T52">
        <v>10.800682666666667</v>
      </c>
      <c r="U52">
        <v>15.161</v>
      </c>
      <c r="X52" s="40" t="s">
        <v>7</v>
      </c>
      <c r="Y52" s="42">
        <f>'Highlanders vs Lowlanders'!X52</f>
        <v>131.73195093333328</v>
      </c>
      <c r="Z52" s="42">
        <f>'Highlanders vs Lowlanders'!Z52</f>
        <v>112.0663936</v>
      </c>
      <c r="AC52" s="52" t="s">
        <v>7</v>
      </c>
      <c r="AD52" s="53">
        <v>149.64928</v>
      </c>
      <c r="AE52" s="53">
        <v>115.58920533333333</v>
      </c>
    </row>
    <row r="53" spans="1:31" x14ac:dyDescent="0.3">
      <c r="A53" t="s">
        <v>29</v>
      </c>
      <c r="B53">
        <v>56.092959999999991</v>
      </c>
      <c r="C53">
        <v>50.849605333333336</v>
      </c>
      <c r="D53">
        <v>60.525397333333331</v>
      </c>
      <c r="E53">
        <v>70.863781333333321</v>
      </c>
      <c r="F53">
        <v>68.350911999999994</v>
      </c>
      <c r="G53">
        <v>182.6307093333333</v>
      </c>
      <c r="H53">
        <v>49.334954666666661</v>
      </c>
      <c r="I53">
        <v>51.684341333333329</v>
      </c>
      <c r="J53">
        <v>71.710426666666663</v>
      </c>
      <c r="K53">
        <v>49.512511999999994</v>
      </c>
      <c r="L53">
        <v>57.051120000000004</v>
      </c>
      <c r="M53">
        <v>52.899742933333329</v>
      </c>
      <c r="N53">
        <v>47.955637333333321</v>
      </c>
      <c r="O53">
        <v>51.688671999999997</v>
      </c>
      <c r="P53">
        <v>33.874474666666664</v>
      </c>
      <c r="Q53">
        <v>37.226410666666666</v>
      </c>
      <c r="R53">
        <v>12.056575999999998</v>
      </c>
      <c r="S53">
        <v>14.661255466666661</v>
      </c>
      <c r="T53">
        <v>68.485162666666653</v>
      </c>
      <c r="U53">
        <v>27.523552000000002</v>
      </c>
      <c r="X53" s="40" t="s">
        <v>10</v>
      </c>
      <c r="Y53" s="42">
        <f>'Highlanders vs Lowlanders'!X55</f>
        <v>49.734458666666661</v>
      </c>
      <c r="Z53" s="42">
        <f>'Highlanders vs Lowlanders'!Z55</f>
        <v>50.145438933333324</v>
      </c>
      <c r="AC53" s="52" t="s">
        <v>9</v>
      </c>
      <c r="AD53" s="53">
        <v>58.388831999999994</v>
      </c>
      <c r="AE53" s="53">
        <v>30.426799999999993</v>
      </c>
    </row>
    <row r="54" spans="1:31" x14ac:dyDescent="0.3">
      <c r="A54" t="s">
        <v>30</v>
      </c>
      <c r="B54">
        <v>63.421530666666662</v>
      </c>
      <c r="C54">
        <v>45.532629333333333</v>
      </c>
      <c r="D54">
        <v>38.854741333333337</v>
      </c>
      <c r="E54">
        <v>78.825711999999996</v>
      </c>
      <c r="F54">
        <v>80.684650666666656</v>
      </c>
      <c r="G54">
        <v>123.04506666666666</v>
      </c>
      <c r="H54">
        <v>33.995733333333334</v>
      </c>
      <c r="I54">
        <v>59.621370666666664</v>
      </c>
      <c r="J54">
        <v>33.166410666666657</v>
      </c>
      <c r="K54">
        <v>62.591125333333331</v>
      </c>
      <c r="L54">
        <v>53.35164799999999</v>
      </c>
      <c r="M54">
        <v>60.49638186666666</v>
      </c>
      <c r="N54">
        <v>50.424117333333328</v>
      </c>
      <c r="O54">
        <v>63.301354666666683</v>
      </c>
      <c r="P54">
        <v>23.86846933333333</v>
      </c>
      <c r="Q54">
        <v>15.971498666666665</v>
      </c>
      <c r="R54">
        <v>6.2881279999999995</v>
      </c>
      <c r="S54">
        <v>9.1734346666666653</v>
      </c>
      <c r="T54">
        <v>24.372991999999996</v>
      </c>
      <c r="U54">
        <v>7.4141013333333321</v>
      </c>
      <c r="X54" s="40" t="s">
        <v>17</v>
      </c>
      <c r="Y54" s="42">
        <f>'Highlanders vs Lowlanders'!X62</f>
        <v>27.041547733333328</v>
      </c>
      <c r="Z54" s="42">
        <f>'Highlanders vs Lowlanders'!Z62</f>
        <v>18.559505066666667</v>
      </c>
      <c r="AC54" s="43" t="s">
        <v>13</v>
      </c>
      <c r="AD54" s="42">
        <v>57.347090133333332</v>
      </c>
      <c r="AE54" s="42">
        <v>28.807053333333332</v>
      </c>
    </row>
    <row r="55" spans="1:31" x14ac:dyDescent="0.3">
      <c r="A55" t="s">
        <v>31</v>
      </c>
      <c r="B55">
        <v>57.850128000000005</v>
      </c>
      <c r="C55">
        <v>55.63824000000001</v>
      </c>
      <c r="D55">
        <v>50.59950933333333</v>
      </c>
      <c r="E55">
        <v>50.381893333333331</v>
      </c>
      <c r="F55">
        <v>63.83835733333332</v>
      </c>
      <c r="G55">
        <v>149.78909866666666</v>
      </c>
      <c r="H55">
        <v>36.706730666666665</v>
      </c>
      <c r="I55">
        <v>46.248272</v>
      </c>
      <c r="J55">
        <v>50.359157333333336</v>
      </c>
      <c r="L55">
        <v>43.212474666666665</v>
      </c>
      <c r="M55">
        <v>39.843865599999987</v>
      </c>
      <c r="N55">
        <v>48.758975999999997</v>
      </c>
      <c r="O55">
        <v>44.341695999999999</v>
      </c>
      <c r="P55">
        <v>31.297727999999999</v>
      </c>
      <c r="Q55">
        <v>24.009215999999995</v>
      </c>
      <c r="R55">
        <v>30.228053333333332</v>
      </c>
      <c r="S55">
        <v>16.649897600000003</v>
      </c>
      <c r="T55">
        <v>29.270975999999997</v>
      </c>
      <c r="U55">
        <v>10.631786666666667</v>
      </c>
      <c r="X55" s="40" t="s">
        <v>2</v>
      </c>
      <c r="Y55" s="42">
        <f>'Highlanders vs Lowlanders'!X47</f>
        <v>52.414058666666662</v>
      </c>
      <c r="Z55" s="42">
        <f>'Highlanders vs Lowlanders'!Z47</f>
        <v>54.894881066666663</v>
      </c>
      <c r="AC55" s="43" t="s">
        <v>4</v>
      </c>
      <c r="AD55" s="42">
        <v>54.630277333333332</v>
      </c>
      <c r="AE55" s="42">
        <v>44.902671999999988</v>
      </c>
    </row>
    <row r="56" spans="1:31" x14ac:dyDescent="0.3">
      <c r="A56" t="s">
        <v>32</v>
      </c>
      <c r="B56">
        <v>48.343231999999993</v>
      </c>
      <c r="C56">
        <v>57.866367999999987</v>
      </c>
      <c r="D56">
        <v>53.063658666666662</v>
      </c>
      <c r="E56">
        <v>68.060757333333328</v>
      </c>
      <c r="F56">
        <v>76.727503999999982</v>
      </c>
      <c r="G56">
        <v>157.30497066666663</v>
      </c>
      <c r="H56">
        <v>34.671317333333334</v>
      </c>
      <c r="I56">
        <v>72.867797333333328</v>
      </c>
      <c r="J56">
        <v>44.644842666666662</v>
      </c>
      <c r="K56">
        <v>50.525887999999995</v>
      </c>
      <c r="L56">
        <v>60.937893333333328</v>
      </c>
      <c r="M56">
        <v>59.449443199999997</v>
      </c>
      <c r="N56">
        <v>47.280053333333335</v>
      </c>
      <c r="O56">
        <v>101.67972266666665</v>
      </c>
      <c r="P56">
        <v>53.401450666666655</v>
      </c>
      <c r="Q56">
        <v>50.227072000000014</v>
      </c>
      <c r="R56">
        <v>27.620991999999994</v>
      </c>
      <c r="S56">
        <v>5.4700650666666659</v>
      </c>
      <c r="T56">
        <v>38.283093333333326</v>
      </c>
      <c r="U56">
        <v>28.482794666666667</v>
      </c>
      <c r="X56" s="40" t="s">
        <v>3</v>
      </c>
      <c r="Y56" s="42">
        <f>'Highlanders vs Lowlanders'!X48</f>
        <v>30.683422933333325</v>
      </c>
      <c r="Z56" s="42">
        <f>'Highlanders vs Lowlanders'!Z48</f>
        <v>29.919276799999999</v>
      </c>
      <c r="AC56" s="43" t="s">
        <v>14</v>
      </c>
      <c r="AD56" s="42">
        <v>40.968106666666664</v>
      </c>
      <c r="AE56" s="42">
        <v>40.448426666666663</v>
      </c>
    </row>
    <row r="57" spans="1:31" x14ac:dyDescent="0.3">
      <c r="A57" t="s">
        <v>33</v>
      </c>
      <c r="B57">
        <v>51.228538666666665</v>
      </c>
      <c r="C57">
        <v>53.266117333333327</v>
      </c>
      <c r="D57">
        <v>47.728277333333331</v>
      </c>
      <c r="E57">
        <v>76.29443733333332</v>
      </c>
      <c r="F57">
        <v>56.300831999999978</v>
      </c>
      <c r="G57">
        <v>117.83743999999999</v>
      </c>
      <c r="H57">
        <v>52.955391999999982</v>
      </c>
      <c r="I57">
        <v>66.231050666666661</v>
      </c>
      <c r="J57">
        <v>64.11227199999999</v>
      </c>
      <c r="K57">
        <v>32.343584</v>
      </c>
      <c r="L57">
        <v>58.462917333333323</v>
      </c>
      <c r="M57">
        <v>75.319820799999988</v>
      </c>
      <c r="N57">
        <v>36.576810666666667</v>
      </c>
      <c r="O57">
        <v>64.95783466666667</v>
      </c>
      <c r="P57">
        <v>41.260426666666653</v>
      </c>
      <c r="Q57">
        <v>19.202176000000001</v>
      </c>
      <c r="R57">
        <v>8.8778666666666659</v>
      </c>
      <c r="S57">
        <v>11.066802133333333</v>
      </c>
      <c r="T57">
        <v>18.639189333333327</v>
      </c>
      <c r="U57">
        <v>15.389023999999997</v>
      </c>
      <c r="X57" s="40" t="s">
        <v>6</v>
      </c>
      <c r="Y57" s="42">
        <f>'Highlanders vs Lowlanders'!X51</f>
        <v>67.884499199999993</v>
      </c>
      <c r="Z57" s="42">
        <f>'Highlanders vs Lowlanders'!Z51</f>
        <v>60.95759786666666</v>
      </c>
      <c r="AC57" s="43" t="s">
        <v>5</v>
      </c>
      <c r="AD57" s="42">
        <v>72.509743999999984</v>
      </c>
      <c r="AE57" s="42">
        <v>64.721813333333316</v>
      </c>
    </row>
    <row r="58" spans="1:31" x14ac:dyDescent="0.3">
      <c r="A58" t="s">
        <v>34</v>
      </c>
      <c r="B58">
        <v>47.557215999999997</v>
      </c>
      <c r="C58">
        <v>57.780837333333338</v>
      </c>
      <c r="D58">
        <v>80.560144000000008</v>
      </c>
      <c r="E58">
        <v>85.70281066666665</v>
      </c>
      <c r="F58">
        <v>83.113071999999988</v>
      </c>
      <c r="G58">
        <v>179.08605866666664</v>
      </c>
      <c r="H58">
        <v>35.797290666666662</v>
      </c>
      <c r="I58">
        <v>63.123797333333322</v>
      </c>
      <c r="J58">
        <v>43.185407999999995</v>
      </c>
      <c r="K58">
        <v>46.641280000000002</v>
      </c>
      <c r="L58">
        <v>49.624026666666659</v>
      </c>
      <c r="M58">
        <v>50.02526293333333</v>
      </c>
      <c r="N58">
        <v>12.143189333333334</v>
      </c>
      <c r="O58">
        <v>155.16345599999997</v>
      </c>
      <c r="P58">
        <v>45.008618666666663</v>
      </c>
      <c r="Q58">
        <v>53.223893333333343</v>
      </c>
      <c r="R58">
        <v>12.550272000000001</v>
      </c>
      <c r="S58">
        <v>14.568362666666665</v>
      </c>
      <c r="T58">
        <v>21.176960000000001</v>
      </c>
      <c r="U58">
        <v>15.014421333333331</v>
      </c>
      <c r="X58" s="40" t="s">
        <v>8</v>
      </c>
      <c r="Y58" s="42">
        <f>'Highlanders vs Lowlanders'!X53</f>
        <v>40.515985066666666</v>
      </c>
      <c r="Z58" s="42">
        <f>'Highlanders vs Lowlanders'!Z53</f>
        <v>32.887082666666664</v>
      </c>
      <c r="AC58" s="43" t="s">
        <v>15</v>
      </c>
      <c r="AD58" s="42">
        <v>80.585045333333326</v>
      </c>
      <c r="AE58" s="42">
        <v>75.006527999999989</v>
      </c>
    </row>
    <row r="59" spans="1:31" x14ac:dyDescent="0.3">
      <c r="A59" t="s">
        <v>35</v>
      </c>
      <c r="B59">
        <v>46.326224000000003</v>
      </c>
      <c r="C59">
        <v>60.784154666666652</v>
      </c>
      <c r="D59">
        <v>51.080213333333333</v>
      </c>
      <c r="E59">
        <v>77.438815999999989</v>
      </c>
      <c r="F59">
        <v>77.22011733333332</v>
      </c>
      <c r="G59">
        <v>137.85161599999998</v>
      </c>
      <c r="H59">
        <v>38.283093333333333</v>
      </c>
      <c r="I59">
        <v>48.945194666666666</v>
      </c>
      <c r="J59">
        <v>45.598671999999993</v>
      </c>
      <c r="K59">
        <v>37.107317333333334</v>
      </c>
      <c r="L59">
        <v>60.819882666666672</v>
      </c>
      <c r="M59">
        <v>63.395113599999988</v>
      </c>
      <c r="N59">
        <v>43.637962666666667</v>
      </c>
      <c r="O59">
        <v>82.962581333333333</v>
      </c>
      <c r="P59">
        <v>40.491733333333329</v>
      </c>
      <c r="Q59">
        <v>31.596543999999994</v>
      </c>
      <c r="R59">
        <v>6.3660799999999993</v>
      </c>
      <c r="S59">
        <v>7.5483519999999986</v>
      </c>
      <c r="T59">
        <v>39.357098666666658</v>
      </c>
      <c r="U59">
        <v>15.590399999999997</v>
      </c>
      <c r="X59" s="40" t="s">
        <v>9</v>
      </c>
      <c r="Y59" s="42">
        <f>'Highlanders vs Lowlanders'!X54</f>
        <v>55.885737599999992</v>
      </c>
      <c r="Z59" s="42">
        <f>'Highlanders vs Lowlanders'!Z54</f>
        <v>41.027003733333331</v>
      </c>
      <c r="AC59" s="43" t="s">
        <v>21</v>
      </c>
      <c r="AD59" s="42">
        <v>17.149439999999998</v>
      </c>
      <c r="AE59" s="42">
        <v>16.706998476190474</v>
      </c>
    </row>
    <row r="60" spans="1:31" x14ac:dyDescent="0.3">
      <c r="A60" t="s">
        <v>36</v>
      </c>
      <c r="B60">
        <v>52.587285333333327</v>
      </c>
      <c r="C60">
        <v>18.603461333333332</v>
      </c>
      <c r="D60">
        <v>48.345397333333338</v>
      </c>
      <c r="E60">
        <v>46.890293333333332</v>
      </c>
      <c r="F60">
        <v>59.650602666666671</v>
      </c>
      <c r="G60">
        <v>123.98482133333331</v>
      </c>
      <c r="H60">
        <v>34.238250666666666</v>
      </c>
      <c r="I60">
        <v>60.22766399999999</v>
      </c>
      <c r="J60">
        <v>64.875551999999999</v>
      </c>
      <c r="K60">
        <v>52.879605333333338</v>
      </c>
      <c r="L60">
        <v>44.013648000000003</v>
      </c>
      <c r="M60">
        <v>57.965107199999984</v>
      </c>
      <c r="N60">
        <v>42.081087999999994</v>
      </c>
      <c r="O60">
        <v>50.66879999999999</v>
      </c>
      <c r="P60">
        <v>36.550826666666666</v>
      </c>
      <c r="Q60">
        <v>24.282047999999996</v>
      </c>
      <c r="R60">
        <v>30.124117333333334</v>
      </c>
      <c r="S60">
        <v>9.7723658666666662</v>
      </c>
      <c r="T60">
        <v>28.777279999999998</v>
      </c>
      <c r="U60">
        <v>6.6583999999999985</v>
      </c>
      <c r="X60" s="40" t="s">
        <v>11</v>
      </c>
      <c r="Y60" s="42">
        <f>'Highlanders vs Lowlanders'!X56</f>
        <v>40.567086933333329</v>
      </c>
      <c r="Z60" s="42">
        <f>'Highlanders vs Lowlanders'!Z56</f>
        <v>39.710048</v>
      </c>
      <c r="AC60" s="40" t="s">
        <v>10</v>
      </c>
      <c r="AD60" s="42">
        <v>50.396741333333338</v>
      </c>
      <c r="AE60" s="42">
        <v>58.612015999999983</v>
      </c>
    </row>
    <row r="61" spans="1:31" x14ac:dyDescent="0.3">
      <c r="A61" t="s">
        <v>37</v>
      </c>
      <c r="B61">
        <v>62.706970666666663</v>
      </c>
      <c r="C61">
        <v>45.575935999999999</v>
      </c>
      <c r="D61">
        <v>44.918757333333332</v>
      </c>
      <c r="E61">
        <v>59.936426666666662</v>
      </c>
      <c r="F61">
        <v>63.348991999999988</v>
      </c>
      <c r="G61">
        <v>131.75403733333332</v>
      </c>
      <c r="H61">
        <v>47.810559999999995</v>
      </c>
      <c r="I61">
        <v>65.581450666666655</v>
      </c>
      <c r="J61">
        <v>54.651930666666672</v>
      </c>
      <c r="K61">
        <v>33.51069866666667</v>
      </c>
      <c r="L61">
        <v>55.199760000000005</v>
      </c>
      <c r="M61">
        <v>40.702420266666664</v>
      </c>
      <c r="N61">
        <v>50.329925333333335</v>
      </c>
      <c r="O61">
        <v>50.556202666666657</v>
      </c>
      <c r="P61">
        <v>34.508917333333329</v>
      </c>
      <c r="Q61">
        <v>34.065024000000001</v>
      </c>
      <c r="R61">
        <v>18.877375999999998</v>
      </c>
      <c r="S61">
        <v>8.3402144000000007</v>
      </c>
      <c r="T61">
        <v>15.226623999999997</v>
      </c>
      <c r="U61">
        <v>7.808192</v>
      </c>
      <c r="X61" s="40" t="s">
        <v>12</v>
      </c>
      <c r="Y61" s="42">
        <f>'Highlanders vs Lowlanders'!X57</f>
        <v>48.228036266666663</v>
      </c>
      <c r="Z61" s="42">
        <f>'Highlanders vs Lowlanders'!Z57</f>
        <v>51.186964266666664</v>
      </c>
      <c r="AC61" s="40" t="s">
        <v>17</v>
      </c>
      <c r="AD61" s="42">
        <v>33.065258666666672</v>
      </c>
      <c r="AE61" s="42">
        <v>25.331202666666666</v>
      </c>
    </row>
    <row r="62" spans="1:31" x14ac:dyDescent="0.3">
      <c r="A62" t="s">
        <v>38</v>
      </c>
      <c r="B62">
        <v>47.250821333333327</v>
      </c>
      <c r="C62">
        <v>34.087759999999989</v>
      </c>
      <c r="D62">
        <v>45.592176000000002</v>
      </c>
      <c r="E62">
        <v>44.203114666666657</v>
      </c>
      <c r="F62">
        <v>59.988394666666657</v>
      </c>
      <c r="G62">
        <v>112.47390933333334</v>
      </c>
      <c r="H62">
        <v>26.607615999999993</v>
      </c>
      <c r="I62">
        <v>32.813461333333336</v>
      </c>
      <c r="J62">
        <v>39.160053333333323</v>
      </c>
      <c r="K62">
        <v>50.480415999999998</v>
      </c>
      <c r="L62">
        <v>33.749967999999996</v>
      </c>
      <c r="M62">
        <v>29.647094399999997</v>
      </c>
      <c r="N62">
        <v>40.603248000000001</v>
      </c>
      <c r="O62">
        <v>49.867626666666666</v>
      </c>
      <c r="P62">
        <v>22.335413333333328</v>
      </c>
      <c r="Q62">
        <v>11.861695999999998</v>
      </c>
      <c r="R62">
        <v>8.0550400000000035</v>
      </c>
      <c r="S62">
        <v>8.9001695999999999</v>
      </c>
      <c r="T62">
        <v>12.844757333333328</v>
      </c>
      <c r="U62">
        <v>17.103967999999998</v>
      </c>
      <c r="X62" s="40" t="s">
        <v>16</v>
      </c>
      <c r="Y62" s="42">
        <f>'Highlanders vs Lowlanders'!X61</f>
        <v>35.634457600000005</v>
      </c>
      <c r="Z62" s="42">
        <f>'Highlanders vs Lowlanders'!Z61</f>
        <v>30.387746666666661</v>
      </c>
      <c r="AC62" s="40" t="s">
        <v>16</v>
      </c>
      <c r="AD62" s="42">
        <v>39.221404444444438</v>
      </c>
      <c r="AE62" s="42">
        <v>30.495935999999993</v>
      </c>
    </row>
    <row r="63" spans="1:31" x14ac:dyDescent="0.3">
      <c r="A63" t="s">
        <v>39</v>
      </c>
      <c r="B63">
        <v>64.055973333333313</v>
      </c>
      <c r="C63">
        <v>15.399850666666666</v>
      </c>
      <c r="D63">
        <v>48.158095999999993</v>
      </c>
      <c r="E63">
        <v>53.334325333333325</v>
      </c>
      <c r="F63">
        <v>69.364287999999988</v>
      </c>
      <c r="G63">
        <v>92.028831999999994</v>
      </c>
      <c r="H63">
        <v>26.209194666666669</v>
      </c>
      <c r="I63">
        <v>22.134037333333332</v>
      </c>
      <c r="J63">
        <v>53.292101333333321</v>
      </c>
      <c r="K63">
        <v>38.729151999999992</v>
      </c>
      <c r="L63">
        <v>39.681898666666662</v>
      </c>
      <c r="M63">
        <v>23.499063466666669</v>
      </c>
      <c r="N63">
        <v>30.277855999999996</v>
      </c>
      <c r="O63">
        <v>62.132074666666668</v>
      </c>
      <c r="Q63">
        <v>9.4668373333333342</v>
      </c>
      <c r="R63">
        <v>15.356543999999996</v>
      </c>
      <c r="S63">
        <v>6.5271808</v>
      </c>
      <c r="T63">
        <v>41.288575999999999</v>
      </c>
      <c r="U63">
        <v>13.32113066666667</v>
      </c>
      <c r="X63" s="40" t="s">
        <v>18</v>
      </c>
      <c r="Y63" s="42">
        <f>'Highlanders vs Lowlanders'!X63</f>
        <v>15.36304</v>
      </c>
      <c r="Z63" s="42">
        <f>'Highlanders vs Lowlanders'!Z63</f>
        <v>15.623313066666665</v>
      </c>
      <c r="AC63" s="40" t="s">
        <v>18</v>
      </c>
      <c r="AD63" s="42">
        <v>14.855423999999999</v>
      </c>
      <c r="AE63" s="42">
        <v>12.612138666666667</v>
      </c>
    </row>
    <row r="64" spans="1:31" x14ac:dyDescent="0.3">
      <c r="A64" t="s">
        <v>40</v>
      </c>
      <c r="B64">
        <v>47.873354666666664</v>
      </c>
      <c r="C64">
        <v>35.929376000000005</v>
      </c>
      <c r="D64">
        <v>59.182890666666665</v>
      </c>
      <c r="E64">
        <v>59.796762666666652</v>
      </c>
      <c r="F64">
        <v>52.435711999999988</v>
      </c>
      <c r="G64">
        <v>100.09036799999998</v>
      </c>
      <c r="H64">
        <v>29.569791999999993</v>
      </c>
      <c r="I64">
        <v>24.378405333333326</v>
      </c>
      <c r="J64">
        <v>38.747557333333333</v>
      </c>
      <c r="K64">
        <v>22.950368000000001</v>
      </c>
      <c r="L64">
        <v>83.289546666666652</v>
      </c>
      <c r="M64">
        <v>39.512569599999999</v>
      </c>
      <c r="N64">
        <v>36.74354133333334</v>
      </c>
      <c r="O64">
        <v>46.649941333333331</v>
      </c>
      <c r="P64">
        <v>28.155829333333333</v>
      </c>
      <c r="Q64">
        <v>13.121920000000003</v>
      </c>
      <c r="R64">
        <v>5.7034879999999992</v>
      </c>
      <c r="S64">
        <v>11.332055466666668</v>
      </c>
      <c r="T64">
        <v>17.227392000000002</v>
      </c>
      <c r="U64">
        <v>18.816746666666663</v>
      </c>
      <c r="X64" s="40" t="s">
        <v>19</v>
      </c>
      <c r="Y64" s="42">
        <f>'Highlanders vs Lowlanders'!X64</f>
        <v>10.283557759999999</v>
      </c>
      <c r="Z64" s="42">
        <f>'Highlanders vs Lowlanders'!Z64</f>
        <v>8.9743972266666656</v>
      </c>
      <c r="AC64" s="40" t="s">
        <v>19</v>
      </c>
      <c r="AD64" s="42">
        <v>11.305452799999998</v>
      </c>
      <c r="AE64" s="42">
        <v>8.4909215999999983</v>
      </c>
    </row>
    <row r="65" spans="1:31" x14ac:dyDescent="0.3">
      <c r="A65" t="s">
        <v>41</v>
      </c>
      <c r="B65">
        <v>61.699007999999992</v>
      </c>
      <c r="C65">
        <v>25.283514666666669</v>
      </c>
      <c r="D65">
        <v>64.616794666666664</v>
      </c>
      <c r="E65">
        <v>73.351749333333345</v>
      </c>
      <c r="F65">
        <v>67.285567999999998</v>
      </c>
      <c r="G65">
        <v>103.71946666666663</v>
      </c>
      <c r="H65">
        <v>41.842901333333337</v>
      </c>
      <c r="I65">
        <v>55.104485333333329</v>
      </c>
      <c r="J65">
        <v>48.760058666666666</v>
      </c>
      <c r="K65">
        <v>33.681759999999997</v>
      </c>
      <c r="L65">
        <v>50.696949333333329</v>
      </c>
      <c r="M65">
        <v>64.108590933333332</v>
      </c>
      <c r="N65">
        <v>45.670127999999991</v>
      </c>
      <c r="O65">
        <v>60.726773333333334</v>
      </c>
      <c r="P65">
        <v>33.489045333333337</v>
      </c>
      <c r="Q65">
        <v>18.539583999999994</v>
      </c>
      <c r="R65">
        <v>11.692799999999995</v>
      </c>
      <c r="S65">
        <v>7.7718143999999993</v>
      </c>
      <c r="T65">
        <v>18.630527999999995</v>
      </c>
      <c r="U65">
        <v>17.188415999999997</v>
      </c>
      <c r="X65" s="40" t="s">
        <v>20</v>
      </c>
      <c r="Y65" s="42">
        <f>'Highlanders vs Lowlanders'!X65</f>
        <v>18.8461952</v>
      </c>
      <c r="Z65" s="42">
        <f>'Highlanders vs Lowlanders'!Z65</f>
        <v>23.072925866666662</v>
      </c>
      <c r="AC65" s="40" t="s">
        <v>20</v>
      </c>
      <c r="AD65" s="42">
        <v>34.226495999999997</v>
      </c>
      <c r="AE65" s="42">
        <v>31.717183999999996</v>
      </c>
    </row>
    <row r="66" spans="1:31" x14ac:dyDescent="0.3">
      <c r="A66" t="s">
        <v>42</v>
      </c>
      <c r="B66">
        <v>60.527562666666668</v>
      </c>
      <c r="C66">
        <v>9.6411466666666659</v>
      </c>
      <c r="D66">
        <v>47.823551999999992</v>
      </c>
      <c r="E66">
        <v>59.959162666666671</v>
      </c>
      <c r="F66">
        <v>62.257663999999991</v>
      </c>
      <c r="G66">
        <v>154.53767466666665</v>
      </c>
      <c r="H66">
        <v>41.461802666666664</v>
      </c>
      <c r="I66">
        <v>71.483066666666673</v>
      </c>
      <c r="J66">
        <v>35.332826666666662</v>
      </c>
      <c r="K66">
        <v>61.534442666666664</v>
      </c>
      <c r="L66">
        <v>50.393802666666659</v>
      </c>
      <c r="M66">
        <v>59.323204266666664</v>
      </c>
      <c r="N66">
        <v>44.736869333333324</v>
      </c>
      <c r="O66">
        <v>60.272053333333325</v>
      </c>
      <c r="P66">
        <v>30.06781866666666</v>
      </c>
      <c r="Q66">
        <v>37.040191999999998</v>
      </c>
      <c r="R66">
        <v>17.643135999999998</v>
      </c>
      <c r="S66">
        <v>11.578903466666663</v>
      </c>
      <c r="T66">
        <v>21.27223466666667</v>
      </c>
      <c r="U66">
        <v>43.529696000000001</v>
      </c>
      <c r="X66" s="40" t="s">
        <v>60</v>
      </c>
      <c r="Y66" s="40" t="s">
        <v>60</v>
      </c>
      <c r="Z66" s="40" t="s">
        <v>60</v>
      </c>
      <c r="AC66" t="s">
        <v>61</v>
      </c>
      <c r="AD66" s="40" t="s">
        <v>61</v>
      </c>
      <c r="AE66" s="40" t="s">
        <v>61</v>
      </c>
    </row>
    <row r="67" spans="1:31" x14ac:dyDescent="0.3">
      <c r="A67" t="s">
        <v>43</v>
      </c>
      <c r="B67">
        <v>65.349759999999989</v>
      </c>
      <c r="C67">
        <v>51.007674666666666</v>
      </c>
      <c r="D67">
        <v>108.78526399999998</v>
      </c>
      <c r="E67">
        <v>81.423029333333318</v>
      </c>
      <c r="F67">
        <v>80.334949333333313</v>
      </c>
      <c r="G67">
        <v>147.50900266666662</v>
      </c>
      <c r="H67">
        <v>49.023146666666662</v>
      </c>
      <c r="I67">
        <v>68.348746666666656</v>
      </c>
      <c r="J67">
        <v>61.852746666666654</v>
      </c>
      <c r="K67">
        <v>30.663285333333327</v>
      </c>
      <c r="L67">
        <v>55.519146666666678</v>
      </c>
      <c r="M67">
        <v>64.451796266666662</v>
      </c>
      <c r="N67">
        <v>68.348746666666656</v>
      </c>
      <c r="O67">
        <v>62.673407999999995</v>
      </c>
      <c r="P67">
        <v>39.878943999999997</v>
      </c>
      <c r="Q67">
        <v>29.872938666666663</v>
      </c>
      <c r="R67">
        <v>21.402154666666668</v>
      </c>
      <c r="S67">
        <v>9.7769130666666673</v>
      </c>
      <c r="T67">
        <v>12.121535999999999</v>
      </c>
      <c r="U67">
        <v>34.07368533333333</v>
      </c>
      <c r="X67" s="48" t="s">
        <v>4</v>
      </c>
      <c r="Y67" s="49">
        <f>'Highlanders vs Lowlanders'!X70</f>
        <v>10.245500367516405</v>
      </c>
      <c r="Z67" s="49">
        <f>'Highlanders vs Lowlanders'!Z70</f>
        <v>2.576932883153594</v>
      </c>
      <c r="AC67" s="48" t="s">
        <v>2</v>
      </c>
      <c r="AD67" s="49">
        <v>2.39384406189268</v>
      </c>
      <c r="AE67" s="49">
        <v>3.0158564381558612</v>
      </c>
    </row>
    <row r="68" spans="1:31" x14ac:dyDescent="0.3">
      <c r="A68" t="s">
        <v>44</v>
      </c>
      <c r="B68">
        <v>37.891168</v>
      </c>
      <c r="C68">
        <v>24.731354666666665</v>
      </c>
      <c r="D68">
        <v>68.652975999999995</v>
      </c>
      <c r="E68">
        <v>64.938346666666661</v>
      </c>
      <c r="F68">
        <v>60.697541333333319</v>
      </c>
      <c r="G68">
        <v>133.96484266666664</v>
      </c>
      <c r="H68">
        <v>32.835114666666662</v>
      </c>
      <c r="I68">
        <v>48.764389333333327</v>
      </c>
      <c r="J68">
        <v>48.67019733333332</v>
      </c>
      <c r="K68">
        <v>27.374144000000001</v>
      </c>
      <c r="L68">
        <v>45.048677333333337</v>
      </c>
      <c r="M68">
        <v>42.760353066666667</v>
      </c>
      <c r="N68">
        <v>64.81817066666666</v>
      </c>
      <c r="O68">
        <v>63.773397333333335</v>
      </c>
      <c r="P68">
        <v>54.624864000000002</v>
      </c>
      <c r="Q68">
        <v>17.314</v>
      </c>
      <c r="S68">
        <v>13.052412799999999</v>
      </c>
      <c r="T68">
        <v>22.796629333333332</v>
      </c>
      <c r="U68">
        <v>39.842133333333337</v>
      </c>
      <c r="X68" s="48" t="s">
        <v>14</v>
      </c>
      <c r="Y68" s="49">
        <f>'Highlanders vs Lowlanders'!X80</f>
        <v>4.9665006578015349</v>
      </c>
      <c r="Z68" s="49">
        <f>'Highlanders vs Lowlanders'!Z80</f>
        <v>3.290338474244189</v>
      </c>
      <c r="AC68" s="48" t="s">
        <v>8</v>
      </c>
      <c r="AD68" s="49">
        <v>2.888610782063624</v>
      </c>
      <c r="AE68" s="49">
        <v>2.1564449424683789</v>
      </c>
    </row>
    <row r="69" spans="1:31" x14ac:dyDescent="0.3">
      <c r="A69" t="s">
        <v>45</v>
      </c>
      <c r="B69">
        <v>36.602794666666661</v>
      </c>
      <c r="C69">
        <v>42.753423999999995</v>
      </c>
      <c r="D69">
        <v>61.462986666666652</v>
      </c>
      <c r="E69">
        <v>94.140031999999991</v>
      </c>
      <c r="F69">
        <v>68.846773333333317</v>
      </c>
      <c r="G69">
        <v>118.92876799999999</v>
      </c>
      <c r="H69">
        <v>37.416959999999996</v>
      </c>
      <c r="I69">
        <v>35.727999999999994</v>
      </c>
      <c r="J69">
        <v>54.056463999999991</v>
      </c>
      <c r="K69">
        <v>49.581802666666661</v>
      </c>
      <c r="L69">
        <v>39.481605333333327</v>
      </c>
      <c r="M69">
        <v>45.867606400000007</v>
      </c>
      <c r="N69">
        <v>49.815658666666664</v>
      </c>
      <c r="O69">
        <v>193.75186133333335</v>
      </c>
      <c r="P69">
        <v>20.111615999999998</v>
      </c>
      <c r="Q69">
        <v>32.441023999999999</v>
      </c>
      <c r="R69">
        <v>10.714069333333335</v>
      </c>
      <c r="S69">
        <v>9.2377450666666672</v>
      </c>
      <c r="T69">
        <v>19.410047999999996</v>
      </c>
      <c r="U69">
        <v>27.672959999999996</v>
      </c>
      <c r="X69" s="52" t="s">
        <v>5</v>
      </c>
      <c r="Y69" s="53">
        <f>'Highlanders vs Lowlanders'!X71</f>
        <v>6.0724558449178421</v>
      </c>
      <c r="Z69" s="53">
        <f>'Highlanders vs Lowlanders'!Z71</f>
        <v>3.2326047395545272</v>
      </c>
      <c r="AC69" s="48" t="s">
        <v>11</v>
      </c>
      <c r="AD69" s="49">
        <v>4.3697481660795114</v>
      </c>
      <c r="AE69" s="49">
        <v>6.6992714931959956</v>
      </c>
    </row>
    <row r="70" spans="1:31" x14ac:dyDescent="0.3">
      <c r="X70" s="52" t="s">
        <v>13</v>
      </c>
      <c r="Y70" s="53">
        <f>'Highlanders vs Lowlanders'!X79</f>
        <v>4.602964203976982</v>
      </c>
      <c r="Z70" s="53">
        <f>'Highlanders vs Lowlanders'!Z79</f>
        <v>5.8646945763469276</v>
      </c>
      <c r="AC70" s="48" t="s">
        <v>12</v>
      </c>
      <c r="AD70" s="49">
        <v>2.4667000891755682</v>
      </c>
      <c r="AE70" s="49">
        <v>3.7048302627061216</v>
      </c>
    </row>
    <row r="71" spans="1:31" x14ac:dyDescent="0.3">
      <c r="X71" s="52" t="s">
        <v>15</v>
      </c>
      <c r="Y71" s="53">
        <f>'Highlanders vs Lowlanders'!X81</f>
        <v>26.385793370364837</v>
      </c>
      <c r="Z71" s="53">
        <f>'Highlanders vs Lowlanders'!Z81</f>
        <v>2.6427502931760607</v>
      </c>
      <c r="AC71" s="52" t="s">
        <v>3</v>
      </c>
      <c r="AD71" s="53">
        <v>1.940405673520339</v>
      </c>
      <c r="AE71" s="53">
        <v>4.2140014959864143</v>
      </c>
    </row>
    <row r="72" spans="1:31" x14ac:dyDescent="0.3">
      <c r="X72" s="52" t="s">
        <v>21</v>
      </c>
      <c r="Y72" s="53">
        <f>'Highlanders vs Lowlanders'!X87</f>
        <v>4.6678424500669475</v>
      </c>
      <c r="Z72" s="53">
        <f>'Highlanders vs Lowlanders'!Z87</f>
        <v>2.4250500415326885</v>
      </c>
      <c r="AC72" s="52" t="s">
        <v>6</v>
      </c>
      <c r="AD72" s="53">
        <v>3.6974917099247637</v>
      </c>
      <c r="AE72" s="53">
        <v>4.1540005534318167</v>
      </c>
    </row>
    <row r="73" spans="1:31" x14ac:dyDescent="0.3">
      <c r="X73" s="40" t="s">
        <v>7</v>
      </c>
      <c r="Y73" s="42">
        <f>'Highlanders vs Lowlanders'!X73</f>
        <v>9.2806868547130072</v>
      </c>
      <c r="Z73" s="42">
        <f>'Highlanders vs Lowlanders'!Z73</f>
        <v>7.3305776325058769</v>
      </c>
      <c r="AC73" s="52" t="s">
        <v>7</v>
      </c>
      <c r="AD73" s="53">
        <v>9.6014507523741823</v>
      </c>
      <c r="AE73" s="53">
        <v>8.9995337705256162</v>
      </c>
    </row>
    <row r="74" spans="1:31" x14ac:dyDescent="0.3">
      <c r="X74" s="40" t="s">
        <v>10</v>
      </c>
      <c r="Y74" s="42">
        <f>'Highlanders vs Lowlanders'!X76</f>
        <v>4.3302525674685404</v>
      </c>
      <c r="Z74" s="42">
        <f>'Highlanders vs Lowlanders'!Z76</f>
        <v>4.9888705370417741</v>
      </c>
      <c r="AC74" s="52" t="s">
        <v>9</v>
      </c>
      <c r="AD74" s="53">
        <v>3.7052265444167647</v>
      </c>
      <c r="AE74" s="53">
        <v>2.1711242860719828</v>
      </c>
    </row>
    <row r="75" spans="1:31" x14ac:dyDescent="0.3">
      <c r="X75" s="40" t="s">
        <v>17</v>
      </c>
      <c r="Y75" s="42">
        <f>'Highlanders vs Lowlanders'!X83</f>
        <v>3.899054872467171</v>
      </c>
      <c r="Z75" s="42">
        <f>'Highlanders vs Lowlanders'!Z83</f>
        <v>4.6382820050928428</v>
      </c>
      <c r="AC75" s="43" t="s">
        <v>13</v>
      </c>
      <c r="AD75" s="42">
        <v>4.2361440295355788</v>
      </c>
      <c r="AE75" s="42">
        <v>2.4520577462504347</v>
      </c>
    </row>
    <row r="76" spans="1:31" x14ac:dyDescent="0.3">
      <c r="X76" s="40" t="s">
        <v>2</v>
      </c>
      <c r="Y76" s="42">
        <f>'Highlanders vs Lowlanders'!X68</f>
        <v>6.2461268913600918</v>
      </c>
      <c r="Z76" s="42">
        <f>'Highlanders vs Lowlanders'!Z68</f>
        <v>3.5917463419482143</v>
      </c>
      <c r="AC76" s="43" t="s">
        <v>4</v>
      </c>
      <c r="AD76" s="42">
        <v>4.9639651594396099</v>
      </c>
      <c r="AE76" s="42">
        <v>5.3063136617740225</v>
      </c>
    </row>
    <row r="77" spans="1:31" x14ac:dyDescent="0.3">
      <c r="X77" s="40" t="s">
        <v>3</v>
      </c>
      <c r="Y77" s="42">
        <f>'Highlanders vs Lowlanders'!X69</f>
        <v>7.3011083086454693</v>
      </c>
      <c r="Z77" s="42">
        <f>'Highlanders vs Lowlanders'!Z69</f>
        <v>5.6457503345633455</v>
      </c>
      <c r="AC77" s="43" t="s">
        <v>14</v>
      </c>
      <c r="AD77" s="42">
        <v>5.108507165064144</v>
      </c>
      <c r="AE77" s="42">
        <v>2.4959769898445474</v>
      </c>
    </row>
    <row r="78" spans="1:31" x14ac:dyDescent="0.3">
      <c r="X78" s="40" t="s">
        <v>6</v>
      </c>
      <c r="Y78" s="42">
        <f>'Highlanders vs Lowlanders'!X72</f>
        <v>3.461300596292022</v>
      </c>
      <c r="Z78" s="42">
        <f>'Highlanders vs Lowlanders'!Z72</f>
        <v>2.7537368694106505</v>
      </c>
      <c r="AC78" s="43" t="s">
        <v>5</v>
      </c>
      <c r="AD78" s="42">
        <v>4.2670179306017886</v>
      </c>
      <c r="AE78" s="42">
        <v>7.7368717127133735</v>
      </c>
    </row>
    <row r="79" spans="1:31" x14ac:dyDescent="0.3">
      <c r="X79" s="40" t="s">
        <v>8</v>
      </c>
      <c r="Y79" s="42">
        <f>'Highlanders vs Lowlanders'!X74</f>
        <v>2.6798022563722155</v>
      </c>
      <c r="Z79" s="42">
        <f>'Highlanders vs Lowlanders'!Z74</f>
        <v>3.9972874415546613</v>
      </c>
      <c r="AC79" s="43" t="s">
        <v>15</v>
      </c>
      <c r="AD79" s="42">
        <v>14.395844196779196</v>
      </c>
      <c r="AE79" s="42">
        <v>13.3525521993966</v>
      </c>
    </row>
    <row r="80" spans="1:31" x14ac:dyDescent="0.3">
      <c r="X80" s="40" t="s">
        <v>9</v>
      </c>
      <c r="Y80" s="42">
        <f>'Highlanders vs Lowlanders'!X75</f>
        <v>6.5431705250569694</v>
      </c>
      <c r="Z80" s="42">
        <f>'Highlanders vs Lowlanders'!Z75</f>
        <v>9.146497979310011</v>
      </c>
      <c r="AC80" s="43" t="s">
        <v>21</v>
      </c>
      <c r="AD80" s="42">
        <v>3.0213987876907242</v>
      </c>
      <c r="AE80" s="42">
        <v>3.2307153644972488</v>
      </c>
    </row>
    <row r="81" spans="1:31" x14ac:dyDescent="0.3">
      <c r="X81" s="40" t="s">
        <v>11</v>
      </c>
      <c r="Y81" s="42">
        <f>'Highlanders vs Lowlanders'!X77</f>
        <v>6.4824449961191073</v>
      </c>
      <c r="Z81" s="42">
        <f>'Highlanders vs Lowlanders'!Z77</f>
        <v>5.5214084708219788</v>
      </c>
      <c r="AC81" s="40" t="s">
        <v>10</v>
      </c>
      <c r="AD81" s="42">
        <v>4.9937670851722036</v>
      </c>
      <c r="AE81" s="42">
        <v>14.684091621727584</v>
      </c>
    </row>
    <row r="82" spans="1:31" x14ac:dyDescent="0.3">
      <c r="X82" s="40" t="s">
        <v>12</v>
      </c>
      <c r="Y82" s="42">
        <f>'Highlanders vs Lowlanders'!X78</f>
        <v>2.7436722106845473</v>
      </c>
      <c r="Z82" s="42">
        <f>'Highlanders vs Lowlanders'!Z78</f>
        <v>8.7594239704215777</v>
      </c>
      <c r="AC82" s="40" t="s">
        <v>17</v>
      </c>
      <c r="AD82" s="42">
        <v>5.5350921573444234</v>
      </c>
      <c r="AE82" s="42">
        <v>3.2386061088893912</v>
      </c>
    </row>
    <row r="83" spans="1:31" x14ac:dyDescent="0.3">
      <c r="X83" s="40" t="s">
        <v>16</v>
      </c>
      <c r="Y83" s="42">
        <f>'Highlanders vs Lowlanders'!X82</f>
        <v>5.7236355325252051</v>
      </c>
      <c r="Z83" s="42">
        <f>'Highlanders vs Lowlanders'!Z82</f>
        <v>3.2247626507509386</v>
      </c>
      <c r="AC83" s="40" t="s">
        <v>16</v>
      </c>
      <c r="AD83" s="42">
        <v>3.6623554498812938</v>
      </c>
      <c r="AE83" s="42">
        <v>4.068352007839958</v>
      </c>
    </row>
    <row r="84" spans="1:31" x14ac:dyDescent="0.3">
      <c r="X84" s="40" t="s">
        <v>18</v>
      </c>
      <c r="Y84" s="42">
        <f>'Highlanders vs Lowlanders'!X84</f>
        <v>2.5290534072964168</v>
      </c>
      <c r="Z84" s="42">
        <f>'Highlanders vs Lowlanders'!Z84</f>
        <v>4.3394417973634747</v>
      </c>
      <c r="AC84" s="40" t="s">
        <v>18</v>
      </c>
      <c r="AD84" s="42">
        <v>3.7595068345150042</v>
      </c>
      <c r="AE84" s="42">
        <v>2.1239135427085394</v>
      </c>
    </row>
    <row r="85" spans="1:31" x14ac:dyDescent="0.3">
      <c r="X85" s="40" t="s">
        <v>19</v>
      </c>
      <c r="Y85" s="42">
        <f>'Highlanders vs Lowlanders'!X85</f>
        <v>0.92205603066291997</v>
      </c>
      <c r="Z85" s="42">
        <f>'Highlanders vs Lowlanders'!Z85</f>
        <v>0.79346934925711343</v>
      </c>
      <c r="AC85" s="40" t="s">
        <v>19</v>
      </c>
      <c r="AD85" s="42">
        <v>1.5678396908235084</v>
      </c>
      <c r="AE85" s="42">
        <v>0.82606474902099525</v>
      </c>
    </row>
    <row r="86" spans="1:31" x14ac:dyDescent="0.3">
      <c r="X86" s="40" t="s">
        <v>20</v>
      </c>
      <c r="Y86" s="42">
        <f>'Highlanders vs Lowlanders'!X86</f>
        <v>1.83135306553648</v>
      </c>
      <c r="Z86" s="42">
        <f>'Highlanders vs Lowlanders'!Z86</f>
        <v>5.31366030422513</v>
      </c>
      <c r="AC86" s="40" t="s">
        <v>20</v>
      </c>
      <c r="AD86" s="42">
        <v>6.4574404222869912</v>
      </c>
      <c r="AE86" s="42">
        <v>11.489552077910028</v>
      </c>
    </row>
    <row r="88" spans="1:31" x14ac:dyDescent="0.3">
      <c r="A88" t="s">
        <v>47</v>
      </c>
      <c r="X88" t="s">
        <v>47</v>
      </c>
      <c r="AC88" t="s">
        <v>115</v>
      </c>
      <c r="AD88" t="s">
        <v>104</v>
      </c>
    </row>
    <row r="89" spans="1:31" x14ac:dyDescent="0.3">
      <c r="A89" t="s">
        <v>1</v>
      </c>
      <c r="B89" t="s">
        <v>2</v>
      </c>
      <c r="C89" t="s">
        <v>3</v>
      </c>
      <c r="D89" t="s">
        <v>4</v>
      </c>
      <c r="E89" t="s">
        <v>5</v>
      </c>
      <c r="F89" t="s">
        <v>6</v>
      </c>
      <c r="G89" t="s">
        <v>7</v>
      </c>
      <c r="H89" t="s">
        <v>8</v>
      </c>
      <c r="I89" t="s">
        <v>9</v>
      </c>
      <c r="J89" t="s">
        <v>10</v>
      </c>
      <c r="K89" t="s">
        <v>11</v>
      </c>
      <c r="L89" t="s">
        <v>12</v>
      </c>
      <c r="M89" t="s">
        <v>13</v>
      </c>
      <c r="N89" t="s">
        <v>14</v>
      </c>
      <c r="O89" t="s">
        <v>15</v>
      </c>
      <c r="P89" t="s">
        <v>16</v>
      </c>
      <c r="Q89" t="s">
        <v>17</v>
      </c>
      <c r="R89" t="s">
        <v>18</v>
      </c>
      <c r="S89" t="s">
        <v>19</v>
      </c>
      <c r="T89" t="s">
        <v>20</v>
      </c>
      <c r="U89" t="s">
        <v>21</v>
      </c>
      <c r="X89" s="41" t="s">
        <v>55</v>
      </c>
      <c r="Y89" s="42" t="s">
        <v>56</v>
      </c>
      <c r="Z89" s="42" t="s">
        <v>58</v>
      </c>
      <c r="AC89" s="41" t="s">
        <v>55</v>
      </c>
      <c r="AD89" s="42" t="s">
        <v>57</v>
      </c>
      <c r="AE89" s="42" t="s">
        <v>59</v>
      </c>
    </row>
    <row r="90" spans="1:31" x14ac:dyDescent="0.3">
      <c r="A90" t="s">
        <v>22</v>
      </c>
      <c r="B90">
        <v>7.6143946666666666</v>
      </c>
      <c r="C90">
        <v>4.614866666666666</v>
      </c>
      <c r="D90">
        <v>4.0400789333333336</v>
      </c>
      <c r="E90">
        <v>4.5453594666666666</v>
      </c>
      <c r="F90">
        <v>5.1896543999999984</v>
      </c>
      <c r="G90">
        <v>13.125601066666668</v>
      </c>
      <c r="H90">
        <v>3.4537066666666663</v>
      </c>
      <c r="I90">
        <v>3.2213664</v>
      </c>
      <c r="J90">
        <v>5.6521695999999997</v>
      </c>
      <c r="L90">
        <v>4.1994474666666664</v>
      </c>
      <c r="M90">
        <v>4.7491173333333325</v>
      </c>
      <c r="N90">
        <v>4.6252602666666673</v>
      </c>
      <c r="O90">
        <v>4.903938666666666</v>
      </c>
      <c r="P90">
        <v>6.2305301333333327</v>
      </c>
      <c r="R90">
        <v>17.660458666666663</v>
      </c>
      <c r="S90">
        <v>1.5479968</v>
      </c>
      <c r="T90">
        <v>16.512831999999996</v>
      </c>
      <c r="U90">
        <v>11.896341333333332</v>
      </c>
      <c r="X90" s="48" t="s">
        <v>4</v>
      </c>
      <c r="Y90" s="49">
        <f>'Highlanders vs Lowlanders'!X93</f>
        <v>5.7253578666666662</v>
      </c>
      <c r="Z90" s="49">
        <f>'Highlanders vs Lowlanders'!Z93</f>
        <v>4.1106687999999991</v>
      </c>
      <c r="AC90" s="48" t="s">
        <v>5</v>
      </c>
      <c r="AD90" s="49">
        <v>6.4291221333333324</v>
      </c>
      <c r="AE90" s="49">
        <v>5.2584965333333331</v>
      </c>
    </row>
    <row r="91" spans="1:31" x14ac:dyDescent="0.3">
      <c r="A91" t="s">
        <v>23</v>
      </c>
      <c r="B91">
        <v>7.2930592000000001</v>
      </c>
      <c r="C91">
        <v>2.7705439999999997</v>
      </c>
      <c r="D91">
        <v>3.6545413333333334</v>
      </c>
      <c r="E91">
        <v>6.506826666666667</v>
      </c>
      <c r="F91">
        <v>10.488874666666666</v>
      </c>
      <c r="G91">
        <v>13.000228266666664</v>
      </c>
      <c r="H91">
        <v>4.8535946666666669</v>
      </c>
      <c r="I91">
        <v>5.3340821333333341</v>
      </c>
      <c r="J91">
        <v>9.9108389333333324</v>
      </c>
      <c r="L91">
        <v>6.9542927999999984</v>
      </c>
      <c r="M91">
        <v>4.1879711999999989</v>
      </c>
      <c r="N91">
        <v>5.0814959999999996</v>
      </c>
      <c r="O91">
        <v>8.1432773333333301</v>
      </c>
      <c r="P91">
        <v>4.6224453333333324</v>
      </c>
      <c r="Q91">
        <v>10.486709333333334</v>
      </c>
      <c r="R91">
        <v>36.65476266666667</v>
      </c>
      <c r="S91">
        <v>3.1423317333333332</v>
      </c>
      <c r="T91">
        <v>17.643135999999995</v>
      </c>
      <c r="U91">
        <v>9.5815999999999999</v>
      </c>
      <c r="X91" s="48" t="s">
        <v>7</v>
      </c>
      <c r="Y91" s="49">
        <f>'Highlanders vs Lowlanders'!X96</f>
        <v>14.12802048</v>
      </c>
      <c r="Z91" s="49">
        <f>'Highlanders vs Lowlanders'!Z96</f>
        <v>11.275410346666668</v>
      </c>
      <c r="AC91" s="48" t="s">
        <v>6</v>
      </c>
      <c r="AD91" s="49">
        <v>9.7118911999999984</v>
      </c>
      <c r="AE91" s="49">
        <v>7.5953397333333319</v>
      </c>
    </row>
    <row r="92" spans="1:31" x14ac:dyDescent="0.3">
      <c r="A92" t="s">
        <v>24</v>
      </c>
      <c r="B92">
        <v>7.6475242666666654</v>
      </c>
      <c r="C92">
        <v>2.9746266666666661</v>
      </c>
      <c r="D92">
        <v>4.6208213333333337</v>
      </c>
      <c r="E92">
        <v>5.1873807999999997</v>
      </c>
      <c r="F92">
        <v>6.7506431999999998</v>
      </c>
      <c r="G92">
        <v>12.295628799999999</v>
      </c>
      <c r="H92">
        <v>3.3833333333333333</v>
      </c>
      <c r="I92">
        <v>3.1723215999999996</v>
      </c>
      <c r="J92">
        <v>5.8520298666666655</v>
      </c>
      <c r="L92">
        <v>4.4650256000000006</v>
      </c>
      <c r="N92">
        <v>6.3305685333333335</v>
      </c>
      <c r="O92">
        <v>6.5434207999999998</v>
      </c>
      <c r="P92">
        <v>4.5597589333333328</v>
      </c>
      <c r="Q92">
        <v>15.793941333333333</v>
      </c>
      <c r="R92">
        <v>23.861973333333331</v>
      </c>
      <c r="S92">
        <v>1.393608533333333</v>
      </c>
      <c r="T92">
        <v>19.358080000000001</v>
      </c>
      <c r="U92">
        <v>7.6999253333333328</v>
      </c>
      <c r="X92" s="48" t="s">
        <v>10</v>
      </c>
      <c r="Y92" s="49">
        <f>'Highlanders vs Lowlanders'!X99</f>
        <v>8.0614060800000011</v>
      </c>
      <c r="Z92" s="49">
        <f>'Highlanders vs Lowlanders'!Z99</f>
        <v>6.0595121066666664</v>
      </c>
      <c r="AC92" s="48" t="s">
        <v>8</v>
      </c>
      <c r="AD92" s="49">
        <v>4.3591872</v>
      </c>
      <c r="AE92" s="49">
        <v>3.0899925333333331</v>
      </c>
    </row>
    <row r="93" spans="1:31" x14ac:dyDescent="0.3">
      <c r="A93" t="s">
        <v>25</v>
      </c>
      <c r="B93">
        <v>7.6826026666666651</v>
      </c>
      <c r="C93">
        <v>5.1785029333333314</v>
      </c>
      <c r="D93">
        <v>4.1895952000000003</v>
      </c>
      <c r="E93">
        <v>6.6604570666666669</v>
      </c>
      <c r="F93">
        <v>8.0273237333333327</v>
      </c>
      <c r="G93">
        <v>12.969047466666666</v>
      </c>
      <c r="H93">
        <v>0.76306346666666669</v>
      </c>
      <c r="I93">
        <v>3.324111466666666</v>
      </c>
      <c r="J93">
        <v>6.8594512000000005</v>
      </c>
      <c r="L93">
        <v>5.5489914666666653</v>
      </c>
      <c r="M93">
        <v>5.2053530666666665</v>
      </c>
      <c r="N93">
        <v>4.7570207999999994</v>
      </c>
      <c r="O93">
        <v>6.7898357333333328</v>
      </c>
      <c r="P93">
        <v>6.6474650666666664</v>
      </c>
      <c r="Q93">
        <v>7.4671519999999987</v>
      </c>
      <c r="R93">
        <v>24.884010666666665</v>
      </c>
      <c r="T93">
        <v>20.618304000000002</v>
      </c>
      <c r="U93">
        <v>6.1062399999999988</v>
      </c>
      <c r="X93" s="48" t="s">
        <v>13</v>
      </c>
      <c r="Y93" s="49">
        <f>'Highlanders vs Lowlanders'!X102</f>
        <v>6.9815543466666652</v>
      </c>
      <c r="Z93" s="49">
        <f>'Highlanders vs Lowlanders'!Z102</f>
        <v>4.7736938666666662</v>
      </c>
      <c r="AC93" s="48" t="s">
        <v>12</v>
      </c>
      <c r="AD93" s="49">
        <v>6.4082266666666658</v>
      </c>
      <c r="AE93" s="49">
        <v>5.0982463999999998</v>
      </c>
    </row>
    <row r="94" spans="1:31" x14ac:dyDescent="0.3">
      <c r="A94" t="s">
        <v>26</v>
      </c>
      <c r="B94">
        <v>7.3670053333333332</v>
      </c>
      <c r="C94">
        <v>5.8874330666666665</v>
      </c>
      <c r="D94">
        <v>4.2980783999999996</v>
      </c>
      <c r="E94">
        <v>4.9241845333333334</v>
      </c>
      <c r="F94">
        <v>6.3773397333333328</v>
      </c>
      <c r="G94">
        <v>12.361887999999999</v>
      </c>
      <c r="H94">
        <v>4.5077909333333324</v>
      </c>
      <c r="I94">
        <v>5.1648613333333335</v>
      </c>
      <c r="J94">
        <v>9.4774474666666624</v>
      </c>
      <c r="L94">
        <v>5.0782479999999994</v>
      </c>
      <c r="M94">
        <v>3.4353013333333333</v>
      </c>
      <c r="N94">
        <v>5.0215162666666666</v>
      </c>
      <c r="O94">
        <v>6.5554383999999981</v>
      </c>
      <c r="P94">
        <v>5.7690975999999985</v>
      </c>
      <c r="Q94">
        <v>10.796351999999999</v>
      </c>
      <c r="R94">
        <v>14.706943999999998</v>
      </c>
      <c r="S94">
        <v>4.6353290666666656</v>
      </c>
      <c r="T94">
        <v>9.2632960000000004</v>
      </c>
      <c r="U94">
        <v>21.34152533333333</v>
      </c>
      <c r="X94" s="52" t="s">
        <v>12</v>
      </c>
      <c r="Y94" s="53">
        <f>'Highlanders vs Lowlanders'!X101</f>
        <v>5.8607778133333337</v>
      </c>
      <c r="Z94" s="53">
        <f>'Highlanders vs Lowlanders'!Z101</f>
        <v>4.4645708799999992</v>
      </c>
      <c r="AC94" s="52" t="s">
        <v>3</v>
      </c>
      <c r="AD94" s="53">
        <v>7.1629690666666663</v>
      </c>
      <c r="AE94" s="53">
        <v>4.192771022222221</v>
      </c>
    </row>
    <row r="95" spans="1:31" x14ac:dyDescent="0.3">
      <c r="A95" t="s">
        <v>27</v>
      </c>
      <c r="B95">
        <v>8.3724778666666655</v>
      </c>
      <c r="C95">
        <v>3.7306527999999997</v>
      </c>
      <c r="D95">
        <v>3.5980261333333328</v>
      </c>
      <c r="E95">
        <v>3.0708757333333327</v>
      </c>
      <c r="F95">
        <v>6.2939743999999989</v>
      </c>
      <c r="G95">
        <v>9.4858922666666654</v>
      </c>
      <c r="H95">
        <v>2.6172383999999997</v>
      </c>
      <c r="I95">
        <v>2.8610549333333331</v>
      </c>
      <c r="J95">
        <v>5.3581173333333325</v>
      </c>
      <c r="L95">
        <v>4.7617845333333335</v>
      </c>
      <c r="M95">
        <v>3.4652911999999993</v>
      </c>
      <c r="N95">
        <v>4.6496202666666662</v>
      </c>
      <c r="O95">
        <v>6.8624826666666658</v>
      </c>
      <c r="P95">
        <v>3.6504271999999998</v>
      </c>
      <c r="Q95">
        <v>18.890368000000002</v>
      </c>
      <c r="R95">
        <v>29.881599999999999</v>
      </c>
      <c r="S95">
        <v>2.1131488000000003</v>
      </c>
      <c r="T95">
        <v>11.367999999999999</v>
      </c>
      <c r="U95">
        <v>6.9896959999999995</v>
      </c>
      <c r="X95" s="40" t="s">
        <v>2</v>
      </c>
      <c r="Y95" s="42">
        <f>'Highlanders vs Lowlanders'!X91</f>
        <v>7.9279132799999985</v>
      </c>
      <c r="Z95" s="42">
        <f>'Highlanders vs Lowlanders'!Z91</f>
        <v>8.3694897066666663</v>
      </c>
      <c r="AC95" s="52" t="s">
        <v>4</v>
      </c>
      <c r="AD95" s="53">
        <v>5.5615658666666663</v>
      </c>
      <c r="AE95" s="53">
        <v>3.9944213333333338</v>
      </c>
    </row>
    <row r="96" spans="1:31" x14ac:dyDescent="0.3">
      <c r="A96" t="s">
        <v>28</v>
      </c>
      <c r="B96">
        <v>7.6960277333333327</v>
      </c>
      <c r="D96">
        <v>3.5598079999999994</v>
      </c>
      <c r="E96">
        <v>5.9143914666666664</v>
      </c>
      <c r="F96">
        <v>10.039567999999997</v>
      </c>
      <c r="G96">
        <v>12.199271466666669</v>
      </c>
      <c r="H96">
        <v>2.0512202666666663</v>
      </c>
      <c r="I96">
        <v>3.5294933333333325</v>
      </c>
      <c r="J96">
        <v>6.5692965333333326</v>
      </c>
      <c r="L96">
        <v>4.6799349333333327</v>
      </c>
      <c r="M96">
        <v>4.0362895999999999</v>
      </c>
      <c r="N96">
        <v>5.6713328000000001</v>
      </c>
      <c r="O96">
        <v>9.2785615999999997</v>
      </c>
      <c r="P96">
        <v>3.2773402666666671</v>
      </c>
      <c r="Q96">
        <v>6.9788693333333311</v>
      </c>
      <c r="R96">
        <v>38.309077333333342</v>
      </c>
      <c r="S96">
        <v>3.0786709333333331</v>
      </c>
      <c r="T96">
        <v>11.017215999999998</v>
      </c>
      <c r="U96">
        <v>7.4249280000000004</v>
      </c>
      <c r="X96" s="40" t="s">
        <v>3</v>
      </c>
      <c r="Y96" s="42">
        <f>'Highlanders vs Lowlanders'!X92</f>
        <v>5.4442759466666661</v>
      </c>
      <c r="Z96" s="42">
        <f>'Highlanders vs Lowlanders'!Z92</f>
        <v>4.3207494400000002</v>
      </c>
      <c r="AC96" s="52" t="s">
        <v>7</v>
      </c>
      <c r="AD96" s="53">
        <v>14.498515199999998</v>
      </c>
      <c r="AE96" s="53">
        <v>12.205365333333333</v>
      </c>
    </row>
    <row r="97" spans="1:31" x14ac:dyDescent="0.3">
      <c r="A97" t="s">
        <v>29</v>
      </c>
      <c r="B97">
        <v>7.1248127999999999</v>
      </c>
      <c r="C97">
        <v>6.8977775999999986</v>
      </c>
      <c r="D97">
        <v>6.185599466666666</v>
      </c>
      <c r="E97">
        <v>7.0553055999999996</v>
      </c>
      <c r="F97">
        <v>10.7911552</v>
      </c>
      <c r="G97">
        <v>15.638903466666665</v>
      </c>
      <c r="H97">
        <v>4.3865322666666664</v>
      </c>
      <c r="I97">
        <v>5.7253578666666662</v>
      </c>
      <c r="J97">
        <v>9.3713461333333328</v>
      </c>
      <c r="L97">
        <v>8.0195285333333342</v>
      </c>
      <c r="M97">
        <v>5.6060479999999995</v>
      </c>
      <c r="N97">
        <v>6.2661498666666668</v>
      </c>
      <c r="O97">
        <v>7.1620565333333319</v>
      </c>
      <c r="P97">
        <v>6.6128197333333318</v>
      </c>
      <c r="Q97">
        <v>28.636533333333329</v>
      </c>
      <c r="R97">
        <v>26.079274666666663</v>
      </c>
      <c r="S97">
        <v>4.5253301333333331</v>
      </c>
      <c r="T97">
        <v>26.079274666666663</v>
      </c>
      <c r="U97">
        <v>26.46253866666666</v>
      </c>
      <c r="X97" s="40" t="s">
        <v>5</v>
      </c>
      <c r="Y97" s="42">
        <f>'Highlanders vs Lowlanders'!X94</f>
        <v>5.8938857599999999</v>
      </c>
      <c r="Z97" s="42">
        <f>'Highlanders vs Lowlanders'!Z94</f>
        <v>5.0272760533333329</v>
      </c>
      <c r="AC97" s="52" t="s">
        <v>9</v>
      </c>
      <c r="AD97" s="53">
        <v>5.3975573333333324</v>
      </c>
      <c r="AE97" s="53">
        <v>3.8010415999999991</v>
      </c>
    </row>
    <row r="98" spans="1:31" x14ac:dyDescent="0.3">
      <c r="A98" t="s">
        <v>30</v>
      </c>
      <c r="B98">
        <v>8.9138111999999996</v>
      </c>
      <c r="C98">
        <v>5.8978266666666661</v>
      </c>
      <c r="D98">
        <v>5.3293183999999982</v>
      </c>
      <c r="E98">
        <v>6.172499199999999</v>
      </c>
      <c r="F98">
        <v>12.215078399999998</v>
      </c>
      <c r="G98">
        <v>15.783331199999997</v>
      </c>
      <c r="H98">
        <v>3.7328181333333332</v>
      </c>
      <c r="I98">
        <v>6.0806890666666664</v>
      </c>
      <c r="J98">
        <v>5.7749439999999996</v>
      </c>
      <c r="L98">
        <v>4.4851632000000006</v>
      </c>
      <c r="M98">
        <v>5.4308725333333321</v>
      </c>
      <c r="N98">
        <v>6.0920570666666665</v>
      </c>
      <c r="O98">
        <v>6.8696282666666661</v>
      </c>
      <c r="P98">
        <v>4.2783738666666666</v>
      </c>
      <c r="Q98">
        <v>18.130335999999996</v>
      </c>
      <c r="R98">
        <v>23.602133333333327</v>
      </c>
      <c r="S98">
        <v>3.7505738666666661</v>
      </c>
      <c r="T98">
        <v>23.602133333333327</v>
      </c>
      <c r="U98">
        <v>5.3981759999999994</v>
      </c>
      <c r="X98" s="40" t="s">
        <v>6</v>
      </c>
      <c r="Y98" s="42">
        <f>'Highlanders vs Lowlanders'!X95</f>
        <v>8.9458581333333331</v>
      </c>
      <c r="Z98" s="42">
        <f>'Highlanders vs Lowlanders'!Z95</f>
        <v>8.7936785066666658</v>
      </c>
      <c r="AC98" s="52" t="s">
        <v>13</v>
      </c>
      <c r="AD98" s="53">
        <v>6.1308629333333329</v>
      </c>
      <c r="AE98" s="53">
        <v>4.1798872888888887</v>
      </c>
    </row>
    <row r="99" spans="1:31" x14ac:dyDescent="0.3">
      <c r="A99" t="s">
        <v>31</v>
      </c>
      <c r="B99">
        <v>7.9527280000000005</v>
      </c>
      <c r="C99">
        <v>6.1359050666666652</v>
      </c>
      <c r="D99">
        <v>4.812020266666666</v>
      </c>
      <c r="E99">
        <v>3.8719407999999991</v>
      </c>
      <c r="F99">
        <v>7.8608095999999996</v>
      </c>
      <c r="G99">
        <v>14.821057066666665</v>
      </c>
      <c r="H99">
        <v>3.4952810666666663</v>
      </c>
      <c r="I99">
        <v>4.0621653333333327</v>
      </c>
      <c r="J99">
        <v>9.8797663999999994</v>
      </c>
      <c r="L99">
        <v>4.9731210666666659</v>
      </c>
      <c r="M99">
        <v>5.1526272000000004</v>
      </c>
      <c r="N99">
        <v>5.5194346666666672</v>
      </c>
      <c r="O99">
        <v>5.1180901333333324</v>
      </c>
      <c r="P99">
        <v>5.0761909333333328</v>
      </c>
      <c r="Q99">
        <v>8.262912</v>
      </c>
      <c r="R99">
        <v>25.992661333333331</v>
      </c>
      <c r="S99">
        <v>3.7408298666666657</v>
      </c>
      <c r="T99">
        <v>25.992661333333331</v>
      </c>
      <c r="U99">
        <v>4.3501546666666657</v>
      </c>
      <c r="X99" s="40" t="s">
        <v>8</v>
      </c>
      <c r="Y99" s="42">
        <f>'Highlanders vs Lowlanders'!X97</f>
        <v>4.4817636266666661</v>
      </c>
      <c r="Z99" s="42">
        <f>'Highlanders vs Lowlanders'!Z97</f>
        <v>3.8226794666666661</v>
      </c>
      <c r="AC99" s="52" t="s">
        <v>19</v>
      </c>
      <c r="AD99" s="53">
        <v>5.4032799999999996</v>
      </c>
      <c r="AE99" s="53">
        <v>2.6518476444444441</v>
      </c>
    </row>
    <row r="100" spans="1:31" x14ac:dyDescent="0.3">
      <c r="A100" t="s">
        <v>32</v>
      </c>
      <c r="B100">
        <v>7.2038474666666676</v>
      </c>
      <c r="C100">
        <v>8.1609247999999983</v>
      </c>
      <c r="D100">
        <v>5.3108047999999997</v>
      </c>
      <c r="E100">
        <v>6.4248687999999996</v>
      </c>
      <c r="F100">
        <v>9.4291605333333326</v>
      </c>
      <c r="G100">
        <v>13.523372799999999</v>
      </c>
      <c r="H100">
        <v>4.6385770666666666</v>
      </c>
      <c r="I100">
        <v>5.6400437333333331</v>
      </c>
      <c r="J100">
        <v>5.8184671999999988</v>
      </c>
      <c r="L100">
        <v>5.4693072000000003</v>
      </c>
      <c r="M100">
        <v>4.567554133333334</v>
      </c>
      <c r="N100">
        <v>5.3324581333333319</v>
      </c>
      <c r="O100">
        <v>7.3772906666666653</v>
      </c>
      <c r="P100">
        <v>6.7257418666666648</v>
      </c>
      <c r="R100">
        <v>6.5609599999999997</v>
      </c>
      <c r="S100">
        <v>5.3310506666666662</v>
      </c>
      <c r="T100">
        <v>6.5609599999999997</v>
      </c>
      <c r="U100">
        <v>13.266997333333331</v>
      </c>
      <c r="X100" s="40" t="s">
        <v>9</v>
      </c>
      <c r="Y100" s="42">
        <f>'Highlanders vs Lowlanders'!X98</f>
        <v>5.2553939199999995</v>
      </c>
      <c r="Z100" s="42">
        <f>'Highlanders vs Lowlanders'!Z98</f>
        <v>4.6228567466666659</v>
      </c>
      <c r="AC100" s="43" t="s">
        <v>10</v>
      </c>
      <c r="AD100" s="42">
        <v>6.9366144000000007</v>
      </c>
      <c r="AE100" s="42">
        <v>7.0970501333333322</v>
      </c>
    </row>
    <row r="101" spans="1:31" x14ac:dyDescent="0.3">
      <c r="A101" t="s">
        <v>33</v>
      </c>
      <c r="B101">
        <v>7.4371621333333335</v>
      </c>
      <c r="C101">
        <v>8.786597866666666</v>
      </c>
      <c r="D101">
        <v>5.2075184000000005</v>
      </c>
      <c r="E101">
        <v>7.7949834666666655</v>
      </c>
      <c r="F101">
        <v>8.3287381333333315</v>
      </c>
      <c r="G101">
        <v>13.821106133333332</v>
      </c>
      <c r="H101">
        <v>5.3308341333333331</v>
      </c>
      <c r="I101">
        <v>6.1426175999999986</v>
      </c>
      <c r="J101">
        <v>6.7310469333333325</v>
      </c>
      <c r="L101">
        <v>8.2124597333333345</v>
      </c>
      <c r="M101">
        <v>10.014450133333332</v>
      </c>
      <c r="N101">
        <v>5.7225429333333331</v>
      </c>
      <c r="O101">
        <v>7.0779333333333332</v>
      </c>
      <c r="P101">
        <v>5.9647354666666663</v>
      </c>
      <c r="Q101">
        <v>3.6009493333333333</v>
      </c>
      <c r="R101">
        <v>35.693354666666657</v>
      </c>
      <c r="S101">
        <v>5.6881141333333334</v>
      </c>
      <c r="T101">
        <v>35.693354666666657</v>
      </c>
      <c r="U101">
        <v>8.5812159999999995</v>
      </c>
      <c r="X101" s="40" t="s">
        <v>11</v>
      </c>
      <c r="Y101" s="42"/>
      <c r="Z101" s="42"/>
      <c r="AC101" s="43" t="s">
        <v>2</v>
      </c>
      <c r="AD101" s="42">
        <v>7.8311445333333323</v>
      </c>
      <c r="AE101" s="42">
        <v>7.6675845333333319</v>
      </c>
    </row>
    <row r="102" spans="1:31" x14ac:dyDescent="0.3">
      <c r="A102" t="s">
        <v>34</v>
      </c>
      <c r="B102">
        <v>7.7535173333333338</v>
      </c>
      <c r="C102">
        <v>7.0603941333333315</v>
      </c>
      <c r="D102">
        <v>4.9729045333333328</v>
      </c>
      <c r="E102">
        <v>6.8184181333333322</v>
      </c>
      <c r="F102">
        <v>8.2460223999999975</v>
      </c>
      <c r="G102">
        <v>13.987620266666665</v>
      </c>
      <c r="H102">
        <v>3.9495679999999997</v>
      </c>
      <c r="I102">
        <v>5.3077733333333335</v>
      </c>
      <c r="J102">
        <v>5.0593013333333339</v>
      </c>
      <c r="L102">
        <v>7.6111466666666665</v>
      </c>
      <c r="M102">
        <v>6.0691045333333342</v>
      </c>
      <c r="N102">
        <v>2.1114165333333332</v>
      </c>
      <c r="O102">
        <v>8.869530133333333</v>
      </c>
      <c r="P102">
        <v>6.6009104000000001</v>
      </c>
      <c r="R102">
        <v>20.358463999999998</v>
      </c>
      <c r="S102">
        <v>9.7779957333333325</v>
      </c>
      <c r="T102">
        <v>20.358463999999998</v>
      </c>
      <c r="U102">
        <v>9.6703786666666662</v>
      </c>
      <c r="X102" s="40" t="s">
        <v>14</v>
      </c>
      <c r="Y102" s="42">
        <f>'Highlanders vs Lowlanders'!X103</f>
        <v>6.7412456533333343</v>
      </c>
      <c r="Z102" s="42">
        <f>'Highlanders vs Lowlanders'!Z103</f>
        <v>5.6348036266666659</v>
      </c>
      <c r="AC102" s="43" t="s">
        <v>11</v>
      </c>
      <c r="AD102" s="42"/>
      <c r="AE102" s="42"/>
    </row>
    <row r="103" spans="1:31" x14ac:dyDescent="0.3">
      <c r="A103" t="s">
        <v>35</v>
      </c>
      <c r="B103">
        <v>8.4321327999999998</v>
      </c>
      <c r="C103">
        <v>7.2013573333333332</v>
      </c>
      <c r="D103">
        <v>7.112795199999999</v>
      </c>
      <c r="E103">
        <v>6.8658389333333325</v>
      </c>
      <c r="F103">
        <v>11.112274133333331</v>
      </c>
      <c r="G103">
        <v>13.914215466666667</v>
      </c>
      <c r="H103">
        <v>4.9806997333333332</v>
      </c>
      <c r="I103">
        <v>4.8242544000000001</v>
      </c>
      <c r="J103">
        <v>5.9214288000000002</v>
      </c>
      <c r="L103">
        <v>6.0868602666666654</v>
      </c>
      <c r="M103">
        <v>6.0753840000000006</v>
      </c>
      <c r="N103">
        <v>8.0066447999999983</v>
      </c>
      <c r="O103">
        <v>8.4106959999999997</v>
      </c>
      <c r="P103">
        <v>7.132932799999999</v>
      </c>
      <c r="Q103">
        <v>16.242165333333332</v>
      </c>
      <c r="R103">
        <v>15.59906133333333</v>
      </c>
      <c r="S103">
        <v>5.0090655999999996</v>
      </c>
      <c r="T103">
        <v>15.59906133333333</v>
      </c>
      <c r="U103">
        <v>24.762751999999999</v>
      </c>
      <c r="X103" s="40" t="s">
        <v>15</v>
      </c>
      <c r="Y103" s="42">
        <f>'Highlanders vs Lowlanders'!X104</f>
        <v>6.9837413333333327</v>
      </c>
      <c r="Z103" s="42">
        <f>'Highlanders vs Lowlanders'!Z104</f>
        <v>6.9933121066666661</v>
      </c>
      <c r="AC103" s="43" t="s">
        <v>14</v>
      </c>
      <c r="AD103" s="42">
        <v>5.5786719999999992</v>
      </c>
      <c r="AE103" s="42">
        <v>5.162402133333333</v>
      </c>
    </row>
    <row r="104" spans="1:31" x14ac:dyDescent="0.3">
      <c r="A104" t="s">
        <v>36</v>
      </c>
      <c r="B104">
        <v>6.2896437333333335</v>
      </c>
      <c r="C104">
        <v>4.3917290666666666</v>
      </c>
      <c r="D104">
        <v>3.8898047999999998</v>
      </c>
      <c r="E104">
        <v>3.5493061333333329</v>
      </c>
      <c r="F104">
        <v>8.9549525333333335</v>
      </c>
      <c r="G104">
        <v>8.984834133333333</v>
      </c>
      <c r="H104">
        <v>3.013277866666666</v>
      </c>
      <c r="I104">
        <v>5.0950293333333327</v>
      </c>
      <c r="J104">
        <v>5.8379551999999988</v>
      </c>
      <c r="L104">
        <v>3.7097573333333327</v>
      </c>
      <c r="M104">
        <v>6.5334602666666663</v>
      </c>
      <c r="N104">
        <v>5.5616586666666672</v>
      </c>
      <c r="O104">
        <v>5.0799802666666656</v>
      </c>
      <c r="P104">
        <v>5.2099002666666658</v>
      </c>
      <c r="Q104">
        <v>17.134282666666664</v>
      </c>
      <c r="R104">
        <v>7.8991359999999986</v>
      </c>
      <c r="S104">
        <v>5.4438645333333326</v>
      </c>
      <c r="T104">
        <v>33.562666666666658</v>
      </c>
      <c r="U104">
        <v>5.9979733333333325</v>
      </c>
      <c r="X104" s="40" t="s">
        <v>16</v>
      </c>
      <c r="Y104" s="42">
        <f>'Highlanders vs Lowlanders'!X105</f>
        <v>4.9646762666666664</v>
      </c>
      <c r="Z104" s="42">
        <f>'Highlanders vs Lowlanders'!Z105</f>
        <v>4.6564681333333322</v>
      </c>
      <c r="AC104" s="43" t="s">
        <v>15</v>
      </c>
      <c r="AD104" s="42">
        <v>7.2693178666666665</v>
      </c>
      <c r="AE104" s="42">
        <v>7.0109935999999982</v>
      </c>
    </row>
    <row r="105" spans="1:31" x14ac:dyDescent="0.3">
      <c r="A105" t="s">
        <v>37</v>
      </c>
      <c r="B105">
        <v>9.1137797333333328</v>
      </c>
      <c r="C105">
        <v>6.1381786666666667</v>
      </c>
      <c r="D105">
        <v>4.5870421333333322</v>
      </c>
      <c r="E105">
        <v>6.8036938666666664</v>
      </c>
      <c r="F105">
        <v>8.0206111999999994</v>
      </c>
      <c r="G105">
        <v>13.761559466666668</v>
      </c>
      <c r="H105">
        <v>5.6859488000000002</v>
      </c>
      <c r="I105">
        <v>7.0523823999999999</v>
      </c>
      <c r="J105">
        <v>6.9237615999999989</v>
      </c>
      <c r="L105">
        <v>4.531068266666666</v>
      </c>
      <c r="M105">
        <v>6.5880266666666669</v>
      </c>
      <c r="N105">
        <v>6.554788799999999</v>
      </c>
      <c r="O105">
        <v>6.720653333333332</v>
      </c>
      <c r="P105">
        <v>5.3075567999999995</v>
      </c>
      <c r="Q105">
        <v>11.23374933333333</v>
      </c>
      <c r="R105">
        <v>6.0369493333333315</v>
      </c>
      <c r="S105">
        <v>5.3957941333333315</v>
      </c>
      <c r="T105">
        <v>10.532181333333332</v>
      </c>
      <c r="U105">
        <v>17.071487999999999</v>
      </c>
      <c r="X105" s="40" t="s">
        <v>17</v>
      </c>
      <c r="Y105" s="42">
        <f>'Highlanders vs Lowlanders'!X106</f>
        <v>0</v>
      </c>
      <c r="Z105" s="42">
        <f>'Highlanders vs Lowlanders'!Z106</f>
        <v>0</v>
      </c>
      <c r="AC105" s="43" t="s">
        <v>16</v>
      </c>
      <c r="AD105" s="42">
        <v>5.9631475555555555</v>
      </c>
      <c r="AE105" s="42">
        <v>4.9652949333333325</v>
      </c>
    </row>
    <row r="106" spans="1:31" x14ac:dyDescent="0.3">
      <c r="A106" t="s">
        <v>38</v>
      </c>
      <c r="B106">
        <v>7.7894618666666657</v>
      </c>
      <c r="C106">
        <v>5.329968</v>
      </c>
      <c r="D106">
        <v>4.150077866666666</v>
      </c>
      <c r="E106">
        <v>3.8095791999999999</v>
      </c>
      <c r="F106">
        <v>7.3164448000000002</v>
      </c>
      <c r="G106">
        <v>11.599257600000001</v>
      </c>
      <c r="H106">
        <v>2.5284597333333338</v>
      </c>
      <c r="I106">
        <v>4.2032368</v>
      </c>
      <c r="J106">
        <v>5.1092122666666668</v>
      </c>
      <c r="L106">
        <v>4.5640895999999991</v>
      </c>
      <c r="M106">
        <v>3.0710922666666658</v>
      </c>
      <c r="N106">
        <v>5.7673653333333332</v>
      </c>
      <c r="O106">
        <v>7.1260037333333335</v>
      </c>
      <c r="P106">
        <v>3.5085978666666664</v>
      </c>
      <c r="Q106">
        <v>9.8251999999999988</v>
      </c>
      <c r="R106">
        <v>23.922602666666663</v>
      </c>
      <c r="S106">
        <v>1.4102815999999996</v>
      </c>
      <c r="T106">
        <v>15.044736000000004</v>
      </c>
      <c r="U106">
        <v>5.0603839999999991</v>
      </c>
      <c r="X106" s="40" t="s">
        <v>18</v>
      </c>
      <c r="Y106" s="42">
        <f>'Highlanders vs Lowlanders'!X107</f>
        <v>0</v>
      </c>
      <c r="Z106" s="42">
        <f>'Highlanders vs Lowlanders'!Z107</f>
        <v>0</v>
      </c>
      <c r="AC106" s="43" t="s">
        <v>17</v>
      </c>
      <c r="AD106" s="42">
        <v>14.974579199999999</v>
      </c>
      <c r="AE106" s="42">
        <v>11.735565333333334</v>
      </c>
    </row>
    <row r="107" spans="1:31" x14ac:dyDescent="0.3">
      <c r="A107" t="s">
        <v>39</v>
      </c>
      <c r="B107">
        <v>9.2270266666666654</v>
      </c>
      <c r="C107">
        <v>0.92665439999999999</v>
      </c>
      <c r="D107">
        <v>3.3000762666666668</v>
      </c>
      <c r="E107">
        <v>3.7000133333333327</v>
      </c>
      <c r="F107">
        <v>11.337252266666665</v>
      </c>
      <c r="G107">
        <v>10.1019296</v>
      </c>
      <c r="H107">
        <v>4.2864938666666665</v>
      </c>
      <c r="I107">
        <v>3.4586869333333334</v>
      </c>
      <c r="J107">
        <v>5.0625493333333331</v>
      </c>
      <c r="L107">
        <v>4.2816218666666659</v>
      </c>
      <c r="M107">
        <v>3.3833333333333324</v>
      </c>
      <c r="N107">
        <v>4.666942933333333</v>
      </c>
      <c r="O107">
        <v>8.227725333333332</v>
      </c>
      <c r="Q107">
        <v>12.167007999999997</v>
      </c>
      <c r="R107">
        <v>35.580757333333331</v>
      </c>
      <c r="S107">
        <v>3.8893717333333324</v>
      </c>
      <c r="T107">
        <v>7.0503253333333333</v>
      </c>
      <c r="U107">
        <v>11.357173333333334</v>
      </c>
      <c r="X107" s="40" t="s">
        <v>19</v>
      </c>
      <c r="Y107" s="42">
        <f>'Highlanders vs Lowlanders'!X108</f>
        <v>5.0201087999999991</v>
      </c>
      <c r="Z107" s="42">
        <f>'Highlanders vs Lowlanders'!Z108</f>
        <v>3.9273083733333332</v>
      </c>
      <c r="AC107" s="43" t="s">
        <v>18</v>
      </c>
      <c r="AD107" s="42">
        <v>21.983701333333329</v>
      </c>
      <c r="AE107" s="42">
        <v>26.565546666666666</v>
      </c>
    </row>
    <row r="108" spans="1:31" x14ac:dyDescent="0.3">
      <c r="A108" t="s">
        <v>40</v>
      </c>
      <c r="B108">
        <v>9.427536533333333</v>
      </c>
      <c r="C108">
        <v>4.8172170666666663</v>
      </c>
      <c r="D108">
        <v>4.6263429333333326</v>
      </c>
      <c r="E108">
        <v>7.2737877333333332</v>
      </c>
      <c r="F108">
        <v>8.3391317333333319</v>
      </c>
      <c r="G108">
        <v>11.929470933333333</v>
      </c>
      <c r="H108">
        <v>3.5992170666666663</v>
      </c>
      <c r="I108">
        <v>3.3049482666666665</v>
      </c>
      <c r="J108">
        <v>7.3640821333333326</v>
      </c>
      <c r="L108">
        <v>5.236317333333333</v>
      </c>
      <c r="M108">
        <v>4.2925568000000007</v>
      </c>
      <c r="N108">
        <v>5.6232623999999989</v>
      </c>
      <c r="O108">
        <v>7.8121978666666658</v>
      </c>
      <c r="P108">
        <v>4.5998175999999997</v>
      </c>
      <c r="Q108">
        <v>15.269930666666664</v>
      </c>
      <c r="R108">
        <v>11.562879999999998</v>
      </c>
      <c r="S108">
        <v>3.4972298666666672</v>
      </c>
      <c r="T108">
        <v>25.169834666666667</v>
      </c>
      <c r="U108">
        <v>26.770015999999998</v>
      </c>
      <c r="X108" s="40" t="s">
        <v>20</v>
      </c>
      <c r="Y108" s="42">
        <f>'Highlanders vs Lowlanders'!X109</f>
        <v>0</v>
      </c>
      <c r="Z108" s="42">
        <f>'Highlanders vs Lowlanders'!Z109</f>
        <v>0</v>
      </c>
      <c r="AC108" s="43" t="s">
        <v>20</v>
      </c>
      <c r="AD108" s="42">
        <v>21.983701333333329</v>
      </c>
      <c r="AE108" s="42">
        <v>15.111551999999998</v>
      </c>
    </row>
    <row r="109" spans="1:31" x14ac:dyDescent="0.3">
      <c r="A109" t="s">
        <v>41</v>
      </c>
      <c r="B109">
        <v>9.457526399999999</v>
      </c>
      <c r="C109">
        <v>5.9729637333333327</v>
      </c>
      <c r="D109">
        <v>4.3968175999999994</v>
      </c>
      <c r="E109">
        <v>5.5249562666666661</v>
      </c>
      <c r="F109">
        <v>8.7596394666666679</v>
      </c>
      <c r="G109">
        <v>12.259467733333333</v>
      </c>
      <c r="H109">
        <v>3.4108330666666662</v>
      </c>
      <c r="I109">
        <v>5.0236815999999997</v>
      </c>
      <c r="J109">
        <v>7.7109685333333324</v>
      </c>
      <c r="L109">
        <v>6.207685866666667</v>
      </c>
      <c r="M109">
        <v>8.6945711999999986</v>
      </c>
      <c r="N109">
        <v>5.9450309333333351</v>
      </c>
      <c r="O109">
        <v>7.0637503999999991</v>
      </c>
      <c r="P109">
        <v>5.0529135999999992</v>
      </c>
      <c r="Q109">
        <v>10.007088</v>
      </c>
      <c r="R109">
        <v>19.262805333333333</v>
      </c>
      <c r="S109">
        <v>4.5656053333333322</v>
      </c>
      <c r="T109">
        <v>36.897280000000002</v>
      </c>
      <c r="U109">
        <v>31.414655999999997</v>
      </c>
      <c r="X109" s="40" t="s">
        <v>21</v>
      </c>
      <c r="Y109" s="42">
        <f>'Highlanders vs Lowlanders'!X110</f>
        <v>0</v>
      </c>
      <c r="Z109" s="42">
        <f>'Highlanders vs Lowlanders'!Z110</f>
        <v>0</v>
      </c>
      <c r="AC109" s="43" t="s">
        <v>21</v>
      </c>
      <c r="AD109" s="42">
        <v>13.213173333333332</v>
      </c>
      <c r="AE109" s="42">
        <v>10.148607999999999</v>
      </c>
    </row>
    <row r="110" spans="1:31" x14ac:dyDescent="0.3">
      <c r="A110" t="s">
        <v>42</v>
      </c>
      <c r="B110">
        <v>8.9484565333333332</v>
      </c>
      <c r="C110">
        <v>4.0661711999999994</v>
      </c>
      <c r="D110">
        <v>6.3310015999999996</v>
      </c>
      <c r="E110">
        <v>5.3188165333333339</v>
      </c>
      <c r="F110">
        <v>9.6307530666666654</v>
      </c>
      <c r="G110">
        <v>14.159547733333332</v>
      </c>
      <c r="H110">
        <v>3.8891551999999994</v>
      </c>
      <c r="I110">
        <v>6.7049546666666648</v>
      </c>
      <c r="J110">
        <v>6.4346128000000009</v>
      </c>
      <c r="L110">
        <v>5.7034880000000001</v>
      </c>
      <c r="M110">
        <v>6.8067253333333326</v>
      </c>
      <c r="N110">
        <v>5.7070607999999989</v>
      </c>
      <c r="O110">
        <v>7.0336522666666665</v>
      </c>
      <c r="P110">
        <v>5.3272613333333334</v>
      </c>
      <c r="R110">
        <v>20.527359999999994</v>
      </c>
      <c r="S110">
        <v>3.5994336000000002</v>
      </c>
      <c r="T110">
        <v>6.8424533333333315</v>
      </c>
      <c r="U110">
        <v>5.5865600000000004</v>
      </c>
      <c r="X110" s="41" t="s">
        <v>60</v>
      </c>
      <c r="Y110" s="41" t="s">
        <v>60</v>
      </c>
      <c r="Z110" s="41" t="s">
        <v>60</v>
      </c>
      <c r="AB110" s="44"/>
      <c r="AC110" s="44" t="s">
        <v>60</v>
      </c>
      <c r="AD110" s="44" t="s">
        <v>60</v>
      </c>
      <c r="AE110" s="44" t="s">
        <v>60</v>
      </c>
    </row>
    <row r="111" spans="1:31" x14ac:dyDescent="0.3">
      <c r="A111" t="s">
        <v>43</v>
      </c>
      <c r="B111">
        <v>8.8845791999999992</v>
      </c>
      <c r="C111">
        <v>7.5384997333333335</v>
      </c>
      <c r="D111">
        <v>7.2378431999999995</v>
      </c>
      <c r="E111">
        <v>7.7584975999999992</v>
      </c>
      <c r="F111">
        <v>9.2444575999999987</v>
      </c>
      <c r="G111">
        <v>17.82394133333333</v>
      </c>
      <c r="H111">
        <v>6.7807413333333315</v>
      </c>
      <c r="I111">
        <v>6.0158373333333319</v>
      </c>
      <c r="J111">
        <v>10.187460266666669</v>
      </c>
      <c r="L111">
        <v>7.301395733333333</v>
      </c>
      <c r="M111">
        <v>8.4674277333333325</v>
      </c>
      <c r="N111">
        <v>8.8938901333333327</v>
      </c>
      <c r="O111">
        <v>7.514789333333332</v>
      </c>
      <c r="P111">
        <v>6.6848170666666658</v>
      </c>
      <c r="Q111">
        <v>10.296159999999999</v>
      </c>
      <c r="R111">
        <v>12.480981333333331</v>
      </c>
      <c r="S111">
        <v>4.810937599999999</v>
      </c>
      <c r="T111">
        <v>17.266368</v>
      </c>
      <c r="X111" s="48" t="s">
        <v>4</v>
      </c>
      <c r="Y111" s="49">
        <f>'Highlanders vs Lowlanders'!X114</f>
        <v>0.54237133113743419</v>
      </c>
      <c r="Z111" s="49">
        <f>'Highlanders vs Lowlanders'!Z114</f>
        <v>0.24497403950495272</v>
      </c>
      <c r="AC111" s="48" t="s">
        <v>5</v>
      </c>
      <c r="AD111" s="49">
        <v>0.46815254044222859</v>
      </c>
      <c r="AE111" s="49">
        <v>0.47220583747482875</v>
      </c>
    </row>
    <row r="112" spans="1:31" x14ac:dyDescent="0.3">
      <c r="A112" t="s">
        <v>44</v>
      </c>
      <c r="B112">
        <v>5.6514117333333322</v>
      </c>
      <c r="C112">
        <v>5.524090133333333</v>
      </c>
      <c r="D112">
        <v>6.0895669333333329</v>
      </c>
      <c r="E112">
        <v>4.7476015999999985</v>
      </c>
      <c r="F112">
        <v>9.2654613333333309</v>
      </c>
      <c r="G112">
        <v>15.377114666666669</v>
      </c>
      <c r="H112">
        <v>5.1186314666666668</v>
      </c>
      <c r="I112">
        <v>4.9257002666666656</v>
      </c>
      <c r="J112">
        <v>9.9547952000000013</v>
      </c>
      <c r="L112">
        <v>5.3804202666666647</v>
      </c>
      <c r="M112">
        <v>6.8686538666666657</v>
      </c>
      <c r="N112">
        <v>7.8957797333333328</v>
      </c>
      <c r="O112">
        <v>6.7229269333333335</v>
      </c>
      <c r="P112">
        <v>4.9163893333333322</v>
      </c>
      <c r="S112">
        <v>8.8330442666666649</v>
      </c>
      <c r="T112">
        <v>5.0322346666666649</v>
      </c>
      <c r="X112" s="48" t="s">
        <v>7</v>
      </c>
      <c r="Y112" s="49">
        <f>'Highlanders vs Lowlanders'!X117</f>
        <v>1.1910530970161677</v>
      </c>
      <c r="Z112" s="49">
        <f>'Highlanders vs Lowlanders'!Z117</f>
        <v>0.81662127676435459</v>
      </c>
      <c r="AC112" s="48" t="s">
        <v>6</v>
      </c>
      <c r="AD112" s="49">
        <v>0.63546295018233323</v>
      </c>
      <c r="AE112" s="49">
        <v>0.75924957145182881</v>
      </c>
    </row>
    <row r="113" spans="1:31" x14ac:dyDescent="0.3">
      <c r="A113" t="s">
        <v>45</v>
      </c>
      <c r="B113">
        <v>6.6975925333333315</v>
      </c>
      <c r="C113">
        <v>4.119654933333333</v>
      </c>
      <c r="D113">
        <v>4.571559999999999</v>
      </c>
      <c r="E113">
        <v>6.1195568000000007</v>
      </c>
      <c r="F113">
        <v>7.8289791999999991</v>
      </c>
      <c r="G113">
        <v>11.020030933333334</v>
      </c>
      <c r="H113">
        <v>3.209457066666666</v>
      </c>
      <c r="I113">
        <v>3.6067957333333323</v>
      </c>
      <c r="J113">
        <v>6.0191935999999995</v>
      </c>
      <c r="L113">
        <v>4.7108992000000001</v>
      </c>
      <c r="M113">
        <v>4.0703936000000001</v>
      </c>
      <c r="N113">
        <v>5.2644666666666673</v>
      </c>
      <c r="O113">
        <v>6.583587733333335</v>
      </c>
      <c r="P113">
        <v>2.8420000000000005</v>
      </c>
      <c r="Q113">
        <v>10.125098666666666</v>
      </c>
      <c r="R113">
        <v>13.05696</v>
      </c>
      <c r="S113">
        <v>3.291523199999999</v>
      </c>
      <c r="T113">
        <v>14.628991999999997</v>
      </c>
      <c r="U113">
        <v>2.023504</v>
      </c>
      <c r="X113" s="48" t="s">
        <v>10</v>
      </c>
      <c r="Y113" s="49">
        <f>'Highlanders vs Lowlanders'!X120</f>
        <v>0.86732126192697212</v>
      </c>
      <c r="Z113" s="49">
        <f>'Highlanders vs Lowlanders'!Z120</f>
        <v>0.46877084814502673</v>
      </c>
      <c r="AC113" s="48" t="s">
        <v>8</v>
      </c>
      <c r="AD113" s="49">
        <v>0.2542796523098303</v>
      </c>
      <c r="AE113" s="49">
        <v>0.53576657935703209</v>
      </c>
    </row>
    <row r="114" spans="1:31" x14ac:dyDescent="0.3">
      <c r="X114" s="48" t="s">
        <v>13</v>
      </c>
      <c r="Y114" s="49">
        <f>'Highlanders vs Lowlanders'!X123</f>
        <v>0.82645069593498521</v>
      </c>
      <c r="Z114" s="49">
        <f>'Highlanders vs Lowlanders'!Z123</f>
        <v>0.75670432764782536</v>
      </c>
      <c r="AC114" s="48" t="s">
        <v>12</v>
      </c>
      <c r="AD114" s="49">
        <v>0.57819741435675065</v>
      </c>
      <c r="AE114" s="49">
        <v>0.35001627394339874</v>
      </c>
    </row>
    <row r="115" spans="1:31" x14ac:dyDescent="0.3">
      <c r="X115" s="52" t="s">
        <v>12</v>
      </c>
      <c r="Y115" s="53">
        <f>'Highlanders vs Lowlanders'!X122</f>
        <v>0.43436329680994584</v>
      </c>
      <c r="Z115" s="53">
        <f>'Highlanders vs Lowlanders'!Z122</f>
        <v>0.24628563681299506</v>
      </c>
      <c r="AC115" s="52" t="s">
        <v>3</v>
      </c>
      <c r="AD115" s="53">
        <v>0.38943957500046772</v>
      </c>
      <c r="AE115" s="53">
        <v>0.507998366255351</v>
      </c>
    </row>
    <row r="116" spans="1:31" x14ac:dyDescent="0.3">
      <c r="X116" s="40" t="s">
        <v>2</v>
      </c>
      <c r="Y116" s="42">
        <f>'Highlanders vs Lowlanders'!X112</f>
        <v>0.74136977760574896</v>
      </c>
      <c r="Z116" s="42">
        <f>'Highlanders vs Lowlanders'!Z112</f>
        <v>0.5946003673454523</v>
      </c>
      <c r="AC116" s="52" t="s">
        <v>4</v>
      </c>
      <c r="AD116" s="53">
        <v>0.30652587699921663</v>
      </c>
      <c r="AE116" s="53">
        <v>0.153242598461684</v>
      </c>
    </row>
    <row r="117" spans="1:31" x14ac:dyDescent="0.3">
      <c r="X117" s="40" t="s">
        <v>3</v>
      </c>
      <c r="Y117" s="42">
        <f>'Highlanders vs Lowlanders'!X113</f>
        <v>0.64519174942623292</v>
      </c>
      <c r="Z117" s="42">
        <f>'Highlanders vs Lowlanders'!Z113</f>
        <v>0.89702203005480941</v>
      </c>
      <c r="AC117" s="52" t="s">
        <v>7</v>
      </c>
      <c r="AD117" s="53">
        <v>0.34735313318207073</v>
      </c>
      <c r="AE117" s="53">
        <v>0.47534621524473752</v>
      </c>
    </row>
    <row r="118" spans="1:31" x14ac:dyDescent="0.3">
      <c r="X118" s="40" t="s">
        <v>5</v>
      </c>
      <c r="Y118" s="42">
        <f>'Highlanders vs Lowlanders'!X115</f>
        <v>0.51519344396740585</v>
      </c>
      <c r="Z118" s="42">
        <f>'Highlanders vs Lowlanders'!Z115</f>
        <v>0.82556895577682943</v>
      </c>
      <c r="AC118" s="52" t="s">
        <v>9</v>
      </c>
      <c r="AD118" s="53">
        <v>0.28064745820961107</v>
      </c>
      <c r="AE118" s="53">
        <v>0.38192200227425982</v>
      </c>
    </row>
    <row r="119" spans="1:31" x14ac:dyDescent="0.3">
      <c r="X119" s="40" t="s">
        <v>6</v>
      </c>
      <c r="Y119" s="42">
        <f>'Highlanders vs Lowlanders'!X116</f>
        <v>0.31164762634973187</v>
      </c>
      <c r="Z119" s="42">
        <f>'Highlanders vs Lowlanders'!Z116</f>
        <v>0.6885579873233092</v>
      </c>
      <c r="AC119" s="52" t="s">
        <v>13</v>
      </c>
      <c r="AD119" s="53">
        <v>0.67709882482769124</v>
      </c>
      <c r="AE119" s="53">
        <v>0.28643465608701141</v>
      </c>
    </row>
    <row r="120" spans="1:31" x14ac:dyDescent="0.3">
      <c r="X120" s="40" t="s">
        <v>8</v>
      </c>
      <c r="Y120" s="42">
        <f>'Highlanders vs Lowlanders'!X118</f>
        <v>0.66361661129351868</v>
      </c>
      <c r="Z120" s="42">
        <f>'Highlanders vs Lowlanders'!Z118</f>
        <v>0.55077071085132745</v>
      </c>
      <c r="AC120" s="52" t="s">
        <v>19</v>
      </c>
      <c r="AD120" s="53">
        <v>0.78141910403147385</v>
      </c>
      <c r="AE120" s="53">
        <v>0.49829041418995645</v>
      </c>
    </row>
    <row r="121" spans="1:31" x14ac:dyDescent="0.3">
      <c r="X121" s="40" t="s">
        <v>9</v>
      </c>
      <c r="Y121" s="42">
        <f>'Highlanders vs Lowlanders'!X119</f>
        <v>0.52724591172087443</v>
      </c>
      <c r="Z121" s="42">
        <f>'Highlanders vs Lowlanders'!Z119</f>
        <v>0.68533921773736572</v>
      </c>
      <c r="AC121" s="43" t="s">
        <v>10</v>
      </c>
      <c r="AD121" s="42">
        <v>0.72023405130331042</v>
      </c>
      <c r="AE121" s="42">
        <v>0.70000541654217552</v>
      </c>
    </row>
    <row r="122" spans="1:31" x14ac:dyDescent="0.3">
      <c r="X122" s="40" t="s">
        <v>11</v>
      </c>
      <c r="Y122" s="42"/>
      <c r="Z122" s="42"/>
      <c r="AC122" s="43" t="s">
        <v>2</v>
      </c>
      <c r="AD122" s="42">
        <v>0.24889234564177268</v>
      </c>
      <c r="AE122" s="42">
        <v>0.13199547506031029</v>
      </c>
    </row>
    <row r="123" spans="1:31" x14ac:dyDescent="0.3">
      <c r="X123" s="40" t="s">
        <v>14</v>
      </c>
      <c r="Y123" s="42">
        <f>'Highlanders vs Lowlanders'!X124</f>
        <v>0.70182617384309831</v>
      </c>
      <c r="Z123" s="42">
        <f>'Highlanders vs Lowlanders'!Z124</f>
        <v>0.30051481095061028</v>
      </c>
      <c r="AC123" s="43" t="s">
        <v>11</v>
      </c>
      <c r="AD123" s="42"/>
      <c r="AE123" s="42"/>
    </row>
    <row r="124" spans="1:31" x14ac:dyDescent="0.3">
      <c r="X124" s="40" t="s">
        <v>15</v>
      </c>
      <c r="Y124" s="42">
        <f>'Highlanders vs Lowlanders'!X125</f>
        <v>0.1610980423778316</v>
      </c>
      <c r="Z124" s="42">
        <f>'Highlanders vs Lowlanders'!Z125</f>
        <v>0.54530443362039838</v>
      </c>
      <c r="AC124" s="43" t="s">
        <v>14</v>
      </c>
      <c r="AD124" s="42">
        <v>0.66793804260290135</v>
      </c>
      <c r="AE124" s="42">
        <v>0.2373373349978756</v>
      </c>
    </row>
    <row r="125" spans="1:31" x14ac:dyDescent="0.3">
      <c r="X125" s="40" t="s">
        <v>16</v>
      </c>
      <c r="Y125" s="42">
        <f>'Highlanders vs Lowlanders'!X126</f>
        <v>0.61669377694236349</v>
      </c>
      <c r="Z125" s="42">
        <f>'Highlanders vs Lowlanders'!Z126</f>
        <v>0.41342260562408051</v>
      </c>
      <c r="AC125" s="43" t="s">
        <v>15</v>
      </c>
      <c r="AD125" s="42">
        <v>0.455410516991198</v>
      </c>
      <c r="AE125" s="42">
        <v>0.52009002751663369</v>
      </c>
    </row>
    <row r="126" spans="1:31" x14ac:dyDescent="0.3">
      <c r="X126" s="40" t="s">
        <v>17</v>
      </c>
      <c r="Y126" s="42">
        <f>'Highlanders vs Lowlanders'!X127</f>
        <v>0</v>
      </c>
      <c r="Z126" s="42">
        <f>'Highlanders vs Lowlanders'!Z127</f>
        <v>0</v>
      </c>
      <c r="AC126" s="43" t="s">
        <v>16</v>
      </c>
      <c r="AD126" s="42">
        <v>0.38863692392494276</v>
      </c>
      <c r="AE126" s="42">
        <v>0.48640294397549716</v>
      </c>
    </row>
    <row r="127" spans="1:31" x14ac:dyDescent="0.3">
      <c r="X127" s="40" t="s">
        <v>18</v>
      </c>
      <c r="Y127" s="42">
        <f>'Highlanders vs Lowlanders'!X128</f>
        <v>0</v>
      </c>
      <c r="Z127" s="42">
        <f>'Highlanders vs Lowlanders'!Z128</f>
        <v>0</v>
      </c>
      <c r="AC127" s="43" t="s">
        <v>17</v>
      </c>
      <c r="AD127" s="42">
        <v>4.3163671025235821</v>
      </c>
      <c r="AE127" s="42">
        <v>1.9230955009320898</v>
      </c>
    </row>
    <row r="128" spans="1:31" x14ac:dyDescent="0.3">
      <c r="X128" s="40" t="s">
        <v>19</v>
      </c>
      <c r="Y128" s="42">
        <f>'Highlanders vs Lowlanders'!X129</f>
        <v>0.99486504274470333</v>
      </c>
      <c r="Z128" s="42">
        <f>'Highlanders vs Lowlanders'!Z129</f>
        <v>0.7408853994372081</v>
      </c>
      <c r="AC128" s="43" t="s">
        <v>18</v>
      </c>
      <c r="AD128" s="42">
        <v>3.4664561718029123</v>
      </c>
      <c r="AE128" s="42">
        <v>3.3833025683731459</v>
      </c>
    </row>
    <row r="129" spans="1:31" x14ac:dyDescent="0.3">
      <c r="X129" s="40" t="s">
        <v>20</v>
      </c>
      <c r="Y129" s="42">
        <f>'Highlanders vs Lowlanders'!X130</f>
        <v>0</v>
      </c>
      <c r="Z129" s="42">
        <f>'Highlanders vs Lowlanders'!Z130</f>
        <v>0</v>
      </c>
      <c r="AC129" s="43" t="s">
        <v>20</v>
      </c>
      <c r="AD129" s="42">
        <v>3.4664561718029123</v>
      </c>
      <c r="AE129" s="42">
        <v>1.7023071734090804</v>
      </c>
    </row>
    <row r="130" spans="1:31" x14ac:dyDescent="0.3">
      <c r="X130" s="40" t="s">
        <v>21</v>
      </c>
      <c r="Y130" s="42">
        <f>'Highlanders vs Lowlanders'!X131</f>
        <v>0</v>
      </c>
      <c r="Z130" s="42">
        <f>'Highlanders vs Lowlanders'!Z131</f>
        <v>0</v>
      </c>
      <c r="AC130" s="43" t="s">
        <v>21</v>
      </c>
      <c r="AD130" s="42">
        <v>3.3896728741249738</v>
      </c>
      <c r="AE130" s="42">
        <v>2.0023284774228882</v>
      </c>
    </row>
    <row r="132" spans="1:31" x14ac:dyDescent="0.3">
      <c r="A132" t="s">
        <v>48</v>
      </c>
      <c r="X132" t="s">
        <v>48</v>
      </c>
      <c r="AC132" t="s">
        <v>48</v>
      </c>
      <c r="AD132" t="s">
        <v>104</v>
      </c>
    </row>
    <row r="133" spans="1:31" x14ac:dyDescent="0.3">
      <c r="A133" t="s">
        <v>1</v>
      </c>
      <c r="B133" t="s">
        <v>2</v>
      </c>
      <c r="C133" t="s">
        <v>3</v>
      </c>
      <c r="D133" t="s">
        <v>4</v>
      </c>
      <c r="E133" t="s">
        <v>5</v>
      </c>
      <c r="F133" t="s">
        <v>6</v>
      </c>
      <c r="G133" t="s">
        <v>7</v>
      </c>
      <c r="H133" t="s">
        <v>8</v>
      </c>
      <c r="I133" t="s">
        <v>9</v>
      </c>
      <c r="J133" t="s">
        <v>10</v>
      </c>
      <c r="K133" t="s">
        <v>11</v>
      </c>
      <c r="L133" t="s">
        <v>12</v>
      </c>
      <c r="M133" t="s">
        <v>13</v>
      </c>
      <c r="N133" t="s">
        <v>14</v>
      </c>
      <c r="O133" t="s">
        <v>15</v>
      </c>
      <c r="P133" t="s">
        <v>16</v>
      </c>
      <c r="Q133" t="s">
        <v>17</v>
      </c>
      <c r="R133" t="s">
        <v>18</v>
      </c>
      <c r="S133" t="s">
        <v>19</v>
      </c>
      <c r="T133" t="s">
        <v>20</v>
      </c>
      <c r="U133" t="s">
        <v>21</v>
      </c>
      <c r="X133" s="41" t="s">
        <v>55</v>
      </c>
      <c r="Y133" s="42" t="s">
        <v>56</v>
      </c>
      <c r="Z133" s="42" t="s">
        <v>58</v>
      </c>
      <c r="AC133" s="44" t="s">
        <v>55</v>
      </c>
      <c r="AD133" s="42" t="s">
        <v>57</v>
      </c>
      <c r="AE133" s="42" t="s">
        <v>59</v>
      </c>
    </row>
    <row r="134" spans="1:31" x14ac:dyDescent="0.3">
      <c r="A134" t="s">
        <v>22</v>
      </c>
      <c r="B134">
        <v>381.30220799999995</v>
      </c>
      <c r="C134">
        <v>287.46965333333333</v>
      </c>
      <c r="D134">
        <v>766.9957119999998</v>
      </c>
      <c r="E134">
        <v>712.50726399999996</v>
      </c>
      <c r="F134">
        <v>411.84640000000002</v>
      </c>
      <c r="G134">
        <v>434.48712533333327</v>
      </c>
      <c r="H134">
        <v>677.50681600000007</v>
      </c>
      <c r="I134">
        <v>647.64253866666661</v>
      </c>
      <c r="J134">
        <v>499.04004266666664</v>
      </c>
      <c r="K134">
        <v>194.724096</v>
      </c>
      <c r="L134">
        <v>647.76379733333329</v>
      </c>
      <c r="M134">
        <v>578.96682666666652</v>
      </c>
      <c r="N134">
        <v>454.59874133333335</v>
      </c>
      <c r="O134">
        <v>360.87445333333335</v>
      </c>
      <c r="P134">
        <v>545.89785599999993</v>
      </c>
      <c r="Q134">
        <v>210.15859199999994</v>
      </c>
      <c r="S134">
        <v>354.33947733333332</v>
      </c>
      <c r="T134">
        <v>233.60265600000002</v>
      </c>
      <c r="U134">
        <v>166.94286933333333</v>
      </c>
      <c r="X134" s="48" t="s">
        <v>10</v>
      </c>
      <c r="Y134" s="49">
        <f>'Highlanders vs Lowlanders'!X143</f>
        <v>442.56468479999995</v>
      </c>
      <c r="Z134" s="49">
        <f>'Highlanders vs Lowlanders'!Z143</f>
        <v>578.23754239999994</v>
      </c>
      <c r="AC134" s="48" t="s">
        <v>12</v>
      </c>
      <c r="AD134" s="49">
        <v>611.076864</v>
      </c>
      <c r="AE134" s="49">
        <v>686.35251199999982</v>
      </c>
    </row>
    <row r="135" spans="1:31" x14ac:dyDescent="0.3">
      <c r="A135" t="s">
        <v>23</v>
      </c>
      <c r="B135">
        <v>308.079296</v>
      </c>
      <c r="C135">
        <v>484.49766399999999</v>
      </c>
      <c r="D135">
        <v>614.83340799999996</v>
      </c>
      <c r="E135">
        <v>589.24782933333324</v>
      </c>
      <c r="F135">
        <v>711.93561599999998</v>
      </c>
      <c r="G135">
        <v>284.85393066666671</v>
      </c>
      <c r="H135">
        <v>786.74355199999991</v>
      </c>
      <c r="I135">
        <v>796.6607786666666</v>
      </c>
      <c r="J135">
        <v>539.80893866666656</v>
      </c>
      <c r="K135">
        <v>173.78099199999997</v>
      </c>
      <c r="L135">
        <v>767.83586133333324</v>
      </c>
      <c r="M135">
        <v>562.41501866666658</v>
      </c>
      <c r="N135">
        <v>434.65169066666658</v>
      </c>
      <c r="O135">
        <v>387.43876266666661</v>
      </c>
      <c r="P135">
        <v>530.307456</v>
      </c>
      <c r="Q135">
        <v>224.25491199999996</v>
      </c>
      <c r="R135">
        <v>105.65094400000001</v>
      </c>
      <c r="S135">
        <v>261.74549333333334</v>
      </c>
      <c r="T135">
        <v>155.65715199999997</v>
      </c>
      <c r="U135">
        <v>177.91244799999998</v>
      </c>
      <c r="X135" s="48" t="s">
        <v>15</v>
      </c>
      <c r="Y135" s="49">
        <f>'Highlanders vs Lowlanders'!X148</f>
        <v>461.0912768</v>
      </c>
      <c r="Z135" s="49">
        <f>'Highlanders vs Lowlanders'!Z148</f>
        <v>530.1896618666666</v>
      </c>
      <c r="AC135" s="48" t="s">
        <v>14</v>
      </c>
      <c r="AD135" s="49">
        <v>323.67526399999997</v>
      </c>
      <c r="AE135" s="49">
        <v>444.46003199999996</v>
      </c>
    </row>
    <row r="136" spans="1:31" x14ac:dyDescent="0.3">
      <c r="A136" t="s">
        <v>24</v>
      </c>
      <c r="B136">
        <v>368.7476053333333</v>
      </c>
      <c r="C136">
        <v>319.35202133333325</v>
      </c>
      <c r="D136">
        <v>628.63091199999985</v>
      </c>
      <c r="E136">
        <v>635.32612266666661</v>
      </c>
      <c r="F136">
        <v>655.65427199999999</v>
      </c>
      <c r="G136">
        <v>343.93288533333333</v>
      </c>
      <c r="H136">
        <v>545.59470933333318</v>
      </c>
      <c r="I136">
        <v>672.41395199999999</v>
      </c>
      <c r="J136">
        <v>411.62120533333325</v>
      </c>
      <c r="K136">
        <v>95.101439999999982</v>
      </c>
      <c r="L136">
        <v>681.00599466666654</v>
      </c>
      <c r="N136">
        <v>393.09461333333331</v>
      </c>
      <c r="O136">
        <v>401.30555733333324</v>
      </c>
      <c r="P136">
        <v>495.7573973333333</v>
      </c>
      <c r="Q136">
        <v>225.41336533333333</v>
      </c>
      <c r="S136">
        <v>724.65478399999995</v>
      </c>
      <c r="T136">
        <v>160.78682666666666</v>
      </c>
      <c r="U136">
        <v>203.16023466666664</v>
      </c>
      <c r="X136" s="48" t="s">
        <v>19</v>
      </c>
      <c r="Y136" s="49">
        <f>'Highlanders vs Lowlanders'!X152</f>
        <v>395.36215039999996</v>
      </c>
      <c r="Z136" s="49">
        <f>'Highlanders vs Lowlanders'!Z152</f>
        <v>521.88517546666651</v>
      </c>
      <c r="AC136" s="52" t="s">
        <v>21</v>
      </c>
      <c r="AD136" s="53">
        <v>110.37724800000001</v>
      </c>
      <c r="AE136" s="53">
        <v>243.76765866666668</v>
      </c>
    </row>
    <row r="137" spans="1:31" x14ac:dyDescent="0.3">
      <c r="A137" t="s">
        <v>25</v>
      </c>
      <c r="B137">
        <v>402.64373333333322</v>
      </c>
      <c r="C137">
        <v>235.0339413333333</v>
      </c>
      <c r="D137">
        <v>505.53604266666673</v>
      </c>
      <c r="E137">
        <v>656.33851733333336</v>
      </c>
      <c r="F137">
        <v>665.62346666666667</v>
      </c>
      <c r="G137">
        <v>293.60187733333333</v>
      </c>
      <c r="H137">
        <v>693.0798933333333</v>
      </c>
      <c r="I137">
        <v>753.302144</v>
      </c>
      <c r="J137">
        <v>437.68315733333327</v>
      </c>
      <c r="K137">
        <v>74.522111999999993</v>
      </c>
      <c r="L137">
        <v>737.35662933333322</v>
      </c>
      <c r="M137">
        <v>187.22338133333332</v>
      </c>
      <c r="N137">
        <v>321.80317866666667</v>
      </c>
      <c r="O137">
        <v>364.93661866666656</v>
      </c>
      <c r="P137">
        <v>392.45367466666664</v>
      </c>
      <c r="Q137">
        <v>403.45573333333334</v>
      </c>
      <c r="R137">
        <v>26.692063999999998</v>
      </c>
      <c r="T137">
        <v>136.30340266666664</v>
      </c>
      <c r="U137">
        <v>324.10276266666665</v>
      </c>
      <c r="X137" s="52" t="s">
        <v>2</v>
      </c>
      <c r="Y137" s="53">
        <f>'Highlanders vs Lowlanders'!X135</f>
        <v>276.31385599999999</v>
      </c>
      <c r="Z137" s="53">
        <f>'Highlanders vs Lowlanders'!Z135</f>
        <v>391.8032085333333</v>
      </c>
      <c r="AC137" s="43" t="s">
        <v>10</v>
      </c>
      <c r="AD137" s="42">
        <v>429.14926933333328</v>
      </c>
      <c r="AE137" s="42">
        <v>532.94173866666654</v>
      </c>
    </row>
    <row r="138" spans="1:31" x14ac:dyDescent="0.3">
      <c r="A138" t="s">
        <v>26</v>
      </c>
      <c r="B138">
        <v>329.88853333333327</v>
      </c>
      <c r="C138">
        <v>452.34679466666665</v>
      </c>
      <c r="D138">
        <v>788.25928533333331</v>
      </c>
      <c r="E138">
        <v>646.87167999999997</v>
      </c>
      <c r="F138">
        <v>681.53433599999994</v>
      </c>
      <c r="G138">
        <v>460.57506133333328</v>
      </c>
      <c r="H138">
        <v>794.60804266666651</v>
      </c>
      <c r="I138">
        <v>748.32187733333342</v>
      </c>
      <c r="J138">
        <v>561.55754666666655</v>
      </c>
      <c r="K138">
        <v>294.82312533333339</v>
      </c>
      <c r="L138">
        <v>635.11825066666665</v>
      </c>
      <c r="M138">
        <v>313.15050666666667</v>
      </c>
      <c r="N138">
        <v>391.34502400000002</v>
      </c>
      <c r="O138">
        <v>407.08266666666657</v>
      </c>
      <c r="P138">
        <v>575.44166399999995</v>
      </c>
      <c r="Q138">
        <v>382.28093866666666</v>
      </c>
      <c r="R138">
        <v>194.50539733333332</v>
      </c>
      <c r="S138">
        <v>403.73939200000001</v>
      </c>
      <c r="T138">
        <v>192.69517866666666</v>
      </c>
      <c r="U138">
        <v>276.52822399999997</v>
      </c>
      <c r="X138" s="40" t="s">
        <v>3</v>
      </c>
      <c r="Y138" s="42">
        <f>'Highlanders vs Lowlanders'!X136</f>
        <v>325.51715839999997</v>
      </c>
      <c r="Z138" s="42">
        <f>'Highlanders vs Lowlanders'!Z136</f>
        <v>514.78548053333327</v>
      </c>
      <c r="AA138" s="40"/>
      <c r="AC138" s="43" t="s">
        <v>15</v>
      </c>
      <c r="AD138" s="42">
        <v>354.358656</v>
      </c>
      <c r="AE138" s="42">
        <v>457.67351466666656</v>
      </c>
    </row>
    <row r="139" spans="1:31" x14ac:dyDescent="0.3">
      <c r="A139" t="s">
        <v>27</v>
      </c>
      <c r="B139">
        <v>295.4250879999999</v>
      </c>
      <c r="C139">
        <v>530.26414933333319</v>
      </c>
      <c r="D139">
        <v>794.61670399999991</v>
      </c>
      <c r="E139">
        <v>495.31566933333335</v>
      </c>
      <c r="F139">
        <v>1017.3775359999997</v>
      </c>
      <c r="G139">
        <v>401.45280000000002</v>
      </c>
      <c r="H139">
        <v>734.39445333333333</v>
      </c>
      <c r="I139">
        <v>819.03300266666656</v>
      </c>
      <c r="J139">
        <v>634.52061866666656</v>
      </c>
      <c r="K139">
        <v>80.93149866666667</v>
      </c>
      <c r="L139">
        <v>622.49002666666661</v>
      </c>
      <c r="M139">
        <v>616.27985066666656</v>
      </c>
      <c r="N139">
        <v>483.84806399999991</v>
      </c>
      <c r="O139">
        <v>591.68166399999996</v>
      </c>
      <c r="P139">
        <v>574.99127466666653</v>
      </c>
      <c r="Q139">
        <v>183.04645333333332</v>
      </c>
      <c r="R139">
        <v>49.107594666666664</v>
      </c>
      <c r="S139">
        <v>675.09463466666659</v>
      </c>
      <c r="T139">
        <v>247.20094933333331</v>
      </c>
      <c r="U139">
        <v>209.93123200000005</v>
      </c>
      <c r="X139" s="40" t="s">
        <v>4</v>
      </c>
      <c r="Y139" s="42">
        <f>'Highlanders vs Lowlanders'!X137</f>
        <v>672.28229973333328</v>
      </c>
      <c r="Z139" s="42">
        <f>'Highlanders vs Lowlanders'!Z137</f>
        <v>728.56364373333327</v>
      </c>
      <c r="AC139" s="43" t="s">
        <v>19</v>
      </c>
      <c r="AD139" s="42">
        <v>373.51814400000001</v>
      </c>
      <c r="AE139" s="42">
        <v>533.8167395555555</v>
      </c>
    </row>
    <row r="140" spans="1:31" x14ac:dyDescent="0.3">
      <c r="A140" t="s">
        <v>28</v>
      </c>
      <c r="B140">
        <v>327.16454399999998</v>
      </c>
      <c r="D140">
        <v>716.50879999999984</v>
      </c>
      <c r="E140">
        <v>819.94244266666669</v>
      </c>
      <c r="F140">
        <v>709.19863466666652</v>
      </c>
      <c r="G140">
        <v>473.66233599999998</v>
      </c>
      <c r="H140">
        <v>666.76676266666652</v>
      </c>
      <c r="I140">
        <v>863.56091733333346</v>
      </c>
      <c r="J140">
        <v>646.36066133333316</v>
      </c>
      <c r="K140">
        <v>409.89759999999995</v>
      </c>
      <c r="L140">
        <v>712.8970240000001</v>
      </c>
      <c r="M140">
        <v>611.55076266666651</v>
      </c>
      <c r="N140">
        <v>631.8789119999999</v>
      </c>
      <c r="O140">
        <v>690.39487999999994</v>
      </c>
      <c r="P140">
        <v>524.72089599999993</v>
      </c>
      <c r="Q140">
        <v>346.70884266666656</v>
      </c>
      <c r="R140">
        <v>62.378922666666654</v>
      </c>
      <c r="S140">
        <v>783.32665599999996</v>
      </c>
      <c r="T140">
        <v>339.88587733333333</v>
      </c>
      <c r="U140">
        <v>347.79583999999994</v>
      </c>
      <c r="X140" s="40" t="s">
        <v>5</v>
      </c>
      <c r="Y140" s="42">
        <f>'Highlanders vs Lowlanders'!X138</f>
        <v>592.48543573333325</v>
      </c>
      <c r="Z140" s="42">
        <f>'Highlanders vs Lowlanders'!Z138</f>
        <v>706.41141759999994</v>
      </c>
      <c r="AC140" s="43" t="s">
        <v>2</v>
      </c>
      <c r="AD140" s="42">
        <v>342.37508266666657</v>
      </c>
      <c r="AE140" s="42">
        <v>344.75014399999992</v>
      </c>
    </row>
    <row r="141" spans="1:31" x14ac:dyDescent="0.3">
      <c r="A141" t="s">
        <v>29</v>
      </c>
      <c r="B141">
        <v>390.99857066666664</v>
      </c>
      <c r="C141">
        <v>345.84703999999999</v>
      </c>
      <c r="D141">
        <v>688.07364266666661</v>
      </c>
      <c r="E141">
        <v>580.31799466666655</v>
      </c>
      <c r="F141">
        <v>767.73192533333327</v>
      </c>
      <c r="G141">
        <v>426.4927146666667</v>
      </c>
      <c r="H141">
        <v>574.30702933333328</v>
      </c>
      <c r="I141">
        <v>589.38641066666662</v>
      </c>
      <c r="J141">
        <v>514.44855466666661</v>
      </c>
      <c r="K141">
        <v>178.86519466666661</v>
      </c>
      <c r="L141">
        <v>673.70449066666663</v>
      </c>
      <c r="M141">
        <v>317.13471999999996</v>
      </c>
      <c r="N141">
        <v>462.61913599999991</v>
      </c>
      <c r="O141">
        <v>407.86218666666667</v>
      </c>
      <c r="P141">
        <v>553.80565333333323</v>
      </c>
      <c r="Q141">
        <v>482.32799999999997</v>
      </c>
      <c r="R141">
        <v>72.986890666666653</v>
      </c>
      <c r="S141">
        <v>273.96663466666666</v>
      </c>
      <c r="T141">
        <v>168.69895466666665</v>
      </c>
      <c r="U141">
        <v>153.59358933333334</v>
      </c>
      <c r="X141" s="40" t="s">
        <v>6</v>
      </c>
      <c r="Y141" s="42">
        <f>'Highlanders vs Lowlanders'!X139</f>
        <v>662.13156351999999</v>
      </c>
      <c r="Z141" s="42">
        <f>'Highlanders vs Lowlanders'!Z139</f>
        <v>739.79046399999993</v>
      </c>
      <c r="AC141" s="43" t="s">
        <v>3</v>
      </c>
      <c r="AD141" s="42">
        <v>502.51942400000001</v>
      </c>
      <c r="AE141" s="42">
        <v>384.82737066666664</v>
      </c>
    </row>
    <row r="142" spans="1:31" x14ac:dyDescent="0.3">
      <c r="A142" t="s">
        <v>30</v>
      </c>
      <c r="B142">
        <v>351.69343999999995</v>
      </c>
      <c r="C142">
        <v>472.35447466666665</v>
      </c>
      <c r="D142">
        <v>448.04211199999997</v>
      </c>
      <c r="E142">
        <v>786.37111466666659</v>
      </c>
      <c r="F142">
        <v>1036.086016</v>
      </c>
      <c r="G142">
        <v>345.40531199999998</v>
      </c>
      <c r="H142">
        <v>781.3648639999999</v>
      </c>
      <c r="I142">
        <v>798.43635199999994</v>
      </c>
      <c r="J142">
        <v>680.60757333333322</v>
      </c>
      <c r="K142">
        <v>285.01849599999991</v>
      </c>
      <c r="L142">
        <v>636.3914666666667</v>
      </c>
      <c r="M142">
        <v>463.06086400000015</v>
      </c>
      <c r="N142">
        <v>397.00953599999997</v>
      </c>
      <c r="O142">
        <v>336.45815466666659</v>
      </c>
      <c r="P142">
        <v>453.54205866666661</v>
      </c>
      <c r="Q142">
        <v>298.15124266666663</v>
      </c>
      <c r="R142">
        <v>25.808608</v>
      </c>
      <c r="S142">
        <v>436.21939199999997</v>
      </c>
      <c r="T142">
        <v>283.98346666666669</v>
      </c>
      <c r="U142">
        <v>68.285951999999995</v>
      </c>
      <c r="X142" s="40" t="s">
        <v>7</v>
      </c>
      <c r="Y142" s="42">
        <f>'Highlanders vs Lowlanders'!X140</f>
        <v>328.51224746666662</v>
      </c>
      <c r="Z142" s="42">
        <f>'Highlanders vs Lowlanders'!Z140</f>
        <v>389.7166933333333</v>
      </c>
      <c r="AC142" s="43" t="s">
        <v>4</v>
      </c>
      <c r="AD142" s="42">
        <v>599.14402133333328</v>
      </c>
      <c r="AE142" s="42">
        <v>687.91155199999992</v>
      </c>
    </row>
    <row r="143" spans="1:31" x14ac:dyDescent="0.3">
      <c r="A143" t="s">
        <v>31</v>
      </c>
      <c r="B143">
        <v>310.91588266666662</v>
      </c>
      <c r="C143">
        <v>621.70184533333327</v>
      </c>
      <c r="D143">
        <v>600.62016000000006</v>
      </c>
      <c r="E143">
        <v>226.58914133333332</v>
      </c>
      <c r="F143">
        <v>573.1290879999998</v>
      </c>
      <c r="G143">
        <v>313.43633066666666</v>
      </c>
      <c r="H143">
        <v>461.58843733333316</v>
      </c>
      <c r="I143">
        <v>498.36445866666674</v>
      </c>
      <c r="J143">
        <v>440.82722133333317</v>
      </c>
      <c r="L143">
        <v>596.66193066666654</v>
      </c>
      <c r="M143">
        <v>289.01137066666661</v>
      </c>
      <c r="N143">
        <v>367.91611733333332</v>
      </c>
      <c r="O143">
        <v>255.02429866666665</v>
      </c>
      <c r="P143">
        <v>434.05405866666661</v>
      </c>
      <c r="Q143">
        <v>353.90857599999998</v>
      </c>
      <c r="R143">
        <v>11.199104</v>
      </c>
      <c r="S143">
        <v>351.54186666666658</v>
      </c>
      <c r="T143">
        <v>164.00234666666665</v>
      </c>
      <c r="U143">
        <v>77.111850666666669</v>
      </c>
      <c r="X143" s="40" t="s">
        <v>8</v>
      </c>
      <c r="Y143" s="42">
        <f>'Highlanders vs Lowlanders'!X141</f>
        <v>633.94030933333329</v>
      </c>
      <c r="Z143" s="42">
        <f>'Highlanders vs Lowlanders'!Z141</f>
        <v>718.19256319999988</v>
      </c>
      <c r="AC143" s="43" t="s">
        <v>5</v>
      </c>
      <c r="AD143" s="42">
        <v>562.661248</v>
      </c>
      <c r="AE143" s="42">
        <v>650.79278933333342</v>
      </c>
    </row>
    <row r="144" spans="1:31" x14ac:dyDescent="0.3">
      <c r="A144" t="s">
        <v>32</v>
      </c>
      <c r="B144">
        <v>388.85489066666662</v>
      </c>
      <c r="C144">
        <v>509.28639999999996</v>
      </c>
      <c r="D144">
        <v>690.58542933333331</v>
      </c>
      <c r="E144">
        <v>705.00654933333328</v>
      </c>
      <c r="F144">
        <v>692.85469866666654</v>
      </c>
      <c r="G144">
        <v>417.19910399999992</v>
      </c>
      <c r="H144">
        <v>720.38907733333326</v>
      </c>
      <c r="I144">
        <v>648.34410666666668</v>
      </c>
      <c r="J144">
        <v>414.60936533333336</v>
      </c>
      <c r="K144">
        <v>217.48607999999999</v>
      </c>
      <c r="L144">
        <v>589.64625066666656</v>
      </c>
      <c r="M144">
        <v>260.50692266666658</v>
      </c>
      <c r="N144">
        <v>273.47293866666666</v>
      </c>
      <c r="O144">
        <v>489.25273600000003</v>
      </c>
      <c r="P144">
        <v>570.30549333333329</v>
      </c>
      <c r="Q144">
        <v>120.36005333333333</v>
      </c>
      <c r="R144">
        <v>170.90542933333333</v>
      </c>
      <c r="S144">
        <v>362.52443733333337</v>
      </c>
      <c r="T144">
        <v>206.93874133333333</v>
      </c>
      <c r="U144">
        <v>150.88908799999996</v>
      </c>
      <c r="X144" s="40" t="s">
        <v>9</v>
      </c>
      <c r="Y144" s="42">
        <f>'Highlanders vs Lowlanders'!X142</f>
        <v>757.18935039999997</v>
      </c>
      <c r="Z144" s="42">
        <f>'Highlanders vs Lowlanders'!Z142</f>
        <v>778.36804266666661</v>
      </c>
      <c r="AC144" s="43" t="s">
        <v>6</v>
      </c>
      <c r="AD144" s="42">
        <v>692.48968533333311</v>
      </c>
      <c r="AE144" s="42">
        <v>693.3100373333333</v>
      </c>
    </row>
    <row r="145" spans="1:31" x14ac:dyDescent="0.3">
      <c r="A145" t="s">
        <v>33</v>
      </c>
      <c r="B145">
        <v>365.58621866666664</v>
      </c>
      <c r="C145">
        <v>576.38574933333337</v>
      </c>
      <c r="D145">
        <v>758.29973333333339</v>
      </c>
      <c r="E145">
        <v>588.23445333333325</v>
      </c>
      <c r="F145">
        <v>711.58916266666654</v>
      </c>
      <c r="G145">
        <v>447.21062399999994</v>
      </c>
      <c r="H145">
        <v>699.51526399999989</v>
      </c>
      <c r="I145">
        <v>763.57448533333331</v>
      </c>
      <c r="J145">
        <v>493.80859733333335</v>
      </c>
      <c r="K145">
        <v>168.14246399999999</v>
      </c>
      <c r="L145">
        <v>623.40812799999992</v>
      </c>
      <c r="M145">
        <v>503.01559466666657</v>
      </c>
      <c r="N145">
        <v>287.14918399999999</v>
      </c>
      <c r="O145">
        <v>393.12059733333325</v>
      </c>
      <c r="P145">
        <v>600.07449599999995</v>
      </c>
      <c r="Q145">
        <v>123.25293866666664</v>
      </c>
      <c r="R145">
        <v>61.419679999999993</v>
      </c>
      <c r="S145">
        <v>371.70111999999995</v>
      </c>
      <c r="T145">
        <v>176.49848533333335</v>
      </c>
      <c r="U145">
        <v>49.603455999999994</v>
      </c>
      <c r="X145" s="40" t="s">
        <v>11</v>
      </c>
      <c r="Y145" s="42">
        <f>'Highlanders vs Lowlanders'!X144</f>
        <v>201.95111253333329</v>
      </c>
      <c r="Z145" s="42">
        <f>'Highlanders vs Lowlanders'!Z144</f>
        <v>194.88346453333332</v>
      </c>
      <c r="AC145" s="43" t="s">
        <v>7</v>
      </c>
      <c r="AD145" s="42">
        <v>382.03285333333326</v>
      </c>
      <c r="AE145" s="42">
        <v>384.65228799999994</v>
      </c>
    </row>
    <row r="146" spans="1:31" x14ac:dyDescent="0.3">
      <c r="A146" t="s">
        <v>34</v>
      </c>
      <c r="B146">
        <v>330.65506133333332</v>
      </c>
      <c r="C146">
        <v>513.12337066666657</v>
      </c>
      <c r="D146">
        <v>417.59752533333324</v>
      </c>
      <c r="E146">
        <v>586.25100799999996</v>
      </c>
      <c r="F146">
        <v>545.43014399999993</v>
      </c>
      <c r="G146">
        <v>392.51430399999998</v>
      </c>
      <c r="H146">
        <v>643.93548799999985</v>
      </c>
      <c r="I146">
        <v>754.41079466666656</v>
      </c>
      <c r="J146">
        <v>202.24213333333336</v>
      </c>
      <c r="K146">
        <v>351.31234133333328</v>
      </c>
      <c r="L146">
        <v>682.91148799999996</v>
      </c>
      <c r="M146">
        <v>337.80066133333327</v>
      </c>
      <c r="N146">
        <v>118.18389333333334</v>
      </c>
      <c r="O146">
        <v>340.85811200000001</v>
      </c>
      <c r="P146">
        <v>351.54619733333323</v>
      </c>
      <c r="Q146">
        <v>313.9603413333333</v>
      </c>
      <c r="R146">
        <v>192.03908266666664</v>
      </c>
      <c r="S146">
        <v>409.51650133333334</v>
      </c>
      <c r="T146">
        <v>241.38702933333329</v>
      </c>
      <c r="U146">
        <v>169.14717866666666</v>
      </c>
      <c r="X146" s="40" t="s">
        <v>12</v>
      </c>
      <c r="Y146" s="42">
        <f>'Highlanders vs Lowlanders'!X145</f>
        <v>656.28135253333323</v>
      </c>
      <c r="Z146" s="42">
        <f>'Highlanders vs Lowlanders'!Z145</f>
        <v>724.6643114666665</v>
      </c>
      <c r="AC146" s="43" t="s">
        <v>8</v>
      </c>
      <c r="AD146" s="42">
        <v>619.93122133333316</v>
      </c>
      <c r="AE146" s="42">
        <v>699.81346133333318</v>
      </c>
    </row>
    <row r="147" spans="1:31" x14ac:dyDescent="0.3">
      <c r="A147" t="s">
        <v>35</v>
      </c>
      <c r="B147">
        <v>257.92151466666667</v>
      </c>
      <c r="C147">
        <v>478.93708799999996</v>
      </c>
      <c r="D147">
        <v>590.78954666666664</v>
      </c>
      <c r="E147">
        <v>465.85847466666667</v>
      </c>
      <c r="F147">
        <v>520.60676266666655</v>
      </c>
      <c r="G147">
        <v>331.97158400000001</v>
      </c>
      <c r="H147">
        <v>458.41838933333327</v>
      </c>
      <c r="I147">
        <v>451.24680533333333</v>
      </c>
      <c r="J147">
        <v>257.50144</v>
      </c>
      <c r="K147">
        <v>289.20191999999997</v>
      </c>
      <c r="L147">
        <v>474.81429333333335</v>
      </c>
      <c r="M147">
        <v>388.4261546666666</v>
      </c>
      <c r="N147">
        <v>359.37604266666665</v>
      </c>
      <c r="O147">
        <v>257.93450666666666</v>
      </c>
      <c r="P147">
        <v>440.47210666666672</v>
      </c>
      <c r="Q147">
        <v>281.68821333333335</v>
      </c>
      <c r="R147">
        <v>65.973375999999988</v>
      </c>
      <c r="S147">
        <v>409.1570559999999</v>
      </c>
      <c r="T147">
        <v>111.367424</v>
      </c>
      <c r="U147">
        <v>104.00962133333333</v>
      </c>
      <c r="X147" s="40" t="s">
        <v>13</v>
      </c>
      <c r="Y147" s="42">
        <f>'Highlanders vs Lowlanders'!X146</f>
        <v>376.69004799999993</v>
      </c>
      <c r="Z147" s="42">
        <f>'Highlanders vs Lowlanders'!Z146</f>
        <v>396.6613504</v>
      </c>
      <c r="AC147" s="43" t="s">
        <v>9</v>
      </c>
      <c r="AD147" s="42">
        <v>643.39477333333332</v>
      </c>
      <c r="AE147" s="42">
        <v>757.2764586666666</v>
      </c>
    </row>
    <row r="148" spans="1:31" x14ac:dyDescent="0.3">
      <c r="A148" t="s">
        <v>36</v>
      </c>
      <c r="B148">
        <v>328.98342399999996</v>
      </c>
      <c r="C148">
        <v>427.2375893333334</v>
      </c>
      <c r="D148">
        <v>729.31025066666655</v>
      </c>
      <c r="E148">
        <v>741.28887466666652</v>
      </c>
      <c r="F148">
        <v>669.72027733333323</v>
      </c>
      <c r="G148">
        <v>341.96676266666657</v>
      </c>
      <c r="H148">
        <v>605.93821866666656</v>
      </c>
      <c r="I148">
        <v>718.11980799999981</v>
      </c>
      <c r="J148">
        <v>757.01785599999994</v>
      </c>
      <c r="K148">
        <v>130.07590399999998</v>
      </c>
      <c r="L148">
        <v>732.566912</v>
      </c>
      <c r="M148">
        <v>395.74498133333333</v>
      </c>
      <c r="N148">
        <v>362.97049599999991</v>
      </c>
      <c r="O148">
        <v>582.98568533333332</v>
      </c>
      <c r="P148">
        <v>588.91003733333332</v>
      </c>
      <c r="Q148">
        <v>158.20791466666665</v>
      </c>
      <c r="R148">
        <v>20.592320000000001</v>
      </c>
      <c r="S148">
        <v>513.61273599999981</v>
      </c>
      <c r="T148">
        <v>73.054015999999976</v>
      </c>
      <c r="U148">
        <v>130.8445973333333</v>
      </c>
      <c r="X148" s="40" t="s">
        <v>14</v>
      </c>
      <c r="Y148" s="42">
        <f>'Highlanders vs Lowlanders'!X147</f>
        <v>366.5788074666666</v>
      </c>
      <c r="Z148" s="42">
        <f>'Highlanders vs Lowlanders'!Z147</f>
        <v>413.02087679999994</v>
      </c>
      <c r="AC148" s="43" t="s">
        <v>11</v>
      </c>
      <c r="AD148" s="42">
        <v>248.33774933333333</v>
      </c>
      <c r="AE148" s="42">
        <v>189.11155199999999</v>
      </c>
    </row>
    <row r="149" spans="1:31" x14ac:dyDescent="0.3">
      <c r="A149" t="s">
        <v>37</v>
      </c>
      <c r="B149">
        <v>396.54182399999996</v>
      </c>
      <c r="C149">
        <v>658.67707733333316</v>
      </c>
      <c r="D149">
        <v>612.46886399999994</v>
      </c>
      <c r="E149">
        <v>593.64778666666666</v>
      </c>
      <c r="F149">
        <v>620.0561919999999</v>
      </c>
      <c r="G149">
        <v>374.03101866666668</v>
      </c>
      <c r="H149">
        <v>831.47933866666665</v>
      </c>
      <c r="I149">
        <v>694.17988266666669</v>
      </c>
      <c r="J149">
        <v>463.96164266666665</v>
      </c>
      <c r="K149">
        <v>189.52729600000001</v>
      </c>
      <c r="L149">
        <v>629.51436799999988</v>
      </c>
      <c r="M149">
        <v>411.69915733333335</v>
      </c>
      <c r="N149">
        <v>385.97499733333336</v>
      </c>
      <c r="O149">
        <v>523.72484266666675</v>
      </c>
      <c r="P149">
        <v>550.04663466666659</v>
      </c>
      <c r="Q149">
        <v>314.33277866666663</v>
      </c>
      <c r="R149">
        <v>113.97231999999997</v>
      </c>
      <c r="S149">
        <v>575.23379199999988</v>
      </c>
      <c r="T149">
        <v>262.27383466666663</v>
      </c>
      <c r="U149">
        <v>156.40202666666667</v>
      </c>
      <c r="X149" s="40" t="s">
        <v>16</v>
      </c>
      <c r="Y149" s="42">
        <f>'Highlanders vs Lowlanders'!X149</f>
        <v>475.09492053333327</v>
      </c>
      <c r="Z149" s="42">
        <f>'Highlanders vs Lowlanders'!Z149</f>
        <v>586.31813333333321</v>
      </c>
      <c r="AC149" s="43" t="s">
        <v>13</v>
      </c>
      <c r="AD149" s="42">
        <v>365.56518399999999</v>
      </c>
      <c r="AE149" s="42">
        <v>478.26439111111102</v>
      </c>
    </row>
    <row r="150" spans="1:31" x14ac:dyDescent="0.3">
      <c r="A150" t="s">
        <v>38</v>
      </c>
      <c r="B150">
        <v>418.45066666666651</v>
      </c>
      <c r="C150">
        <v>667.51163733333328</v>
      </c>
      <c r="D150">
        <v>711.95293866666657</v>
      </c>
      <c r="E150">
        <v>773.49171199999978</v>
      </c>
      <c r="F150">
        <v>776.48853333333329</v>
      </c>
      <c r="G150">
        <v>362.40750933333328</v>
      </c>
      <c r="H150">
        <v>723.37723733333314</v>
      </c>
      <c r="I150">
        <v>811.86141866666662</v>
      </c>
      <c r="J150">
        <v>719.08987733333311</v>
      </c>
      <c r="K150">
        <v>234.33237333333327</v>
      </c>
      <c r="L150">
        <v>649.83385599999997</v>
      </c>
      <c r="M150">
        <v>363.77599999999995</v>
      </c>
      <c r="N150">
        <v>578.16132266666659</v>
      </c>
      <c r="O150">
        <v>523.92405333333329</v>
      </c>
      <c r="P150">
        <v>483.94333866666659</v>
      </c>
      <c r="Q150">
        <v>439.93077333333332</v>
      </c>
      <c r="R150">
        <v>189.06174933333332</v>
      </c>
      <c r="S150">
        <v>491.27948799999984</v>
      </c>
      <c r="T150">
        <v>178.12031999999996</v>
      </c>
      <c r="U150">
        <v>102.78187733333334</v>
      </c>
      <c r="X150" s="40" t="s">
        <v>17</v>
      </c>
      <c r="Y150" s="42">
        <f>'Highlanders vs Lowlanders'!X150</f>
        <v>174.92472106666665</v>
      </c>
      <c r="Z150" s="42">
        <f>'Highlanders vs Lowlanders'!Z150</f>
        <v>300.72149333333334</v>
      </c>
      <c r="AC150" s="43" t="s">
        <v>16</v>
      </c>
      <c r="AD150" s="42">
        <v>474.99906844444439</v>
      </c>
      <c r="AE150" s="42">
        <v>519.93860266666661</v>
      </c>
    </row>
    <row r="151" spans="1:31" x14ac:dyDescent="0.3">
      <c r="A151" t="s">
        <v>39</v>
      </c>
      <c r="B151">
        <v>426.52736000000004</v>
      </c>
      <c r="C151">
        <v>138.54668799999996</v>
      </c>
      <c r="D151">
        <v>638.66073600000004</v>
      </c>
      <c r="E151">
        <v>655.44639999999993</v>
      </c>
      <c r="F151">
        <v>745.13450666666665</v>
      </c>
      <c r="G151">
        <v>378.43097599999993</v>
      </c>
      <c r="H151">
        <v>622.05696</v>
      </c>
      <c r="I151">
        <v>890.74018133333323</v>
      </c>
      <c r="J151">
        <v>422.91558400000002</v>
      </c>
      <c r="K151">
        <v>167.97789866666668</v>
      </c>
      <c r="L151">
        <v>811.61023999999986</v>
      </c>
      <c r="M151">
        <v>343.79430399999995</v>
      </c>
      <c r="N151">
        <v>343.49981866666656</v>
      </c>
      <c r="O151">
        <v>508.51554133333332</v>
      </c>
      <c r="Q151">
        <v>158.42228266666669</v>
      </c>
      <c r="R151">
        <v>39.733866666666657</v>
      </c>
      <c r="S151">
        <v>448.95588266666664</v>
      </c>
      <c r="T151">
        <v>137.31028266666669</v>
      </c>
      <c r="X151" s="40" t="s">
        <v>18</v>
      </c>
      <c r="Y151" s="42">
        <f>'Highlanders vs Lowlanders'!X151</f>
        <v>52.414329333333328</v>
      </c>
      <c r="Z151" s="42">
        <f>'Highlanders vs Lowlanders'!Z151</f>
        <v>106.77821653333331</v>
      </c>
      <c r="AC151" s="43" t="s">
        <v>17</v>
      </c>
      <c r="AD151" s="42">
        <v>281.94990933333332</v>
      </c>
      <c r="AE151" s="42">
        <v>282.18840533333332</v>
      </c>
    </row>
    <row r="152" spans="1:31" x14ac:dyDescent="0.3">
      <c r="A152" t="s">
        <v>40</v>
      </c>
      <c r="B152">
        <v>388.51276799999994</v>
      </c>
      <c r="C152">
        <v>681.9544106666666</v>
      </c>
      <c r="D152">
        <v>950.42542933333334</v>
      </c>
      <c r="E152">
        <v>768.18231466666657</v>
      </c>
      <c r="F152">
        <v>887.55281066666669</v>
      </c>
      <c r="G152">
        <v>491.74719999999996</v>
      </c>
      <c r="H152">
        <v>808.11106133333328</v>
      </c>
      <c r="I152">
        <v>776.93892266666649</v>
      </c>
      <c r="J152">
        <v>528.20275199999992</v>
      </c>
      <c r="K152">
        <v>252.50385066666664</v>
      </c>
      <c r="L152">
        <v>799.79618133333327</v>
      </c>
      <c r="M152">
        <v>468.29230933333338</v>
      </c>
      <c r="N152">
        <v>394.49774933333327</v>
      </c>
      <c r="O152">
        <v>511.7981866666666</v>
      </c>
      <c r="P152">
        <v>722.37252266666667</v>
      </c>
      <c r="Q152">
        <v>432.71371733333325</v>
      </c>
      <c r="R152">
        <v>170.53082666666666</v>
      </c>
      <c r="S152">
        <v>580.34397866666654</v>
      </c>
      <c r="T152">
        <v>158.14511999999999</v>
      </c>
      <c r="U152">
        <v>121.44272000000001</v>
      </c>
      <c r="X152" s="40" t="s">
        <v>20</v>
      </c>
      <c r="Y152" s="42">
        <f>'Highlanders vs Lowlanders'!X153</f>
        <v>191.36782933333333</v>
      </c>
      <c r="Z152" s="42">
        <f>'Highlanders vs Lowlanders'!Z153</f>
        <v>161.78071466666665</v>
      </c>
      <c r="AC152" s="43" t="s">
        <v>18</v>
      </c>
      <c r="AD152" s="42">
        <v>85.761738666666673</v>
      </c>
      <c r="AE152" s="42">
        <v>87.66698453333332</v>
      </c>
    </row>
    <row r="153" spans="1:31" x14ac:dyDescent="0.3">
      <c r="A153" t="s">
        <v>41</v>
      </c>
      <c r="B153">
        <v>341.55101866666666</v>
      </c>
      <c r="C153">
        <v>311.68674133333332</v>
      </c>
      <c r="D153">
        <v>583.26284799999996</v>
      </c>
      <c r="E153">
        <v>706.05457066666656</v>
      </c>
      <c r="F153">
        <v>639.93395200000009</v>
      </c>
      <c r="G153">
        <v>254.82508799999999</v>
      </c>
      <c r="H153">
        <v>678.10444800000005</v>
      </c>
      <c r="I153">
        <v>666.32503466666662</v>
      </c>
      <c r="J153">
        <v>407.02203733333329</v>
      </c>
      <c r="K153">
        <v>136.78843733333332</v>
      </c>
      <c r="L153">
        <v>682.48708266666654</v>
      </c>
      <c r="M153">
        <v>344.68642133333333</v>
      </c>
      <c r="N153">
        <v>370.02948266666669</v>
      </c>
      <c r="O153">
        <v>491.38342399999999</v>
      </c>
      <c r="P153">
        <v>496.17314133333332</v>
      </c>
      <c r="Q153">
        <v>245.84761599999996</v>
      </c>
      <c r="R153">
        <v>59.169898666666654</v>
      </c>
      <c r="S153">
        <v>361.93113599999998</v>
      </c>
      <c r="T153">
        <v>224.39565866666666</v>
      </c>
      <c r="U153">
        <v>298.74887466666667</v>
      </c>
      <c r="X153" s="40" t="s">
        <v>21</v>
      </c>
      <c r="Y153" s="42">
        <f>'Highlanders vs Lowlanders'!X154</f>
        <v>163.93998506666665</v>
      </c>
      <c r="Z153" s="42">
        <f>'Highlanders vs Lowlanders'!Z154</f>
        <v>127.86780533333334</v>
      </c>
      <c r="AC153" s="43" t="s">
        <v>20</v>
      </c>
      <c r="AD153" s="42">
        <v>193.26806399999995</v>
      </c>
      <c r="AE153" s="42">
        <v>209.44743466666665</v>
      </c>
    </row>
    <row r="154" spans="1:31" x14ac:dyDescent="0.3">
      <c r="A154" t="s">
        <v>42</v>
      </c>
      <c r="B154">
        <v>217.55537066666665</v>
      </c>
      <c r="C154">
        <v>109.40996266666669</v>
      </c>
      <c r="D154">
        <v>709.73563733333333</v>
      </c>
      <c r="E154">
        <v>675.97375999999986</v>
      </c>
      <c r="F154">
        <v>698.40661333333321</v>
      </c>
      <c r="G154">
        <v>289.70427733333332</v>
      </c>
      <c r="H154">
        <v>624.15300266666668</v>
      </c>
      <c r="I154">
        <v>755.42417066666656</v>
      </c>
      <c r="J154">
        <v>371.53655466666658</v>
      </c>
      <c r="K154">
        <v>283.59803733333331</v>
      </c>
      <c r="L154">
        <v>644.79295999999988</v>
      </c>
      <c r="M154">
        <v>387.7505706666667</v>
      </c>
      <c r="N154">
        <v>312.95995733333336</v>
      </c>
      <c r="O154">
        <v>436.14143999999999</v>
      </c>
      <c r="P154">
        <v>582.18884266666646</v>
      </c>
      <c r="Q154">
        <v>148.04383999999999</v>
      </c>
      <c r="R154">
        <v>65.08342399999998</v>
      </c>
      <c r="S154">
        <v>339.86205866666671</v>
      </c>
      <c r="T154">
        <v>307.24997333333329</v>
      </c>
      <c r="U154">
        <v>109.20642133333334</v>
      </c>
      <c r="X154" s="41" t="s">
        <v>60</v>
      </c>
      <c r="Y154" s="41" t="s">
        <v>60</v>
      </c>
      <c r="Z154" s="41" t="s">
        <v>60</v>
      </c>
      <c r="AB154" s="44"/>
      <c r="AC154" s="44" t="s">
        <v>60</v>
      </c>
      <c r="AD154" s="44" t="s">
        <v>60</v>
      </c>
      <c r="AE154" s="44" t="s">
        <v>60</v>
      </c>
    </row>
    <row r="155" spans="1:31" x14ac:dyDescent="0.3">
      <c r="A155" t="s">
        <v>43</v>
      </c>
      <c r="B155">
        <v>371.64915200000002</v>
      </c>
      <c r="C155">
        <v>429.42890666666653</v>
      </c>
      <c r="D155">
        <v>607.09017599999993</v>
      </c>
      <c r="E155">
        <v>525.14530133333324</v>
      </c>
      <c r="F155">
        <v>656.50481493333325</v>
      </c>
      <c r="G155">
        <v>322.84253866666666</v>
      </c>
      <c r="H155">
        <v>435.56979199999989</v>
      </c>
      <c r="I155">
        <v>651.55746133333332</v>
      </c>
      <c r="J155">
        <v>403.09845333333334</v>
      </c>
      <c r="K155">
        <v>151.14892799999998</v>
      </c>
      <c r="L155">
        <v>509.38167466666664</v>
      </c>
      <c r="M155">
        <v>368.9814613333333</v>
      </c>
      <c r="N155">
        <v>312.48358399999995</v>
      </c>
      <c r="O155">
        <v>404.20710399999996</v>
      </c>
      <c r="P155">
        <v>443.03586133333329</v>
      </c>
      <c r="Q155">
        <v>173.884928</v>
      </c>
      <c r="R155">
        <v>51.809930666666673</v>
      </c>
      <c r="S155">
        <v>296.96247466666659</v>
      </c>
      <c r="T155">
        <v>60.250399999999999</v>
      </c>
      <c r="U155">
        <v>123.98265600000001</v>
      </c>
      <c r="X155" s="48" t="s">
        <v>10</v>
      </c>
      <c r="Y155" s="49">
        <f>'Highlanders vs Lowlanders'!X164</f>
        <v>42.453404738916859</v>
      </c>
      <c r="Z155" s="49">
        <f>'Highlanders vs Lowlanders'!Z164</f>
        <v>67.634737028590536</v>
      </c>
      <c r="AC155" s="48" t="s">
        <v>12</v>
      </c>
      <c r="AD155" s="49">
        <v>26.326643964705912</v>
      </c>
      <c r="AE155" s="49">
        <v>20.797554821587948</v>
      </c>
    </row>
    <row r="156" spans="1:31" x14ac:dyDescent="0.3">
      <c r="A156" t="s">
        <v>44</v>
      </c>
      <c r="B156">
        <v>224.41514666666663</v>
      </c>
      <c r="C156">
        <v>288.89011200000004</v>
      </c>
      <c r="D156">
        <v>637.83790933333341</v>
      </c>
      <c r="E156">
        <v>440.12565333333322</v>
      </c>
      <c r="F156">
        <v>621.46798933333332</v>
      </c>
      <c r="G156">
        <v>431.51628799999997</v>
      </c>
      <c r="H156">
        <v>682.59101866666663</v>
      </c>
      <c r="I156">
        <v>866.67033599999979</v>
      </c>
      <c r="J156">
        <v>421.99748266666666</v>
      </c>
      <c r="K156">
        <v>165.8212266666666</v>
      </c>
      <c r="L156">
        <v>734.32516266666664</v>
      </c>
      <c r="M156">
        <v>353.78082133333328</v>
      </c>
      <c r="N156">
        <v>471.19385599999987</v>
      </c>
      <c r="O156">
        <v>395.1560106666667</v>
      </c>
      <c r="P156">
        <v>423.85966933333322</v>
      </c>
      <c r="Q156">
        <v>90.772938666666633</v>
      </c>
      <c r="S156">
        <v>402.21932799999996</v>
      </c>
      <c r="T156">
        <v>195.80243199999995</v>
      </c>
      <c r="U156">
        <v>143.87340799999998</v>
      </c>
      <c r="X156" s="48" t="s">
        <v>15</v>
      </c>
      <c r="Y156" s="49">
        <f>'Highlanders vs Lowlanders'!X169</f>
        <v>33.855762214122265</v>
      </c>
      <c r="Z156" s="49">
        <f>'Highlanders vs Lowlanders'!Z169</f>
        <v>13.558181464341306</v>
      </c>
      <c r="AC156" s="48" t="s">
        <v>14</v>
      </c>
      <c r="AD156" s="49">
        <v>41.97398432495779</v>
      </c>
      <c r="AE156" s="49">
        <v>36.962195812949076</v>
      </c>
    </row>
    <row r="157" spans="1:31" x14ac:dyDescent="0.3">
      <c r="A157" t="s">
        <v>45</v>
      </c>
      <c r="B157">
        <v>226.39859199999995</v>
      </c>
      <c r="C157">
        <v>488.17006933333334</v>
      </c>
      <c r="D157">
        <v>823.48492800000008</v>
      </c>
      <c r="E157">
        <v>615.12789333333342</v>
      </c>
      <c r="F157">
        <v>694.34444799999983</v>
      </c>
      <c r="G157">
        <v>343.67304533333328</v>
      </c>
      <c r="H157">
        <v>749.2832853333332</v>
      </c>
      <c r="I157">
        <v>845.96974933333354</v>
      </c>
      <c r="J157">
        <v>609.1688959999999</v>
      </c>
      <c r="K157">
        <v>272.39893333333328</v>
      </c>
      <c r="L157">
        <v>710.41988266666658</v>
      </c>
      <c r="M157">
        <v>428.25096533333328</v>
      </c>
      <c r="N157">
        <v>366.22715733333325</v>
      </c>
      <c r="O157">
        <v>578.5684053333332</v>
      </c>
      <c r="P157">
        <v>430.21708800000005</v>
      </c>
      <c r="Q157">
        <v>216.07428266666665</v>
      </c>
      <c r="R157">
        <v>33.594063999999996</v>
      </c>
      <c r="S157">
        <v>575.83575466666662</v>
      </c>
      <c r="T157">
        <v>169.14068266666669</v>
      </c>
      <c r="U157">
        <v>143.8885653333333</v>
      </c>
      <c r="X157" s="48" t="s">
        <v>19</v>
      </c>
      <c r="Y157" s="49">
        <f>'Highlanders vs Lowlanders'!X173</f>
        <v>48.217285185027713</v>
      </c>
      <c r="Z157" s="49">
        <f>'Highlanders vs Lowlanders'!Z173</f>
        <v>25.087177667029465</v>
      </c>
      <c r="AC157" s="52" t="s">
        <v>21</v>
      </c>
      <c r="AD157" s="53">
        <v>17.978181492813675</v>
      </c>
      <c r="AE157" s="53">
        <v>27.3346412733165</v>
      </c>
    </row>
    <row r="158" spans="1:31" x14ac:dyDescent="0.3">
      <c r="X158" s="52" t="s">
        <v>2</v>
      </c>
      <c r="Y158" s="53">
        <f>'Highlanders vs Lowlanders'!X156</f>
        <v>33.152884690119926</v>
      </c>
      <c r="Z158" s="53">
        <f>'Highlanders vs Lowlanders'!Z156</f>
        <v>17.168955303550831</v>
      </c>
      <c r="AC158" s="43" t="s">
        <v>10</v>
      </c>
      <c r="AD158" s="42">
        <v>60.942143616508559</v>
      </c>
      <c r="AE158" s="42">
        <v>34.1531348006421</v>
      </c>
    </row>
    <row r="159" spans="1:31" x14ac:dyDescent="0.3">
      <c r="X159" s="40" t="s">
        <v>3</v>
      </c>
      <c r="Y159" s="42">
        <f>'Highlanders vs Lowlanders'!X157</f>
        <v>65.379187007362262</v>
      </c>
      <c r="Z159" s="42">
        <f>'Highlanders vs Lowlanders'!Z157</f>
        <v>105.16553239131702</v>
      </c>
      <c r="AC159" s="43" t="s">
        <v>15</v>
      </c>
      <c r="AD159" s="42">
        <v>31.708926363219003</v>
      </c>
      <c r="AE159" s="42">
        <v>48.979419640361471</v>
      </c>
    </row>
    <row r="160" spans="1:31" x14ac:dyDescent="0.3">
      <c r="X160" s="40" t="s">
        <v>4</v>
      </c>
      <c r="Y160" s="42">
        <f>'Highlanders vs Lowlanders'!X158</f>
        <v>43.373885637512863</v>
      </c>
      <c r="Z160" s="42">
        <f>'Highlanders vs Lowlanders'!Z158</f>
        <v>59.606902098072986</v>
      </c>
      <c r="AC160" s="43" t="s">
        <v>19</v>
      </c>
      <c r="AD160" s="42">
        <v>20.127618562837252</v>
      </c>
      <c r="AE160" s="42">
        <v>89.775417622959935</v>
      </c>
    </row>
    <row r="161" spans="1:31" x14ac:dyDescent="0.3">
      <c r="X161" s="40" t="s">
        <v>5</v>
      </c>
      <c r="Y161" s="42">
        <f>'Highlanders vs Lowlanders'!X159</f>
        <v>49.055645229940112</v>
      </c>
      <c r="Z161" s="42">
        <f>'Highlanders vs Lowlanders'!Z159</f>
        <v>35.245507595214065</v>
      </c>
      <c r="AC161" s="43" t="s">
        <v>2</v>
      </c>
      <c r="AD161" s="42">
        <v>17.868334633027615</v>
      </c>
      <c r="AE161" s="42">
        <v>15.096067179749699</v>
      </c>
    </row>
    <row r="162" spans="1:31" x14ac:dyDescent="0.3">
      <c r="X162" s="40" t="s">
        <v>6</v>
      </c>
      <c r="Y162" s="42">
        <f>'Highlanders vs Lowlanders'!X160</f>
        <v>15.052358100919857</v>
      </c>
      <c r="Z162" s="42">
        <f>'Highlanders vs Lowlanders'!Z160</f>
        <v>46.073389894888663</v>
      </c>
      <c r="AC162" s="43" t="s">
        <v>3</v>
      </c>
      <c r="AD162" s="42">
        <v>33.033606938692884</v>
      </c>
      <c r="AE162" s="42">
        <v>48.938231321228166</v>
      </c>
    </row>
    <row r="163" spans="1:31" x14ac:dyDescent="0.3">
      <c r="X163" s="40" t="s">
        <v>7</v>
      </c>
      <c r="Y163" s="42">
        <f>'Highlanders vs Lowlanders'!X161</f>
        <v>29.839306101314527</v>
      </c>
      <c r="Z163" s="42">
        <f>'Highlanders vs Lowlanders'!Z161</f>
        <v>26.276871489534621</v>
      </c>
      <c r="AC163" s="43" t="s">
        <v>4</v>
      </c>
      <c r="AD163" s="42">
        <v>48.172172058771679</v>
      </c>
      <c r="AE163" s="42">
        <v>41.011961036485857</v>
      </c>
    </row>
    <row r="164" spans="1:31" x14ac:dyDescent="0.3">
      <c r="X164" s="40" t="s">
        <v>8</v>
      </c>
      <c r="Y164" s="42">
        <f>'Highlanders vs Lowlanders'!X162</f>
        <v>53.417234248051251</v>
      </c>
      <c r="Z164" s="42">
        <f>'Highlanders vs Lowlanders'!Z162</f>
        <v>46.254298566346485</v>
      </c>
      <c r="AC164" s="43" t="s">
        <v>5</v>
      </c>
      <c r="AD164" s="42">
        <v>67.98910160754059</v>
      </c>
      <c r="AE164" s="42">
        <v>38.005809871116298</v>
      </c>
    </row>
    <row r="165" spans="1:31" x14ac:dyDescent="0.3">
      <c r="X165" s="40" t="s">
        <v>9</v>
      </c>
      <c r="Y165" s="42">
        <f>'Highlanders vs Lowlanders'!X163</f>
        <v>44.320187930377834</v>
      </c>
      <c r="Z165" s="42">
        <f>'Highlanders vs Lowlanders'!Z163</f>
        <v>34.9777373717967</v>
      </c>
      <c r="AC165" s="43" t="s">
        <v>6</v>
      </c>
      <c r="AD165" s="42">
        <v>67.17106030666919</v>
      </c>
      <c r="AE165" s="42">
        <v>66.755426485128851</v>
      </c>
    </row>
    <row r="166" spans="1:31" x14ac:dyDescent="0.3">
      <c r="X166" s="40" t="s">
        <v>11</v>
      </c>
      <c r="Y166" s="42">
        <f>'Highlanders vs Lowlanders'!X165</f>
        <v>31.433676709926612</v>
      </c>
      <c r="Z166" s="42">
        <f>'Highlanders vs Lowlanders'!Z165</f>
        <v>22.168607558786601</v>
      </c>
      <c r="AC166" s="43" t="s">
        <v>7</v>
      </c>
      <c r="AD166" s="42">
        <v>19.593814285218539</v>
      </c>
      <c r="AE166" s="42">
        <v>29.423340076827685</v>
      </c>
    </row>
    <row r="167" spans="1:31" x14ac:dyDescent="0.3">
      <c r="X167" s="40" t="s">
        <v>12</v>
      </c>
      <c r="Y167" s="42">
        <f>'Highlanders vs Lowlanders'!X166</f>
        <v>39.63587740751872</v>
      </c>
      <c r="Z167" s="42">
        <f>'Highlanders vs Lowlanders'!Z166</f>
        <v>37.363051441520199</v>
      </c>
      <c r="AC167" s="43" t="s">
        <v>8</v>
      </c>
      <c r="AD167" s="42">
        <v>47.884490361927412</v>
      </c>
      <c r="AE167" s="42">
        <v>32.055433179780778</v>
      </c>
    </row>
    <row r="168" spans="1:31" x14ac:dyDescent="0.3">
      <c r="X168" s="40" t="s">
        <v>13</v>
      </c>
      <c r="Y168" s="42">
        <f>'Highlanders vs Lowlanders'!X167</f>
        <v>14.814436291327929</v>
      </c>
      <c r="Z168" s="42">
        <f>'Highlanders vs Lowlanders'!Z167</f>
        <v>21.487601673209348</v>
      </c>
      <c r="AC168" s="43" t="s">
        <v>9</v>
      </c>
      <c r="AD168" s="42">
        <v>51.570950710499041</v>
      </c>
      <c r="AE168" s="42">
        <v>29.268300217045375</v>
      </c>
    </row>
    <row r="169" spans="1:31" x14ac:dyDescent="0.3">
      <c r="X169" s="40" t="s">
        <v>14</v>
      </c>
      <c r="Y169" s="42">
        <f>'Highlanders vs Lowlanders'!X168</f>
        <v>28.946168561929984</v>
      </c>
      <c r="Z169" s="42">
        <f>'Highlanders vs Lowlanders'!Z168</f>
        <v>42.239892785444262</v>
      </c>
      <c r="AC169" s="43" t="s">
        <v>11</v>
      </c>
      <c r="AD169" s="42">
        <v>29.342045691081871</v>
      </c>
      <c r="AE169" s="42">
        <v>47.273144320332555</v>
      </c>
    </row>
    <row r="170" spans="1:31" x14ac:dyDescent="0.3">
      <c r="X170" s="40" t="s">
        <v>16</v>
      </c>
      <c r="Y170" s="42">
        <f>'Highlanders vs Lowlanders'!X170</f>
        <v>29.648148040982491</v>
      </c>
      <c r="Z170" s="42">
        <f>'Highlanders vs Lowlanders'!Z170</f>
        <v>50.260765863129606</v>
      </c>
      <c r="AC170" s="43" t="s">
        <v>13</v>
      </c>
      <c r="AD170" s="42">
        <v>34.133753077081373</v>
      </c>
      <c r="AE170" s="42">
        <v>74.387117337254352</v>
      </c>
    </row>
    <row r="171" spans="1:31" x14ac:dyDescent="0.3">
      <c r="X171" s="40" t="s">
        <v>17</v>
      </c>
      <c r="Y171" s="42">
        <f>'Highlanders vs Lowlanders'!X171</f>
        <v>26.952299403979943</v>
      </c>
      <c r="Z171" s="42">
        <f>'Highlanders vs Lowlanders'!Z171</f>
        <v>62.267818085968983</v>
      </c>
      <c r="AC171" s="43" t="s">
        <v>16</v>
      </c>
      <c r="AD171" s="42">
        <v>34.023823403341964</v>
      </c>
      <c r="AE171" s="42">
        <v>23.78114016292669</v>
      </c>
    </row>
    <row r="172" spans="1:31" x14ac:dyDescent="0.3">
      <c r="X172" s="40" t="s">
        <v>18</v>
      </c>
      <c r="Y172" s="42">
        <f>'Highlanders vs Lowlanders'!X172</f>
        <v>6.8356379954359472</v>
      </c>
      <c r="Z172" s="42">
        <f>'Highlanders vs Lowlanders'!Z172</f>
        <v>33.77105550900729</v>
      </c>
      <c r="AC172" s="43" t="s">
        <v>17</v>
      </c>
      <c r="AD172" s="42">
        <v>48.28305885286359</v>
      </c>
      <c r="AE172" s="42">
        <v>34.669968607069826</v>
      </c>
    </row>
    <row r="173" spans="1:31" x14ac:dyDescent="0.3">
      <c r="X173" s="40" t="s">
        <v>20</v>
      </c>
      <c r="Y173" s="42">
        <f>'Highlanders vs Lowlanders'!X174</f>
        <v>40.140379191808137</v>
      </c>
      <c r="Z173" s="42">
        <f>'Highlanders vs Lowlanders'!Z174</f>
        <v>30.700404327073503</v>
      </c>
      <c r="AC173" s="43" t="s">
        <v>18</v>
      </c>
      <c r="AD173" s="42">
        <v>26.206868479822781</v>
      </c>
      <c r="AE173" s="42">
        <v>29.649724114762169</v>
      </c>
    </row>
    <row r="174" spans="1:31" x14ac:dyDescent="0.3">
      <c r="X174" s="40" t="s">
        <v>21</v>
      </c>
      <c r="Y174" s="42">
        <f>'Highlanders vs Lowlanders'!X175</f>
        <v>34.329662690428911</v>
      </c>
      <c r="Z174" s="42">
        <f>'Highlanders vs Lowlanders'!Z175</f>
        <v>11.156644443531954</v>
      </c>
      <c r="AC174" s="43" t="s">
        <v>20</v>
      </c>
      <c r="AD174" s="42">
        <v>21.370130172082273</v>
      </c>
      <c r="AE174" s="42">
        <v>26.688202624295879</v>
      </c>
    </row>
    <row r="175" spans="1:31" x14ac:dyDescent="0.3">
      <c r="A175" t="s">
        <v>49</v>
      </c>
      <c r="X175" t="s">
        <v>49</v>
      </c>
      <c r="AC175" s="43" t="s">
        <v>116</v>
      </c>
      <c r="AD175" t="s">
        <v>104</v>
      </c>
    </row>
    <row r="176" spans="1:31" x14ac:dyDescent="0.3">
      <c r="A176" t="s">
        <v>1</v>
      </c>
      <c r="B176" t="s">
        <v>2</v>
      </c>
      <c r="C176" t="s">
        <v>3</v>
      </c>
      <c r="D176" t="s">
        <v>4</v>
      </c>
      <c r="E176" t="s">
        <v>5</v>
      </c>
      <c r="F176" t="s">
        <v>6</v>
      </c>
      <c r="G176" t="s">
        <v>7</v>
      </c>
      <c r="H176" t="s">
        <v>8</v>
      </c>
      <c r="I176" t="s">
        <v>9</v>
      </c>
      <c r="J176" t="s">
        <v>10</v>
      </c>
      <c r="K176" t="s">
        <v>11</v>
      </c>
      <c r="L176" t="s">
        <v>12</v>
      </c>
      <c r="M176" t="s">
        <v>13</v>
      </c>
      <c r="N176" t="s">
        <v>14</v>
      </c>
      <c r="O176" t="s">
        <v>15</v>
      </c>
      <c r="P176" t="s">
        <v>16</v>
      </c>
      <c r="Q176" t="s">
        <v>17</v>
      </c>
      <c r="R176" t="s">
        <v>18</v>
      </c>
      <c r="S176" t="s">
        <v>19</v>
      </c>
      <c r="T176" t="s">
        <v>20</v>
      </c>
      <c r="U176" t="s">
        <v>21</v>
      </c>
      <c r="X176" s="41" t="s">
        <v>55</v>
      </c>
      <c r="Y176" s="42" t="s">
        <v>56</v>
      </c>
      <c r="Z176" s="42" t="s">
        <v>58</v>
      </c>
      <c r="AB176" s="43"/>
      <c r="AC176" s="44" t="s">
        <v>55</v>
      </c>
      <c r="AD176" s="42" t="s">
        <v>57</v>
      </c>
      <c r="AE176" s="42" t="s">
        <v>59</v>
      </c>
    </row>
    <row r="177" spans="1:32" x14ac:dyDescent="0.3">
      <c r="A177" t="s">
        <v>22</v>
      </c>
      <c r="B177">
        <v>20.108223166666669</v>
      </c>
      <c r="C177">
        <v>40.229320666666666</v>
      </c>
      <c r="D177">
        <v>37.066196000000005</v>
      </c>
      <c r="E177">
        <v>7.3086104833333323</v>
      </c>
      <c r="F177">
        <v>11.723566</v>
      </c>
      <c r="G177">
        <v>34.830518499999997</v>
      </c>
      <c r="H177">
        <v>11.373582199999998</v>
      </c>
      <c r="I177">
        <v>33.571309666666664</v>
      </c>
      <c r="J177">
        <v>31.809506666666671</v>
      </c>
      <c r="K177">
        <v>34.905288666666671</v>
      </c>
      <c r="L177">
        <v>44.645217000000002</v>
      </c>
      <c r="M177">
        <v>51.64885433333334</v>
      </c>
      <c r="N177">
        <v>49.364155333333329</v>
      </c>
      <c r="O177">
        <v>28.421576333333331</v>
      </c>
      <c r="P177">
        <v>18.925270000000005</v>
      </c>
      <c r="Q177">
        <v>20.449393000000001</v>
      </c>
      <c r="S177">
        <v>6.8590486666666681</v>
      </c>
      <c r="T177">
        <v>23.400586333333333</v>
      </c>
      <c r="U177">
        <v>9.2487230000000018</v>
      </c>
      <c r="X177" s="48" t="s">
        <v>4</v>
      </c>
      <c r="Y177" s="49">
        <f>'Highlanders vs Lowlanders'!X180</f>
        <v>42.672373966666669</v>
      </c>
      <c r="Z177" s="49">
        <f>'Highlanders vs Lowlanders'!Z180</f>
        <v>33.470790833333339</v>
      </c>
      <c r="AC177" s="48" t="s">
        <v>2</v>
      </c>
      <c r="AD177" s="49">
        <v>47.055476119047626</v>
      </c>
      <c r="AE177" s="49">
        <v>36.702107023809525</v>
      </c>
    </row>
    <row r="178" spans="1:32" x14ac:dyDescent="0.3">
      <c r="A178" t="s">
        <v>23</v>
      </c>
      <c r="B178">
        <v>48.954652499999995</v>
      </c>
      <c r="C178">
        <v>27.454020666666668</v>
      </c>
      <c r="D178">
        <v>33.553483666666672</v>
      </c>
      <c r="E178">
        <v>7.8172952000000002</v>
      </c>
      <c r="F178">
        <v>24.042817500000005</v>
      </c>
      <c r="G178">
        <v>30.491868166666659</v>
      </c>
      <c r="H178">
        <v>13.369103866666666</v>
      </c>
      <c r="I178">
        <v>45.502845666666666</v>
      </c>
      <c r="J178">
        <v>38.960703666666674</v>
      </c>
      <c r="K178">
        <v>48.518410666666668</v>
      </c>
      <c r="L178">
        <v>71.591691833333343</v>
      </c>
      <c r="M178">
        <v>30.456711333333335</v>
      </c>
      <c r="N178">
        <v>69.18270600000001</v>
      </c>
      <c r="O178">
        <v>53.784012999999995</v>
      </c>
      <c r="P178">
        <v>21.347625333333333</v>
      </c>
      <c r="Q178">
        <v>18.071602666666671</v>
      </c>
      <c r="R178">
        <v>13.537856666666665</v>
      </c>
      <c r="S178">
        <v>3.0026906666666666</v>
      </c>
      <c r="T178">
        <v>25.754113499999999</v>
      </c>
      <c r="U178">
        <v>3.602832666666667</v>
      </c>
      <c r="X178" s="52" t="s">
        <v>16</v>
      </c>
      <c r="Y178" s="53">
        <f>'Highlanders vs Lowlanders'!X192</f>
        <v>32.689120733333333</v>
      </c>
      <c r="Z178" s="53">
        <f>'Highlanders vs Lowlanders'!Z192</f>
        <v>20.66677116666667</v>
      </c>
      <c r="AC178" s="52" t="s">
        <v>3</v>
      </c>
      <c r="AD178" s="53">
        <v>59.589347000000011</v>
      </c>
      <c r="AE178" s="53">
        <v>34.516252722222227</v>
      </c>
    </row>
    <row r="179" spans="1:32" x14ac:dyDescent="0.3">
      <c r="A179" t="s">
        <v>24</v>
      </c>
      <c r="B179">
        <v>29.811014</v>
      </c>
      <c r="C179">
        <v>25.498112333333331</v>
      </c>
      <c r="D179">
        <v>33.166263333333333</v>
      </c>
      <c r="E179">
        <v>5.6588141833333339</v>
      </c>
      <c r="F179">
        <v>19.950760166666669</v>
      </c>
      <c r="G179">
        <v>25.285190666666665</v>
      </c>
      <c r="H179">
        <v>10.286394266666667</v>
      </c>
      <c r="I179">
        <v>31.241550500000006</v>
      </c>
      <c r="J179">
        <v>17.966627333333335</v>
      </c>
      <c r="K179">
        <v>21.521924000000002</v>
      </c>
      <c r="L179">
        <v>32.753294333333329</v>
      </c>
      <c r="N179">
        <v>65.478859333333332</v>
      </c>
      <c r="O179">
        <v>48.090586666666674</v>
      </c>
      <c r="P179">
        <v>11.333374666666668</v>
      </c>
      <c r="Q179">
        <v>18.964883333333336</v>
      </c>
      <c r="S179">
        <v>4.7902423333333344</v>
      </c>
      <c r="T179">
        <v>10.594586000000001</v>
      </c>
      <c r="U179">
        <v>3.1007336666666672</v>
      </c>
      <c r="X179" s="52" t="s">
        <v>21</v>
      </c>
      <c r="Y179" s="53">
        <f>'Highlanders vs Lowlanders'!X197</f>
        <v>16.899543166666668</v>
      </c>
      <c r="Z179" s="53">
        <f>'Highlanders vs Lowlanders'!Z197</f>
        <v>8.0023885000000003</v>
      </c>
      <c r="AC179" s="52" t="s">
        <v>6</v>
      </c>
      <c r="AD179" s="53">
        <v>24.748005571428575</v>
      </c>
      <c r="AE179" s="53">
        <v>19.806737404761908</v>
      </c>
    </row>
    <row r="180" spans="1:32" x14ac:dyDescent="0.3">
      <c r="A180" t="s">
        <v>25</v>
      </c>
      <c r="B180">
        <v>34.162043500000003</v>
      </c>
      <c r="C180">
        <v>27.84025066666667</v>
      </c>
      <c r="D180">
        <v>29.756545666666664</v>
      </c>
      <c r="E180">
        <v>8.0901320333333349</v>
      </c>
      <c r="F180">
        <v>22.015605166666667</v>
      </c>
      <c r="G180">
        <v>28.251239000000005</v>
      </c>
      <c r="H180">
        <v>9.2924957333333325</v>
      </c>
      <c r="I180">
        <v>28.543387333333328</v>
      </c>
      <c r="J180">
        <v>28.592161249999997</v>
      </c>
      <c r="K180">
        <v>29.621860333333338</v>
      </c>
      <c r="L180">
        <v>22.036897333333336</v>
      </c>
      <c r="M180">
        <v>34.358624666666671</v>
      </c>
      <c r="N180">
        <v>46.177262666666671</v>
      </c>
      <c r="O180">
        <v>52.190566666666676</v>
      </c>
      <c r="P180">
        <v>25.147732400000002</v>
      </c>
      <c r="Q180">
        <v>10.525262666666666</v>
      </c>
      <c r="R180">
        <v>2.896725</v>
      </c>
      <c r="T180">
        <v>23.380779666666669</v>
      </c>
      <c r="U180">
        <v>22.492450666666663</v>
      </c>
      <c r="X180" s="40" t="s">
        <v>2</v>
      </c>
      <c r="Y180" s="42">
        <f>'Highlanders vs Lowlanders'!X178</f>
        <v>41.728883400000008</v>
      </c>
      <c r="Z180" s="42">
        <f>'Highlanders vs Lowlanders'!Z178</f>
        <v>51.482379300000005</v>
      </c>
      <c r="AC180" s="52" t="s">
        <v>9</v>
      </c>
      <c r="AD180" s="53">
        <v>46.954037690476198</v>
      </c>
      <c r="AE180" s="53">
        <v>33.139736547619044</v>
      </c>
    </row>
    <row r="181" spans="1:32" x14ac:dyDescent="0.3">
      <c r="A181" t="s">
        <v>26</v>
      </c>
      <c r="B181">
        <v>50.827372833333342</v>
      </c>
      <c r="C181">
        <v>62.786143000000003</v>
      </c>
      <c r="D181">
        <v>39.910928499999997</v>
      </c>
      <c r="E181">
        <v>9.2648159166666666</v>
      </c>
      <c r="F181">
        <v>21.798227000000001</v>
      </c>
      <c r="G181">
        <v>37.199395833333334</v>
      </c>
      <c r="H181">
        <v>15.171906666666668</v>
      </c>
      <c r="I181">
        <v>40.843327333333335</v>
      </c>
      <c r="J181">
        <v>43.699943833333336</v>
      </c>
      <c r="K181">
        <v>44.468937666666662</v>
      </c>
      <c r="L181">
        <v>56.108325333333333</v>
      </c>
      <c r="M181">
        <v>32.832521</v>
      </c>
      <c r="N181">
        <v>59.023866666666677</v>
      </c>
      <c r="O181">
        <v>44.89676166666667</v>
      </c>
      <c r="P181">
        <v>36.90675233333333</v>
      </c>
      <c r="Q181">
        <v>19.717536666666668</v>
      </c>
      <c r="R181">
        <v>20.813835666666666</v>
      </c>
      <c r="S181">
        <v>10.348983333333333</v>
      </c>
      <c r="T181">
        <v>18.757903666666671</v>
      </c>
      <c r="U181">
        <v>7.5512916666666685</v>
      </c>
      <c r="X181" s="40" t="s">
        <v>3</v>
      </c>
      <c r="Y181" s="42">
        <f>'Highlanders vs Lowlanders'!X179</f>
        <v>37.024998133333341</v>
      </c>
      <c r="Z181" s="42">
        <f>'Highlanders vs Lowlanders'!Z179</f>
        <v>39.974210800000002</v>
      </c>
      <c r="AC181" s="52" t="s">
        <v>13</v>
      </c>
      <c r="AD181" s="53">
        <v>59.081871904761911</v>
      </c>
      <c r="AE181" s="53">
        <v>37.289846277777777</v>
      </c>
      <c r="AF181" s="47"/>
    </row>
    <row r="182" spans="1:32" x14ac:dyDescent="0.3">
      <c r="A182" t="s">
        <v>27</v>
      </c>
      <c r="B182">
        <v>30.6919155</v>
      </c>
      <c r="C182">
        <v>23.289669</v>
      </c>
      <c r="D182">
        <v>23.358001999999999</v>
      </c>
      <c r="E182">
        <v>5.7482907999999995</v>
      </c>
      <c r="F182">
        <v>21.509049666666662</v>
      </c>
      <c r="G182">
        <v>23.689268500000001</v>
      </c>
      <c r="H182">
        <v>6.9493670666666674</v>
      </c>
      <c r="I182">
        <v>23.565476833333335</v>
      </c>
      <c r="J182">
        <v>30.944945666666666</v>
      </c>
      <c r="K182">
        <v>18.005250333333333</v>
      </c>
      <c r="L182">
        <v>28.687480833333332</v>
      </c>
      <c r="M182">
        <v>42.966602000000002</v>
      </c>
      <c r="N182">
        <v>39.387537333333334</v>
      </c>
      <c r="O182">
        <v>37.211775000000003</v>
      </c>
      <c r="P182">
        <v>12.630711333333334</v>
      </c>
      <c r="Q182">
        <v>6.1549216666666675</v>
      </c>
      <c r="R182">
        <v>4.6743733333333335</v>
      </c>
      <c r="S182">
        <v>5.9291256666666667</v>
      </c>
      <c r="T182">
        <v>15.540310666666667</v>
      </c>
      <c r="U182">
        <v>12.138515666666667</v>
      </c>
      <c r="X182" s="40" t="s">
        <v>5</v>
      </c>
      <c r="Y182" s="42">
        <f>'Highlanders vs Lowlanders'!X181</f>
        <v>6.6277761233333337</v>
      </c>
      <c r="Z182" s="42">
        <f>'Highlanders vs Lowlanders'!Z181</f>
        <v>5.5834993333333331</v>
      </c>
      <c r="AC182" s="52" t="s">
        <v>19</v>
      </c>
      <c r="AD182" s="53">
        <v>6.7970820952380953</v>
      </c>
      <c r="AE182" s="53">
        <v>5.7538366666666674</v>
      </c>
    </row>
    <row r="183" spans="1:32" x14ac:dyDescent="0.3">
      <c r="A183" t="s">
        <v>28</v>
      </c>
      <c r="B183">
        <v>42.359527666666665</v>
      </c>
      <c r="D183">
        <v>20.626662666666668</v>
      </c>
      <c r="E183">
        <v>5.2473306833333346</v>
      </c>
      <c r="F183">
        <v>17.607136333333337</v>
      </c>
      <c r="G183">
        <v>29.945699333333341</v>
      </c>
      <c r="H183">
        <v>10.433755866666667</v>
      </c>
      <c r="I183">
        <v>28.710258499999998</v>
      </c>
      <c r="J183">
        <v>22.626640833333333</v>
      </c>
      <c r="K183">
        <v>20.858400666666665</v>
      </c>
      <c r="L183">
        <v>27.644164666666672</v>
      </c>
      <c r="M183">
        <v>31.475764333333338</v>
      </c>
      <c r="N183">
        <v>57.790901666666663</v>
      </c>
      <c r="O183">
        <v>53.555245999999997</v>
      </c>
      <c r="P183">
        <v>12.770348333333335</v>
      </c>
      <c r="Q183">
        <v>11.450234000000002</v>
      </c>
      <c r="R183">
        <v>6.5114416666666672</v>
      </c>
      <c r="S183">
        <v>3.5929293333333341</v>
      </c>
      <c r="T183">
        <v>10.476736333333331</v>
      </c>
      <c r="U183">
        <v>18.825246333333336</v>
      </c>
      <c r="X183" s="40" t="s">
        <v>6</v>
      </c>
      <c r="Y183" s="42">
        <f>'Highlanders vs Lowlanders'!X182</f>
        <v>22.109290700000003</v>
      </c>
      <c r="Z183" s="42">
        <f>'Highlanders vs Lowlanders'!Z182</f>
        <v>20.373731533333334</v>
      </c>
      <c r="AC183" s="43" t="s">
        <v>4</v>
      </c>
      <c r="AD183" s="42">
        <v>38.00920554761904</v>
      </c>
      <c r="AE183" s="42">
        <v>31.06258311904762</v>
      </c>
    </row>
    <row r="184" spans="1:32" x14ac:dyDescent="0.3">
      <c r="A184" t="s">
        <v>29</v>
      </c>
      <c r="B184">
        <v>51.072480333333338</v>
      </c>
      <c r="C184">
        <v>54.323744666666663</v>
      </c>
      <c r="D184">
        <v>41.139932166666668</v>
      </c>
      <c r="E184">
        <v>5.4353949833333335</v>
      </c>
      <c r="F184">
        <v>22.712799833333332</v>
      </c>
      <c r="G184">
        <v>34.071923166666679</v>
      </c>
      <c r="H184">
        <v>12.075134333333335</v>
      </c>
      <c r="I184">
        <v>39.045872333333328</v>
      </c>
      <c r="J184">
        <v>25.996250000000003</v>
      </c>
      <c r="K184">
        <v>34.771593666666668</v>
      </c>
      <c r="L184">
        <v>38.075345666666671</v>
      </c>
      <c r="M184">
        <v>55.763689333333332</v>
      </c>
      <c r="N184">
        <v>58.74063133333334</v>
      </c>
      <c r="O184">
        <v>37.078080000000007</v>
      </c>
      <c r="P184">
        <v>33.89911</v>
      </c>
      <c r="Q184">
        <v>10.109322666666667</v>
      </c>
      <c r="R184">
        <v>8.5673736666666667</v>
      </c>
      <c r="S184">
        <v>5.382461666666666</v>
      </c>
      <c r="T184">
        <v>13.576479666666666</v>
      </c>
      <c r="U184">
        <v>6.0479656666666681</v>
      </c>
      <c r="X184" s="40" t="s">
        <v>7</v>
      </c>
      <c r="Y184" s="42">
        <f>'Highlanders vs Lowlanders'!X183</f>
        <v>33.178345399999998</v>
      </c>
      <c r="Z184" s="42">
        <f>'Highlanders vs Lowlanders'!Z183</f>
        <v>30.112768566666666</v>
      </c>
      <c r="AC184" s="43" t="s">
        <v>16</v>
      </c>
      <c r="AD184" s="42">
        <v>34.989467000000005</v>
      </c>
      <c r="AE184" s="42">
        <v>19.865973485714289</v>
      </c>
    </row>
    <row r="185" spans="1:32" x14ac:dyDescent="0.3">
      <c r="A185" t="s">
        <v>30</v>
      </c>
      <c r="B185">
        <v>53.666658499999997</v>
      </c>
      <c r="C185">
        <v>58.258338999999999</v>
      </c>
      <c r="D185">
        <v>28.662227333333327</v>
      </c>
      <c r="E185">
        <v>7.2479030500000015</v>
      </c>
      <c r="F185">
        <v>33.462868166666667</v>
      </c>
      <c r="G185">
        <v>27.880854333333339</v>
      </c>
      <c r="H185">
        <v>9.8001406000000024</v>
      </c>
      <c r="I185">
        <v>44.377331833333336</v>
      </c>
      <c r="J185">
        <v>12.528707000000001</v>
      </c>
      <c r="K185">
        <v>55.797360666666677</v>
      </c>
      <c r="L185">
        <v>35.699536000000002</v>
      </c>
      <c r="M185">
        <v>54.848621333333334</v>
      </c>
      <c r="N185">
        <v>24.645435333333335</v>
      </c>
      <c r="O185">
        <v>44.832390000000004</v>
      </c>
      <c r="P185">
        <v>31.733250999999996</v>
      </c>
      <c r="Q185">
        <v>13.539837333333335</v>
      </c>
      <c r="R185">
        <v>1.15869</v>
      </c>
      <c r="S185">
        <v>3.0571589999999995</v>
      </c>
      <c r="T185">
        <v>36.674023999999996</v>
      </c>
      <c r="U185">
        <v>4.2000036666666674</v>
      </c>
      <c r="X185" s="40" t="s">
        <v>8</v>
      </c>
      <c r="Y185" s="42">
        <f>'Highlanders vs Lowlanders'!X184</f>
        <v>12.898893599999999</v>
      </c>
      <c r="Z185" s="42">
        <f>'Highlanders vs Lowlanders'!Z184</f>
        <v>12.135029693333333</v>
      </c>
      <c r="AC185" s="43" t="s">
        <v>21</v>
      </c>
      <c r="AD185" s="42">
        <v>10.805809952380953</v>
      </c>
      <c r="AE185" s="42">
        <v>10.994256238095238</v>
      </c>
    </row>
    <row r="186" spans="1:32" x14ac:dyDescent="0.3">
      <c r="A186" t="s">
        <v>31</v>
      </c>
      <c r="B186">
        <v>54.134095833333348</v>
      </c>
      <c r="C186">
        <v>41.751463000000001</v>
      </c>
      <c r="D186">
        <v>33.163787499999998</v>
      </c>
      <c r="E186">
        <v>3.9664830666666671</v>
      </c>
      <c r="F186">
        <v>24.675145333333333</v>
      </c>
      <c r="G186">
        <v>31.850110333333333</v>
      </c>
      <c r="H186">
        <v>9.2738774666666668</v>
      </c>
      <c r="I186">
        <v>35.167231833333339</v>
      </c>
      <c r="J186">
        <v>41.604398499999995</v>
      </c>
      <c r="L186">
        <v>38.114958999999999</v>
      </c>
      <c r="M186">
        <v>38.090200666666668</v>
      </c>
      <c r="N186">
        <v>38.456623999999998</v>
      </c>
      <c r="O186">
        <v>26.766729333333338</v>
      </c>
      <c r="P186">
        <v>23.021288666666671</v>
      </c>
      <c r="Q186">
        <v>12.243490999999999</v>
      </c>
      <c r="R186">
        <v>1.8256795000000001</v>
      </c>
      <c r="S186">
        <v>8.263341333333333</v>
      </c>
      <c r="T186">
        <v>5.5696346666666656</v>
      </c>
      <c r="U186">
        <v>9.1516703333333336</v>
      </c>
      <c r="X186" s="40" t="s">
        <v>9</v>
      </c>
      <c r="Y186" s="42">
        <f>'Highlanders vs Lowlanders'!X185</f>
        <v>42.862022799999998</v>
      </c>
      <c r="Z186" s="42">
        <f>'Highlanders vs Lowlanders'!Z185</f>
        <v>41.441389633333337</v>
      </c>
      <c r="AC186" s="40" t="s">
        <v>5</v>
      </c>
      <c r="AD186" s="42">
        <v>6.7190084595238107</v>
      </c>
      <c r="AE186" s="42">
        <v>7.0193270428571441</v>
      </c>
    </row>
    <row r="187" spans="1:32" x14ac:dyDescent="0.3">
      <c r="A187" t="s">
        <v>32</v>
      </c>
      <c r="B187">
        <v>49.039326000000003</v>
      </c>
      <c r="C187">
        <v>74.899900333333335</v>
      </c>
      <c r="D187">
        <v>44.168371499999999</v>
      </c>
      <c r="E187">
        <v>8.3153833499999994</v>
      </c>
      <c r="F187">
        <v>24.656824166666674</v>
      </c>
      <c r="G187">
        <v>38.697275000000005</v>
      </c>
      <c r="H187">
        <v>10.546653866666666</v>
      </c>
      <c r="I187">
        <v>61.135257333333342</v>
      </c>
      <c r="J187">
        <v>33.167748833333334</v>
      </c>
      <c r="K187">
        <v>38.660632666666672</v>
      </c>
      <c r="L187">
        <v>62.229080500000009</v>
      </c>
      <c r="M187">
        <v>67.037644</v>
      </c>
      <c r="N187">
        <v>56.558926999999997</v>
      </c>
      <c r="O187">
        <v>76.581486333333345</v>
      </c>
      <c r="P187">
        <v>56.915447000000007</v>
      </c>
      <c r="Q187">
        <v>8.8912126666666662</v>
      </c>
      <c r="R187">
        <v>25.732821333333341</v>
      </c>
      <c r="S187">
        <v>8.0187290000000022</v>
      </c>
      <c r="T187">
        <v>42.292185000000003</v>
      </c>
      <c r="U187">
        <v>19.445195000000002</v>
      </c>
      <c r="X187" s="40" t="s">
        <v>10</v>
      </c>
      <c r="Y187" s="42">
        <f>'Highlanders vs Lowlanders'!X186</f>
        <v>33.229347566666668</v>
      </c>
      <c r="Z187" s="42">
        <f>'Highlanders vs Lowlanders'!Z186</f>
        <v>30.780352266666664</v>
      </c>
      <c r="AC187" s="40" t="s">
        <v>7</v>
      </c>
      <c r="AD187" s="42">
        <v>33.466688023809532</v>
      </c>
      <c r="AE187" s="42">
        <v>29.956168571428574</v>
      </c>
    </row>
    <row r="188" spans="1:32" x14ac:dyDescent="0.3">
      <c r="A188" t="s">
        <v>33</v>
      </c>
      <c r="B188">
        <v>37.66732833333333</v>
      </c>
      <c r="C188">
        <v>61.93841766666668</v>
      </c>
      <c r="D188">
        <v>38.297675499999997</v>
      </c>
      <c r="E188">
        <v>6.7503595833333341</v>
      </c>
      <c r="F188">
        <v>22.673186500000003</v>
      </c>
      <c r="G188">
        <v>35.085034166666667</v>
      </c>
      <c r="H188">
        <v>14.3552778</v>
      </c>
      <c r="I188">
        <v>60.263764000000002</v>
      </c>
      <c r="J188">
        <v>29.882317999999998</v>
      </c>
      <c r="K188">
        <v>23.45208366666667</v>
      </c>
      <c r="L188">
        <v>55.821623833333334</v>
      </c>
      <c r="M188">
        <v>59.73294533333334</v>
      </c>
      <c r="N188">
        <v>50.084127666666667</v>
      </c>
      <c r="O188">
        <v>39.050823999999992</v>
      </c>
      <c r="P188">
        <v>32.505711000000005</v>
      </c>
      <c r="Q188">
        <v>6.2499936666666667</v>
      </c>
      <c r="R188">
        <v>2.0797000000000003</v>
      </c>
      <c r="S188">
        <v>8.9555843333333343</v>
      </c>
      <c r="T188">
        <v>15.756203333333335</v>
      </c>
      <c r="U188">
        <v>6.6530593333333332</v>
      </c>
      <c r="X188" s="40" t="s">
        <v>11</v>
      </c>
      <c r="Y188" s="42">
        <f>'Highlanders vs Lowlanders'!X187</f>
        <v>33.351257600000004</v>
      </c>
      <c r="Z188" s="42">
        <f>'Highlanders vs Lowlanders'!Z187</f>
        <v>32.181475866666673</v>
      </c>
      <c r="AC188" s="40" t="s">
        <v>8</v>
      </c>
      <c r="AD188" s="42">
        <v>12.331545780952382</v>
      </c>
      <c r="AE188" s="42">
        <v>10.982372238095239</v>
      </c>
    </row>
    <row r="189" spans="1:32" x14ac:dyDescent="0.3">
      <c r="A189" t="s">
        <v>34</v>
      </c>
      <c r="B189">
        <v>38.727975333333333</v>
      </c>
      <c r="C189">
        <v>49.896954666666673</v>
      </c>
      <c r="D189">
        <v>31.657490500000002</v>
      </c>
      <c r="E189">
        <v>7.2914281999999995</v>
      </c>
      <c r="F189">
        <v>20.40680866666667</v>
      </c>
      <c r="G189">
        <v>31.007831833333324</v>
      </c>
      <c r="H189">
        <v>11.861420400000002</v>
      </c>
      <c r="I189">
        <v>51.363638333333334</v>
      </c>
      <c r="J189">
        <v>25.4778105</v>
      </c>
      <c r="K189">
        <v>37.938679666666673</v>
      </c>
      <c r="L189">
        <v>51.762247500000001</v>
      </c>
      <c r="M189">
        <v>71.214870000000005</v>
      </c>
      <c r="N189">
        <v>44.479831333333337</v>
      </c>
      <c r="O189">
        <v>59.920118333333335</v>
      </c>
      <c r="P189">
        <v>25.818980333333332</v>
      </c>
      <c r="Q189">
        <v>20.624682</v>
      </c>
      <c r="R189">
        <v>13.933990000000003</v>
      </c>
      <c r="S189">
        <v>8.4455626666666674</v>
      </c>
      <c r="T189">
        <v>43.745003999999994</v>
      </c>
      <c r="U189">
        <v>18.040902333333335</v>
      </c>
      <c r="X189" s="40" t="s">
        <v>12</v>
      </c>
      <c r="Y189" s="42">
        <f>'Highlanders vs Lowlanders'!X188</f>
        <v>45.828368233333329</v>
      </c>
      <c r="Z189" s="42">
        <f>'Highlanders vs Lowlanders'!Z188</f>
        <v>40.839465033333333</v>
      </c>
      <c r="AC189" s="40" t="s">
        <v>10</v>
      </c>
      <c r="AD189" s="42">
        <v>26.588469333333332</v>
      </c>
      <c r="AE189" s="42">
        <v>30.657218464285712</v>
      </c>
    </row>
    <row r="190" spans="1:32" x14ac:dyDescent="0.3">
      <c r="A190" t="s">
        <v>35</v>
      </c>
      <c r="B190">
        <v>45.080468500000002</v>
      </c>
      <c r="C190">
        <v>76.056609666666674</v>
      </c>
      <c r="D190">
        <v>48.974954333333329</v>
      </c>
      <c r="E190">
        <v>8.0261069833333334</v>
      </c>
      <c r="F190">
        <v>24.648406333333334</v>
      </c>
      <c r="G190">
        <v>35.673787333333344</v>
      </c>
      <c r="H190">
        <v>18.408315999999999</v>
      </c>
      <c r="I190">
        <v>37.325168166666664</v>
      </c>
      <c r="J190">
        <v>17.462052499999999</v>
      </c>
      <c r="K190">
        <v>35.012244666666668</v>
      </c>
      <c r="L190">
        <v>35.962469500000005</v>
      </c>
      <c r="M190">
        <v>66.885132666666678</v>
      </c>
      <c r="N190">
        <v>50.364391999999995</v>
      </c>
      <c r="O190">
        <v>65.210478999999992</v>
      </c>
      <c r="P190">
        <v>39.942124</v>
      </c>
      <c r="Q190">
        <v>16.600957666666666</v>
      </c>
      <c r="R190">
        <v>10.125167999999999</v>
      </c>
      <c r="S190">
        <v>5.4567366666666661</v>
      </c>
      <c r="T190">
        <v>12.443538333333333</v>
      </c>
      <c r="U190">
        <v>12.101873333333334</v>
      </c>
      <c r="X190" s="40" t="s">
        <v>13</v>
      </c>
      <c r="Y190" s="42">
        <f>'Highlanders vs Lowlanders'!X189</f>
        <v>51.826124000000007</v>
      </c>
      <c r="Z190" s="42">
        <f>'Highlanders vs Lowlanders'!Z189</f>
        <v>35.131876933333324</v>
      </c>
      <c r="AC190" s="40" t="s">
        <v>11</v>
      </c>
      <c r="AD190" s="42">
        <v>37.605432500000013</v>
      </c>
      <c r="AE190" s="42">
        <v>31.128581761904762</v>
      </c>
    </row>
    <row r="191" spans="1:32" x14ac:dyDescent="0.3">
      <c r="A191" t="s">
        <v>36</v>
      </c>
      <c r="B191">
        <v>48.361442833333335</v>
      </c>
      <c r="C191">
        <v>26.268591666666669</v>
      </c>
      <c r="D191">
        <v>40.137714833333334</v>
      </c>
      <c r="E191">
        <v>5.5927589499999986</v>
      </c>
      <c r="F191">
        <v>21.841306499999998</v>
      </c>
      <c r="G191">
        <v>25.854137166666668</v>
      </c>
      <c r="H191">
        <v>13.064873466666665</v>
      </c>
      <c r="I191">
        <v>46.566958833333338</v>
      </c>
      <c r="J191">
        <v>48.211407333333327</v>
      </c>
      <c r="K191">
        <v>36.603710333333339</v>
      </c>
      <c r="L191">
        <v>51.109617833333331</v>
      </c>
      <c r="M191">
        <v>51.655786666666657</v>
      </c>
      <c r="N191">
        <v>45.580091666666668</v>
      </c>
      <c r="O191">
        <v>45.671697500000001</v>
      </c>
      <c r="P191">
        <v>26.031902000000002</v>
      </c>
      <c r="Q191">
        <v>11.130356333333332</v>
      </c>
      <c r="R191">
        <v>1.7647739999999998</v>
      </c>
      <c r="S191">
        <v>5.6231126666666649</v>
      </c>
      <c r="T191">
        <v>10.002366666666665</v>
      </c>
      <c r="U191">
        <v>6.8303290000000008</v>
      </c>
      <c r="X191" s="40" t="s">
        <v>14</v>
      </c>
      <c r="Y191" s="42">
        <f>'Highlanders vs Lowlanders'!X190</f>
        <v>62.631056799999996</v>
      </c>
      <c r="Z191" s="42">
        <f>'Highlanders vs Lowlanders'!Z190</f>
        <v>50.911848266666667</v>
      </c>
      <c r="AC191" s="40" t="s">
        <v>12</v>
      </c>
      <c r="AD191" s="42">
        <v>45.380751714285715</v>
      </c>
      <c r="AE191" s="42">
        <v>40.49529590476191</v>
      </c>
    </row>
    <row r="192" spans="1:32" x14ac:dyDescent="0.3">
      <c r="A192" t="s">
        <v>37</v>
      </c>
      <c r="B192">
        <v>45.206240833333332</v>
      </c>
      <c r="C192">
        <v>58.232590333333334</v>
      </c>
      <c r="D192">
        <v>37.060254</v>
      </c>
      <c r="E192">
        <v>6.9000979833333336</v>
      </c>
      <c r="F192">
        <v>18.763845666666665</v>
      </c>
      <c r="G192">
        <v>27.279226833333336</v>
      </c>
      <c r="H192">
        <v>14.602266933333334</v>
      </c>
      <c r="I192">
        <v>64.837123333333338</v>
      </c>
      <c r="J192">
        <v>34.005075666666663</v>
      </c>
      <c r="K192">
        <v>25.975453000000005</v>
      </c>
      <c r="L192">
        <v>56.459893666666673</v>
      </c>
      <c r="M192">
        <v>38.19121466666666</v>
      </c>
      <c r="N192">
        <v>72.936069333333336</v>
      </c>
      <c r="O192">
        <v>44.073794666666664</v>
      </c>
      <c r="P192">
        <v>20.860381333333336</v>
      </c>
      <c r="Q192">
        <v>7.2799403333333332</v>
      </c>
      <c r="R192">
        <v>28.592210766666664</v>
      </c>
      <c r="S192">
        <v>6.7976480000000006</v>
      </c>
      <c r="T192">
        <v>32.790927000000003</v>
      </c>
      <c r="U192">
        <v>8.4307076666666667</v>
      </c>
      <c r="X192" s="40" t="s">
        <v>15</v>
      </c>
      <c r="Y192" s="42">
        <f>'Highlanders vs Lowlanders'!X191</f>
        <v>42.282974900000006</v>
      </c>
      <c r="Z192" s="42">
        <f>'Highlanders vs Lowlanders'!Z191</f>
        <v>41.524775700000006</v>
      </c>
      <c r="AC192" s="40" t="s">
        <v>14</v>
      </c>
      <c r="AD192" s="42">
        <v>46.189995523809522</v>
      </c>
      <c r="AE192" s="42">
        <v>55.20075557142858</v>
      </c>
    </row>
    <row r="193" spans="1:31" x14ac:dyDescent="0.3">
      <c r="A193" t="s">
        <v>38</v>
      </c>
      <c r="B193">
        <v>64.162706333333333</v>
      </c>
      <c r="C193">
        <v>41.324629333333334</v>
      </c>
      <c r="D193">
        <v>33.298472833333342</v>
      </c>
      <c r="E193">
        <v>4.7088369333333331</v>
      </c>
      <c r="F193">
        <v>25.107920999999997</v>
      </c>
      <c r="G193">
        <v>30.016012999999994</v>
      </c>
      <c r="H193">
        <v>12.0693904</v>
      </c>
      <c r="I193">
        <v>38.779472666666663</v>
      </c>
      <c r="J193">
        <v>20.247364999999999</v>
      </c>
      <c r="K193">
        <v>32.53145966666667</v>
      </c>
      <c r="L193">
        <v>34.729504500000004</v>
      </c>
      <c r="M193">
        <v>31.874868666666664</v>
      </c>
      <c r="N193">
        <v>57.041219333333345</v>
      </c>
      <c r="O193">
        <v>42.084215000000007</v>
      </c>
      <c r="P193">
        <v>19.082733000000001</v>
      </c>
      <c r="Q193">
        <v>8.1692596666666653</v>
      </c>
      <c r="R193">
        <v>15.508620000000002</v>
      </c>
      <c r="S193">
        <v>6.251974333333334</v>
      </c>
      <c r="T193">
        <v>20.80492266666667</v>
      </c>
      <c r="U193">
        <v>10.498523666666667</v>
      </c>
      <c r="X193" s="40" t="s">
        <v>17</v>
      </c>
      <c r="Y193" s="42">
        <f>'Highlanders vs Lowlanders'!X193</f>
        <v>9.1620688333333327</v>
      </c>
      <c r="Z193" s="42">
        <f>'Highlanders vs Lowlanders'!Z193</f>
        <v>8.6647234333333323</v>
      </c>
      <c r="AC193" s="40" t="s">
        <v>15</v>
      </c>
      <c r="AD193" s="42">
        <v>49.920015285714285</v>
      </c>
      <c r="AE193" s="42">
        <v>45.450075047619052</v>
      </c>
    </row>
    <row r="194" spans="1:31" x14ac:dyDescent="0.3">
      <c r="A194" t="s">
        <v>39</v>
      </c>
      <c r="B194">
        <v>42.263465333333329</v>
      </c>
      <c r="C194">
        <v>21.819023999999999</v>
      </c>
      <c r="D194">
        <v>25.143573000000004</v>
      </c>
      <c r="E194">
        <v>3.4947872999999992</v>
      </c>
      <c r="F194">
        <v>18.407820833333332</v>
      </c>
      <c r="G194">
        <v>30.916226000000005</v>
      </c>
      <c r="H194">
        <v>9.8195511333333307</v>
      </c>
      <c r="I194">
        <v>31.613915833333333</v>
      </c>
      <c r="J194">
        <v>15.727483666666668</v>
      </c>
      <c r="K194">
        <v>36.818612666666667</v>
      </c>
      <c r="L194">
        <v>30.179913166666672</v>
      </c>
      <c r="M194">
        <v>25.367388333333331</v>
      </c>
      <c r="N194">
        <v>33.541599666666663</v>
      </c>
      <c r="O194">
        <v>37.187016666666672</v>
      </c>
      <c r="Q194">
        <v>4.7639984999999996</v>
      </c>
      <c r="R194">
        <v>3.5582676666666671</v>
      </c>
      <c r="S194">
        <v>3.3701043333333338</v>
      </c>
      <c r="T194">
        <v>10.167752333333333</v>
      </c>
      <c r="X194" s="40" t="s">
        <v>18</v>
      </c>
      <c r="Y194" s="42">
        <f>'Highlanders vs Lowlanders'!X194</f>
        <v>4.9771677500000004</v>
      </c>
      <c r="Z194" s="42">
        <f>'Highlanders vs Lowlanders'!Z194</f>
        <v>10.588307286666666</v>
      </c>
      <c r="AC194" s="40" t="s">
        <v>17</v>
      </c>
      <c r="AD194" s="42">
        <v>12.608499571428572</v>
      </c>
      <c r="AE194" s="42">
        <v>15.047690571428571</v>
      </c>
    </row>
    <row r="195" spans="1:31" x14ac:dyDescent="0.3">
      <c r="A195" t="s">
        <v>40</v>
      </c>
      <c r="B195">
        <v>57.418041166666661</v>
      </c>
      <c r="C195">
        <v>52.226218666666682</v>
      </c>
      <c r="D195">
        <v>31.713939500000002</v>
      </c>
      <c r="E195">
        <v>7.2210155</v>
      </c>
      <c r="F195">
        <v>17.747763666666668</v>
      </c>
      <c r="G195">
        <v>36.498239833333336</v>
      </c>
      <c r="H195">
        <v>11.119066533333335</v>
      </c>
      <c r="I195">
        <v>25.409477500000001</v>
      </c>
      <c r="J195">
        <v>35.71042966666667</v>
      </c>
      <c r="K195">
        <v>28.978143666666671</v>
      </c>
      <c r="L195">
        <v>31.718396000000002</v>
      </c>
      <c r="M195">
        <v>28.570126333333331</v>
      </c>
      <c r="N195">
        <v>45.460261333333335</v>
      </c>
      <c r="O195">
        <v>38.607154666666666</v>
      </c>
      <c r="P195">
        <v>16.692068333333332</v>
      </c>
      <c r="Q195">
        <v>11.980062333333333</v>
      </c>
      <c r="R195">
        <v>3.5176639999999999</v>
      </c>
      <c r="S195">
        <v>5.272534666666667</v>
      </c>
      <c r="T195">
        <v>17.01887833333333</v>
      </c>
      <c r="U195">
        <v>6.2499936666666667</v>
      </c>
      <c r="X195" s="40" t="s">
        <v>19</v>
      </c>
      <c r="Y195" s="42">
        <f>'Highlanders vs Lowlanders'!X195</f>
        <v>5.2705539999999997</v>
      </c>
      <c r="Z195" s="42">
        <f>'Highlanders vs Lowlanders'!Z195</f>
        <v>5.4630747999999993</v>
      </c>
      <c r="AC195" s="40" t="s">
        <v>18</v>
      </c>
      <c r="AD195" s="42">
        <v>9.0604889285714307</v>
      </c>
      <c r="AE195" s="42">
        <v>9.6868464666666689</v>
      </c>
    </row>
    <row r="196" spans="1:31" x14ac:dyDescent="0.3">
      <c r="A196" t="s">
        <v>41</v>
      </c>
      <c r="B196">
        <v>26.394859166666663</v>
      </c>
      <c r="C196">
        <v>40.858182333333332</v>
      </c>
      <c r="D196">
        <v>36.987959666666669</v>
      </c>
      <c r="E196">
        <v>5.9128346833333332</v>
      </c>
      <c r="F196">
        <v>24.362199999999998</v>
      </c>
      <c r="G196">
        <v>27.609503000000007</v>
      </c>
      <c r="H196">
        <v>13.798512400000002</v>
      </c>
      <c r="I196">
        <v>38.248158833333335</v>
      </c>
      <c r="J196">
        <v>37.419249833333332</v>
      </c>
      <c r="K196">
        <v>29.169278000000002</v>
      </c>
      <c r="L196">
        <v>53.790450166666666</v>
      </c>
      <c r="M196">
        <v>70.788036333333338</v>
      </c>
      <c r="N196">
        <v>64.236981333333333</v>
      </c>
      <c r="O196">
        <v>32.504225500000004</v>
      </c>
      <c r="P196">
        <v>26.606295333333332</v>
      </c>
      <c r="Q196">
        <v>8.0642843333333332</v>
      </c>
      <c r="R196">
        <v>6.157892666666668</v>
      </c>
      <c r="S196">
        <v>5.2279696666666666</v>
      </c>
      <c r="T196">
        <v>33.643603999999996</v>
      </c>
      <c r="U196">
        <v>18.3860335</v>
      </c>
      <c r="X196" s="40" t="s">
        <v>20</v>
      </c>
      <c r="Y196" s="42">
        <f>'Highlanders vs Lowlanders'!X196</f>
        <v>25.574268966666668</v>
      </c>
      <c r="Z196" s="42">
        <f>'Highlanders vs Lowlanders'!Z196</f>
        <v>18.156969400000001</v>
      </c>
      <c r="AC196" s="40" t="s">
        <v>20</v>
      </c>
      <c r="AD196" s="42">
        <v>24.293866999999999</v>
      </c>
      <c r="AE196" s="42">
        <v>18.272145166666668</v>
      </c>
    </row>
    <row r="197" spans="1:31" x14ac:dyDescent="0.3">
      <c r="A197" t="s">
        <v>42</v>
      </c>
      <c r="B197">
        <v>58.691609833333338</v>
      </c>
      <c r="C197">
        <v>14.804493000000003</v>
      </c>
      <c r="D197">
        <v>38.207059999999998</v>
      </c>
      <c r="E197">
        <v>7.2074479333333326</v>
      </c>
      <c r="F197">
        <v>20.475636833333336</v>
      </c>
      <c r="G197">
        <v>31.216792166666671</v>
      </c>
      <c r="H197">
        <v>13.428523866666668</v>
      </c>
      <c r="I197">
        <v>41.610835666666659</v>
      </c>
      <c r="J197">
        <v>17.35757233333333</v>
      </c>
      <c r="K197">
        <v>47.645927000000015</v>
      </c>
      <c r="L197">
        <v>51.155668333333324</v>
      </c>
      <c r="M197">
        <v>51.57953100000001</v>
      </c>
      <c r="N197">
        <v>52.544115666666663</v>
      </c>
      <c r="O197">
        <v>38.670536000000006</v>
      </c>
      <c r="P197">
        <v>35.365793666666669</v>
      </c>
      <c r="Q197">
        <v>11.086286499999998</v>
      </c>
      <c r="R197">
        <v>4.7476579999999995</v>
      </c>
      <c r="S197">
        <v>5.6151900000000001</v>
      </c>
      <c r="T197">
        <v>41.395933333333332</v>
      </c>
      <c r="U197">
        <v>27.676845666666662</v>
      </c>
      <c r="W197" s="40"/>
      <c r="X197" t="s">
        <v>61</v>
      </c>
      <c r="Y197" s="40" t="s">
        <v>61</v>
      </c>
      <c r="Z197" s="40" t="s">
        <v>61</v>
      </c>
      <c r="AB197" s="40"/>
      <c r="AC197" s="40" t="s">
        <v>61</v>
      </c>
      <c r="AD197" s="40" t="s">
        <v>61</v>
      </c>
      <c r="AE197" s="40" t="s">
        <v>61</v>
      </c>
    </row>
    <row r="198" spans="1:31" x14ac:dyDescent="0.3">
      <c r="A198" t="s">
        <v>43</v>
      </c>
      <c r="B198">
        <v>53.384908666666675</v>
      </c>
      <c r="C198">
        <v>47.286436000000002</v>
      </c>
      <c r="D198">
        <v>52.476772999999994</v>
      </c>
      <c r="E198">
        <v>6.2314744333333332</v>
      </c>
      <c r="F198">
        <v>22.108696500000001</v>
      </c>
      <c r="G198">
        <v>37.441532333333335</v>
      </c>
      <c r="H198">
        <v>14.203360666666667</v>
      </c>
      <c r="I198">
        <v>44.049531500000001</v>
      </c>
      <c r="J198">
        <v>38.86365099999999</v>
      </c>
      <c r="K198">
        <v>25.924945999999995</v>
      </c>
      <c r="L198">
        <v>54.170243000000006</v>
      </c>
      <c r="M198">
        <v>60.96194899999999</v>
      </c>
      <c r="N198">
        <v>72.096266666666665</v>
      </c>
      <c r="O198">
        <v>47.507280333333341</v>
      </c>
      <c r="P198">
        <v>35.73023633333333</v>
      </c>
      <c r="Q198">
        <v>14.818357666666667</v>
      </c>
      <c r="R198">
        <v>5.8271213333333343</v>
      </c>
      <c r="S198">
        <v>3.6899819999999997</v>
      </c>
      <c r="T198">
        <v>13.111022999999998</v>
      </c>
      <c r="U198">
        <v>15.440286999999998</v>
      </c>
      <c r="X198" s="48" t="s">
        <v>4</v>
      </c>
      <c r="Y198" s="49">
        <f>'Highlanders vs Lowlanders'!X201</f>
        <v>3.0299638152179771</v>
      </c>
      <c r="Z198" s="49">
        <f>'Highlanders vs Lowlanders'!Z201</f>
        <v>2.5474585216542436</v>
      </c>
      <c r="AC198" s="48" t="s">
        <v>2</v>
      </c>
      <c r="AD198" s="49">
        <v>2.5600958688299738</v>
      </c>
      <c r="AE198" s="49">
        <v>4.2175169927990437</v>
      </c>
    </row>
    <row r="199" spans="1:31" x14ac:dyDescent="0.3">
      <c r="A199" t="s">
        <v>44</v>
      </c>
      <c r="B199">
        <v>28.741454000000004</v>
      </c>
      <c r="C199">
        <v>44.635313666666669</v>
      </c>
      <c r="D199">
        <v>47.038852666666671</v>
      </c>
      <c r="E199">
        <v>6.1372937333333333</v>
      </c>
      <c r="F199">
        <v>21.56153733333333</v>
      </c>
      <c r="G199">
        <v>38.336298499999998</v>
      </c>
      <c r="H199">
        <v>13.235012733333333</v>
      </c>
      <c r="I199">
        <v>49.760783833333335</v>
      </c>
      <c r="J199">
        <v>30.877603000000004</v>
      </c>
      <c r="K199">
        <v>35.092461666666665</v>
      </c>
      <c r="L199">
        <v>35.065722666666666</v>
      </c>
      <c r="M199">
        <v>46.650641999999998</v>
      </c>
      <c r="N199">
        <v>68.672684333333336</v>
      </c>
      <c r="O199">
        <v>29.288118000000004</v>
      </c>
      <c r="P199">
        <v>28.919713999999999</v>
      </c>
      <c r="Q199">
        <v>2.2965829999999996</v>
      </c>
      <c r="S199">
        <v>5.445843</v>
      </c>
      <c r="T199">
        <v>23.057931000000004</v>
      </c>
      <c r="U199">
        <v>14.300413333333333</v>
      </c>
      <c r="X199" s="52" t="s">
        <v>16</v>
      </c>
      <c r="Y199" s="53">
        <f>'Highlanders vs Lowlanders'!X213</f>
        <v>2.0581032279063041</v>
      </c>
      <c r="Z199" s="53">
        <f>'Highlanders vs Lowlanders'!Z213</f>
        <v>1.9817827261118763</v>
      </c>
      <c r="AC199" s="52" t="s">
        <v>3</v>
      </c>
      <c r="AD199" s="53">
        <v>4.7627839024801562</v>
      </c>
      <c r="AE199" s="53">
        <v>6.1471755163204964</v>
      </c>
    </row>
    <row r="200" spans="1:31" x14ac:dyDescent="0.3">
      <c r="A200" t="s">
        <v>45</v>
      </c>
      <c r="B200">
        <v>41.431585333333338</v>
      </c>
      <c r="C200">
        <v>37.540565666666666</v>
      </c>
      <c r="D200">
        <v>38.651224499999998</v>
      </c>
      <c r="E200">
        <v>7.6498298333333334</v>
      </c>
      <c r="F200">
        <v>22.038382833333337</v>
      </c>
      <c r="G200">
        <v>31.287601000000002</v>
      </c>
      <c r="H200">
        <v>9.8290583333333341</v>
      </c>
      <c r="I200">
        <v>40.640804166666669</v>
      </c>
      <c r="J200">
        <v>41.628661666666666</v>
      </c>
      <c r="K200">
        <v>28.923675333333335</v>
      </c>
      <c r="L200">
        <v>34.959757000000003</v>
      </c>
      <c r="M200">
        <v>29.150461666666672</v>
      </c>
      <c r="N200">
        <v>55.605235999999991</v>
      </c>
      <c r="O200">
        <v>63.444714666666677</v>
      </c>
      <c r="P200">
        <v>36.823564333333337</v>
      </c>
      <c r="Q200">
        <v>9.5448326666666681</v>
      </c>
      <c r="R200">
        <v>3.1759990000000005</v>
      </c>
      <c r="S200">
        <v>6.373785333333335</v>
      </c>
      <c r="T200">
        <v>16.662853500000001</v>
      </c>
      <c r="U200">
        <v>8.6941363333333328</v>
      </c>
      <c r="X200" s="52" t="s">
        <v>21</v>
      </c>
      <c r="Y200" s="53">
        <f>'Highlanders vs Lowlanders'!X218</f>
        <v>3.1190824647529807</v>
      </c>
      <c r="Z200" s="53">
        <f>'Highlanders vs Lowlanders'!Z218</f>
        <v>0.95126053223418805</v>
      </c>
      <c r="AC200" s="52" t="s">
        <v>6</v>
      </c>
      <c r="AD200" s="53">
        <v>1.5680234742718044</v>
      </c>
      <c r="AE200" s="53">
        <v>1.5421384086172285</v>
      </c>
    </row>
    <row r="201" spans="1:31" x14ac:dyDescent="0.3">
      <c r="X201" s="40" t="s">
        <v>2</v>
      </c>
      <c r="Y201" s="42">
        <f>'Highlanders vs Lowlanders'!X199</f>
        <v>6.4323052664583527</v>
      </c>
      <c r="Z201" s="42">
        <f>'Highlanders vs Lowlanders'!Z199</f>
        <v>4.0628888040052775</v>
      </c>
      <c r="AC201" s="52" t="s">
        <v>9</v>
      </c>
      <c r="AD201" s="53">
        <v>4.0781730148307593</v>
      </c>
      <c r="AE201" s="53">
        <v>2.8801219164930867</v>
      </c>
    </row>
    <row r="202" spans="1:31" x14ac:dyDescent="0.3">
      <c r="X202" s="40" t="s">
        <v>3</v>
      </c>
      <c r="Y202" s="42">
        <f>'Highlanders vs Lowlanders'!X200</f>
        <v>5.7962227742789656</v>
      </c>
      <c r="Z202" s="42">
        <f>'Highlanders vs Lowlanders'!Z200</f>
        <v>7.0808140553687915</v>
      </c>
      <c r="AC202" s="52" t="s">
        <v>13</v>
      </c>
      <c r="AD202" s="53">
        <v>4.2014729131698525</v>
      </c>
      <c r="AE202" s="53">
        <v>3.4027526046832346</v>
      </c>
    </row>
    <row r="203" spans="1:31" x14ac:dyDescent="0.3">
      <c r="X203" s="40" t="s">
        <v>5</v>
      </c>
      <c r="Y203" s="42">
        <f>'Highlanders vs Lowlanders'!X202</f>
        <v>0.3383328583259132</v>
      </c>
      <c r="Z203" s="42">
        <f>'Highlanders vs Lowlanders'!Z202</f>
        <v>0.69075065016048109</v>
      </c>
      <c r="AC203" s="52" t="s">
        <v>19</v>
      </c>
      <c r="AD203" s="53">
        <v>0.82813127269966325</v>
      </c>
      <c r="AE203" s="53">
        <v>1.0883386657722038</v>
      </c>
    </row>
    <row r="204" spans="1:31" x14ac:dyDescent="0.3">
      <c r="X204" s="40" t="s">
        <v>6</v>
      </c>
      <c r="Y204" s="42">
        <f>'Highlanders vs Lowlanders'!X203</f>
        <v>0.63440867346785812</v>
      </c>
      <c r="Z204" s="42">
        <f>'Highlanders vs Lowlanders'!Z203</f>
        <v>1.376927209585125</v>
      </c>
      <c r="AC204" s="43" t="s">
        <v>4</v>
      </c>
      <c r="AD204" s="42">
        <v>2.7570515547698955</v>
      </c>
      <c r="AE204" s="42">
        <v>2.6499837345524808</v>
      </c>
    </row>
    <row r="205" spans="1:31" x14ac:dyDescent="0.3">
      <c r="X205" s="40" t="s">
        <v>7</v>
      </c>
      <c r="Y205" s="42">
        <f>'Highlanders vs Lowlanders'!X204</f>
        <v>2.0397776123846709</v>
      </c>
      <c r="Z205" s="42">
        <f>'Highlanders vs Lowlanders'!Z204</f>
        <v>1.8383967055547827</v>
      </c>
      <c r="AC205" s="43" t="s">
        <v>16</v>
      </c>
      <c r="AD205" s="42">
        <v>4.2269080046937004</v>
      </c>
      <c r="AE205" s="42">
        <v>3.4395026409949576</v>
      </c>
    </row>
    <row r="206" spans="1:31" x14ac:dyDescent="0.3">
      <c r="X206" s="40" t="s">
        <v>8</v>
      </c>
      <c r="Y206" s="42">
        <f>'Highlanders vs Lowlanders'!X205</f>
        <v>0.78512168384792635</v>
      </c>
      <c r="Z206" s="42">
        <f>'Highlanders vs Lowlanders'!Z205</f>
        <v>0.8170006016636594</v>
      </c>
      <c r="AC206" s="43" t="s">
        <v>21</v>
      </c>
      <c r="AD206" s="42">
        <v>2.2621133743017015</v>
      </c>
      <c r="AE206" s="42">
        <v>2.788940500962398</v>
      </c>
    </row>
    <row r="207" spans="1:31" x14ac:dyDescent="0.3">
      <c r="X207" s="40" t="s">
        <v>9</v>
      </c>
      <c r="Y207" s="42">
        <f>'Highlanders vs Lowlanders'!X206</f>
        <v>1.9594655249608919</v>
      </c>
      <c r="Z207" s="42">
        <f>'Highlanders vs Lowlanders'!Z206</f>
        <v>6.8349069666797178</v>
      </c>
      <c r="AC207" s="40" t="s">
        <v>5</v>
      </c>
      <c r="AD207" s="42">
        <v>0.57918982159719057</v>
      </c>
      <c r="AE207" s="42">
        <v>0.56727798612006386</v>
      </c>
    </row>
    <row r="208" spans="1:31" x14ac:dyDescent="0.3">
      <c r="X208" s="40" t="s">
        <v>10</v>
      </c>
      <c r="Y208" s="42">
        <f>'Highlanders vs Lowlanders'!X207</f>
        <v>4.3433459745790932</v>
      </c>
      <c r="Z208" s="42">
        <f>'Highlanders vs Lowlanders'!Z207</f>
        <v>5.8141158345972599</v>
      </c>
      <c r="AC208" s="40" t="s">
        <v>7</v>
      </c>
      <c r="AD208" s="42">
        <v>1.3369876990057339</v>
      </c>
      <c r="AE208" s="42">
        <v>1.8290614818913877</v>
      </c>
    </row>
    <row r="209" spans="1:31" x14ac:dyDescent="0.3">
      <c r="X209" s="40" t="s">
        <v>11</v>
      </c>
      <c r="Y209" s="42">
        <f>'Highlanders vs Lowlanders'!X208</f>
        <v>3.8704774055682378</v>
      </c>
      <c r="Z209" s="42">
        <f>'Highlanders vs Lowlanders'!Z208</f>
        <v>2.1208222585296785</v>
      </c>
      <c r="AC209" s="40" t="s">
        <v>8</v>
      </c>
      <c r="AD209" s="42">
        <v>1.1977417157412964</v>
      </c>
      <c r="AE209" s="42">
        <v>1.0154509953139401</v>
      </c>
    </row>
    <row r="210" spans="1:31" x14ac:dyDescent="0.3">
      <c r="X210" s="40" t="s">
        <v>12</v>
      </c>
      <c r="Y210" s="42">
        <f>'Highlanders vs Lowlanders'!X209</f>
        <v>4.4459138510904301</v>
      </c>
      <c r="Z210" s="42">
        <f>'Highlanders vs Lowlanders'!Z209</f>
        <v>5.4019690542074033</v>
      </c>
      <c r="AC210" s="40" t="s">
        <v>10</v>
      </c>
      <c r="AD210" s="42">
        <v>3.6585424315493533</v>
      </c>
      <c r="AE210" s="42">
        <v>3.3462019985739384</v>
      </c>
    </row>
    <row r="211" spans="1:31" x14ac:dyDescent="0.3">
      <c r="X211" s="40" t="s">
        <v>13</v>
      </c>
      <c r="Y211" s="42">
        <f>'Highlanders vs Lowlanders'!X210</f>
        <v>7.0144475978617367</v>
      </c>
      <c r="Z211" s="42">
        <f>'Highlanders vs Lowlanders'!Z210</f>
        <v>4.6444001315951038</v>
      </c>
      <c r="AC211" s="40" t="s">
        <v>11</v>
      </c>
      <c r="AD211" s="42">
        <v>4.2710002745541749</v>
      </c>
      <c r="AE211" s="42">
        <v>4.5431562617327019</v>
      </c>
    </row>
    <row r="212" spans="1:31" x14ac:dyDescent="0.3">
      <c r="X212" s="40" t="s">
        <v>14</v>
      </c>
      <c r="Y212" s="42">
        <f>'Highlanders vs Lowlanders'!X211</f>
        <v>3.7401804369534077</v>
      </c>
      <c r="Z212" s="42">
        <f>'Highlanders vs Lowlanders'!Z211</f>
        <v>6.6426969983035775</v>
      </c>
      <c r="AC212" s="40" t="s">
        <v>12</v>
      </c>
      <c r="AD212" s="42">
        <v>4.1466916267898615</v>
      </c>
      <c r="AE212" s="42">
        <v>6.7844386190790189</v>
      </c>
    </row>
    <row r="213" spans="1:31" x14ac:dyDescent="0.3">
      <c r="X213" s="40" t="s">
        <v>15</v>
      </c>
      <c r="Y213" s="42">
        <f>'Highlanders vs Lowlanders'!X212</f>
        <v>6.1345438204425244</v>
      </c>
      <c r="Z213" s="42">
        <f>'Highlanders vs Lowlanders'!Z212</f>
        <v>1.6021250944220942</v>
      </c>
      <c r="AC213" s="40" t="s">
        <v>14</v>
      </c>
      <c r="AD213" s="42">
        <v>4.4307390030504497</v>
      </c>
      <c r="AE213" s="42">
        <v>4.0473583023402968</v>
      </c>
    </row>
    <row r="214" spans="1:31" x14ac:dyDescent="0.3">
      <c r="X214" s="40" t="s">
        <v>17</v>
      </c>
      <c r="Y214" s="42">
        <f>'Highlanders vs Lowlanders'!X214</f>
        <v>2.0516182842216586</v>
      </c>
      <c r="Z214" s="42">
        <f>'Highlanders vs Lowlanders'!Z214</f>
        <v>1.3124324973702286</v>
      </c>
      <c r="AC214" s="40" t="s">
        <v>15</v>
      </c>
      <c r="AD214" s="42">
        <v>6.7075784831366736</v>
      </c>
      <c r="AE214" s="42">
        <v>3.6045617878857081</v>
      </c>
    </row>
    <row r="215" spans="1:31" x14ac:dyDescent="0.3">
      <c r="X215" s="40" t="s">
        <v>18</v>
      </c>
      <c r="Y215" s="42">
        <f>'Highlanders vs Lowlanders'!X215</f>
        <v>0.67165318518192541</v>
      </c>
      <c r="Z215" s="42">
        <f>'Highlanders vs Lowlanders'!Z215</f>
        <v>5.1265008091344066</v>
      </c>
      <c r="AC215" s="40" t="s">
        <v>17</v>
      </c>
      <c r="AD215" s="42">
        <v>1.8367558624666598</v>
      </c>
      <c r="AE215" s="42">
        <v>2.1154177900103521</v>
      </c>
    </row>
    <row r="216" spans="1:31" x14ac:dyDescent="0.3">
      <c r="X216" s="40" t="s">
        <v>19</v>
      </c>
      <c r="Y216" s="42">
        <f>'Highlanders vs Lowlanders'!X216</f>
        <v>0.43969539760468918</v>
      </c>
      <c r="Z216" s="42">
        <f>'Highlanders vs Lowlanders'!Z216</f>
        <v>0.5850594472089391</v>
      </c>
      <c r="AC216" s="40" t="s">
        <v>18</v>
      </c>
      <c r="AD216" s="42">
        <v>3.3331191331248888</v>
      </c>
      <c r="AE216" s="42">
        <v>3.3162780364872866</v>
      </c>
    </row>
    <row r="217" spans="1:31" x14ac:dyDescent="0.3">
      <c r="X217" s="40" t="s">
        <v>20</v>
      </c>
      <c r="Y217" s="42">
        <f>'Highlanders vs Lowlanders'!X217</f>
        <v>5.2750213915172717</v>
      </c>
      <c r="Z217" s="42">
        <f>'Highlanders vs Lowlanders'!Z217</f>
        <v>4.1999092721979121</v>
      </c>
      <c r="AC217" s="40" t="s">
        <v>20</v>
      </c>
      <c r="AD217" s="42">
        <v>6.0441544504646805</v>
      </c>
      <c r="AE217" s="42">
        <v>2.3694036827043643</v>
      </c>
    </row>
    <row r="220" spans="1:31" x14ac:dyDescent="0.3">
      <c r="A220" t="s">
        <v>64</v>
      </c>
      <c r="X220" t="s">
        <v>64</v>
      </c>
      <c r="AC220" t="s">
        <v>64</v>
      </c>
    </row>
    <row r="221" spans="1:31" x14ac:dyDescent="0.3">
      <c r="A221" t="s">
        <v>1</v>
      </c>
      <c r="B221" t="s">
        <v>2</v>
      </c>
      <c r="C221" t="s">
        <v>3</v>
      </c>
      <c r="D221" t="s">
        <v>4</v>
      </c>
      <c r="E221" t="s">
        <v>5</v>
      </c>
      <c r="F221" t="s">
        <v>6</v>
      </c>
      <c r="G221" t="s">
        <v>7</v>
      </c>
      <c r="H221" t="s">
        <v>8</v>
      </c>
      <c r="I221" t="s">
        <v>9</v>
      </c>
      <c r="J221" t="s">
        <v>10</v>
      </c>
      <c r="K221" t="s">
        <v>11</v>
      </c>
      <c r="L221" t="s">
        <v>12</v>
      </c>
      <c r="M221" t="s">
        <v>13</v>
      </c>
      <c r="N221" t="s">
        <v>14</v>
      </c>
      <c r="O221" t="s">
        <v>15</v>
      </c>
      <c r="P221" t="s">
        <v>16</v>
      </c>
      <c r="Q221" t="s">
        <v>17</v>
      </c>
      <c r="R221" t="s">
        <v>18</v>
      </c>
      <c r="S221" t="s">
        <v>19</v>
      </c>
      <c r="T221" t="s">
        <v>20</v>
      </c>
      <c r="U221" t="s">
        <v>21</v>
      </c>
      <c r="X221" s="41" t="s">
        <v>55</v>
      </c>
      <c r="Y221" s="42" t="s">
        <v>56</v>
      </c>
      <c r="Z221" s="42" t="s">
        <v>58</v>
      </c>
      <c r="AC221" s="44" t="s">
        <v>55</v>
      </c>
      <c r="AD221" s="42" t="s">
        <v>57</v>
      </c>
      <c r="AE221" s="42" t="s">
        <v>59</v>
      </c>
    </row>
    <row r="222" spans="1:31" x14ac:dyDescent="0.3">
      <c r="A222" t="s">
        <v>22</v>
      </c>
      <c r="B222">
        <v>57.797077333333334</v>
      </c>
      <c r="C222">
        <v>82.118101333333314</v>
      </c>
      <c r="D222">
        <v>119.80789333333333</v>
      </c>
      <c r="E222">
        <v>121.3214613333333</v>
      </c>
      <c r="F222">
        <v>103.76710399999997</v>
      </c>
      <c r="G222">
        <v>84.575754666666654</v>
      </c>
      <c r="H222">
        <v>212.32609066666663</v>
      </c>
      <c r="I222">
        <v>171.15444266666665</v>
      </c>
      <c r="J222">
        <v>100.08820266666666</v>
      </c>
      <c r="K222">
        <v>70.86269866666666</v>
      </c>
      <c r="L222">
        <v>172.65285333333333</v>
      </c>
      <c r="M222">
        <v>117.12071466666666</v>
      </c>
      <c r="N222">
        <v>98.940575999999993</v>
      </c>
      <c r="O222">
        <v>122.74841599999999</v>
      </c>
      <c r="P222">
        <v>176.78647466666663</v>
      </c>
      <c r="Q222">
        <v>95.621119999999991</v>
      </c>
      <c r="S222">
        <v>79.44174933333332</v>
      </c>
      <c r="T222">
        <v>100.03406933333331</v>
      </c>
      <c r="U222">
        <v>86.743253333333314</v>
      </c>
      <c r="X222" s="48" t="s">
        <v>17</v>
      </c>
      <c r="Y222" s="49">
        <f>'Highlanders vs Lowlanders'!X238</f>
        <v>88.239498666666663</v>
      </c>
      <c r="Z222" s="49">
        <f>'Highlanders vs Lowlanders'!Z238</f>
        <v>135.17829546666667</v>
      </c>
      <c r="AC222" s="48" t="s">
        <v>9</v>
      </c>
      <c r="AD222" s="49">
        <v>141.84325333333331</v>
      </c>
      <c r="AE222" s="49">
        <v>162.56703999999996</v>
      </c>
    </row>
    <row r="223" spans="1:31" x14ac:dyDescent="0.3">
      <c r="A223" t="s">
        <v>23</v>
      </c>
      <c r="B223">
        <v>86.615498666666653</v>
      </c>
      <c r="C223">
        <v>104.02910933333332</v>
      </c>
      <c r="D223">
        <v>148.19974399999998</v>
      </c>
      <c r="E223">
        <v>158.72542933333332</v>
      </c>
      <c r="F223">
        <v>126.18046933333331</v>
      </c>
      <c r="G223">
        <v>62.326954666666666</v>
      </c>
      <c r="H223">
        <v>140.75532799999999</v>
      </c>
      <c r="I223">
        <v>177.79551999999995</v>
      </c>
      <c r="J223">
        <v>97.154175999999993</v>
      </c>
      <c r="K223">
        <v>103.974976</v>
      </c>
      <c r="L223">
        <v>192.71683200000001</v>
      </c>
      <c r="M223">
        <v>110.91486933333331</v>
      </c>
      <c r="N223">
        <v>117.22031999999999</v>
      </c>
      <c r="O223">
        <v>128.71607466666666</v>
      </c>
      <c r="P223">
        <v>153.16485333333333</v>
      </c>
      <c r="Q223">
        <v>89.285354666666649</v>
      </c>
      <c r="R223">
        <v>80.035050666666663</v>
      </c>
      <c r="S223">
        <v>103.94682666666665</v>
      </c>
      <c r="T223">
        <v>112.15127466666665</v>
      </c>
      <c r="U223">
        <v>94.91089066666666</v>
      </c>
      <c r="X223" s="52" t="s">
        <v>2</v>
      </c>
      <c r="Y223" s="53">
        <f>'Highlanders vs Lowlanders'!X223</f>
        <v>70.626244266666646</v>
      </c>
      <c r="Z223" s="53">
        <f>'Highlanders vs Lowlanders'!Z223</f>
        <v>88.179735466666642</v>
      </c>
      <c r="AC223" s="48" t="s">
        <v>10</v>
      </c>
      <c r="AD223" s="49">
        <v>94.056821333333332</v>
      </c>
      <c r="AE223" s="49">
        <v>109.9367573333333</v>
      </c>
    </row>
    <row r="224" spans="1:31" x14ac:dyDescent="0.3">
      <c r="A224" t="s">
        <v>24</v>
      </c>
      <c r="B224">
        <v>98.111253333333337</v>
      </c>
      <c r="C224">
        <v>117.33075200000003</v>
      </c>
      <c r="D224">
        <v>197.7100906666667</v>
      </c>
      <c r="E224">
        <v>139.82856533333333</v>
      </c>
      <c r="F224">
        <v>171.7953813333333</v>
      </c>
      <c r="G224">
        <v>78.532309333333316</v>
      </c>
      <c r="H224">
        <v>156.81127466666666</v>
      </c>
      <c r="I224">
        <v>138.34098133333333</v>
      </c>
      <c r="J224">
        <v>109.36665599999999</v>
      </c>
      <c r="K224">
        <v>39.13839999999999</v>
      </c>
      <c r="L224">
        <v>199.83861333333329</v>
      </c>
      <c r="N224">
        <v>144.06828799999997</v>
      </c>
      <c r="O224">
        <v>117.55594666666666</v>
      </c>
      <c r="P224">
        <v>165.71079466666663</v>
      </c>
      <c r="Q224">
        <v>131.22353066666665</v>
      </c>
      <c r="S224">
        <v>162.41515733333333</v>
      </c>
      <c r="T224">
        <v>72.837482666666659</v>
      </c>
      <c r="U224">
        <v>134.02547200000001</v>
      </c>
      <c r="X224" s="40" t="s">
        <v>3</v>
      </c>
      <c r="Y224" s="42">
        <f>'Highlanders vs Lowlanders'!X224</f>
        <v>112.83552</v>
      </c>
      <c r="Z224" s="42">
        <f>'Highlanders vs Lowlanders'!Z224</f>
        <v>132.9506005333333</v>
      </c>
      <c r="AC224" s="48" t="s">
        <v>21</v>
      </c>
      <c r="AD224" s="49">
        <v>90.801088000000007</v>
      </c>
      <c r="AE224" s="49">
        <v>139.931264</v>
      </c>
    </row>
    <row r="225" spans="1:31" x14ac:dyDescent="0.3">
      <c r="A225" t="s">
        <v>25</v>
      </c>
      <c r="B225">
        <v>93.609525333333323</v>
      </c>
      <c r="C225">
        <v>101.38740266666667</v>
      </c>
      <c r="D225">
        <v>124.145056</v>
      </c>
      <c r="E225">
        <v>111.78966400000002</v>
      </c>
      <c r="F225">
        <v>121.58130133333331</v>
      </c>
      <c r="G225">
        <v>79.000021333333322</v>
      </c>
      <c r="H225">
        <v>153.52862933333333</v>
      </c>
      <c r="I225">
        <v>165.09584000000001</v>
      </c>
      <c r="J225">
        <v>123.90253866666664</v>
      </c>
      <c r="K225">
        <v>62.15372799999998</v>
      </c>
      <c r="L225">
        <v>117.95653333333333</v>
      </c>
      <c r="M225">
        <v>96.766581333333306</v>
      </c>
      <c r="N225">
        <v>116.68764799999997</v>
      </c>
      <c r="O225">
        <v>136.80142933333335</v>
      </c>
      <c r="P225">
        <v>131.07628799999998</v>
      </c>
      <c r="Q225">
        <v>219.83763199999999</v>
      </c>
      <c r="R225">
        <v>30.505215999999997</v>
      </c>
      <c r="T225">
        <v>145.82220799999999</v>
      </c>
      <c r="U225">
        <v>189.63556266666666</v>
      </c>
      <c r="X225" s="40" t="s">
        <v>4</v>
      </c>
      <c r="Y225" s="42">
        <f>'Highlanders vs Lowlanders'!X225</f>
        <v>119.73773653333333</v>
      </c>
      <c r="Z225" s="42">
        <f>'Highlanders vs Lowlanders'!Z225</f>
        <v>155.0447957333333</v>
      </c>
      <c r="AC225" s="52" t="s">
        <v>14</v>
      </c>
      <c r="AD225" s="53">
        <v>83.038986666666673</v>
      </c>
      <c r="AE225" s="53">
        <v>117.34621866666666</v>
      </c>
    </row>
    <row r="226" spans="1:31" x14ac:dyDescent="0.3">
      <c r="A226" t="s">
        <v>26</v>
      </c>
      <c r="B226">
        <v>95.777023999999983</v>
      </c>
      <c r="C226">
        <v>145.1422933333333</v>
      </c>
      <c r="D226">
        <v>99.559861333333316</v>
      </c>
      <c r="E226">
        <v>138.55101866666666</v>
      </c>
      <c r="F226">
        <v>133.19181866666662</v>
      </c>
      <c r="G226">
        <v>88.824138666666656</v>
      </c>
      <c r="H226">
        <v>188.10034133333332</v>
      </c>
      <c r="I226">
        <v>136.89886933333332</v>
      </c>
      <c r="J226">
        <v>109.27571199999997</v>
      </c>
      <c r="K226">
        <v>106.30270933333331</v>
      </c>
      <c r="L226">
        <v>145.33284266666664</v>
      </c>
      <c r="M226">
        <v>92.769375999999994</v>
      </c>
      <c r="N226">
        <v>125.34898133333331</v>
      </c>
      <c r="O226">
        <v>117.26795733333331</v>
      </c>
      <c r="P226">
        <v>169.03891199999998</v>
      </c>
      <c r="Q226">
        <v>161.98858666666666</v>
      </c>
      <c r="R226">
        <v>132.12430933333331</v>
      </c>
      <c r="S226">
        <v>138.12444799999997</v>
      </c>
      <c r="T226">
        <v>185.30056533333334</v>
      </c>
      <c r="U226">
        <v>173.29162666666664</v>
      </c>
      <c r="X226" s="40" t="s">
        <v>5</v>
      </c>
      <c r="Y226" s="42">
        <f>'Highlanders vs Lowlanders'!X226</f>
        <v>114.68601386666664</v>
      </c>
      <c r="Z226" s="42">
        <f>'Highlanders vs Lowlanders'!Z226</f>
        <v>130.29979946666666</v>
      </c>
      <c r="AC226" s="52" t="s">
        <v>15</v>
      </c>
      <c r="AD226" s="53">
        <v>109.38614399999999</v>
      </c>
      <c r="AE226" s="53">
        <v>130.07250133333335</v>
      </c>
    </row>
    <row r="227" spans="1:31" x14ac:dyDescent="0.3">
      <c r="A227" t="s">
        <v>27</v>
      </c>
      <c r="B227">
        <v>68.955039999999997</v>
      </c>
      <c r="C227">
        <v>174.81385599999999</v>
      </c>
      <c r="D227">
        <v>119.33585066666667</v>
      </c>
      <c r="E227">
        <v>105.209216</v>
      </c>
      <c r="F227">
        <v>180.75769600000001</v>
      </c>
      <c r="G227">
        <v>80.686815999999993</v>
      </c>
      <c r="H227">
        <v>151.59931733333332</v>
      </c>
      <c r="I227">
        <v>151.09262933333335</v>
      </c>
      <c r="J227">
        <v>106.10133333333332</v>
      </c>
      <c r="K227">
        <v>40.277365333333329</v>
      </c>
      <c r="L227">
        <v>192.22746666666669</v>
      </c>
      <c r="M227">
        <v>164.42025600000002</v>
      </c>
      <c r="N227">
        <v>103.046048</v>
      </c>
      <c r="O227">
        <v>154.84948266666666</v>
      </c>
      <c r="P227">
        <v>123.95450666666666</v>
      </c>
      <c r="Q227">
        <v>131.15424000000002</v>
      </c>
      <c r="R227">
        <v>106.13597866666665</v>
      </c>
      <c r="S227">
        <v>123.36986666666667</v>
      </c>
      <c r="T227">
        <v>130.95069866666668</v>
      </c>
      <c r="U227">
        <v>99.696277333333313</v>
      </c>
      <c r="X227" s="40" t="s">
        <v>6</v>
      </c>
      <c r="Y227" s="42">
        <f>'Highlanders vs Lowlanders'!X227</f>
        <v>126.90282453333332</v>
      </c>
      <c r="Z227" s="42">
        <f>'Highlanders vs Lowlanders'!Z227</f>
        <v>151.12684159999998</v>
      </c>
      <c r="AC227" s="43" t="s">
        <v>17</v>
      </c>
      <c r="AD227" s="42">
        <v>127.52637866666667</v>
      </c>
      <c r="AE227" s="42">
        <v>137.25924266666669</v>
      </c>
    </row>
    <row r="228" spans="1:31" x14ac:dyDescent="0.3">
      <c r="A228" t="s">
        <v>28</v>
      </c>
      <c r="B228">
        <v>82.235029333333316</v>
      </c>
      <c r="D228">
        <v>84.690517333333318</v>
      </c>
      <c r="E228">
        <v>131.61329066666667</v>
      </c>
      <c r="F228">
        <v>185.67083733333331</v>
      </c>
      <c r="G228">
        <v>103.82123733333333</v>
      </c>
      <c r="H228">
        <v>187.19306666666662</v>
      </c>
      <c r="I228">
        <v>197.59099733333329</v>
      </c>
      <c r="J228">
        <v>123.66868266666665</v>
      </c>
      <c r="K228">
        <v>124.28796799999998</v>
      </c>
      <c r="L228">
        <v>91.063093333333313</v>
      </c>
      <c r="M228">
        <v>102.39428266666667</v>
      </c>
      <c r="N228">
        <v>116.11166933333334</v>
      </c>
      <c r="O228">
        <v>132.56820266666668</v>
      </c>
      <c r="P228">
        <v>157.248672</v>
      </c>
      <c r="Q228">
        <v>131.70423466666665</v>
      </c>
      <c r="R228">
        <v>79.168917333333326</v>
      </c>
      <c r="S228">
        <v>144.49702399999995</v>
      </c>
      <c r="T228">
        <v>141.0628053333333</v>
      </c>
      <c r="U228">
        <v>201.21576533333331</v>
      </c>
      <c r="X228" s="40" t="s">
        <v>7</v>
      </c>
      <c r="Y228" s="42">
        <f>'Highlanders vs Lowlanders'!X228</f>
        <v>75.754186666666669</v>
      </c>
      <c r="Z228" s="42">
        <f>'Highlanders vs Lowlanders'!Z228</f>
        <v>80.196151466666649</v>
      </c>
      <c r="AC228" s="43" t="s">
        <v>2</v>
      </c>
      <c r="AD228" s="42">
        <v>89.444661333333329</v>
      </c>
      <c r="AE228" s="42">
        <v>83.300063999999992</v>
      </c>
    </row>
    <row r="229" spans="1:31" x14ac:dyDescent="0.3">
      <c r="A229" t="s">
        <v>29</v>
      </c>
      <c r="B229">
        <v>94.274282666666664</v>
      </c>
      <c r="C229">
        <v>106.62967466666665</v>
      </c>
      <c r="D229">
        <v>104.42103466666666</v>
      </c>
      <c r="E229">
        <v>107.09955199999997</v>
      </c>
      <c r="F229">
        <v>114.06109866666665</v>
      </c>
      <c r="G229">
        <v>82.811007999999987</v>
      </c>
      <c r="H229">
        <v>125.90763733333333</v>
      </c>
      <c r="I229">
        <v>128.39560533333335</v>
      </c>
      <c r="J229">
        <v>93.349685333333298</v>
      </c>
      <c r="K229">
        <v>86.054677333333331</v>
      </c>
      <c r="L229">
        <v>115.62663466666666</v>
      </c>
      <c r="M229">
        <v>87.14167466666666</v>
      </c>
      <c r="N229">
        <v>91.957376000000011</v>
      </c>
      <c r="O229">
        <v>109.94913066666666</v>
      </c>
      <c r="P229">
        <v>144.159232</v>
      </c>
      <c r="Q229">
        <v>168.08183466666668</v>
      </c>
      <c r="R229">
        <v>58.412031999999989</v>
      </c>
      <c r="S229">
        <v>56.528192000000004</v>
      </c>
      <c r="T229">
        <v>76.652799999999985</v>
      </c>
      <c r="U229">
        <v>95.859306666666669</v>
      </c>
      <c r="X229" s="40" t="s">
        <v>8</v>
      </c>
      <c r="Y229" s="42">
        <f>'Highlanders vs Lowlanders'!X229</f>
        <v>161.48276479999998</v>
      </c>
      <c r="Z229" s="42">
        <f>'Highlanders vs Lowlanders'!Z229</f>
        <v>182.06079360000001</v>
      </c>
      <c r="AC229" s="43" t="s">
        <v>3</v>
      </c>
      <c r="AD229" s="42">
        <v>127.50750933333329</v>
      </c>
      <c r="AE229" s="42">
        <v>120.80358577777777</v>
      </c>
    </row>
    <row r="230" spans="1:31" x14ac:dyDescent="0.3">
      <c r="A230" t="s">
        <v>30</v>
      </c>
      <c r="B230">
        <v>98.342943999999989</v>
      </c>
      <c r="C230">
        <v>135.06699733333329</v>
      </c>
      <c r="D230">
        <v>116.68764800000001</v>
      </c>
      <c r="E230">
        <v>177.70890666666668</v>
      </c>
      <c r="F230">
        <v>134.95006933333329</v>
      </c>
      <c r="G230">
        <v>60.770079999999993</v>
      </c>
      <c r="H230">
        <v>173.417216</v>
      </c>
      <c r="I230">
        <v>153.40303999999998</v>
      </c>
      <c r="J230">
        <v>94.793962666666658</v>
      </c>
      <c r="K230">
        <v>103.34919466666668</v>
      </c>
      <c r="L230">
        <v>156.22230399999998</v>
      </c>
      <c r="M230">
        <v>102.53935999999999</v>
      </c>
      <c r="N230">
        <v>67.800917333333331</v>
      </c>
      <c r="O230">
        <v>115.76305066666666</v>
      </c>
      <c r="P230">
        <v>150.32393599999997</v>
      </c>
      <c r="Q230">
        <v>117.36972799999998</v>
      </c>
      <c r="R230">
        <v>60.663978666666651</v>
      </c>
      <c r="S230">
        <v>150.14204799999999</v>
      </c>
      <c r="T230">
        <v>172.33887999999999</v>
      </c>
      <c r="U230">
        <v>130.28810666666666</v>
      </c>
      <c r="X230" s="40" t="s">
        <v>9</v>
      </c>
      <c r="Y230" s="42">
        <f>'Highlanders vs Lowlanders'!X230</f>
        <v>184.87182933333332</v>
      </c>
      <c r="Z230" s="42">
        <f>'Highlanders vs Lowlanders'!Z230</f>
        <v>153.56847146666664</v>
      </c>
      <c r="AC230" s="43" t="s">
        <v>4</v>
      </c>
      <c r="AD230" s="42">
        <v>106.39674666666666</v>
      </c>
      <c r="AE230" s="42">
        <v>127.63557333333334</v>
      </c>
    </row>
    <row r="231" spans="1:31" x14ac:dyDescent="0.3">
      <c r="A231" t="s">
        <v>31</v>
      </c>
      <c r="B231">
        <v>92.111114666666666</v>
      </c>
      <c r="C231">
        <v>122.36515199999997</v>
      </c>
      <c r="D231">
        <v>96.547882666666652</v>
      </c>
      <c r="E231">
        <v>72.177055999999979</v>
      </c>
      <c r="F231">
        <v>106.59719466666668</v>
      </c>
      <c r="G231">
        <v>73.225077333333317</v>
      </c>
      <c r="H231">
        <v>183.36042666666665</v>
      </c>
      <c r="I231">
        <v>127.16353066666667</v>
      </c>
      <c r="J231">
        <v>99.343328</v>
      </c>
      <c r="L231">
        <v>142.68680533333333</v>
      </c>
      <c r="M231">
        <v>100.51910399999998</v>
      </c>
      <c r="N231">
        <v>107.98084266666667</v>
      </c>
      <c r="O231">
        <v>96.095327999999981</v>
      </c>
      <c r="P231">
        <v>132.22824533333329</v>
      </c>
      <c r="Q231">
        <v>187.58282666666665</v>
      </c>
      <c r="R231">
        <v>76.877994666666666</v>
      </c>
      <c r="S231">
        <v>152.01289599999996</v>
      </c>
      <c r="T231">
        <v>129.01489066666664</v>
      </c>
      <c r="U231">
        <v>66.423765333333336</v>
      </c>
      <c r="X231" s="40" t="s">
        <v>10</v>
      </c>
      <c r="Y231" s="42">
        <f>'Highlanders vs Lowlanders'!X231</f>
        <v>97.088349866666661</v>
      </c>
      <c r="Z231" s="42">
        <f>'Highlanders vs Lowlanders'!Z231</f>
        <v>108.4520192</v>
      </c>
      <c r="AC231" s="43" t="s">
        <v>5</v>
      </c>
      <c r="AD231" s="42">
        <v>119.11498666666664</v>
      </c>
      <c r="AE231" s="42">
        <v>129.57694933333332</v>
      </c>
    </row>
    <row r="232" spans="1:31" x14ac:dyDescent="0.3">
      <c r="A232" t="s">
        <v>32</v>
      </c>
      <c r="B232">
        <v>78.45435733333332</v>
      </c>
      <c r="C232">
        <v>139.40199466666667</v>
      </c>
      <c r="D232">
        <v>115.29317333333331</v>
      </c>
      <c r="E232">
        <v>123.61887999999999</v>
      </c>
      <c r="F232">
        <v>153.47449599999999</v>
      </c>
      <c r="G232">
        <v>83.781077333333329</v>
      </c>
      <c r="H232">
        <v>153.2882773333333</v>
      </c>
      <c r="I232">
        <v>134.93924266666667</v>
      </c>
      <c r="J232">
        <v>107.158016</v>
      </c>
      <c r="K232">
        <v>86.461759999999998</v>
      </c>
      <c r="L232">
        <v>138.89097599999997</v>
      </c>
      <c r="M232">
        <v>77.09669333333332</v>
      </c>
      <c r="N232">
        <v>94.15518933333334</v>
      </c>
      <c r="O232">
        <v>127.41470933333332</v>
      </c>
      <c r="P232">
        <v>164.75804799999997</v>
      </c>
      <c r="Q232">
        <v>89.276693333333327</v>
      </c>
      <c r="R232">
        <v>78.644906666666657</v>
      </c>
      <c r="S232">
        <v>118.655936</v>
      </c>
      <c r="T232">
        <v>160.85828266666664</v>
      </c>
      <c r="U232">
        <v>94.616405333333319</v>
      </c>
      <c r="X232" s="40" t="s">
        <v>11</v>
      </c>
      <c r="Y232" s="42">
        <f>'Highlanders vs Lowlanders'!X232</f>
        <v>83.217224533333336</v>
      </c>
      <c r="Z232" s="42">
        <f>'Highlanders vs Lowlanders'!Z232</f>
        <v>87.96363519999997</v>
      </c>
      <c r="AC232" s="43" t="s">
        <v>6</v>
      </c>
      <c r="AD232" s="42">
        <v>127.25478399999997</v>
      </c>
      <c r="AE232" s="42">
        <v>146.13494399999999</v>
      </c>
    </row>
    <row r="233" spans="1:31" x14ac:dyDescent="0.3">
      <c r="A233" t="s">
        <v>33</v>
      </c>
      <c r="B233">
        <v>112.34398933333333</v>
      </c>
      <c r="C233">
        <v>132.03986133333331</v>
      </c>
      <c r="D233">
        <v>116.69197866666664</v>
      </c>
      <c r="E233">
        <v>106.92849066666665</v>
      </c>
      <c r="F233">
        <v>130.25779199999999</v>
      </c>
      <c r="G233">
        <v>72.584138666666661</v>
      </c>
      <c r="H233">
        <v>215.10421333333329</v>
      </c>
      <c r="I233">
        <v>173.43886933333329</v>
      </c>
      <c r="J233">
        <v>94.566602666666668</v>
      </c>
      <c r="K233">
        <v>81.36239999999998</v>
      </c>
      <c r="L233">
        <v>175.11050666666662</v>
      </c>
      <c r="M233">
        <v>126.6286933333333</v>
      </c>
      <c r="N233">
        <v>88.828469333333331</v>
      </c>
      <c r="O233">
        <v>133.62921599999999</v>
      </c>
      <c r="P233">
        <v>158.06500266666666</v>
      </c>
      <c r="Q233">
        <v>105.39110400000001</v>
      </c>
      <c r="R233">
        <v>50.079829333333336</v>
      </c>
      <c r="S233">
        <v>111.65757866666668</v>
      </c>
      <c r="T233">
        <v>86.730261333333317</v>
      </c>
      <c r="U233">
        <v>45.857429333333329</v>
      </c>
      <c r="X233" s="40" t="s">
        <v>12</v>
      </c>
      <c r="Y233" s="42">
        <f>'Highlanders vs Lowlanders'!X233</f>
        <v>144.79843839999998</v>
      </c>
      <c r="Z233" s="42">
        <f>'Highlanders vs Lowlanders'!Z233</f>
        <v>155.18337706666665</v>
      </c>
      <c r="AC233" s="43" t="s">
        <v>7</v>
      </c>
      <c r="AD233" s="42">
        <v>74.634709333333333</v>
      </c>
      <c r="AE233" s="42">
        <v>82.538175999999993</v>
      </c>
    </row>
    <row r="234" spans="1:31" x14ac:dyDescent="0.3">
      <c r="A234" t="s">
        <v>34</v>
      </c>
      <c r="B234">
        <v>77.867552000000003</v>
      </c>
      <c r="C234">
        <v>138.38861866666667</v>
      </c>
      <c r="D234">
        <v>101.76850133333333</v>
      </c>
      <c r="E234">
        <v>130.14735999999999</v>
      </c>
      <c r="F234">
        <v>121.741536</v>
      </c>
      <c r="G234">
        <v>96.303199999999975</v>
      </c>
      <c r="H234">
        <v>136.2557653333333</v>
      </c>
      <c r="I234">
        <v>151.29833599999998</v>
      </c>
      <c r="J234">
        <v>54.13333333333334</v>
      </c>
      <c r="K234">
        <v>107.81411199999999</v>
      </c>
      <c r="L234">
        <v>165.52674133333329</v>
      </c>
      <c r="M234">
        <v>87.433994666666649</v>
      </c>
      <c r="N234">
        <v>28.534762666666673</v>
      </c>
      <c r="O234">
        <v>107.30309333333329</v>
      </c>
      <c r="P234">
        <v>189.80012799999994</v>
      </c>
      <c r="Q234">
        <v>121.38858666666665</v>
      </c>
      <c r="R234">
        <v>74.444159999999997</v>
      </c>
      <c r="S234">
        <v>88.33693866666664</v>
      </c>
      <c r="T234">
        <v>146.41550933333332</v>
      </c>
      <c r="U234">
        <v>84.331071999999978</v>
      </c>
      <c r="X234" s="40" t="s">
        <v>13</v>
      </c>
      <c r="Y234" s="42">
        <f>'Highlanders vs Lowlanders'!X234</f>
        <v>118.62388906666665</v>
      </c>
      <c r="Z234" s="42">
        <f>'Highlanders vs Lowlanders'!Z234</f>
        <v>134.24503679999998</v>
      </c>
      <c r="AC234" s="43" t="s">
        <v>8</v>
      </c>
      <c r="AD234" s="42">
        <v>164.219808</v>
      </c>
      <c r="AE234" s="42">
        <v>170.04486399999999</v>
      </c>
    </row>
    <row r="235" spans="1:31" x14ac:dyDescent="0.3">
      <c r="A235" t="s">
        <v>35</v>
      </c>
      <c r="B235">
        <v>72.718389333333334</v>
      </c>
      <c r="C235">
        <v>118.66026666666667</v>
      </c>
      <c r="D235">
        <v>93.367007999999998</v>
      </c>
      <c r="E235">
        <v>116.12466133333331</v>
      </c>
      <c r="F235">
        <v>129.7013013333333</v>
      </c>
      <c r="G235">
        <v>52.968383999999993</v>
      </c>
      <c r="H235">
        <v>162.20511999999999</v>
      </c>
      <c r="I235">
        <v>124.26414933333331</v>
      </c>
      <c r="J235">
        <v>115.0528213333333</v>
      </c>
      <c r="K235">
        <v>87.037738666666669</v>
      </c>
      <c r="L235">
        <v>105.58598400000002</v>
      </c>
      <c r="M235">
        <v>100.64685866666666</v>
      </c>
      <c r="N235">
        <v>102.01534933333333</v>
      </c>
      <c r="O235">
        <v>75.548479999999984</v>
      </c>
      <c r="P235">
        <v>111.25482666666664</v>
      </c>
      <c r="Q235">
        <v>103.59387733333332</v>
      </c>
      <c r="R235">
        <v>93.776255999999989</v>
      </c>
      <c r="S235">
        <v>61.610229333333322</v>
      </c>
      <c r="T235">
        <v>49.291648000000002</v>
      </c>
      <c r="U235">
        <v>118.23153066666666</v>
      </c>
      <c r="X235" s="40" t="s">
        <v>14</v>
      </c>
      <c r="Y235" s="42">
        <f>'Highlanders vs Lowlanders'!X235</f>
        <v>108.15753386666668</v>
      </c>
      <c r="Z235" s="42">
        <f>'Highlanders vs Lowlanders'!Z235</f>
        <v>108.45028693333333</v>
      </c>
      <c r="AC235" s="43" t="s">
        <v>11</v>
      </c>
      <c r="AD235" s="42">
        <v>92.013313777777782</v>
      </c>
      <c r="AE235" s="42">
        <v>78.142549333333335</v>
      </c>
    </row>
    <row r="236" spans="1:31" x14ac:dyDescent="0.3">
      <c r="A236" t="s">
        <v>36</v>
      </c>
      <c r="B236">
        <v>80.032885333333326</v>
      </c>
      <c r="C236">
        <v>114.11090133333332</v>
      </c>
      <c r="D236">
        <v>100.80925866666664</v>
      </c>
      <c r="E236">
        <v>136.19080533333334</v>
      </c>
      <c r="F236">
        <v>170.36626133333334</v>
      </c>
      <c r="G236">
        <v>61.287594666666664</v>
      </c>
      <c r="H236">
        <v>177.9535893333333</v>
      </c>
      <c r="I236">
        <v>127.94521599999999</v>
      </c>
      <c r="J236">
        <v>137.18685866666667</v>
      </c>
      <c r="K236">
        <v>68.760159999999999</v>
      </c>
      <c r="L236">
        <v>124.26848</v>
      </c>
      <c r="M236">
        <v>129.82255999999995</v>
      </c>
      <c r="N236">
        <v>105.52318933333333</v>
      </c>
      <c r="O236">
        <v>147.19502933333331</v>
      </c>
      <c r="P236">
        <v>134.39357866666663</v>
      </c>
      <c r="Q236">
        <v>94.226645333333323</v>
      </c>
      <c r="R236">
        <v>83.772415999999993</v>
      </c>
      <c r="S236">
        <v>149.36036266666667</v>
      </c>
      <c r="T236">
        <v>59.754538666666654</v>
      </c>
      <c r="U236">
        <v>104.63756799999999</v>
      </c>
      <c r="X236" s="40" t="s">
        <v>15</v>
      </c>
      <c r="Y236" s="42">
        <f>'Highlanders vs Lowlanders'!X236</f>
        <v>137.61862613333332</v>
      </c>
      <c r="Z236" s="42">
        <f>'Highlanders vs Lowlanders'!Z236</f>
        <v>119.81525546666667</v>
      </c>
      <c r="AC236" s="43" t="s">
        <v>12</v>
      </c>
      <c r="AD236" s="42">
        <v>142.80713599999999</v>
      </c>
      <c r="AE236" s="42">
        <v>158.82689066666666</v>
      </c>
    </row>
    <row r="237" spans="1:31" x14ac:dyDescent="0.3">
      <c r="A237" t="s">
        <v>37</v>
      </c>
      <c r="B237">
        <v>98.628768000000008</v>
      </c>
      <c r="C237">
        <v>146.18598399999996</v>
      </c>
      <c r="D237">
        <v>183.08975999999998</v>
      </c>
      <c r="E237">
        <v>126.0765333333333</v>
      </c>
      <c r="F237">
        <v>129.90267733333332</v>
      </c>
      <c r="G237">
        <v>94.668373333333335</v>
      </c>
      <c r="H237">
        <v>165.73028266666662</v>
      </c>
      <c r="I237">
        <v>159.56341333333333</v>
      </c>
      <c r="J237">
        <v>98.371093333333306</v>
      </c>
      <c r="K237">
        <v>72.586303999999984</v>
      </c>
      <c r="L237">
        <v>151.74222933333334</v>
      </c>
      <c r="M237">
        <v>123.08620799999998</v>
      </c>
      <c r="N237">
        <v>93.349685333333326</v>
      </c>
      <c r="O237">
        <v>129.393824</v>
      </c>
      <c r="P237">
        <v>147.48301866666665</v>
      </c>
      <c r="Q237">
        <v>191.85719466666666</v>
      </c>
      <c r="R237">
        <v>119.51773866666665</v>
      </c>
      <c r="S237">
        <v>148.05683199999999</v>
      </c>
      <c r="T237">
        <v>140.88091733333334</v>
      </c>
      <c r="U237">
        <v>131.93376000000001</v>
      </c>
      <c r="X237" s="40" t="s">
        <v>16</v>
      </c>
      <c r="Y237" s="42">
        <f>'Highlanders vs Lowlanders'!X237</f>
        <v>148.37773439999998</v>
      </c>
      <c r="Z237" s="42">
        <f>'Highlanders vs Lowlanders'!Z237</f>
        <v>151.7763333333333</v>
      </c>
      <c r="AC237" s="43" t="s">
        <v>13</v>
      </c>
      <c r="AD237" s="42">
        <v>97.429482666666658</v>
      </c>
      <c r="AE237" s="42">
        <v>114.06434666666665</v>
      </c>
    </row>
    <row r="238" spans="1:31" x14ac:dyDescent="0.3">
      <c r="A238" t="s">
        <v>38</v>
      </c>
      <c r="B238">
        <v>85.916095999999996</v>
      </c>
      <c r="C238">
        <v>166.7285013333333</v>
      </c>
      <c r="D238">
        <v>131.60679466666664</v>
      </c>
      <c r="E238">
        <v>120.00710399999998</v>
      </c>
      <c r="F238">
        <v>144.97123200000001</v>
      </c>
      <c r="G238">
        <v>89.651296000000002</v>
      </c>
      <c r="H238">
        <v>194.76307200000002</v>
      </c>
      <c r="I238">
        <v>184.16376533333332</v>
      </c>
      <c r="J238">
        <v>110.86290133333333</v>
      </c>
      <c r="K238">
        <v>122.43877333333333</v>
      </c>
      <c r="L238">
        <v>107.54994133333329</v>
      </c>
      <c r="M238">
        <v>129.53023999999999</v>
      </c>
      <c r="N238">
        <v>131.89045333333334</v>
      </c>
      <c r="O238">
        <v>86.418453333333318</v>
      </c>
      <c r="P238">
        <v>179.19215999999997</v>
      </c>
      <c r="Q238">
        <v>94.91089066666666</v>
      </c>
      <c r="R238">
        <v>120.422848</v>
      </c>
      <c r="S238">
        <v>116.12466133333332</v>
      </c>
      <c r="T238">
        <v>149.88004266666664</v>
      </c>
      <c r="U238">
        <v>98.384085333333331</v>
      </c>
      <c r="X238" s="40" t="s">
        <v>18</v>
      </c>
      <c r="Y238" s="42">
        <f>'Highlanders vs Lowlanders'!X239</f>
        <v>72.616618666666668</v>
      </c>
      <c r="Z238" s="42">
        <f>'Highlanders vs Lowlanders'!Z239</f>
        <v>113.42015999999998</v>
      </c>
      <c r="AC238" s="43" t="s">
        <v>16</v>
      </c>
      <c r="AD238" s="42">
        <v>151.07169777777776</v>
      </c>
      <c r="AE238" s="42">
        <v>153.85435733333333</v>
      </c>
    </row>
    <row r="239" spans="1:31" x14ac:dyDescent="0.3">
      <c r="A239" t="s">
        <v>39</v>
      </c>
      <c r="B239">
        <v>95.372106666666653</v>
      </c>
      <c r="C239">
        <v>56.521695999999984</v>
      </c>
      <c r="D239">
        <v>194.42961066666663</v>
      </c>
      <c r="E239">
        <v>144.54682666666665</v>
      </c>
      <c r="F239">
        <v>184.20274133333331</v>
      </c>
      <c r="G239">
        <v>72.27882666666666</v>
      </c>
      <c r="H239">
        <v>179.53428266666668</v>
      </c>
      <c r="I239">
        <v>131.36644266666664</v>
      </c>
      <c r="J239">
        <v>81.799797333333316</v>
      </c>
      <c r="K239">
        <v>109.21941333333332</v>
      </c>
      <c r="L239">
        <v>186.16886399999996</v>
      </c>
      <c r="M239">
        <v>114.30794666666664</v>
      </c>
      <c r="N239">
        <v>111.36309333333334</v>
      </c>
      <c r="O239">
        <v>112.30717866666666</v>
      </c>
      <c r="Q239">
        <v>128.52119466666664</v>
      </c>
      <c r="R239">
        <v>85.058623999999995</v>
      </c>
      <c r="S239">
        <v>140.04076800000001</v>
      </c>
      <c r="T239">
        <v>85.088938666666678</v>
      </c>
      <c r="X239" s="40" t="s">
        <v>19</v>
      </c>
      <c r="Y239" s="42">
        <f>'Highlanders vs Lowlanders'!X240</f>
        <v>123.23431679999999</v>
      </c>
      <c r="Z239" s="42">
        <f>'Highlanders vs Lowlanders'!Z240</f>
        <v>141.31961386666666</v>
      </c>
      <c r="AA239" s="40"/>
      <c r="AC239" s="43" t="s">
        <v>18</v>
      </c>
      <c r="AD239" s="42">
        <v>70.414165333333329</v>
      </c>
      <c r="AE239" s="42">
        <v>85.593894399999996</v>
      </c>
    </row>
    <row r="240" spans="1:31" x14ac:dyDescent="0.3">
      <c r="A240" t="s">
        <v>40</v>
      </c>
      <c r="B240">
        <v>80.948821333333314</v>
      </c>
      <c r="C240">
        <v>181.20591999999996</v>
      </c>
      <c r="D240">
        <v>165.28855466666661</v>
      </c>
      <c r="E240">
        <v>124.677728</v>
      </c>
      <c r="F240">
        <v>126.19129599999994</v>
      </c>
      <c r="G240">
        <v>83.094666666666654</v>
      </c>
      <c r="H240">
        <v>192.32274133333331</v>
      </c>
      <c r="I240">
        <v>164.80351999999996</v>
      </c>
      <c r="J240">
        <v>114.03944533333333</v>
      </c>
      <c r="K240">
        <v>66.813525333333317</v>
      </c>
      <c r="L240">
        <v>206.18737066666662</v>
      </c>
      <c r="M240">
        <v>174.4782293333333</v>
      </c>
      <c r="N240">
        <v>100.12501333333333</v>
      </c>
      <c r="O240">
        <v>123.76179199999999</v>
      </c>
      <c r="P240">
        <v>146.03657599999997</v>
      </c>
      <c r="Q240">
        <v>166.37555199999997</v>
      </c>
      <c r="R240">
        <v>158.3291733333333</v>
      </c>
      <c r="S240">
        <v>153.01544533333328</v>
      </c>
      <c r="T240">
        <v>103.60686933333334</v>
      </c>
      <c r="U240">
        <v>95.170730666666685</v>
      </c>
      <c r="X240" s="40" t="s">
        <v>20</v>
      </c>
      <c r="Y240" s="42">
        <f>'Highlanders vs Lowlanders'!X241</f>
        <v>121.3504768</v>
      </c>
      <c r="Z240" s="42">
        <f>'Highlanders vs Lowlanders'!Z241</f>
        <v>107.84226133333331</v>
      </c>
      <c r="AC240" s="43" t="s">
        <v>19</v>
      </c>
      <c r="AD240" s="42">
        <v>105.56340266666666</v>
      </c>
      <c r="AE240" s="42">
        <v>125.29917866666665</v>
      </c>
    </row>
    <row r="241" spans="1:31" x14ac:dyDescent="0.3">
      <c r="A241" t="s">
        <v>41</v>
      </c>
      <c r="B241">
        <v>78.649237333333332</v>
      </c>
      <c r="C241">
        <v>124.274976</v>
      </c>
      <c r="D241">
        <v>142.91199999999998</v>
      </c>
      <c r="E241">
        <v>151.51270399999996</v>
      </c>
      <c r="F241">
        <v>102.81435733333331</v>
      </c>
      <c r="G241">
        <v>64.591893333333331</v>
      </c>
      <c r="H241">
        <v>168.83970133333332</v>
      </c>
      <c r="I241">
        <v>213.88513066666664</v>
      </c>
      <c r="J241">
        <v>119.77108266666667</v>
      </c>
      <c r="K241">
        <v>79.786037333333326</v>
      </c>
      <c r="L241">
        <v>216.72821333333326</v>
      </c>
      <c r="M241">
        <v>132.32785066666665</v>
      </c>
      <c r="N241">
        <v>101.43503999999999</v>
      </c>
      <c r="O241">
        <v>130.16035200000002</v>
      </c>
      <c r="P241">
        <v>175.05420799999999</v>
      </c>
      <c r="Q241">
        <v>105.11394133333333</v>
      </c>
      <c r="R241">
        <v>106.65132799999999</v>
      </c>
      <c r="S241">
        <v>142.05885866666665</v>
      </c>
      <c r="T241">
        <v>144.49269333333334</v>
      </c>
      <c r="U241">
        <v>105.11394133333333</v>
      </c>
      <c r="X241" s="40" t="s">
        <v>21</v>
      </c>
      <c r="Y241" s="42">
        <f>'Highlanders vs Lowlanders'!X242</f>
        <v>103.3435648</v>
      </c>
      <c r="Z241" s="42">
        <f>'Highlanders vs Lowlanders'!Z242</f>
        <v>107.53153600000002</v>
      </c>
      <c r="AC241" s="43" t="s">
        <v>20</v>
      </c>
      <c r="AD241" s="42">
        <v>117.328896</v>
      </c>
      <c r="AE241" s="42">
        <v>126.87987199999998</v>
      </c>
    </row>
    <row r="242" spans="1:31" x14ac:dyDescent="0.3">
      <c r="A242" t="s">
        <v>42</v>
      </c>
      <c r="B242">
        <v>71.609738666666644</v>
      </c>
      <c r="C242">
        <v>39.699221333333334</v>
      </c>
      <c r="D242">
        <v>59.42540799999999</v>
      </c>
      <c r="E242">
        <v>113.93334399999999</v>
      </c>
      <c r="F242">
        <v>128.28300799999997</v>
      </c>
      <c r="G242">
        <v>66.016682666666668</v>
      </c>
      <c r="H242">
        <v>210.68476799999999</v>
      </c>
      <c r="I242">
        <v>155.61384533333333</v>
      </c>
      <c r="J242">
        <v>79.647456000000005</v>
      </c>
      <c r="K242">
        <v>102.43325866666666</v>
      </c>
      <c r="L242">
        <v>128.53202133333332</v>
      </c>
      <c r="M242">
        <v>107.63438933333332</v>
      </c>
      <c r="N242">
        <v>93.304213333333337</v>
      </c>
      <c r="O242">
        <v>137.42504533333334</v>
      </c>
      <c r="P242">
        <v>158.79038933333331</v>
      </c>
      <c r="Q242">
        <v>80.801578666666671</v>
      </c>
      <c r="R242">
        <v>104.832448</v>
      </c>
      <c r="S242">
        <v>105.15075199999997</v>
      </c>
      <c r="T242">
        <v>150.14421333333334</v>
      </c>
      <c r="U242">
        <v>109.87334399999997</v>
      </c>
      <c r="W242" s="40"/>
      <c r="X242" s="40" t="s">
        <v>60</v>
      </c>
      <c r="Y242" s="40" t="s">
        <v>60</v>
      </c>
      <c r="Z242" s="40" t="s">
        <v>60</v>
      </c>
      <c r="AC242" s="41" t="s">
        <v>61</v>
      </c>
      <c r="AD242" s="41" t="s">
        <v>61</v>
      </c>
      <c r="AE242" s="41" t="s">
        <v>61</v>
      </c>
    </row>
    <row r="243" spans="1:31" x14ac:dyDescent="0.3">
      <c r="A243" t="s">
        <v>43</v>
      </c>
      <c r="B243">
        <v>85.279487999999986</v>
      </c>
      <c r="C243">
        <v>144.25883733333333</v>
      </c>
      <c r="D243">
        <v>169.56292266666668</v>
      </c>
      <c r="E243">
        <v>112.52804266666662</v>
      </c>
      <c r="F243">
        <v>117.08606933333331</v>
      </c>
      <c r="G243">
        <v>84.079893333333331</v>
      </c>
      <c r="H243">
        <v>147.65841066666664</v>
      </c>
      <c r="I243">
        <v>164.56533333333334</v>
      </c>
      <c r="J243">
        <v>95.512853333333311</v>
      </c>
      <c r="K243">
        <v>81.773813333333322</v>
      </c>
      <c r="L243">
        <v>138.53369599999999</v>
      </c>
      <c r="M243">
        <v>101.62558933333329</v>
      </c>
      <c r="N243">
        <v>108.87512533333333</v>
      </c>
      <c r="O243">
        <v>168.02986666666663</v>
      </c>
      <c r="P243">
        <v>138.53369599999999</v>
      </c>
      <c r="Q243">
        <v>81.830111999999986</v>
      </c>
      <c r="R243">
        <v>47.637333333333324</v>
      </c>
      <c r="S243">
        <v>92.708746666666656</v>
      </c>
      <c r="T243">
        <v>72.802837333333315</v>
      </c>
      <c r="U243">
        <v>116.86304</v>
      </c>
      <c r="X243" s="48" t="s">
        <v>17</v>
      </c>
      <c r="Y243" s="49">
        <f>'Highlanders vs Lowlanders'!X259</f>
        <v>6.6055399729032356</v>
      </c>
      <c r="Z243" s="49">
        <f>'Highlanders vs Lowlanders'!Z259</f>
        <v>19.401784658584518</v>
      </c>
      <c r="AC243" s="48" t="s">
        <v>9</v>
      </c>
      <c r="AD243" s="49">
        <v>6.8562344959449559</v>
      </c>
      <c r="AE243" s="49">
        <v>8.3325830735193449</v>
      </c>
    </row>
    <row r="244" spans="1:31" x14ac:dyDescent="0.3">
      <c r="A244" t="s">
        <v>44</v>
      </c>
      <c r="B244">
        <v>69.788693333333327</v>
      </c>
      <c r="C244">
        <v>112.98059733333332</v>
      </c>
      <c r="D244">
        <v>88.094421333333315</v>
      </c>
      <c r="E244">
        <v>75.533322666666649</v>
      </c>
      <c r="F244">
        <v>142.74093866666666</v>
      </c>
      <c r="G244">
        <v>89.913301333333337</v>
      </c>
      <c r="H244">
        <v>144.21336533333331</v>
      </c>
      <c r="I244">
        <v>179.62306133333331</v>
      </c>
      <c r="J244">
        <v>95.43057066666664</v>
      </c>
      <c r="K244">
        <v>70.364671999999999</v>
      </c>
      <c r="L244">
        <v>98.007317333333333</v>
      </c>
      <c r="M244">
        <v>107.01510399999999</v>
      </c>
      <c r="N244">
        <v>124.72103466666667</v>
      </c>
      <c r="O244">
        <v>127.17868799999999</v>
      </c>
      <c r="P244">
        <v>134.82664533333332</v>
      </c>
      <c r="Q244">
        <v>71.122538666666657</v>
      </c>
      <c r="S244">
        <v>129.06036266666666</v>
      </c>
      <c r="T244">
        <v>119.39214933333332</v>
      </c>
      <c r="U244">
        <v>92.54201599999999</v>
      </c>
      <c r="X244" s="52" t="s">
        <v>2</v>
      </c>
      <c r="Y244" s="53">
        <f>'Highlanders vs Lowlanders'!X244</f>
        <v>6.3309029157824197</v>
      </c>
      <c r="Z244" s="53">
        <f>'Highlanders vs Lowlanders'!Z244</f>
        <v>3.772889040873932</v>
      </c>
      <c r="AC244" s="48" t="s">
        <v>10</v>
      </c>
      <c r="AD244" s="49">
        <v>7.2958054814823532</v>
      </c>
      <c r="AE244" s="49">
        <v>3.9625319884516026</v>
      </c>
    </row>
    <row r="245" spans="1:31" x14ac:dyDescent="0.3">
      <c r="A245" t="s">
        <v>45</v>
      </c>
      <c r="B245">
        <v>47.804063999999997</v>
      </c>
      <c r="C245">
        <v>142.96396799999997</v>
      </c>
      <c r="D245">
        <v>138.69393066666666</v>
      </c>
      <c r="E245">
        <v>119.92265599999999</v>
      </c>
      <c r="F245">
        <v>143.58974933333332</v>
      </c>
      <c r="G245">
        <v>74.169162666666665</v>
      </c>
      <c r="H245">
        <v>136.01757866666665</v>
      </c>
      <c r="I245">
        <v>210.67177599999997</v>
      </c>
      <c r="J245">
        <v>95.079786666666649</v>
      </c>
      <c r="K245">
        <v>81.728341333333319</v>
      </c>
      <c r="L245">
        <v>142.190944</v>
      </c>
      <c r="M245">
        <v>144.51651199999998</v>
      </c>
      <c r="N245">
        <v>112.45225599999999</v>
      </c>
      <c r="O245">
        <v>125.29917866666665</v>
      </c>
      <c r="P245">
        <v>134.68373333333332</v>
      </c>
      <c r="Q245">
        <v>102.32932266666666</v>
      </c>
      <c r="R245">
        <v>31.345365333333326</v>
      </c>
      <c r="S245">
        <v>147.19286399999999</v>
      </c>
      <c r="T245">
        <v>119.92049066666667</v>
      </c>
      <c r="U245">
        <v>92.325482666666659</v>
      </c>
      <c r="X245" s="40" t="s">
        <v>3</v>
      </c>
      <c r="Y245" s="42">
        <f>'Highlanders vs Lowlanders'!X245</f>
        <v>19.202797497745621</v>
      </c>
      <c r="Z245" s="42">
        <f>'Highlanders vs Lowlanders'!Z245</f>
        <v>22.182210810586792</v>
      </c>
      <c r="AC245" s="48" t="s">
        <v>21</v>
      </c>
      <c r="AD245" s="49">
        <v>10.919449088106722</v>
      </c>
      <c r="AE245" s="49">
        <v>18.158529565912069</v>
      </c>
    </row>
    <row r="246" spans="1:31" x14ac:dyDescent="0.3">
      <c r="X246" s="40" t="s">
        <v>4</v>
      </c>
      <c r="Y246" s="42">
        <f>'Highlanders vs Lowlanders'!X246</f>
        <v>20.022249282265587</v>
      </c>
      <c r="Z246" s="42">
        <f>'Highlanders vs Lowlanders'!Z246</f>
        <v>17.224185960512902</v>
      </c>
      <c r="AC246" s="52" t="s">
        <v>14</v>
      </c>
      <c r="AD246" s="53">
        <v>10.260573467689898</v>
      </c>
      <c r="AE246" s="53">
        <v>5.6132272371710377</v>
      </c>
    </row>
    <row r="247" spans="1:31" x14ac:dyDescent="0.3">
      <c r="X247" s="40" t="s">
        <v>5</v>
      </c>
      <c r="Y247" s="42">
        <f>'Highlanders vs Lowlanders'!X247</f>
        <v>12.086736753234778</v>
      </c>
      <c r="Z247" s="42">
        <f>'Highlanders vs Lowlanders'!Z247</f>
        <v>4.433198498474038</v>
      </c>
      <c r="AC247" s="52" t="s">
        <v>15</v>
      </c>
      <c r="AD247" s="53">
        <v>7.3674153825513971</v>
      </c>
      <c r="AE247" s="53">
        <v>4.9797408811205059</v>
      </c>
    </row>
    <row r="248" spans="1:31" x14ac:dyDescent="0.3">
      <c r="X248" s="40" t="s">
        <v>6</v>
      </c>
      <c r="Y248" s="42">
        <f>'Highlanders vs Lowlanders'!X248</f>
        <v>7.7711876817034824</v>
      </c>
      <c r="Z248" s="42">
        <f>'Highlanders vs Lowlanders'!Z248</f>
        <v>11.345282119851927</v>
      </c>
      <c r="AC248" s="43" t="s">
        <v>17</v>
      </c>
      <c r="AD248" s="42">
        <v>13.730506037463387</v>
      </c>
      <c r="AE248" s="42">
        <v>16.597846259728012</v>
      </c>
    </row>
    <row r="249" spans="1:31" x14ac:dyDescent="0.3">
      <c r="X249" s="40" t="s">
        <v>7</v>
      </c>
      <c r="Y249" s="42">
        <f>'Highlanders vs Lowlanders'!X249</f>
        <v>4.9584574079705304</v>
      </c>
      <c r="Z249" s="42">
        <f>'Highlanders vs Lowlanders'!Z249</f>
        <v>6.0310194267487311</v>
      </c>
      <c r="AC249" s="43" t="s">
        <v>2</v>
      </c>
      <c r="AD249" s="42">
        <v>5.2747789175428288</v>
      </c>
      <c r="AE249" s="42">
        <v>5.6687096491845361</v>
      </c>
    </row>
    <row r="250" spans="1:31" x14ac:dyDescent="0.3">
      <c r="X250" s="40" t="s">
        <v>8</v>
      </c>
      <c r="Y250" s="42">
        <f>'Highlanders vs Lowlanders'!X250</f>
        <v>13.440205102595623</v>
      </c>
      <c r="Z250" s="42">
        <f>'Highlanders vs Lowlanders'!Z250</f>
        <v>5.2753834910879736</v>
      </c>
      <c r="AC250" s="43" t="s">
        <v>3</v>
      </c>
      <c r="AD250" s="42">
        <v>4.572607147480908</v>
      </c>
      <c r="AE250" s="42">
        <v>13.755581270513645</v>
      </c>
    </row>
    <row r="251" spans="1:31" x14ac:dyDescent="0.3">
      <c r="X251" s="40" t="s">
        <v>9</v>
      </c>
      <c r="Y251" s="42">
        <f>'Highlanders vs Lowlanders'!X251</f>
        <v>11.839218460949391</v>
      </c>
      <c r="Z251" s="42">
        <f>'Highlanders vs Lowlanders'!Z251</f>
        <v>10.601223877140074</v>
      </c>
      <c r="AC251" s="43" t="s">
        <v>4</v>
      </c>
      <c r="AD251" s="42">
        <v>3.7261596603518181</v>
      </c>
      <c r="AE251" s="42">
        <v>13.894318996349844</v>
      </c>
    </row>
    <row r="252" spans="1:31" x14ac:dyDescent="0.3">
      <c r="X252" s="40" t="s">
        <v>10</v>
      </c>
      <c r="Y252" s="42">
        <f>'Highlanders vs Lowlanders'!X252</f>
        <v>6.4341118014665275</v>
      </c>
      <c r="Z252" s="42">
        <f>'Highlanders vs Lowlanders'!Z252</f>
        <v>9.1506521062452997</v>
      </c>
      <c r="AC252" s="43" t="s">
        <v>5</v>
      </c>
      <c r="AD252" s="42">
        <v>12.031940144925997</v>
      </c>
      <c r="AE252" s="42">
        <v>6.9311875447814</v>
      </c>
    </row>
    <row r="253" spans="1:31" x14ac:dyDescent="0.3">
      <c r="X253" s="40" t="s">
        <v>11</v>
      </c>
      <c r="Y253" s="42">
        <f>'Highlanders vs Lowlanders'!X253</f>
        <v>5.2465099309564618</v>
      </c>
      <c r="Z253" s="42">
        <f>'Highlanders vs Lowlanders'!Z253</f>
        <v>11.603676519382759</v>
      </c>
      <c r="AC253" s="43" t="s">
        <v>6</v>
      </c>
      <c r="AD253" s="42">
        <v>5.7588429953294158</v>
      </c>
      <c r="AE253" s="42">
        <v>12.328732071814921</v>
      </c>
    </row>
    <row r="254" spans="1:31" x14ac:dyDescent="0.3">
      <c r="X254" s="40" t="s">
        <v>12</v>
      </c>
      <c r="Y254" s="42">
        <f>'Highlanders vs Lowlanders'!X254</f>
        <v>19.588190168066273</v>
      </c>
      <c r="Z254" s="42">
        <f>'Highlanders vs Lowlanders'!Z254</f>
        <v>18.436410065101342</v>
      </c>
      <c r="AC254" s="43" t="s">
        <v>7</v>
      </c>
      <c r="AD254" s="42">
        <v>5.5374931961354683</v>
      </c>
      <c r="AE254" s="42">
        <v>4.7235989634089792</v>
      </c>
    </row>
    <row r="255" spans="1:31" x14ac:dyDescent="0.3">
      <c r="X255" s="40" t="s">
        <v>13</v>
      </c>
      <c r="Y255" s="42">
        <f>'Highlanders vs Lowlanders'!X255</f>
        <v>8.3746691720905542</v>
      </c>
      <c r="Z255" s="42">
        <f>'Highlanders vs Lowlanders'!Z255</f>
        <v>10.446301772657282</v>
      </c>
      <c r="AC255" s="43" t="s">
        <v>8</v>
      </c>
      <c r="AD255" s="42">
        <v>11.35314696974317</v>
      </c>
      <c r="AE255" s="42">
        <v>9.8244014115543816</v>
      </c>
    </row>
    <row r="256" spans="1:31" x14ac:dyDescent="0.3">
      <c r="X256" s="40" t="s">
        <v>14</v>
      </c>
      <c r="Y256" s="42">
        <f>'Highlanders vs Lowlanders'!X256</f>
        <v>5.2873537290429571</v>
      </c>
      <c r="Z256" s="42">
        <f>'Highlanders vs Lowlanders'!Z256</f>
        <v>6.5720319975646531</v>
      </c>
      <c r="AC256" s="43" t="s">
        <v>11</v>
      </c>
      <c r="AD256" s="42">
        <v>4.4071564135280248</v>
      </c>
      <c r="AE256" s="42">
        <v>12.774083697047455</v>
      </c>
    </row>
    <row r="257" spans="24:31" x14ac:dyDescent="0.3">
      <c r="X257" s="40" t="s">
        <v>15</v>
      </c>
      <c r="Y257" s="42">
        <f>'Highlanders vs Lowlanders'!X257</f>
        <v>7.878032658799099</v>
      </c>
      <c r="Z257" s="42">
        <f>'Highlanders vs Lowlanders'!Z257</f>
        <v>10.071478919985386</v>
      </c>
      <c r="AC257" s="43" t="s">
        <v>12</v>
      </c>
      <c r="AD257" s="42">
        <v>9.6105095659858719</v>
      </c>
      <c r="AE257" s="42">
        <v>15.872747616343595</v>
      </c>
    </row>
    <row r="258" spans="24:31" x14ac:dyDescent="0.3">
      <c r="X258" s="40" t="s">
        <v>16</v>
      </c>
      <c r="Y258" s="42">
        <f>'Highlanders vs Lowlanders'!X258</f>
        <v>8.0253361257315721</v>
      </c>
      <c r="Z258" s="42">
        <f>'Highlanders vs Lowlanders'!Z258</f>
        <v>9.5967228637819719</v>
      </c>
      <c r="AC258" s="43" t="s">
        <v>13</v>
      </c>
      <c r="AD258" s="42">
        <v>6.0114436783275735</v>
      </c>
      <c r="AE258" s="42">
        <v>10.714253827801626</v>
      </c>
    </row>
    <row r="259" spans="24:31" x14ac:dyDescent="0.3">
      <c r="X259" s="40" t="s">
        <v>18</v>
      </c>
      <c r="Y259" s="42">
        <f>'Highlanders vs Lowlanders'!X260</f>
        <v>19.415419444578937</v>
      </c>
      <c r="Z259" s="42">
        <f>'Highlanders vs Lowlanders'!Z260</f>
        <v>13.759365959163723</v>
      </c>
      <c r="AC259" s="43" t="s">
        <v>16</v>
      </c>
      <c r="AD259" s="42">
        <v>9.4088206245658057</v>
      </c>
      <c r="AE259" s="42">
        <v>7.4352220198052397</v>
      </c>
    </row>
    <row r="260" spans="24:31" x14ac:dyDescent="0.3">
      <c r="X260" s="40" t="s">
        <v>19</v>
      </c>
      <c r="Y260" s="42">
        <f>'Highlanders vs Lowlanders'!X261</f>
        <v>10.538367802240229</v>
      </c>
      <c r="Z260" s="42">
        <f>'Highlanders vs Lowlanders'!Z261</f>
        <v>6.6455146642118557</v>
      </c>
      <c r="AC260" s="43" t="s">
        <v>18</v>
      </c>
      <c r="AD260" s="42">
        <v>5.6149394582337404</v>
      </c>
      <c r="AE260" s="42">
        <v>16.87305589053808</v>
      </c>
    </row>
    <row r="261" spans="24:31" x14ac:dyDescent="0.3">
      <c r="X261" s="40" t="s">
        <v>20</v>
      </c>
      <c r="Y261" s="42">
        <f>'Highlanders vs Lowlanders'!X262</f>
        <v>13.651730026301387</v>
      </c>
      <c r="Z261" s="42">
        <f>'Highlanders vs Lowlanders'!Z262</f>
        <v>16.892023500381541</v>
      </c>
      <c r="AC261" s="43" t="s">
        <v>19</v>
      </c>
      <c r="AD261" s="42">
        <v>14.627476472476323</v>
      </c>
      <c r="AE261" s="42">
        <v>12.210909981223759</v>
      </c>
    </row>
    <row r="262" spans="24:31" x14ac:dyDescent="0.3">
      <c r="X262" s="40" t="s">
        <v>21</v>
      </c>
      <c r="Y262" s="42">
        <f>'Highlanders vs Lowlanders'!X263</f>
        <v>4.8302176427652075</v>
      </c>
      <c r="Z262" s="42">
        <f>'Highlanders vs Lowlanders'!Z263</f>
        <v>8.3681387273338306</v>
      </c>
      <c r="AC262" s="43" t="s">
        <v>20</v>
      </c>
      <c r="AD262" s="42">
        <v>17.676583740244947</v>
      </c>
      <c r="AE262" s="42">
        <v>13.669330700385258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77BDE-3E63-4188-9C22-6C4945E08E53}">
  <dimension ref="A1:X42"/>
  <sheetViews>
    <sheetView zoomScale="55" zoomScaleNormal="55" workbookViewId="0">
      <selection activeCell="F33" sqref="F33"/>
    </sheetView>
  </sheetViews>
  <sheetFormatPr defaultRowHeight="14.4" x14ac:dyDescent="0.3"/>
  <cols>
    <col min="1" max="1" width="16.33203125" bestFit="1" customWidth="1"/>
    <col min="2" max="2" width="13.6640625" bestFit="1" customWidth="1"/>
    <col min="3" max="3" width="13.109375" bestFit="1" customWidth="1"/>
    <col min="4" max="4" width="13.6640625" bestFit="1" customWidth="1"/>
    <col min="5" max="5" width="13.44140625" bestFit="1" customWidth="1"/>
    <col min="6" max="6" width="12.109375" bestFit="1" customWidth="1"/>
    <col min="7" max="7" width="12.5546875" bestFit="1" customWidth="1"/>
    <col min="8" max="9" width="13.109375" bestFit="1" customWidth="1"/>
    <col min="10" max="10" width="12.88671875" bestFit="1" customWidth="1"/>
    <col min="11" max="11" width="13.109375" bestFit="1" customWidth="1"/>
    <col min="12" max="12" width="12.5546875" bestFit="1" customWidth="1"/>
    <col min="13" max="13" width="13.109375" bestFit="1" customWidth="1"/>
    <col min="14" max="14" width="12.5546875" bestFit="1" customWidth="1"/>
    <col min="15" max="17" width="12.44140625" bestFit="1" customWidth="1"/>
    <col min="18" max="18" width="13.5546875" bestFit="1" customWidth="1"/>
    <col min="19" max="19" width="13.88671875" bestFit="1" customWidth="1"/>
    <col min="20" max="20" width="13.44140625" bestFit="1" customWidth="1"/>
    <col min="21" max="21" width="13.109375" bestFit="1" customWidth="1"/>
    <col min="22" max="23" width="13.44140625" bestFit="1" customWidth="1"/>
    <col min="24" max="24" width="13.109375" bestFit="1" customWidth="1"/>
  </cols>
  <sheetData>
    <row r="1" spans="1:14" x14ac:dyDescent="0.3">
      <c r="A1" t="s">
        <v>117</v>
      </c>
      <c r="B1" t="s">
        <v>118</v>
      </c>
      <c r="C1" t="s">
        <v>119</v>
      </c>
      <c r="D1" t="s">
        <v>120</v>
      </c>
      <c r="E1" t="s">
        <v>121</v>
      </c>
      <c r="G1" t="s">
        <v>118</v>
      </c>
      <c r="H1" t="s">
        <v>119</v>
      </c>
      <c r="I1" t="s">
        <v>120</v>
      </c>
      <c r="J1" t="s">
        <v>121</v>
      </c>
      <c r="L1" t="s">
        <v>22</v>
      </c>
      <c r="M1">
        <v>19.98</v>
      </c>
      <c r="N1">
        <v>17.85857142857143</v>
      </c>
    </row>
    <row r="2" spans="1:14" x14ac:dyDescent="0.3">
      <c r="A2" s="40" t="s">
        <v>4</v>
      </c>
      <c r="B2">
        <f>AVERAGE('Muscle sampling info'!T32:T36)</f>
        <v>0.1759</v>
      </c>
      <c r="C2">
        <f>AVERAGE('Muscle sampling info'!T24:T28)</f>
        <v>6.0539999999999997E-2</v>
      </c>
      <c r="D2">
        <f>AVERAGE('Muscle sampling info'!T14:T20)</f>
        <v>7.4142857142857149E-2</v>
      </c>
      <c r="E2">
        <f>AVERAGE('Muscle sampling info'!T4:T10)</f>
        <v>6.1414285714285706E-2</v>
      </c>
      <c r="G2" s="68">
        <f>B2/20.926</f>
        <v>8.4058109528815841E-3</v>
      </c>
      <c r="H2" s="68">
        <f>C2/19.784</f>
        <v>3.0600485240598464E-3</v>
      </c>
      <c r="I2" s="68">
        <f>D2/21.33</f>
        <v>3.4759895519389196E-3</v>
      </c>
      <c r="J2" s="68">
        <f>E2/17.858</f>
        <v>3.4390349263235358E-3</v>
      </c>
      <c r="L2" t="s">
        <v>23</v>
      </c>
      <c r="M2">
        <v>20.47</v>
      </c>
    </row>
    <row r="3" spans="1:14" x14ac:dyDescent="0.3">
      <c r="A3" s="40" t="s">
        <v>5</v>
      </c>
      <c r="B3">
        <f>AVERAGE('Muscle sampling info'!AA32:AA36)</f>
        <v>7.3860000000000009E-2</v>
      </c>
      <c r="C3">
        <f>AVERAGE('Muscle sampling info'!AA24:AA28)</f>
        <v>5.9959999999999999E-2</v>
      </c>
      <c r="D3">
        <f>AVERAGE('Muscle sampling info'!AA14:AA20)</f>
        <v>7.5185714285714286E-2</v>
      </c>
      <c r="E3">
        <f>AVERAGE('Muscle sampling info'!AA4:AA10)</f>
        <v>5.6742857142857143E-2</v>
      </c>
      <c r="G3" s="68">
        <f t="shared" ref="G3:G17" si="0">B3/20.926</f>
        <v>3.5295804262639786E-3</v>
      </c>
      <c r="H3" s="68">
        <f t="shared" ref="H3:H17" si="1">C3/19.784</f>
        <v>3.0307319045693492E-3</v>
      </c>
      <c r="I3" s="68">
        <f t="shared" ref="I3:I17" si="2">D3/21.33</f>
        <v>3.5248811198178289E-3</v>
      </c>
      <c r="J3" s="68">
        <f t="shared" ref="J3:J17" si="3">E3/17.858</f>
        <v>3.1774474825208387E-3</v>
      </c>
      <c r="L3" t="s">
        <v>24</v>
      </c>
      <c r="M3">
        <v>17.940000000000001</v>
      </c>
    </row>
    <row r="4" spans="1:14" x14ac:dyDescent="0.3">
      <c r="A4" s="40" t="s">
        <v>7</v>
      </c>
      <c r="B4">
        <f>AVERAGE('Muscle sampling info'!AB32:AB36)</f>
        <v>7.2899999999999993E-2</v>
      </c>
      <c r="C4">
        <f>AVERAGE('Muscle sampling info'!AB24:AB28)</f>
        <v>6.0979999999999999E-2</v>
      </c>
      <c r="D4">
        <f>AVERAGE('Muscle sampling info'!AB14:AB20)</f>
        <v>7.1457142857142858E-2</v>
      </c>
      <c r="E4">
        <f>AVERAGE('Muscle sampling info'!AB4:AB10)</f>
        <v>7.4328571428571424E-2</v>
      </c>
      <c r="G4" s="68">
        <f t="shared" si="0"/>
        <v>3.4837044824620089E-3</v>
      </c>
      <c r="H4" s="68">
        <f t="shared" si="1"/>
        <v>3.0822887181560857E-3</v>
      </c>
      <c r="I4" s="68">
        <f t="shared" si="2"/>
        <v>3.3500770209630971E-3</v>
      </c>
      <c r="J4" s="68">
        <f t="shared" si="3"/>
        <v>4.1622002143897087E-3</v>
      </c>
      <c r="L4" t="s">
        <v>25</v>
      </c>
      <c r="M4">
        <v>19.23</v>
      </c>
    </row>
    <row r="5" spans="1:14" x14ac:dyDescent="0.3">
      <c r="A5" s="40" t="s">
        <v>8</v>
      </c>
      <c r="B5">
        <f>AVERAGE('Muscle sampling info'!Q32:Q36)</f>
        <v>0.10500000000000001</v>
      </c>
      <c r="C5">
        <f>AVERAGE('Muscle sampling info'!Q24:Q28)</f>
        <v>9.8619999999999999E-2</v>
      </c>
      <c r="D5">
        <f>AVERAGE('Muscle sampling info'!Q14:Q20)</f>
        <v>0.10501428571428571</v>
      </c>
      <c r="E5">
        <f>AVERAGE('Muscle sampling info'!Q4:Q10)</f>
        <v>0.10714285714285712</v>
      </c>
      <c r="G5" s="68">
        <f t="shared" si="0"/>
        <v>5.0176813533403426E-3</v>
      </c>
      <c r="H5" s="68">
        <f t="shared" si="1"/>
        <v>4.9848362312980192E-3</v>
      </c>
      <c r="I5" s="68">
        <f t="shared" si="2"/>
        <v>4.9233139106556831E-3</v>
      </c>
      <c r="J5" s="68">
        <f t="shared" si="3"/>
        <v>5.9997120138233348E-3</v>
      </c>
      <c r="L5" t="s">
        <v>26</v>
      </c>
      <c r="M5">
        <v>19.3</v>
      </c>
    </row>
    <row r="6" spans="1:14" x14ac:dyDescent="0.3">
      <c r="A6" s="40" t="s">
        <v>9</v>
      </c>
      <c r="B6">
        <f>AVERAGE('Muscle sampling info'!P32:P36)</f>
        <v>6.7680000000000004E-2</v>
      </c>
      <c r="C6">
        <f>AVERAGE('Muscle sampling info'!P24:P28)</f>
        <v>6.4460000000000003E-2</v>
      </c>
      <c r="D6">
        <f>AVERAGE('Muscle sampling info'!P14:P20)</f>
        <v>8.9928571428571441E-2</v>
      </c>
      <c r="E6">
        <f>AVERAGE('Muscle sampling info'!P4:P10)</f>
        <v>7.8171428571428572E-2</v>
      </c>
      <c r="G6" s="68">
        <f t="shared" si="0"/>
        <v>3.2342540380388037E-3</v>
      </c>
      <c r="H6" s="68">
        <f t="shared" si="1"/>
        <v>3.2581884350990705E-3</v>
      </c>
      <c r="I6" s="68">
        <f t="shared" si="2"/>
        <v>4.2160605451744704E-3</v>
      </c>
      <c r="J6" s="68">
        <f t="shared" si="3"/>
        <v>4.3773898852855061E-3</v>
      </c>
      <c r="L6" t="s">
        <v>27</v>
      </c>
      <c r="M6">
        <v>14.04</v>
      </c>
    </row>
    <row r="7" spans="1:14" x14ac:dyDescent="0.3">
      <c r="A7" s="40" t="s">
        <v>11</v>
      </c>
      <c r="B7">
        <f>AVERAGE('Muscle sampling info'!K32:K36)</f>
        <v>1.2780000000000003E-2</v>
      </c>
      <c r="C7">
        <f>AVERAGE('Muscle sampling info'!K24:K28)</f>
        <v>4.1599999999999996E-3</v>
      </c>
      <c r="D7">
        <f>AVERAGE('Muscle sampling info'!K14:K20)</f>
        <v>4.8857142857142858E-3</v>
      </c>
      <c r="E7">
        <f>AVERAGE('Muscle sampling info'!K4:K10)</f>
        <v>4.3428571428571431E-3</v>
      </c>
      <c r="G7" s="68">
        <f t="shared" si="0"/>
        <v>6.1072350186371039E-4</v>
      </c>
      <c r="H7" s="68">
        <f t="shared" si="1"/>
        <v>2.1027092600080872E-4</v>
      </c>
      <c r="I7" s="68">
        <f t="shared" si="2"/>
        <v>2.2905364677516579E-4</v>
      </c>
      <c r="J7" s="68">
        <f t="shared" si="3"/>
        <v>2.4318832696030592E-4</v>
      </c>
      <c r="L7" t="s">
        <v>28</v>
      </c>
      <c r="M7">
        <v>14.05</v>
      </c>
    </row>
    <row r="8" spans="1:14" x14ac:dyDescent="0.3">
      <c r="A8" s="40" t="s">
        <v>12</v>
      </c>
      <c r="B8">
        <f>AVERAGE('Muscle sampling info'!R32:R36)</f>
        <v>0.12972</v>
      </c>
      <c r="C8">
        <f>AVERAGE('Muscle sampling info'!R24:R28)</f>
        <v>0.10342</v>
      </c>
      <c r="D8">
        <f>AVERAGE('Muscle sampling info'!R14:R20)</f>
        <v>0.11950000000000001</v>
      </c>
      <c r="E8">
        <f>AVERAGE('Muscle sampling info'!R4:R10)</f>
        <v>9.9528571428571438E-2</v>
      </c>
      <c r="G8" s="68">
        <f t="shared" si="0"/>
        <v>6.1989869062410406E-3</v>
      </c>
      <c r="H8" s="68">
        <f t="shared" si="1"/>
        <v>5.227456530529721E-3</v>
      </c>
      <c r="I8" s="68">
        <f t="shared" si="2"/>
        <v>5.6024378809188943E-3</v>
      </c>
      <c r="J8" s="68">
        <f t="shared" si="3"/>
        <v>5.5733324800409587E-3</v>
      </c>
      <c r="L8" t="s">
        <v>29</v>
      </c>
      <c r="M8">
        <v>20.18</v>
      </c>
      <c r="N8">
        <v>21.330000000000002</v>
      </c>
    </row>
    <row r="9" spans="1:14" x14ac:dyDescent="0.3">
      <c r="A9" s="40" t="s">
        <v>13</v>
      </c>
      <c r="B9">
        <f>AVERAGE('Muscle sampling info'!U32:U36)</f>
        <v>1.7820000000000003E-2</v>
      </c>
      <c r="C9">
        <f>AVERAGE('Muscle sampling info'!U24:U28)</f>
        <v>1.6080000000000001E-2</v>
      </c>
      <c r="D9">
        <f>AVERAGE('Muscle sampling info'!U14:U20)</f>
        <v>1.9099999999999999E-2</v>
      </c>
      <c r="E9">
        <f>AVERAGE('Muscle sampling info'!U4:U10)</f>
        <v>2.0683333333333335E-2</v>
      </c>
      <c r="G9" s="68">
        <f t="shared" si="0"/>
        <v>8.5157220682404681E-4</v>
      </c>
      <c r="H9" s="68">
        <f t="shared" si="1"/>
        <v>8.1277800242620301E-4</v>
      </c>
      <c r="I9" s="68">
        <f t="shared" si="2"/>
        <v>8.954524144397562E-4</v>
      </c>
      <c r="J9" s="68">
        <f t="shared" si="3"/>
        <v>1.158211072535185E-3</v>
      </c>
      <c r="L9" t="s">
        <v>30</v>
      </c>
      <c r="M9">
        <v>17.170000000000002</v>
      </c>
    </row>
    <row r="10" spans="1:14" x14ac:dyDescent="0.3">
      <c r="A10" s="40" t="s">
        <v>14</v>
      </c>
      <c r="B10">
        <f>AVERAGE('Muscle sampling info'!W32:W36)</f>
        <v>2.332E-2</v>
      </c>
      <c r="C10">
        <f>AVERAGE('Muscle sampling info'!W24:W28)</f>
        <v>1.9359999999999999E-2</v>
      </c>
      <c r="D10">
        <f>AVERAGE('Muscle sampling info'!W14:W20)</f>
        <v>1.777142857142857E-2</v>
      </c>
      <c r="E10">
        <f>AVERAGE('Muscle sampling info'!W4:W10)</f>
        <v>1.7257142857142856E-2</v>
      </c>
      <c r="G10" s="68">
        <f t="shared" si="0"/>
        <v>1.11440313485616E-3</v>
      </c>
      <c r="H10" s="68">
        <f t="shared" si="1"/>
        <v>9.7856854023453286E-4</v>
      </c>
      <c r="I10" s="68">
        <f t="shared" si="2"/>
        <v>8.3316589645703574E-4</v>
      </c>
      <c r="J10" s="68">
        <f t="shared" si="3"/>
        <v>9.6635361502647862E-4</v>
      </c>
      <c r="L10" t="s">
        <v>31</v>
      </c>
      <c r="M10">
        <v>19.14</v>
      </c>
    </row>
    <row r="11" spans="1:14" x14ac:dyDescent="0.3">
      <c r="A11" s="40" t="s">
        <v>15</v>
      </c>
      <c r="B11">
        <f>AVERAGE('Muscle sampling info'!Z32:Z36)</f>
        <v>5.4580000000000004E-2</v>
      </c>
      <c r="C11">
        <f>AVERAGE('Muscle sampling info'!Z24:Z28)</f>
        <v>5.008E-2</v>
      </c>
      <c r="D11">
        <f>AVERAGE('Muscle sampling info'!Z14:Z20)</f>
        <v>4.8685714285714284E-2</v>
      </c>
      <c r="E11">
        <f>AVERAGE('Muscle sampling info'!Z4:Z10)</f>
        <v>4.6850000000000003E-2</v>
      </c>
      <c r="G11" s="68">
        <f t="shared" si="0"/>
        <v>2.6082385549077705E-3</v>
      </c>
      <c r="H11" s="68">
        <f t="shared" si="1"/>
        <v>2.5313384553174285E-3</v>
      </c>
      <c r="I11" s="68">
        <f t="shared" si="2"/>
        <v>2.2824994976893714E-3</v>
      </c>
      <c r="J11" s="68">
        <f t="shared" si="3"/>
        <v>2.6234740732444845E-3</v>
      </c>
      <c r="L11" t="s">
        <v>32</v>
      </c>
      <c r="M11">
        <v>23.46</v>
      </c>
    </row>
    <row r="12" spans="1:14" x14ac:dyDescent="0.3">
      <c r="A12" s="40" t="s">
        <v>16</v>
      </c>
      <c r="B12">
        <f>AVERAGE('Muscle sampling info'!M32:M36)</f>
        <v>8.3580000000000015E-2</v>
      </c>
      <c r="C12">
        <f>AVERAGE('Muscle sampling info'!M24:M28)</f>
        <v>7.4539999999999995E-2</v>
      </c>
      <c r="D12">
        <f>AVERAGE('Muscle sampling info'!M14:M20)</f>
        <v>7.9428571428571418E-2</v>
      </c>
      <c r="E12">
        <f>AVERAGE('Muscle sampling info'!M4:M10)</f>
        <v>7.1300000000000002E-2</v>
      </c>
      <c r="G12" s="68">
        <f t="shared" si="0"/>
        <v>3.9940743572589137E-3</v>
      </c>
      <c r="H12" s="68">
        <f t="shared" si="1"/>
        <v>3.7676910634856448E-3</v>
      </c>
      <c r="I12" s="68">
        <f t="shared" si="2"/>
        <v>3.7237961288594198E-3</v>
      </c>
      <c r="J12" s="68">
        <f t="shared" si="3"/>
        <v>3.9926083547989696E-3</v>
      </c>
      <c r="L12" t="s">
        <v>33</v>
      </c>
      <c r="M12">
        <v>21.19</v>
      </c>
    </row>
    <row r="13" spans="1:14" x14ac:dyDescent="0.3">
      <c r="A13" s="40" t="s">
        <v>17</v>
      </c>
      <c r="B13">
        <f>AVERAGE('Muscle sampling info'!Y32:Y36)</f>
        <v>6.2719999999999998E-2</v>
      </c>
      <c r="C13">
        <f>AVERAGE('Muscle sampling info'!Y24:Y28)</f>
        <v>6.1060000000000003E-2</v>
      </c>
      <c r="D13">
        <f>AVERAGE('Muscle sampling info'!Y14:Y20)</f>
        <v>0.1041</v>
      </c>
      <c r="E13">
        <f>AVERAGE('Muscle sampling info'!Y4:Y10)</f>
        <v>7.7728571428571439E-2</v>
      </c>
      <c r="G13" s="68">
        <f t="shared" si="0"/>
        <v>2.9972283283952977E-3</v>
      </c>
      <c r="H13" s="68">
        <f t="shared" si="1"/>
        <v>3.0863323898099476E-3</v>
      </c>
      <c r="I13" s="68">
        <f t="shared" si="2"/>
        <v>4.8804500703234881E-3</v>
      </c>
      <c r="J13" s="68">
        <f t="shared" si="3"/>
        <v>4.3525910756283702E-3</v>
      </c>
      <c r="L13" t="s">
        <v>34</v>
      </c>
      <c r="M13">
        <v>24.55</v>
      </c>
    </row>
    <row r="14" spans="1:14" x14ac:dyDescent="0.3">
      <c r="A14" s="40" t="s">
        <v>18</v>
      </c>
      <c r="B14">
        <f>AVERAGE('Muscle sampling info'!O32:O36)</f>
        <v>5.1999999999999998E-3</v>
      </c>
      <c r="C14">
        <f>AVERAGE('Muscle sampling info'!O24:O28)</f>
        <v>2.4619999999999996E-2</v>
      </c>
      <c r="D14">
        <f>AVERAGE('Muscle sampling info'!O14:O20)</f>
        <v>7.4571428571428575E-3</v>
      </c>
      <c r="E14">
        <f>AVERAGE('Muscle sampling info'!O4:O10)</f>
        <v>5.8142857142857137E-3</v>
      </c>
      <c r="G14" s="68">
        <f t="shared" si="0"/>
        <v>2.4849469559399791E-4</v>
      </c>
      <c r="H14" s="68">
        <f t="shared" si="1"/>
        <v>1.2444399514759401E-3</v>
      </c>
      <c r="I14" s="68">
        <f t="shared" si="2"/>
        <v>3.4960819770946355E-4</v>
      </c>
      <c r="J14" s="68">
        <f t="shared" si="3"/>
        <v>3.2558437195014637E-4</v>
      </c>
      <c r="L14" t="s">
        <v>35</v>
      </c>
      <c r="M14">
        <v>23.62</v>
      </c>
    </row>
    <row r="15" spans="1:14" x14ac:dyDescent="0.3">
      <c r="A15" s="40" t="s">
        <v>19</v>
      </c>
      <c r="B15">
        <f>AVERAGE('Muscle sampling info'!S32:S36)</f>
        <v>4.9780000000000005E-2</v>
      </c>
      <c r="C15">
        <f>AVERAGE('Muscle sampling info'!S24:S28)</f>
        <v>5.3760000000000009E-2</v>
      </c>
      <c r="D15">
        <f>AVERAGE('Muscle sampling info'!S14:S20)</f>
        <v>7.1300000000000002E-2</v>
      </c>
      <c r="E15">
        <f>AVERAGE('Muscle sampling info'!S4:S10)</f>
        <v>5.5357142857142862E-2</v>
      </c>
      <c r="G15" s="68">
        <f t="shared" si="0"/>
        <v>2.3788588358979266E-3</v>
      </c>
      <c r="H15" s="68">
        <f t="shared" si="1"/>
        <v>2.7173473513950673E-3</v>
      </c>
      <c r="I15" s="68">
        <f t="shared" si="2"/>
        <v>3.3427097984060012E-3</v>
      </c>
      <c r="J15" s="68">
        <f t="shared" si="3"/>
        <v>3.0998512071420572E-3</v>
      </c>
      <c r="L15" t="s">
        <v>36</v>
      </c>
      <c r="M15">
        <v>26.99</v>
      </c>
      <c r="N15">
        <v>19.783999999999999</v>
      </c>
    </row>
    <row r="16" spans="1:14" x14ac:dyDescent="0.3">
      <c r="A16" s="40" t="s">
        <v>20</v>
      </c>
      <c r="B16">
        <f>AVERAGE('Muscle sampling info'!N32:N36)</f>
        <v>3.1320000000000001E-2</v>
      </c>
      <c r="C16">
        <f>AVERAGE('Muscle sampling info'!N24:N28)</f>
        <v>2.7960000000000002E-2</v>
      </c>
      <c r="D16">
        <f>AVERAGE('Muscle sampling info'!N14:N20)</f>
        <v>3.1771428571428569E-2</v>
      </c>
      <c r="E16">
        <f>AVERAGE('Muscle sampling info'!N4:N10)</f>
        <v>2.9442857142857142E-2</v>
      </c>
      <c r="G16" s="68">
        <f t="shared" si="0"/>
        <v>1.4967026665392337E-3</v>
      </c>
      <c r="H16" s="68">
        <f t="shared" si="1"/>
        <v>1.4132632430246667E-3</v>
      </c>
      <c r="I16" s="68">
        <f t="shared" si="2"/>
        <v>1.4895184515437679E-3</v>
      </c>
      <c r="J16" s="68">
        <f t="shared" si="3"/>
        <v>1.6487208613986527E-3</v>
      </c>
      <c r="L16" t="s">
        <v>37</v>
      </c>
      <c r="M16">
        <v>18.8</v>
      </c>
    </row>
    <row r="17" spans="1:24" x14ac:dyDescent="0.3">
      <c r="A17" s="40" t="s">
        <v>21</v>
      </c>
      <c r="B17">
        <f>AVERAGE('Muscle sampling info'!V32:V36)</f>
        <v>7.2559999999999999E-2</v>
      </c>
      <c r="C17">
        <f>AVERAGE('Muscle sampling info'!V24:V28)</f>
        <v>6.1459999999999994E-2</v>
      </c>
      <c r="D17">
        <f>AVERAGE('Muscle sampling info'!V14:V20)</f>
        <v>6.8442857142857139E-2</v>
      </c>
      <c r="E17">
        <f>AVERAGE('Muscle sampling info'!V4:V10)</f>
        <v>6.2442857142857147E-2</v>
      </c>
      <c r="G17" s="68">
        <f t="shared" si="0"/>
        <v>3.4674567523654788E-3</v>
      </c>
      <c r="H17" s="68">
        <f t="shared" si="1"/>
        <v>3.1065507480792557E-3</v>
      </c>
      <c r="I17" s="68">
        <f t="shared" si="2"/>
        <v>3.2087602973678922E-3</v>
      </c>
      <c r="J17" s="68">
        <f t="shared" si="3"/>
        <v>3.4966321616562404E-3</v>
      </c>
      <c r="L17" t="s">
        <v>38</v>
      </c>
      <c r="M17">
        <v>18.55</v>
      </c>
    </row>
    <row r="18" spans="1:24" x14ac:dyDescent="0.3">
      <c r="L18" t="s">
        <v>39</v>
      </c>
      <c r="M18">
        <v>19.78</v>
      </c>
    </row>
    <row r="19" spans="1:24" x14ac:dyDescent="0.3">
      <c r="L19" t="s">
        <v>40</v>
      </c>
      <c r="M19">
        <v>14.8</v>
      </c>
    </row>
    <row r="20" spans="1:24" x14ac:dyDescent="0.3">
      <c r="L20" t="s">
        <v>41</v>
      </c>
      <c r="M20">
        <v>22.05</v>
      </c>
      <c r="N20">
        <v>20.926000000000002</v>
      </c>
    </row>
    <row r="21" spans="1:24" x14ac:dyDescent="0.3">
      <c r="L21" t="s">
        <v>42</v>
      </c>
      <c r="M21">
        <v>19.8</v>
      </c>
    </row>
    <row r="22" spans="1:24" x14ac:dyDescent="0.3">
      <c r="L22" t="s">
        <v>43</v>
      </c>
      <c r="M22">
        <v>26.52</v>
      </c>
    </row>
    <row r="23" spans="1:24" x14ac:dyDescent="0.3">
      <c r="L23" t="s">
        <v>44</v>
      </c>
      <c r="M23">
        <v>17.89</v>
      </c>
    </row>
    <row r="24" spans="1:24" x14ac:dyDescent="0.3">
      <c r="L24" t="s">
        <v>45</v>
      </c>
      <c r="M24">
        <v>18.37</v>
      </c>
    </row>
    <row r="26" spans="1:24" x14ac:dyDescent="0.3">
      <c r="B26" s="40"/>
      <c r="C26" s="40"/>
      <c r="D26" s="40"/>
      <c r="E26" s="40"/>
      <c r="F26" s="40"/>
      <c r="G26" s="40"/>
      <c r="H26" s="40"/>
      <c r="I26" s="40"/>
      <c r="J26" s="40"/>
      <c r="K26" s="40"/>
      <c r="L26" s="40"/>
      <c r="M26" s="40"/>
      <c r="N26" s="40"/>
      <c r="O26" s="40"/>
      <c r="P26" s="40"/>
      <c r="Q26" s="40"/>
      <c r="R26" s="40"/>
      <c r="S26" s="40"/>
      <c r="T26" s="40"/>
      <c r="U26" s="40"/>
      <c r="V26" s="40"/>
      <c r="W26" s="40"/>
      <c r="X26" s="40"/>
    </row>
    <row r="27" spans="1:24" x14ac:dyDescent="0.3">
      <c r="A27" s="40" t="s">
        <v>4</v>
      </c>
    </row>
    <row r="28" spans="1:24" x14ac:dyDescent="0.3">
      <c r="A28" s="40" t="s">
        <v>5</v>
      </c>
    </row>
    <row r="29" spans="1:24" x14ac:dyDescent="0.3">
      <c r="A29" s="40" t="s">
        <v>7</v>
      </c>
    </row>
    <row r="30" spans="1:24" x14ac:dyDescent="0.3">
      <c r="A30" s="40" t="s">
        <v>8</v>
      </c>
    </row>
    <row r="31" spans="1:24" x14ac:dyDescent="0.3">
      <c r="A31" s="40" t="s">
        <v>9</v>
      </c>
    </row>
    <row r="32" spans="1:24" x14ac:dyDescent="0.3">
      <c r="A32" s="40" t="s">
        <v>11</v>
      </c>
    </row>
    <row r="33" spans="1:1" x14ac:dyDescent="0.3">
      <c r="A33" s="40" t="s">
        <v>12</v>
      </c>
    </row>
    <row r="34" spans="1:1" x14ac:dyDescent="0.3">
      <c r="A34" s="40" t="s">
        <v>13</v>
      </c>
    </row>
    <row r="35" spans="1:1" x14ac:dyDescent="0.3">
      <c r="A35" s="40" t="s">
        <v>14</v>
      </c>
    </row>
    <row r="36" spans="1:1" x14ac:dyDescent="0.3">
      <c r="A36" s="40" t="s">
        <v>15</v>
      </c>
    </row>
    <row r="37" spans="1:1" x14ac:dyDescent="0.3">
      <c r="A37" s="40" t="s">
        <v>16</v>
      </c>
    </row>
    <row r="38" spans="1:1" x14ac:dyDescent="0.3">
      <c r="A38" s="40" t="s">
        <v>17</v>
      </c>
    </row>
    <row r="39" spans="1:1" x14ac:dyDescent="0.3">
      <c r="A39" s="40" t="s">
        <v>18</v>
      </c>
    </row>
    <row r="40" spans="1:1" x14ac:dyDescent="0.3">
      <c r="A40" s="40" t="s">
        <v>19</v>
      </c>
    </row>
    <row r="41" spans="1:1" x14ac:dyDescent="0.3">
      <c r="A41" s="40" t="s">
        <v>20</v>
      </c>
    </row>
    <row r="42" spans="1:1" x14ac:dyDescent="0.3">
      <c r="A42" s="40" t="s">
        <v>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E8FBC-4C3A-434A-916B-8D45961B326E}">
  <dimension ref="A1:AE262"/>
  <sheetViews>
    <sheetView topLeftCell="V1" zoomScale="55" zoomScaleNormal="55" workbookViewId="0">
      <selection activeCell="J33" sqref="J33"/>
    </sheetView>
  </sheetViews>
  <sheetFormatPr defaultRowHeight="14.4" x14ac:dyDescent="0.3"/>
  <cols>
    <col min="1" max="1" width="17" bestFit="1" customWidth="1"/>
    <col min="2" max="2" width="10.5546875" bestFit="1" customWidth="1"/>
    <col min="3" max="3" width="10" bestFit="1" customWidth="1"/>
    <col min="4" max="4" width="16.33203125" bestFit="1" customWidth="1"/>
    <col min="5" max="5" width="12.33203125" bestFit="1" customWidth="1"/>
    <col min="6" max="6" width="13.109375" bestFit="1" customWidth="1"/>
    <col min="7" max="7" width="12.33203125" bestFit="1" customWidth="1"/>
    <col min="8" max="8" width="16.6640625" bestFit="1" customWidth="1"/>
    <col min="9" max="9" width="10.88671875" bestFit="1" customWidth="1"/>
    <col min="10" max="10" width="17" bestFit="1" customWidth="1"/>
    <col min="11" max="11" width="10" bestFit="1" customWidth="1"/>
    <col min="12" max="12" width="16.33203125" bestFit="1" customWidth="1"/>
    <col min="13" max="13" width="16.6640625" bestFit="1" customWidth="1"/>
    <col min="14" max="14" width="15" bestFit="1" customWidth="1"/>
    <col min="15" max="15" width="18" bestFit="1" customWidth="1"/>
    <col min="16" max="16" width="16" bestFit="1" customWidth="1"/>
    <col min="17" max="17" width="15" bestFit="1" customWidth="1"/>
    <col min="18" max="18" width="9.44140625" bestFit="1" customWidth="1"/>
    <col min="19" max="19" width="15" bestFit="1" customWidth="1"/>
    <col min="20" max="20" width="16.6640625" bestFit="1" customWidth="1"/>
    <col min="21" max="21" width="9.6640625" bestFit="1" customWidth="1"/>
    <col min="23" max="23" width="18" bestFit="1" customWidth="1"/>
    <col min="24" max="24" width="21.6640625" bestFit="1" customWidth="1"/>
    <col min="25" max="25" width="20.109375" bestFit="1" customWidth="1"/>
    <col min="26" max="26" width="21.44140625" bestFit="1" customWidth="1"/>
    <col min="27" max="27" width="19.88671875" bestFit="1" customWidth="1"/>
    <col min="29" max="29" width="18" bestFit="1" customWidth="1"/>
    <col min="31" max="31" width="9.33203125" bestFit="1" customWidth="1"/>
  </cols>
  <sheetData>
    <row r="1" spans="1:31" x14ac:dyDescent="0.3">
      <c r="A1" s="44" t="s">
        <v>0</v>
      </c>
      <c r="B1" s="40"/>
      <c r="C1" s="40"/>
      <c r="D1" s="40"/>
      <c r="E1" s="40"/>
      <c r="F1" s="40"/>
      <c r="G1" s="40"/>
      <c r="H1" s="40"/>
      <c r="I1" s="40"/>
      <c r="J1" s="40"/>
      <c r="K1" s="40"/>
      <c r="L1" s="40"/>
      <c r="M1" s="40"/>
      <c r="N1" s="40"/>
      <c r="O1" s="40"/>
      <c r="P1" s="40"/>
      <c r="Q1" s="40"/>
      <c r="R1" s="40"/>
      <c r="S1" s="40"/>
      <c r="T1" s="40"/>
      <c r="U1" s="40"/>
      <c r="V1" s="43"/>
      <c r="W1" s="40"/>
      <c r="X1" s="40"/>
      <c r="Y1" s="40"/>
      <c r="Z1" s="40"/>
      <c r="AA1" s="40"/>
      <c r="AD1" s="69" t="s">
        <v>105</v>
      </c>
      <c r="AE1" s="69"/>
    </row>
    <row r="2" spans="1:31" x14ac:dyDescent="0.3">
      <c r="A2" s="40" t="s">
        <v>1</v>
      </c>
      <c r="B2" s="40" t="s">
        <v>2</v>
      </c>
      <c r="C2" s="40" t="s">
        <v>3</v>
      </c>
      <c r="D2" s="40" t="s">
        <v>4</v>
      </c>
      <c r="E2" s="40" t="s">
        <v>5</v>
      </c>
      <c r="F2" s="40" t="s">
        <v>6</v>
      </c>
      <c r="G2" s="40" t="s">
        <v>7</v>
      </c>
      <c r="H2" s="40" t="s">
        <v>8</v>
      </c>
      <c r="I2" s="40" t="s">
        <v>9</v>
      </c>
      <c r="J2" s="40" t="s">
        <v>10</v>
      </c>
      <c r="K2" s="40" t="s">
        <v>11</v>
      </c>
      <c r="L2" s="40" t="s">
        <v>12</v>
      </c>
      <c r="M2" s="40" t="s">
        <v>13</v>
      </c>
      <c r="N2" s="40" t="s">
        <v>14</v>
      </c>
      <c r="O2" s="40" t="s">
        <v>15</v>
      </c>
      <c r="P2" s="40" t="s">
        <v>16</v>
      </c>
      <c r="Q2" s="46" t="s">
        <v>17</v>
      </c>
      <c r="R2" s="46" t="s">
        <v>18</v>
      </c>
      <c r="S2" s="46" t="s">
        <v>19</v>
      </c>
      <c r="T2" s="46" t="s">
        <v>20</v>
      </c>
      <c r="U2" s="46" t="s">
        <v>21</v>
      </c>
      <c r="V2" s="43"/>
      <c r="W2" s="41" t="s">
        <v>55</v>
      </c>
      <c r="X2" s="42" t="s">
        <v>56</v>
      </c>
      <c r="Y2" s="42" t="s">
        <v>57</v>
      </c>
      <c r="Z2" s="42" t="s">
        <v>58</v>
      </c>
      <c r="AA2" s="42" t="s">
        <v>59</v>
      </c>
      <c r="AD2" s="54" t="s">
        <v>103</v>
      </c>
      <c r="AE2" s="55" t="s">
        <v>104</v>
      </c>
    </row>
    <row r="3" spans="1:31" x14ac:dyDescent="0.3">
      <c r="A3" s="40" t="s">
        <v>22</v>
      </c>
      <c r="B3" s="42">
        <v>32.94014</v>
      </c>
      <c r="C3" s="42">
        <v>33.707278000000002</v>
      </c>
      <c r="D3" s="42">
        <v>34.190106999999998</v>
      </c>
      <c r="E3" s="42">
        <v>42.71157800000001</v>
      </c>
      <c r="F3" s="42">
        <v>19.5064806666667</v>
      </c>
      <c r="G3" s="42">
        <v>40.69565466666667</v>
      </c>
      <c r="H3" s="42">
        <v>20.393203333333336</v>
      </c>
      <c r="I3" s="42">
        <v>25.93285666666667</v>
      </c>
      <c r="J3" s="42">
        <v>28.327385999999997</v>
      </c>
      <c r="K3" s="42">
        <v>14.818572666666668</v>
      </c>
      <c r="L3" s="42">
        <v>29.534576666666663</v>
      </c>
      <c r="M3" s="42">
        <v>32.873966666666661</v>
      </c>
      <c r="N3" s="42">
        <v>25.142085333333334</v>
      </c>
      <c r="O3" s="42">
        <v>19.64544466666667</v>
      </c>
      <c r="P3" s="40">
        <v>31.569406666666669</v>
      </c>
      <c r="Q3" s="42"/>
      <c r="R3" s="42">
        <v>26.128067999999995</v>
      </c>
      <c r="S3" s="42">
        <v>10.470512000000001</v>
      </c>
      <c r="T3" s="42">
        <v>39.231333333333339</v>
      </c>
      <c r="U3" s="42">
        <v>15.195288</v>
      </c>
      <c r="V3" s="43"/>
      <c r="W3" s="40" t="s">
        <v>2</v>
      </c>
      <c r="X3" s="42">
        <f>AVERAGE(B22:B26)</f>
        <v>41.861628800000005</v>
      </c>
      <c r="Y3" s="42">
        <f>AVERAGE(B10:B16)</f>
        <v>44.731687809523805</v>
      </c>
      <c r="Z3" s="42">
        <f>AVERAGE(B17:B21)</f>
        <v>48.4456864</v>
      </c>
      <c r="AA3" s="42">
        <f>AVERAGE(B3:B9)</f>
        <v>46.560975333333339</v>
      </c>
      <c r="AC3" s="40" t="s">
        <v>2</v>
      </c>
      <c r="AD3">
        <f>(X3/Z3)-1</f>
        <v>-0.13590596169156544</v>
      </c>
      <c r="AE3">
        <f>(Y3/AA3)-1</f>
        <v>-3.9287998387351974E-2</v>
      </c>
    </row>
    <row r="4" spans="1:31" x14ac:dyDescent="0.3">
      <c r="A4" s="40" t="s">
        <v>23</v>
      </c>
      <c r="B4" s="42">
        <v>42.188808666666674</v>
      </c>
      <c r="C4" s="42">
        <v>21.120164666666668</v>
      </c>
      <c r="D4" s="42">
        <v>34.158438333333336</v>
      </c>
      <c r="E4" s="42">
        <v>39.386367999999997</v>
      </c>
      <c r="F4" s="42">
        <v>34.097700666666668</v>
      </c>
      <c r="G4" s="42">
        <v>55.353520666666668</v>
      </c>
      <c r="H4" s="42">
        <v>31.284861333333328</v>
      </c>
      <c r="I4" s="42">
        <v>17.721218666666669</v>
      </c>
      <c r="J4" s="42">
        <v>29.376705999999995</v>
      </c>
      <c r="K4" s="42">
        <v>42.034719333333328</v>
      </c>
      <c r="L4" s="42">
        <v>29.313841333333336</v>
      </c>
      <c r="M4" s="42">
        <v>18.80977</v>
      </c>
      <c r="N4" s="42">
        <v>41.650914</v>
      </c>
      <c r="O4" s="42">
        <v>35.462289333333324</v>
      </c>
      <c r="P4" s="40">
        <v>23.193753333333337</v>
      </c>
      <c r="Q4" s="42">
        <v>24.886845333333333</v>
      </c>
      <c r="R4" s="42">
        <v>19.307487999999999</v>
      </c>
      <c r="S4" s="42">
        <v>27.713391999999999</v>
      </c>
      <c r="T4" s="42">
        <v>17.739179999999998</v>
      </c>
      <c r="U4" s="42">
        <v>14.472108000000002</v>
      </c>
      <c r="V4" s="43"/>
      <c r="W4" s="40" t="s">
        <v>3</v>
      </c>
      <c r="X4" s="42">
        <f>AVERAGE(C22:C26)</f>
        <v>24.670222200000005</v>
      </c>
      <c r="Y4" s="42">
        <f>AVERAGE(C10:C16)</f>
        <v>47.622922285714289</v>
      </c>
      <c r="Z4" s="42">
        <f>AVERAGE(C17:C21)</f>
        <v>25.720487533333333</v>
      </c>
      <c r="AA4" s="42">
        <f>AVERAGE(C3:C8)</f>
        <v>22.682091666666665</v>
      </c>
      <c r="AC4" s="40" t="s">
        <v>3</v>
      </c>
      <c r="AD4" s="40">
        <f>(X4/Z4)-1</f>
        <v>-4.0833803479510267E-2</v>
      </c>
      <c r="AE4" s="40">
        <f t="shared" ref="AE4:AE22" si="0">(Y4/AA4)-1</f>
        <v>1.0995824805566929</v>
      </c>
    </row>
    <row r="5" spans="1:31" x14ac:dyDescent="0.3">
      <c r="A5" s="40" t="s">
        <v>24</v>
      </c>
      <c r="B5" s="42">
        <v>43.646512666666666</v>
      </c>
      <c r="C5" s="42">
        <v>23.377147999999995</v>
      </c>
      <c r="D5" s="42">
        <v>18.876652333333332</v>
      </c>
      <c r="E5" s="42">
        <v>40.038648000000002</v>
      </c>
      <c r="F5" s="42">
        <v>29.730260666666663</v>
      </c>
      <c r="G5" s="42">
        <v>53.838151333333329</v>
      </c>
      <c r="H5" s="42">
        <v>32.03592866666667</v>
      </c>
      <c r="I5" s="42">
        <v>25.862429333333335</v>
      </c>
      <c r="J5" s="42">
        <v>35.155055999999995</v>
      </c>
      <c r="K5" s="42">
        <v>13.627452666666667</v>
      </c>
      <c r="L5" s="42">
        <v>30.226560666666664</v>
      </c>
      <c r="M5" s="42"/>
      <c r="N5" s="42">
        <v>29.278391333333332</v>
      </c>
      <c r="O5" s="42">
        <v>20.884776666666671</v>
      </c>
      <c r="P5" s="40">
        <v>27.389142666666665</v>
      </c>
      <c r="Q5" s="42">
        <v>29.017951999999998</v>
      </c>
      <c r="R5" s="42">
        <v>99.314829333333336</v>
      </c>
      <c r="S5" s="42">
        <v>20.224933999999998</v>
      </c>
      <c r="T5" s="42">
        <v>20.857834666666669</v>
      </c>
      <c r="U5" s="42">
        <v>25.798146666666661</v>
      </c>
      <c r="V5" s="43"/>
      <c r="W5" s="40" t="s">
        <v>4</v>
      </c>
      <c r="X5" s="42">
        <f>AVERAGE(D22:D26)</f>
        <v>32.63219766666667</v>
      </c>
      <c r="Y5" s="42">
        <f>AVERAGE(D10:D16)</f>
        <v>32.596241238095232</v>
      </c>
      <c r="Z5" s="42">
        <f>AVERAGE(D17:D21)</f>
        <v>27.629635466666667</v>
      </c>
      <c r="AA5" s="42">
        <f>AVERAGE(D3:D9)</f>
        <v>26.372706761904762</v>
      </c>
      <c r="AC5" s="40" t="s">
        <v>4</v>
      </c>
      <c r="AD5" s="40">
        <f t="shared" ref="AD5:AD22" si="1">(X5/Z5)-1</f>
        <v>0.18105784298295458</v>
      </c>
      <c r="AE5" s="40">
        <f t="shared" si="0"/>
        <v>0.23598391065343094</v>
      </c>
    </row>
    <row r="6" spans="1:31" x14ac:dyDescent="0.3">
      <c r="A6" s="40" t="s">
        <v>25</v>
      </c>
      <c r="B6" s="42">
        <v>48.631727999999995</v>
      </c>
      <c r="C6" s="42">
        <v>12.874494666666667</v>
      </c>
      <c r="D6" s="42">
        <v>27.308080333333333</v>
      </c>
      <c r="E6" s="42">
        <v>37.009799999999998</v>
      </c>
      <c r="F6" s="42">
        <v>43.112872000000003</v>
      </c>
      <c r="G6" s="42">
        <v>80.55043533333334</v>
      </c>
      <c r="H6" s="42">
        <v>36.974113666666668</v>
      </c>
      <c r="I6" s="42">
        <v>13.001641999999999</v>
      </c>
      <c r="J6" s="42">
        <v>32.264226666666666</v>
      </c>
      <c r="K6" s="42">
        <v>15.498267333333331</v>
      </c>
      <c r="L6" s="42">
        <v>28.144936666666666</v>
      </c>
      <c r="M6" s="42">
        <v>17.496229333333332</v>
      </c>
      <c r="N6" s="42">
        <v>30.032294666666665</v>
      </c>
      <c r="O6" s="42">
        <v>36.799463333333343</v>
      </c>
      <c r="P6" s="40">
        <v>18.534205333333329</v>
      </c>
      <c r="Q6" s="42">
        <v>25.070239999999998</v>
      </c>
      <c r="R6" s="42">
        <v>53.382973333333339</v>
      </c>
      <c r="S6" s="42"/>
      <c r="T6" s="42">
        <v>22.497042666666665</v>
      </c>
      <c r="U6" s="42">
        <v>14.472108000000002</v>
      </c>
      <c r="V6" s="43"/>
      <c r="W6" s="40" t="s">
        <v>5</v>
      </c>
      <c r="X6" s="42">
        <f>AVERAGE(E22:E26)</f>
        <v>22.572905666666667</v>
      </c>
      <c r="Y6" s="42">
        <f>AVERAGE(E10:E16)</f>
        <v>31.387970190476185</v>
      </c>
      <c r="Z6" s="42">
        <f>AVERAGE(E17:E21)</f>
        <v>24.808146333333333</v>
      </c>
      <c r="AA6" s="42">
        <f>AVERAGE(E3:E9)</f>
        <v>32.212165809523803</v>
      </c>
      <c r="AC6" s="40" t="s">
        <v>5</v>
      </c>
      <c r="AD6" s="40">
        <f t="shared" si="1"/>
        <v>-9.010107553514779E-2</v>
      </c>
      <c r="AE6" s="40">
        <f t="shared" si="0"/>
        <v>-2.5586470152961227E-2</v>
      </c>
    </row>
    <row r="7" spans="1:31" x14ac:dyDescent="0.3">
      <c r="A7" s="40" t="s">
        <v>26</v>
      </c>
      <c r="B7" s="42">
        <v>68.60851199999999</v>
      </c>
      <c r="C7" s="42">
        <v>26.058822333333335</v>
      </c>
      <c r="D7" s="42">
        <v>35.592036333333333</v>
      </c>
      <c r="E7" s="42">
        <v>30.404992333333333</v>
      </c>
      <c r="F7" s="42">
        <v>32.472200000000001</v>
      </c>
      <c r="G7" s="42">
        <v>82.631586666666678</v>
      </c>
      <c r="H7" s="42">
        <v>50.150169666666663</v>
      </c>
      <c r="I7" s="42">
        <v>35.708548666666665</v>
      </c>
      <c r="J7" s="42">
        <v>39.847217999999998</v>
      </c>
      <c r="K7" s="42">
        <v>26.069457333333332</v>
      </c>
      <c r="L7" s="42">
        <v>29.188584666666667</v>
      </c>
      <c r="M7" s="42">
        <v>26.042988000000001</v>
      </c>
      <c r="N7" s="42">
        <v>26.526998666666668</v>
      </c>
      <c r="O7" s="42">
        <v>47.183004666666662</v>
      </c>
      <c r="P7" s="40">
        <v>22.878012000000002</v>
      </c>
      <c r="Q7" s="42">
        <v>32.928795999999991</v>
      </c>
      <c r="R7" s="42">
        <v>16.043251999999999</v>
      </c>
      <c r="S7" s="42">
        <v>20.180030666666664</v>
      </c>
      <c r="T7" s="42">
        <v>39.271037333333332</v>
      </c>
      <c r="U7" s="42">
        <v>89.135480000000001</v>
      </c>
      <c r="V7" s="43"/>
      <c r="W7" s="40" t="s">
        <v>6</v>
      </c>
      <c r="X7" s="42">
        <f>AVERAGE(F22:F26)</f>
        <v>54.2237528</v>
      </c>
      <c r="Y7" s="42">
        <f>AVERAGE(F10:F16)</f>
        <v>42.976068761904763</v>
      </c>
      <c r="Z7" s="42">
        <f>AVERAGE(F17:F21)</f>
        <v>41.508830400000008</v>
      </c>
      <c r="AA7" s="42">
        <f>AVERAGE(F3:F9)</f>
        <v>31.584869619047627</v>
      </c>
      <c r="AC7" s="40" t="s">
        <v>6</v>
      </c>
      <c r="AD7" s="40">
        <f t="shared" si="1"/>
        <v>0.30631849361864916</v>
      </c>
      <c r="AE7" s="40">
        <f t="shared" si="0"/>
        <v>0.36065366994542036</v>
      </c>
    </row>
    <row r="8" spans="1:31" x14ac:dyDescent="0.3">
      <c r="A8" s="40" t="s">
        <v>27</v>
      </c>
      <c r="B8" s="42">
        <v>34.52499133333334</v>
      </c>
      <c r="C8" s="42">
        <v>18.954642333333332</v>
      </c>
      <c r="D8" s="42">
        <v>16.713966000000003</v>
      </c>
      <c r="E8" s="42">
        <v>13.101138333333333</v>
      </c>
      <c r="F8" s="42">
        <v>28.852991333333328</v>
      </c>
      <c r="G8" s="42">
        <v>56.082845333333339</v>
      </c>
      <c r="H8" s="42">
        <v>25.980832333333336</v>
      </c>
      <c r="I8" s="42">
        <v>9.4556966666666664</v>
      </c>
      <c r="J8" s="42">
        <v>22.335863333333332</v>
      </c>
      <c r="K8" s="42">
        <v>15.043089333333333</v>
      </c>
      <c r="L8" s="42">
        <v>10.036603999999999</v>
      </c>
      <c r="M8" s="42">
        <v>27.941217333333334</v>
      </c>
      <c r="N8" s="42">
        <v>26.561030666666671</v>
      </c>
      <c r="O8" s="42">
        <v>30.509687999999993</v>
      </c>
      <c r="P8" s="40">
        <v>15.527572666666666</v>
      </c>
      <c r="Q8" s="42">
        <v>26.009901333333335</v>
      </c>
      <c r="R8" s="42">
        <v>33.028056000000007</v>
      </c>
      <c r="S8" s="42">
        <v>20.182393999999995</v>
      </c>
      <c r="T8" s="42">
        <v>47.520015999999998</v>
      </c>
      <c r="U8" s="42">
        <v>32.500559999999993</v>
      </c>
      <c r="V8" s="43"/>
      <c r="W8" s="40" t="s">
        <v>7</v>
      </c>
      <c r="X8" s="42">
        <f>AVERAGE(G22:G26)</f>
        <v>83.707281466666672</v>
      </c>
      <c r="Y8" s="42">
        <f>AVERAGE(G10:G16)</f>
        <v>76.320068666666657</v>
      </c>
      <c r="Z8" s="42">
        <f>AVERAGE(G17:G21)</f>
        <v>58.552055999999993</v>
      </c>
      <c r="AA8" s="42">
        <f>AVERAGE(G3:G9)</f>
        <v>61.129507333333343</v>
      </c>
      <c r="AC8" s="40" t="s">
        <v>7</v>
      </c>
      <c r="AD8" s="40">
        <f t="shared" si="1"/>
        <v>0.42962155704091209</v>
      </c>
      <c r="AE8" s="40">
        <f t="shared" si="0"/>
        <v>0.2484980166861257</v>
      </c>
    </row>
    <row r="9" spans="1:31" x14ac:dyDescent="0.3">
      <c r="A9" s="40" t="s">
        <v>28</v>
      </c>
      <c r="B9" s="42">
        <v>55.386134666666671</v>
      </c>
      <c r="C9" s="40">
        <v>0</v>
      </c>
      <c r="D9" s="42">
        <v>17.769667000000002</v>
      </c>
      <c r="E9" s="42">
        <v>22.832636000000001</v>
      </c>
      <c r="F9" s="42">
        <v>33.321582000000006</v>
      </c>
      <c r="G9" s="42">
        <v>58.754357333333338</v>
      </c>
      <c r="H9" s="42">
        <v>22.855560333333333</v>
      </c>
      <c r="I9" s="42">
        <v>12.472728</v>
      </c>
      <c r="J9" s="42">
        <v>20.542093333333334</v>
      </c>
      <c r="K9" s="42">
        <v>12.557808000000001</v>
      </c>
      <c r="L9" s="42">
        <v>10.437898000000001</v>
      </c>
      <c r="M9" s="42">
        <v>17.838440000000002</v>
      </c>
      <c r="N9" s="42">
        <v>28.895531333333331</v>
      </c>
      <c r="O9" s="42">
        <v>49.386104000000003</v>
      </c>
      <c r="P9" s="40">
        <v>10.397248666666664</v>
      </c>
      <c r="Q9" s="42">
        <v>40.356279999999998</v>
      </c>
      <c r="R9" s="42">
        <v>8.4380453333333332</v>
      </c>
      <c r="S9" s="42">
        <v>17.023090000000003</v>
      </c>
      <c r="T9" s="42">
        <v>42.463428</v>
      </c>
      <c r="U9" s="42">
        <v>25.841629999999999</v>
      </c>
      <c r="V9" s="43"/>
      <c r="W9" s="40" t="s">
        <v>8</v>
      </c>
      <c r="X9" s="42">
        <f>AVERAGE(H22:H26)</f>
        <v>34.024437333333331</v>
      </c>
      <c r="Y9" s="42">
        <f>AVERAGE(H10:H16)</f>
        <v>32.438708190476184</v>
      </c>
      <c r="Z9" s="42">
        <f>AVERAGE(H17:H21)</f>
        <v>32.28544939999999</v>
      </c>
      <c r="AA9" s="42">
        <f>AVERAGE(H3:H9)</f>
        <v>31.382095619047618</v>
      </c>
      <c r="AC9" s="40" t="s">
        <v>8</v>
      </c>
      <c r="AD9" s="40">
        <f t="shared" si="1"/>
        <v>5.3862900026206306E-2</v>
      </c>
      <c r="AE9" s="40">
        <f t="shared" si="0"/>
        <v>3.3669280224461806E-2</v>
      </c>
    </row>
    <row r="10" spans="1:31" x14ac:dyDescent="0.3">
      <c r="A10" s="40" t="s">
        <v>29</v>
      </c>
      <c r="B10" s="42">
        <v>26.977449999999997</v>
      </c>
      <c r="C10" s="42">
        <v>36.598580000000005</v>
      </c>
      <c r="D10" s="42">
        <v>34.959844666666662</v>
      </c>
      <c r="E10" s="42">
        <v>35.435583666666666</v>
      </c>
      <c r="F10" s="42">
        <v>48.921945333333333</v>
      </c>
      <c r="G10" s="42">
        <v>76.676931999999994</v>
      </c>
      <c r="H10" s="42">
        <v>35.345067999999991</v>
      </c>
      <c r="I10" s="42">
        <v>26.376690666666669</v>
      </c>
      <c r="J10" s="42">
        <v>38.380533333333332</v>
      </c>
      <c r="K10" s="42">
        <v>27.650054666666666</v>
      </c>
      <c r="L10" s="42">
        <v>23.84461533333333</v>
      </c>
      <c r="M10" s="42">
        <v>31.990552666666666</v>
      </c>
      <c r="N10" s="42">
        <v>26.003756666666664</v>
      </c>
      <c r="O10" s="42">
        <v>20.468357333333334</v>
      </c>
      <c r="P10" s="40">
        <v>27.497383333333328</v>
      </c>
      <c r="Q10" s="42">
        <v>40.800586666666661</v>
      </c>
      <c r="R10" s="42">
        <v>28.946106666666669</v>
      </c>
      <c r="S10" s="42">
        <v>24.391017999999999</v>
      </c>
      <c r="T10" s="42">
        <v>32.30014933333333</v>
      </c>
      <c r="U10" s="42">
        <v>37.622375999999996</v>
      </c>
      <c r="V10" s="43"/>
      <c r="W10" s="40" t="s">
        <v>9</v>
      </c>
      <c r="X10" s="42">
        <f>AVERAGE(I22:I26)</f>
        <v>27.204519066666666</v>
      </c>
      <c r="Y10" s="42">
        <f>AVERAGE(I10:I16)</f>
        <v>33.341028857142852</v>
      </c>
      <c r="Z10" s="42">
        <f>AVERAGE(I17:I21)</f>
        <v>26.073805866666667</v>
      </c>
      <c r="AA10" s="42">
        <f>AVERAGE(I3:I9)</f>
        <v>20.022160000000003</v>
      </c>
      <c r="AC10" s="40" t="s">
        <v>9</v>
      </c>
      <c r="AD10" s="40">
        <f t="shared" si="1"/>
        <v>4.3365867099805611E-2</v>
      </c>
      <c r="AE10" s="40">
        <f t="shared" si="0"/>
        <v>0.66520639417239935</v>
      </c>
    </row>
    <row r="11" spans="1:31" x14ac:dyDescent="0.3">
      <c r="A11" s="40" t="s">
        <v>30</v>
      </c>
      <c r="B11" s="42">
        <v>53.771978000000004</v>
      </c>
      <c r="C11" s="42">
        <v>48.508362000000005</v>
      </c>
      <c r="D11" s="42">
        <v>27.324151000000001</v>
      </c>
      <c r="E11" s="42">
        <v>27.591207666666662</v>
      </c>
      <c r="F11" s="42">
        <v>60.642660666666664</v>
      </c>
      <c r="G11" s="42">
        <v>90.416879333333327</v>
      </c>
      <c r="H11" s="42">
        <v>29.920508999999999</v>
      </c>
      <c r="I11" s="42">
        <v>27.564501999999994</v>
      </c>
      <c r="J11" s="42">
        <v>17.156381999999997</v>
      </c>
      <c r="K11" s="42">
        <v>48.437461999999996</v>
      </c>
      <c r="L11" s="42">
        <v>16.869473333333332</v>
      </c>
      <c r="M11" s="42">
        <v>35.718474666666665</v>
      </c>
      <c r="N11" s="42">
        <v>26.828087333333333</v>
      </c>
      <c r="O11" s="42">
        <v>24.858012666666664</v>
      </c>
      <c r="P11" s="40">
        <v>21.495462</v>
      </c>
      <c r="Q11" s="42">
        <v>18.676005333333332</v>
      </c>
      <c r="R11" s="42">
        <v>12.608856000000001</v>
      </c>
      <c r="S11" s="42">
        <v>24.725666</v>
      </c>
      <c r="T11" s="42">
        <v>33.149058666666669</v>
      </c>
      <c r="U11" s="42">
        <v>61.200879999999998</v>
      </c>
      <c r="V11" s="43"/>
      <c r="W11" s="40" t="s">
        <v>10</v>
      </c>
      <c r="X11" s="42">
        <f>AVERAGE(J22:J26)</f>
        <v>25.459622799999995</v>
      </c>
      <c r="Y11" s="42">
        <f>AVERAGE(J10:J16)</f>
        <v>25.811921523809524</v>
      </c>
      <c r="Z11" s="42">
        <f>AVERAGE(J17:J21)</f>
        <v>31.055145333333332</v>
      </c>
      <c r="AA11" s="42">
        <f>AVERAGE(J3:J9)</f>
        <v>29.6926499047619</v>
      </c>
      <c r="AC11" s="40" t="s">
        <v>10</v>
      </c>
      <c r="AD11" s="40">
        <f t="shared" si="1"/>
        <v>-0.18018020760403042</v>
      </c>
      <c r="AE11" s="40">
        <f t="shared" si="0"/>
        <v>-0.13069659977804848</v>
      </c>
    </row>
    <row r="12" spans="1:31" x14ac:dyDescent="0.3">
      <c r="A12" s="40" t="s">
        <v>31</v>
      </c>
      <c r="B12" s="42">
        <v>51.602437999999992</v>
      </c>
      <c r="C12" s="42">
        <v>41.532747333333333</v>
      </c>
      <c r="D12" s="42">
        <v>25.053932999999997</v>
      </c>
      <c r="E12" s="42">
        <v>14.866784666666664</v>
      </c>
      <c r="F12" s="42">
        <v>51.327818666666666</v>
      </c>
      <c r="G12" s="42">
        <v>85.120649333333333</v>
      </c>
      <c r="H12" s="42">
        <v>27.641782999999997</v>
      </c>
      <c r="I12" s="42">
        <v>30.95824866666667</v>
      </c>
      <c r="J12" s="42">
        <v>33.490324000000001</v>
      </c>
      <c r="K12" s="42"/>
      <c r="L12" s="42">
        <v>11.539211333333332</v>
      </c>
      <c r="M12" s="42">
        <v>35.541224666666658</v>
      </c>
      <c r="N12" s="42">
        <v>29.094996666666663</v>
      </c>
      <c r="O12" s="42">
        <v>23.484443333333335</v>
      </c>
      <c r="P12" s="40">
        <v>21.283234666666665</v>
      </c>
      <c r="Q12" s="42">
        <v>32.770925333333331</v>
      </c>
      <c r="R12" s="42">
        <v>21.430706666666666</v>
      </c>
      <c r="S12" s="42">
        <v>28.009753999999997</v>
      </c>
      <c r="T12" s="42">
        <v>16.046087999999997</v>
      </c>
      <c r="U12" s="42">
        <v>24.168391999999994</v>
      </c>
      <c r="V12" s="43"/>
      <c r="W12" s="40" t="s">
        <v>11</v>
      </c>
      <c r="X12" s="42">
        <f>AVERAGE(K22:K26)</f>
        <v>36.809105733333332</v>
      </c>
      <c r="Y12" s="42">
        <f>AVERAGE(K10:K16)</f>
        <v>37.873677111111107</v>
      </c>
      <c r="Z12" s="42">
        <f>AVERAGE(K17:K21)</f>
        <v>31.142588666666665</v>
      </c>
      <c r="AA12" s="42">
        <f>AVERAGE(K3:K9)</f>
        <v>19.94990952380952</v>
      </c>
      <c r="AC12" s="40" t="s">
        <v>11</v>
      </c>
      <c r="AD12" s="40">
        <f t="shared" si="1"/>
        <v>0.18195395146235227</v>
      </c>
      <c r="AE12" s="40">
        <f t="shared" si="0"/>
        <v>0.89843854008010404</v>
      </c>
    </row>
    <row r="13" spans="1:31" x14ac:dyDescent="0.3">
      <c r="A13" s="40" t="s">
        <v>32</v>
      </c>
      <c r="B13" s="42">
        <v>47.445807333333342</v>
      </c>
      <c r="C13" s="42">
        <v>54.518082333333339</v>
      </c>
      <c r="D13" s="42">
        <v>35.399424666666668</v>
      </c>
      <c r="E13" s="42">
        <v>37.009327333333324</v>
      </c>
      <c r="F13" s="42">
        <v>37.464032666666668</v>
      </c>
      <c r="G13" s="42">
        <v>80.869012666666677</v>
      </c>
      <c r="H13" s="42">
        <v>31.813066333333332</v>
      </c>
      <c r="I13" s="42">
        <v>50.838608666666666</v>
      </c>
      <c r="J13" s="42">
        <v>24.107418000000003</v>
      </c>
      <c r="K13" s="42">
        <v>36.24313466666667</v>
      </c>
      <c r="L13" s="42">
        <v>34.01262066666667</v>
      </c>
      <c r="M13" s="42">
        <v>34.464017333333338</v>
      </c>
      <c r="N13" s="42">
        <v>27.66990666666667</v>
      </c>
      <c r="O13" s="42">
        <v>29.420191333333332</v>
      </c>
      <c r="P13" s="40">
        <v>27.336676666666666</v>
      </c>
      <c r="Q13" s="42"/>
      <c r="R13" s="42">
        <v>35.251480000000001</v>
      </c>
      <c r="S13" s="42">
        <v>22.264018</v>
      </c>
      <c r="T13" s="42">
        <v>90.820064000000002</v>
      </c>
      <c r="U13" s="42">
        <v>43.203623999999998</v>
      </c>
      <c r="V13" s="43"/>
      <c r="W13" s="40" t="s">
        <v>12</v>
      </c>
      <c r="X13" s="42">
        <f>AVERAGE(L22:L26)</f>
        <v>29.291909599999997</v>
      </c>
      <c r="Y13" s="42">
        <f>AVERAGE(L10:L16)</f>
        <v>23.508009142857141</v>
      </c>
      <c r="Z13" s="42">
        <f>AVERAGE(L17:L21)</f>
        <v>17.327487333333334</v>
      </c>
      <c r="AA13" s="42">
        <f>AVERAGE(L3:L9)</f>
        <v>23.840428857142854</v>
      </c>
      <c r="AC13" s="40" t="s">
        <v>12</v>
      </c>
      <c r="AD13" s="40">
        <f t="shared" si="1"/>
        <v>0.69048801112959968</v>
      </c>
      <c r="AE13" s="40">
        <f t="shared" si="0"/>
        <v>-1.3943529131864474E-2</v>
      </c>
    </row>
    <row r="14" spans="1:31" x14ac:dyDescent="0.3">
      <c r="A14" s="40" t="s">
        <v>33</v>
      </c>
      <c r="B14" s="42">
        <v>50.797486666666664</v>
      </c>
      <c r="C14" s="42">
        <v>60.839289999999991</v>
      </c>
      <c r="D14" s="42">
        <v>40.414181666666664</v>
      </c>
      <c r="E14" s="42">
        <v>40.20644466666667</v>
      </c>
      <c r="F14" s="42">
        <v>30.078616</v>
      </c>
      <c r="G14" s="42">
        <v>66.069819333333342</v>
      </c>
      <c r="H14" s="42">
        <v>45.04111566666667</v>
      </c>
      <c r="I14" s="42">
        <v>44.801709999999993</v>
      </c>
      <c r="J14" s="42">
        <v>32.320946666666664</v>
      </c>
      <c r="K14" s="42">
        <v>38.088425333333333</v>
      </c>
      <c r="L14" s="42">
        <v>27.747896666666662</v>
      </c>
      <c r="M14" s="42">
        <v>46.818105999999993</v>
      </c>
      <c r="N14" s="42">
        <v>34.327416666666672</v>
      </c>
      <c r="O14" s="42">
        <v>28.172351333333335</v>
      </c>
      <c r="P14" s="40">
        <v>26.979813333333333</v>
      </c>
      <c r="Q14" s="42">
        <v>47.090834666666666</v>
      </c>
      <c r="R14" s="42">
        <v>40.228660000000005</v>
      </c>
      <c r="S14" s="42">
        <v>16.727437000000002</v>
      </c>
      <c r="T14" s="42">
        <v>38.047775999999999</v>
      </c>
      <c r="U14" s="42">
        <v>40.699436000000006</v>
      </c>
      <c r="V14" s="43"/>
      <c r="W14" s="40" t="s">
        <v>13</v>
      </c>
      <c r="X14" s="42">
        <f>AVERAGE(M22:M26)</f>
        <v>28.182466399999999</v>
      </c>
      <c r="Y14" s="42">
        <f>AVERAGE(M10:M16)</f>
        <v>38.572030857142856</v>
      </c>
      <c r="Z14" s="42">
        <f>AVERAGE(M17:M21)</f>
        <v>22.406952400000002</v>
      </c>
      <c r="AA14" s="42">
        <f>AVERAGE(M3:M9)</f>
        <v>23.500435222222219</v>
      </c>
      <c r="AC14" s="40" t="s">
        <v>13</v>
      </c>
      <c r="AD14" s="40">
        <f t="shared" si="1"/>
        <v>0.25775544558214869</v>
      </c>
      <c r="AE14" s="40">
        <f t="shared" si="0"/>
        <v>0.64133261756228266</v>
      </c>
    </row>
    <row r="15" spans="1:31" x14ac:dyDescent="0.3">
      <c r="A15" s="40" t="s">
        <v>34</v>
      </c>
      <c r="B15" s="42">
        <v>39.889285333333341</v>
      </c>
      <c r="C15" s="42">
        <v>40.185411000000002</v>
      </c>
      <c r="D15" s="42">
        <v>22.668857000000003</v>
      </c>
      <c r="E15" s="42">
        <v>34.580056999999996</v>
      </c>
      <c r="F15" s="42">
        <v>36.837276666666661</v>
      </c>
      <c r="G15" s="42">
        <v>63.360021333333336</v>
      </c>
      <c r="H15" s="42">
        <v>21.268582000000002</v>
      </c>
      <c r="I15" s="42">
        <v>37.866744666666662</v>
      </c>
      <c r="J15" s="42">
        <v>19.726270666666668</v>
      </c>
      <c r="K15" s="42">
        <v>41.743083999999996</v>
      </c>
      <c r="L15" s="42">
        <v>21.695399999999999</v>
      </c>
      <c r="M15" s="42">
        <v>36.240771333333335</v>
      </c>
      <c r="N15" s="42">
        <v>16.446436666666663</v>
      </c>
      <c r="O15" s="42">
        <v>41.819655999999995</v>
      </c>
      <c r="P15" s="40">
        <v>24.306410666666665</v>
      </c>
      <c r="Q15" s="42"/>
      <c r="R15" s="42">
        <v>32.899490666666665</v>
      </c>
      <c r="S15" s="42">
        <v>21.007669999999997</v>
      </c>
      <c r="T15" s="42">
        <v>63.543416000000001</v>
      </c>
      <c r="U15" s="42">
        <v>46.388452000000008</v>
      </c>
      <c r="V15" s="43"/>
      <c r="W15" s="40" t="s">
        <v>14</v>
      </c>
      <c r="X15" s="42">
        <f>AVERAGE(N22:N26)</f>
        <v>37.453255866666666</v>
      </c>
      <c r="Y15" s="42">
        <f>AVERAGE(N10:N16)</f>
        <v>26.626798857142855</v>
      </c>
      <c r="Z15" s="42">
        <f>AVERAGE(N17:N21)</f>
        <v>27.61573906666667</v>
      </c>
      <c r="AA15" s="42">
        <f>AVERAGE(N3:N9)</f>
        <v>29.726749428571431</v>
      </c>
      <c r="AC15" s="40" t="s">
        <v>14</v>
      </c>
      <c r="AD15" s="40">
        <f t="shared" si="1"/>
        <v>0.35622862659048948</v>
      </c>
      <c r="AE15" s="40">
        <f t="shared" si="0"/>
        <v>-0.10428151853189516</v>
      </c>
    </row>
    <row r="16" spans="1:31" x14ac:dyDescent="0.3">
      <c r="A16" s="40" t="s">
        <v>35</v>
      </c>
      <c r="B16" s="42">
        <v>42.637369333333325</v>
      </c>
      <c r="C16" s="42">
        <v>51.17798333333333</v>
      </c>
      <c r="D16" s="42">
        <v>42.353296666666665</v>
      </c>
      <c r="E16" s="42">
        <v>30.026386333333335</v>
      </c>
      <c r="F16" s="42">
        <v>35.560131333333331</v>
      </c>
      <c r="G16" s="42">
        <v>71.727166666666648</v>
      </c>
      <c r="H16" s="42">
        <v>36.040833333333339</v>
      </c>
      <c r="I16" s="42">
        <v>14.980697333333334</v>
      </c>
      <c r="J16" s="42">
        <v>15.501575999999996</v>
      </c>
      <c r="K16" s="42">
        <v>35.079901999999997</v>
      </c>
      <c r="L16" s="42">
        <v>28.846846666666664</v>
      </c>
      <c r="M16" s="42">
        <v>49.23106933333333</v>
      </c>
      <c r="N16" s="42">
        <v>26.01699133333333</v>
      </c>
      <c r="O16" s="42">
        <v>33.94313866666667</v>
      </c>
      <c r="P16" s="40">
        <v>24.251581333333334</v>
      </c>
      <c r="Q16" s="42">
        <v>48.107067999999991</v>
      </c>
      <c r="R16" s="42">
        <v>19.772591999999996</v>
      </c>
      <c r="S16" s="42">
        <v>17.410204</v>
      </c>
      <c r="T16" s="42">
        <v>97.821202666666665</v>
      </c>
      <c r="U16" s="42">
        <v>47.800779999999996</v>
      </c>
      <c r="V16" s="43"/>
      <c r="W16" s="40" t="s">
        <v>15</v>
      </c>
      <c r="X16" s="42">
        <f>AVERAGE(O22:O26)</f>
        <v>36.173463599999998</v>
      </c>
      <c r="Y16" s="42">
        <f>AVERAGE(O10:O16)</f>
        <v>28.880878666666664</v>
      </c>
      <c r="Z16" s="42">
        <f>AVERAGE(O17:O21)</f>
        <v>27.139763733333332</v>
      </c>
      <c r="AA16" s="42">
        <f>AVERAGE(O3:O9)</f>
        <v>34.26725295238095</v>
      </c>
      <c r="AC16" s="40" t="s">
        <v>15</v>
      </c>
      <c r="AD16" s="40">
        <f t="shared" si="1"/>
        <v>0.33285845652264778</v>
      </c>
      <c r="AE16" s="40">
        <f t="shared" si="0"/>
        <v>-0.15718722166610177</v>
      </c>
    </row>
    <row r="17" spans="1:31" x14ac:dyDescent="0.3">
      <c r="A17" s="40" t="s">
        <v>36</v>
      </c>
      <c r="B17" s="42">
        <v>40.972637333333338</v>
      </c>
      <c r="C17" s="42">
        <v>29.081053000000004</v>
      </c>
      <c r="D17" s="42">
        <v>28.619257666666662</v>
      </c>
      <c r="E17" s="42">
        <v>23.566450999999997</v>
      </c>
      <c r="F17" s="42">
        <v>33.35088733333334</v>
      </c>
      <c r="G17" s="42">
        <v>46.576100666666669</v>
      </c>
      <c r="H17" s="42">
        <v>37.301199000000004</v>
      </c>
      <c r="I17" s="42">
        <v>20.610630000000004</v>
      </c>
      <c r="J17" s="42">
        <v>30.964866000000001</v>
      </c>
      <c r="K17" s="42">
        <v>27.459569999999996</v>
      </c>
      <c r="L17" s="42">
        <v>15.789429999999996</v>
      </c>
      <c r="M17" s="42">
        <v>28.572227333333338</v>
      </c>
      <c r="N17" s="42">
        <v>27.493602000000003</v>
      </c>
      <c r="O17" s="42">
        <v>28.445079999999997</v>
      </c>
      <c r="P17" s="40">
        <v>18.500173333333333</v>
      </c>
      <c r="Q17" s="42">
        <v>18.433999999999997</v>
      </c>
      <c r="R17" s="42">
        <v>29.823376000000003</v>
      </c>
      <c r="S17" s="42">
        <v>29.607840000000003</v>
      </c>
      <c r="T17" s="42">
        <v>68.449695999999989</v>
      </c>
      <c r="U17" s="42">
        <v>50.352234666666668</v>
      </c>
      <c r="V17" s="43"/>
      <c r="W17" s="40" t="s">
        <v>16</v>
      </c>
      <c r="X17" s="42">
        <f>AVERAGE(P22:P26)</f>
        <v>21.522309466666666</v>
      </c>
      <c r="Y17" s="42">
        <f>AVERAGE(P11:P16)</f>
        <v>24.275529777777773</v>
      </c>
      <c r="Z17" s="42">
        <f>AVERAGE(P17:P21)</f>
        <v>17.665325833333334</v>
      </c>
      <c r="AA17" s="42">
        <f>AVERAGE(P3:P9)</f>
        <v>21.355620190476191</v>
      </c>
      <c r="AC17" s="40" t="s">
        <v>16</v>
      </c>
      <c r="AD17" s="40">
        <f t="shared" si="1"/>
        <v>0.21833639921067594</v>
      </c>
      <c r="AE17" s="40">
        <f t="shared" si="0"/>
        <v>0.13672792273219736</v>
      </c>
    </row>
    <row r="18" spans="1:31" x14ac:dyDescent="0.3">
      <c r="A18" s="40" t="s">
        <v>37</v>
      </c>
      <c r="B18" s="42">
        <v>44.796037999999996</v>
      </c>
      <c r="C18" s="42">
        <v>28.277992333333337</v>
      </c>
      <c r="D18" s="42">
        <v>33.605891</v>
      </c>
      <c r="E18" s="42">
        <v>34.055160666666673</v>
      </c>
      <c r="F18" s="42">
        <v>33.376411333333337</v>
      </c>
      <c r="G18" s="42">
        <v>86.853445333333326</v>
      </c>
      <c r="H18" s="42">
        <v>28.113740666666661</v>
      </c>
      <c r="I18" s="42">
        <v>36.637811333333332</v>
      </c>
      <c r="J18" s="42">
        <v>36.378317333333328</v>
      </c>
      <c r="K18" s="42">
        <v>32.504813999999996</v>
      </c>
      <c r="L18" s="42">
        <v>23.005159333333332</v>
      </c>
      <c r="M18" s="42">
        <v>20.151198000000001</v>
      </c>
      <c r="N18" s="42">
        <v>28.385523999999997</v>
      </c>
      <c r="O18" s="42">
        <v>31.082087333333327</v>
      </c>
      <c r="P18" s="40">
        <v>20.745812666666669</v>
      </c>
      <c r="Q18" s="42">
        <v>23.304357333333336</v>
      </c>
      <c r="R18" s="42">
        <v>8.9485253333333326</v>
      </c>
      <c r="S18" s="42">
        <v>18.326232000000001</v>
      </c>
      <c r="T18" s="42">
        <v>34.773141333333328</v>
      </c>
      <c r="U18" s="42">
        <v>43.107199999999992</v>
      </c>
      <c r="V18" s="43"/>
      <c r="W18" s="40" t="s">
        <v>17</v>
      </c>
      <c r="X18" s="42">
        <f>AVERAGE(Q22:Q26)</f>
        <v>37.916907600000002</v>
      </c>
      <c r="Y18" s="42">
        <f>AVERAGE(Q10:Q16)</f>
        <v>37.489083999999998</v>
      </c>
      <c r="Z18" s="42">
        <f>AVERAGE(Q17:Q21)</f>
        <v>16.741097066666665</v>
      </c>
      <c r="AA18" s="42">
        <f>AVERAGE(Q3:Q9)</f>
        <v>29.71166911111111</v>
      </c>
      <c r="AC18" s="40" t="s">
        <v>17</v>
      </c>
      <c r="AD18" s="40">
        <f t="shared" si="1"/>
        <v>1.2648998120616999</v>
      </c>
      <c r="AE18" s="40">
        <f t="shared" si="0"/>
        <v>0.26176297466844134</v>
      </c>
    </row>
    <row r="19" spans="1:31" x14ac:dyDescent="0.3">
      <c r="A19" s="40" t="s">
        <v>38</v>
      </c>
      <c r="B19" s="42">
        <v>60.060807999999994</v>
      </c>
      <c r="C19" s="42">
        <v>42.483516333333334</v>
      </c>
      <c r="D19" s="42">
        <v>27.479421999999992</v>
      </c>
      <c r="E19" s="42">
        <v>20.937715333333333</v>
      </c>
      <c r="F19" s="42">
        <v>48.348600666666655</v>
      </c>
      <c r="G19" s="42">
        <v>67.032168666666664</v>
      </c>
      <c r="H19" s="42">
        <v>32.201125666666663</v>
      </c>
      <c r="I19" s="42">
        <v>21.688310000000001</v>
      </c>
      <c r="J19" s="42">
        <v>30.530485333333331</v>
      </c>
      <c r="K19" s="42">
        <v>18.002455333333337</v>
      </c>
      <c r="L19" s="42">
        <v>12.503451333333334</v>
      </c>
      <c r="M19" s="42">
        <v>23.587957333333335</v>
      </c>
      <c r="N19" s="42">
        <v>27.678414666666669</v>
      </c>
      <c r="O19" s="42">
        <v>27.169352666666668</v>
      </c>
      <c r="P19" s="40">
        <v>13.15809466666667</v>
      </c>
      <c r="Q19" s="42">
        <v>12.674083999999997</v>
      </c>
      <c r="R19" s="42">
        <v>36.697839999999999</v>
      </c>
      <c r="S19" s="42">
        <v>17.018836</v>
      </c>
      <c r="T19" s="42">
        <v>36.79237333333333</v>
      </c>
      <c r="U19" s="42">
        <v>34.227683999999996</v>
      </c>
      <c r="V19" s="43"/>
      <c r="W19" s="40" t="s">
        <v>18</v>
      </c>
      <c r="X19" s="42">
        <f>AVERAGE(R22:R26)</f>
        <v>40.131763333333332</v>
      </c>
      <c r="Y19" s="42">
        <f>AVERAGE(R10:R16)</f>
        <v>27.305413142857141</v>
      </c>
      <c r="Z19" s="42">
        <f>AVERAGE(R17:R21)</f>
        <v>24.412098933333333</v>
      </c>
      <c r="AA19" s="42">
        <f>AVERAGE(R3:R9)</f>
        <v>36.520387428571425</v>
      </c>
      <c r="AC19" s="40" t="s">
        <v>18</v>
      </c>
      <c r="AD19" s="40">
        <f t="shared" si="1"/>
        <v>0.64392924356601267</v>
      </c>
      <c r="AE19" s="40">
        <f t="shared" si="0"/>
        <v>-0.25232411084732975</v>
      </c>
    </row>
    <row r="20" spans="1:31" x14ac:dyDescent="0.3">
      <c r="A20" s="40" t="s">
        <v>39</v>
      </c>
      <c r="B20" s="42">
        <v>50.936450666666673</v>
      </c>
      <c r="C20" s="42">
        <v>11.740803666666668</v>
      </c>
      <c r="D20" s="42">
        <v>22.770244000000005</v>
      </c>
      <c r="E20" s="42">
        <v>21.47088333333333</v>
      </c>
      <c r="F20" s="42">
        <v>40.900319333333336</v>
      </c>
      <c r="G20" s="42">
        <v>45.877972</v>
      </c>
      <c r="H20" s="42">
        <v>40.220151999999999</v>
      </c>
      <c r="I20" s="42">
        <v>26.648001333333337</v>
      </c>
      <c r="J20" s="42">
        <v>29.165896666666669</v>
      </c>
      <c r="K20" s="42">
        <v>45.082946666666658</v>
      </c>
      <c r="L20" s="42">
        <v>14.430985999999999</v>
      </c>
      <c r="M20" s="42">
        <v>26.107743333333332</v>
      </c>
      <c r="N20" s="42">
        <v>19.796225333333332</v>
      </c>
      <c r="O20" s="42">
        <v>28.199293333333326</v>
      </c>
      <c r="P20" s="40"/>
      <c r="Q20" s="42">
        <v>16.882707999999997</v>
      </c>
      <c r="R20" s="42">
        <v>29.73546</v>
      </c>
      <c r="S20" s="42">
        <v>22.679492</v>
      </c>
      <c r="T20" s="42">
        <v>7.6572000000000005</v>
      </c>
      <c r="U20" s="42">
        <v>61.237747999999996</v>
      </c>
      <c r="V20" s="43"/>
      <c r="W20" s="40" t="s">
        <v>19</v>
      </c>
      <c r="X20" s="42">
        <f>AVERAGE(S22:S26)</f>
        <v>16.494034199999998</v>
      </c>
      <c r="Y20" s="42">
        <f>AVERAGE(S10:S16)</f>
        <v>22.076538142857142</v>
      </c>
      <c r="Z20" s="42">
        <f>AVERAGE(S17:S21)</f>
        <v>20.733287000000001</v>
      </c>
      <c r="AA20" s="42">
        <f>AVERAGE(S3:S9)</f>
        <v>19.299058777777773</v>
      </c>
      <c r="AC20" s="40" t="s">
        <v>19</v>
      </c>
      <c r="AD20" s="40">
        <f t="shared" si="1"/>
        <v>-0.20446602605751818</v>
      </c>
      <c r="AE20" s="40">
        <f t="shared" si="0"/>
        <v>0.14391786651676219</v>
      </c>
    </row>
    <row r="21" spans="1:31" x14ac:dyDescent="0.3">
      <c r="A21" s="40" t="s">
        <v>40</v>
      </c>
      <c r="B21" s="42">
        <v>45.462497999999997</v>
      </c>
      <c r="C21" s="42">
        <v>17.019072333333334</v>
      </c>
      <c r="D21" s="42">
        <v>25.673362666666669</v>
      </c>
      <c r="E21" s="42">
        <v>24.010521333333333</v>
      </c>
      <c r="F21" s="42">
        <v>51.567933333333336</v>
      </c>
      <c r="G21" s="42">
        <v>46.420593333333329</v>
      </c>
      <c r="H21" s="42">
        <v>23.591029666666667</v>
      </c>
      <c r="I21" s="42">
        <v>24.784276666666663</v>
      </c>
      <c r="J21" s="42">
        <v>28.236161333333332</v>
      </c>
      <c r="K21" s="42">
        <v>32.663157333333331</v>
      </c>
      <c r="L21" s="42">
        <v>20.908410000000003</v>
      </c>
      <c r="M21" s="42">
        <v>13.615636</v>
      </c>
      <c r="N21" s="42">
        <v>34.724929333333328</v>
      </c>
      <c r="O21" s="42">
        <v>20.803005333333331</v>
      </c>
      <c r="P21" s="40">
        <v>18.257222666666667</v>
      </c>
      <c r="Q21" s="42">
        <v>12.410336000000001</v>
      </c>
      <c r="R21" s="42">
        <v>16.855293333333329</v>
      </c>
      <c r="S21" s="42">
        <v>16.034034999999999</v>
      </c>
      <c r="T21" s="42">
        <v>25.529672000000001</v>
      </c>
      <c r="U21" s="42">
        <v>24.624987999999998</v>
      </c>
      <c r="V21" s="43"/>
      <c r="W21" s="40" t="s">
        <v>20</v>
      </c>
      <c r="X21" s="42">
        <f>AVERAGE(T22:T26)</f>
        <v>29.045933866666665</v>
      </c>
      <c r="Y21" s="42">
        <f>AVERAGE(T10:T16)</f>
        <v>53.103964952380956</v>
      </c>
      <c r="Z21" s="42">
        <f>AVERAGE(T17:T21)</f>
        <v>34.640416533333322</v>
      </c>
      <c r="AA21" s="42">
        <f>AVERAGE(T3:T9)</f>
        <v>32.797124571428569</v>
      </c>
      <c r="AC21" s="40" t="s">
        <v>20</v>
      </c>
      <c r="AD21" s="40">
        <f t="shared" si="1"/>
        <v>-0.16150159918785245</v>
      </c>
      <c r="AE21" s="40">
        <f t="shared" si="0"/>
        <v>0.61916526666007865</v>
      </c>
    </row>
    <row r="22" spans="1:31" x14ac:dyDescent="0.3">
      <c r="A22" s="40" t="s">
        <v>41</v>
      </c>
      <c r="B22" s="42">
        <v>66.337821333333338</v>
      </c>
      <c r="C22" s="42">
        <v>32.013004333333335</v>
      </c>
      <c r="D22" s="42">
        <v>33.783613666666675</v>
      </c>
      <c r="E22" s="42">
        <v>21.975454999999997</v>
      </c>
      <c r="F22" s="42">
        <v>69.815229999999985</v>
      </c>
      <c r="G22" s="42">
        <v>84.267485999999991</v>
      </c>
      <c r="H22" s="42">
        <v>44.474860999999997</v>
      </c>
      <c r="I22" s="42">
        <v>25.253162</v>
      </c>
      <c r="J22" s="42">
        <v>23.774660666666666</v>
      </c>
      <c r="K22" s="42">
        <v>38.693911333333332</v>
      </c>
      <c r="L22" s="42">
        <v>30.689774</v>
      </c>
      <c r="M22" s="42">
        <v>33.455346666666671</v>
      </c>
      <c r="N22" s="42">
        <v>40.127036666666662</v>
      </c>
      <c r="O22" s="42">
        <v>31.561844000000001</v>
      </c>
      <c r="P22" s="40">
        <v>19.212954666666668</v>
      </c>
      <c r="Q22" s="42">
        <v>13.635488</v>
      </c>
      <c r="R22" s="42">
        <v>91.597127999999998</v>
      </c>
      <c r="S22" s="42">
        <v>16.411932</v>
      </c>
      <c r="T22" s="42">
        <v>23.59552</v>
      </c>
      <c r="U22" s="42">
        <v>41.246783999999998</v>
      </c>
      <c r="V22" s="43"/>
      <c r="W22" s="40" t="s">
        <v>21</v>
      </c>
      <c r="X22" s="42">
        <f>AVERAGE(U22:U26)</f>
        <v>43.054261333333329</v>
      </c>
      <c r="Y22" s="42">
        <f>AVERAGE(U10:U16)</f>
        <v>43.011991428571427</v>
      </c>
      <c r="Z22" s="42">
        <f>AVERAGE(U17:U21)</f>
        <v>42.709970933333331</v>
      </c>
      <c r="AA22" s="42">
        <f>AVERAGE(U3:U9)</f>
        <v>31.059331523809526</v>
      </c>
      <c r="AC22" s="40" t="s">
        <v>21</v>
      </c>
      <c r="AD22" s="40">
        <f t="shared" si="1"/>
        <v>8.0611246619064492E-3</v>
      </c>
      <c r="AE22" s="40">
        <f t="shared" si="0"/>
        <v>0.3848331344671474</v>
      </c>
    </row>
    <row r="23" spans="1:31" x14ac:dyDescent="0.3">
      <c r="A23" s="40" t="s">
        <v>42</v>
      </c>
      <c r="B23" s="42">
        <v>44.298792666666671</v>
      </c>
      <c r="C23" s="42">
        <v>17.926828666666665</v>
      </c>
      <c r="D23" s="42">
        <v>29.676376666666663</v>
      </c>
      <c r="E23" s="42">
        <v>21.053518666666669</v>
      </c>
      <c r="F23" s="42">
        <v>71.798066666666656</v>
      </c>
      <c r="G23" s="42">
        <v>87.968938666666673</v>
      </c>
      <c r="H23" s="42">
        <v>33.66001133333333</v>
      </c>
      <c r="I23" s="42">
        <v>18.884924000000002</v>
      </c>
      <c r="J23" s="42">
        <v>21.060608666666667</v>
      </c>
      <c r="K23" s="42">
        <v>43.366693999999995</v>
      </c>
      <c r="L23" s="42">
        <v>35.596999333333336</v>
      </c>
      <c r="M23" s="42">
        <v>26.553467999999999</v>
      </c>
      <c r="N23" s="42">
        <v>38.134273999999998</v>
      </c>
      <c r="O23" s="42">
        <v>33.253045333333333</v>
      </c>
      <c r="P23" s="40">
        <v>20.189011333333333</v>
      </c>
      <c r="Q23" s="42">
        <v>28.116099999999999</v>
      </c>
      <c r="R23" s="42">
        <v>11.54630133333333</v>
      </c>
      <c r="S23" s="42">
        <v>24.087566000000002</v>
      </c>
      <c r="T23" s="42">
        <v>33.878855999999999</v>
      </c>
      <c r="U23" s="42">
        <v>39.806095999999997</v>
      </c>
      <c r="V23" s="43"/>
      <c r="W23" s="41" t="s">
        <v>60</v>
      </c>
      <c r="X23" s="45" t="s">
        <v>61</v>
      </c>
      <c r="Y23" s="45" t="s">
        <v>61</v>
      </c>
      <c r="Z23" s="45" t="s">
        <v>61</v>
      </c>
      <c r="AA23" s="45" t="s">
        <v>61</v>
      </c>
    </row>
    <row r="24" spans="1:31" x14ac:dyDescent="0.3">
      <c r="A24" s="40" t="s">
        <v>43</v>
      </c>
      <c r="B24" s="42">
        <v>48.458259333333338</v>
      </c>
      <c r="C24" s="42">
        <v>35.645447666666669</v>
      </c>
      <c r="D24" s="42">
        <v>38.882977999999994</v>
      </c>
      <c r="E24" s="42">
        <v>29.528195666666665</v>
      </c>
      <c r="F24" s="42">
        <v>56.792317999999987</v>
      </c>
      <c r="G24" s="42">
        <v>101.72779266666667</v>
      </c>
      <c r="H24" s="42">
        <v>37.073846333333336</v>
      </c>
      <c r="I24" s="42">
        <v>23.368167333333332</v>
      </c>
      <c r="J24" s="42">
        <v>23.767570666666664</v>
      </c>
      <c r="K24" s="42">
        <v>29.171568666666666</v>
      </c>
      <c r="L24" s="42">
        <v>45.236563333333329</v>
      </c>
      <c r="M24" s="42">
        <v>24.305938000000005</v>
      </c>
      <c r="N24" s="42">
        <v>36.82498733333334</v>
      </c>
      <c r="O24" s="42">
        <v>27.377326</v>
      </c>
      <c r="P24" s="40">
        <v>26.596953333333335</v>
      </c>
      <c r="Q24" s="42">
        <v>42.905843999999995</v>
      </c>
      <c r="R24" s="42">
        <v>30.757365333333336</v>
      </c>
      <c r="S24" s="42">
        <v>13.954538000000003</v>
      </c>
      <c r="T24" s="42">
        <v>24.769624</v>
      </c>
      <c r="U24" s="42"/>
      <c r="V24" s="43"/>
      <c r="W24" s="40" t="s">
        <v>2</v>
      </c>
      <c r="X24" s="42">
        <f>(STDEVA(B22:B26))/(SQRT(COUNT(B22:B26)))</f>
        <v>7.7791532749214491</v>
      </c>
      <c r="Y24" s="42">
        <f>(STDEVA(B10:B16))/(SQRT(COUNT(B10:B16)))</f>
        <v>3.5055819681617932</v>
      </c>
      <c r="Z24" s="42">
        <f>(STDEVA(B17:B21))/(SQRT(COUNT(B17:B21)))</f>
        <v>3.3104438164784908</v>
      </c>
      <c r="AA24" s="42">
        <f>(STDEVA(B3:B9))/(SQRT(COUNT(B3:B9)))</f>
        <v>4.6961669449815648</v>
      </c>
    </row>
    <row r="25" spans="1:31" x14ac:dyDescent="0.3">
      <c r="A25" s="40" t="s">
        <v>44</v>
      </c>
      <c r="B25" s="42">
        <v>25.497530666666666</v>
      </c>
      <c r="C25" s="42">
        <v>15.252480666666667</v>
      </c>
      <c r="D25" s="42">
        <v>29.568845</v>
      </c>
      <c r="E25" s="42">
        <v>15.228610999999997</v>
      </c>
      <c r="F25" s="42">
        <v>30.550810000000002</v>
      </c>
      <c r="G25" s="42">
        <v>60.629898666666669</v>
      </c>
      <c r="H25" s="42">
        <v>32.89641833333333</v>
      </c>
      <c r="I25" s="42">
        <v>40.033921333333332</v>
      </c>
      <c r="J25" s="42">
        <v>23.161139333333331</v>
      </c>
      <c r="K25" s="42">
        <v>34.607235333333328</v>
      </c>
      <c r="L25" s="42">
        <v>22.233767333333333</v>
      </c>
      <c r="M25" s="42">
        <v>30.741294666666668</v>
      </c>
      <c r="N25" s="42">
        <v>48.221925999999996</v>
      </c>
      <c r="O25" s="42">
        <v>26.942</v>
      </c>
      <c r="P25" s="40">
        <v>25.434665999999996</v>
      </c>
      <c r="Q25" s="42">
        <v>37.072969999999998</v>
      </c>
      <c r="R25" s="42"/>
      <c r="S25" s="42">
        <v>15.515756</v>
      </c>
      <c r="T25" s="42">
        <v>24.406616</v>
      </c>
      <c r="U25" s="42"/>
      <c r="V25" s="43"/>
      <c r="W25" s="40" t="s">
        <v>3</v>
      </c>
      <c r="X25" s="42">
        <f>(STDEVA(C22:C26))/(SQRT(COUNT(C22:C26)))</f>
        <v>3.9572170433329035</v>
      </c>
      <c r="Y25" s="42">
        <f>(STDEVA(C10:C16))/(SQRT(COUNT(C10:C16)))</f>
        <v>3.2717441034297639</v>
      </c>
      <c r="Z25" s="42">
        <f>(STDEVA(C17:C21))/(SQRT(COUNT(C17:C21)))</f>
        <v>5.3384433737847985</v>
      </c>
      <c r="AA25" s="42">
        <f>(STDEVA(C3:C9))/(SQRT(COUNT(C3:C9)))</f>
        <v>4.0442290693235821</v>
      </c>
    </row>
    <row r="26" spans="1:31" x14ac:dyDescent="0.3">
      <c r="A26" s="40" t="s">
        <v>45</v>
      </c>
      <c r="B26" s="42">
        <v>24.71574</v>
      </c>
      <c r="C26" s="42">
        <v>22.513349666666667</v>
      </c>
      <c r="D26" s="42">
        <v>31.249175000000001</v>
      </c>
      <c r="E26" s="42">
        <v>25.078748000000004</v>
      </c>
      <c r="F26" s="42">
        <v>42.162339333333328</v>
      </c>
      <c r="G26" s="42">
        <v>83.942291333333316</v>
      </c>
      <c r="H26" s="42">
        <v>22.017049666666665</v>
      </c>
      <c r="I26" s="42">
        <v>28.482420666666666</v>
      </c>
      <c r="J26" s="42">
        <v>35.534134666666667</v>
      </c>
      <c r="K26" s="42">
        <v>38.206119333333334</v>
      </c>
      <c r="L26" s="42">
        <v>12.702444</v>
      </c>
      <c r="M26" s="42">
        <v>25.856284666666664</v>
      </c>
      <c r="N26" s="42">
        <v>23.958055333333334</v>
      </c>
      <c r="O26" s="42">
        <v>61.73310266666666</v>
      </c>
      <c r="P26" s="40">
        <v>16.177962000000001</v>
      </c>
      <c r="Q26" s="42">
        <v>67.854135999999997</v>
      </c>
      <c r="R26" s="42">
        <v>26.626258666666661</v>
      </c>
      <c r="S26" s="42">
        <v>12.500378999999999</v>
      </c>
      <c r="T26" s="42">
        <v>38.579053333333334</v>
      </c>
      <c r="U26" s="42">
        <v>48.109903999999993</v>
      </c>
      <c r="V26" s="43"/>
      <c r="W26" s="40" t="s">
        <v>4</v>
      </c>
      <c r="X26" s="42">
        <f>(STDEVA(D22:D26))/(SQRT(COUNT(D22:D26)))</f>
        <v>1.7382717368347564</v>
      </c>
      <c r="Y26" s="42">
        <f>(STDEVA(D10:D16))/(SQRT(COUNT(D10:D16)))</f>
        <v>2.8990929966297445</v>
      </c>
      <c r="Z26" s="42">
        <f>(STDEVA(D17:D21))/(SQRT(COUNT(D17:D21)))</f>
        <v>1.7910644192536689</v>
      </c>
      <c r="AA26" s="42">
        <f>(STDEVA(D3:D9))/(SQRT(COUNT(D3:D9)))</f>
        <v>3.2037727844956634</v>
      </c>
    </row>
    <row r="27" spans="1:31" x14ac:dyDescent="0.3">
      <c r="A27" s="40"/>
      <c r="B27" s="40"/>
      <c r="C27" s="42"/>
      <c r="D27" s="40"/>
      <c r="E27" s="40"/>
      <c r="F27" s="40"/>
      <c r="G27" s="40"/>
      <c r="H27" s="40"/>
      <c r="I27" s="40"/>
      <c r="J27" s="40"/>
      <c r="K27" s="40"/>
      <c r="L27" s="40"/>
      <c r="M27" s="40"/>
      <c r="N27" s="40"/>
      <c r="O27" s="40"/>
      <c r="P27" s="40"/>
      <c r="Q27" s="42"/>
      <c r="R27" s="42"/>
      <c r="S27" s="42"/>
      <c r="T27" s="42"/>
      <c r="U27" s="42"/>
      <c r="V27" s="43"/>
      <c r="W27" s="40" t="s">
        <v>5</v>
      </c>
      <c r="X27" s="42">
        <f>(STDEVA(E22:E26))/(SQRT(COUNT(E22:E26)))</f>
        <v>2.3585954834320675</v>
      </c>
      <c r="Y27" s="42">
        <f>(STDEVA(E10:E16))/(SQRT(COUNT(E10:E16)))</f>
        <v>3.181631165363505</v>
      </c>
      <c r="Z27" s="42">
        <f>(STDEVA(E17:E21))/(SQRT(COUNT(E17:E21)))</f>
        <v>2.3854019313236194</v>
      </c>
      <c r="AA27" s="42">
        <f>(STDEVA(E3:E9))/(SQRT(COUNT(E3:E9)))</f>
        <v>4.0896232721344674</v>
      </c>
    </row>
    <row r="28" spans="1:31" x14ac:dyDescent="0.3">
      <c r="A28" s="40"/>
      <c r="B28" s="40"/>
      <c r="C28" s="40"/>
      <c r="D28" s="40"/>
      <c r="E28" s="40"/>
      <c r="F28" s="40"/>
      <c r="G28" s="40"/>
      <c r="H28" s="40"/>
      <c r="I28" s="40"/>
      <c r="J28" s="40"/>
      <c r="K28" s="40"/>
      <c r="L28" s="40"/>
      <c r="M28" s="40"/>
      <c r="N28" s="40"/>
      <c r="O28" s="40"/>
      <c r="P28" s="40"/>
      <c r="Q28" s="40"/>
      <c r="R28" s="40"/>
      <c r="S28" s="40"/>
      <c r="T28" s="40"/>
      <c r="U28" s="40"/>
      <c r="V28" s="43"/>
      <c r="W28" s="40" t="s">
        <v>6</v>
      </c>
      <c r="X28" s="42">
        <f>(STDEVA(F22:F26))/(SQRT(COUNT(F22:F26)))</f>
        <v>7.9512078075435655</v>
      </c>
      <c r="Y28" s="42">
        <f>(STDEVA(F10:F16))/(SQRT(COUNT(F10:F16)))</f>
        <v>4.101745767113961</v>
      </c>
      <c r="Z28" s="42">
        <f>(STDEVA(F17:F21))/(SQRT(COUNT(F17:F21)))</f>
        <v>3.7485101693691889</v>
      </c>
      <c r="AA28" s="42">
        <f>(STDEVA(F3:F9))/(SQRT(COUNT(F3:F9)))</f>
        <v>2.6717343078243627</v>
      </c>
    </row>
    <row r="29" spans="1:31" x14ac:dyDescent="0.3">
      <c r="A29" s="40"/>
      <c r="B29" s="40"/>
      <c r="C29" s="40"/>
      <c r="D29" s="40"/>
      <c r="E29" s="40"/>
      <c r="F29" s="40"/>
      <c r="G29" s="40"/>
      <c r="H29" s="40"/>
      <c r="I29" s="40"/>
      <c r="J29" s="40"/>
      <c r="K29" s="40"/>
      <c r="L29" s="40"/>
      <c r="M29" s="40"/>
      <c r="N29" s="40"/>
      <c r="O29" s="40"/>
      <c r="P29" s="40"/>
      <c r="Q29" s="40"/>
      <c r="R29" s="40"/>
      <c r="S29" s="40"/>
      <c r="T29" s="40"/>
      <c r="U29" s="40"/>
      <c r="V29" s="43"/>
      <c r="W29" s="40" t="s">
        <v>7</v>
      </c>
      <c r="X29" s="42">
        <f>(STDEVA(G22:G26))/(SQRT(COUNT(G22:G26)))</f>
        <v>6.6175342902548104</v>
      </c>
      <c r="Y29" s="42">
        <f>(STDEVA(G10:G16))/(SQRT(COUNT(G10:G16)))</f>
        <v>3.7515575211710868</v>
      </c>
      <c r="Z29" s="42">
        <f>(STDEVA(G17:G21))/(SQRT(COUNT(G17:G21)))</f>
        <v>8.1366739115379811</v>
      </c>
      <c r="AA29" s="42">
        <f>(STDEVA(G3:G9))/(SQRT(COUNT(G3:G9)))</f>
        <v>5.7210767884205156</v>
      </c>
    </row>
    <row r="30" spans="1:31" x14ac:dyDescent="0.3">
      <c r="A30" s="40"/>
      <c r="B30" s="40"/>
      <c r="C30" s="40"/>
      <c r="D30" s="40"/>
      <c r="E30" s="40"/>
      <c r="F30" s="40"/>
      <c r="G30" s="40"/>
      <c r="H30" s="40"/>
      <c r="I30" s="40"/>
      <c r="J30" s="40"/>
      <c r="K30" s="40"/>
      <c r="L30" s="40"/>
      <c r="M30" s="40"/>
      <c r="N30" s="40"/>
      <c r="O30" s="40"/>
      <c r="P30" s="40"/>
      <c r="Q30" s="40"/>
      <c r="R30" s="40"/>
      <c r="S30" s="40"/>
      <c r="T30" s="40"/>
      <c r="U30" s="40"/>
      <c r="V30" s="43"/>
      <c r="W30" s="40" t="s">
        <v>8</v>
      </c>
      <c r="X30" s="42">
        <f>(STDEVA(H22:H26))/(SQRT(COUNT(H22:H26)))</f>
        <v>3.6338192154643827</v>
      </c>
      <c r="Y30" s="42">
        <f>(STDEVA(H10:H16))/(SQRT(COUNT(H10:H16)))</f>
        <v>2.8231942074017065</v>
      </c>
      <c r="Z30" s="42">
        <f>(STDEVA(H17:H21))/(SQRT(COUNT(H17:H21)))</f>
        <v>3.0093225828041184</v>
      </c>
      <c r="AA30" s="42">
        <f>(STDEVA(H3:H9))/(SQRT(COUNT(H3:H9)))</f>
        <v>3.8003114665256081</v>
      </c>
    </row>
    <row r="31" spans="1:31" x14ac:dyDescent="0.3">
      <c r="A31" s="40"/>
      <c r="B31" s="40"/>
      <c r="C31" s="40"/>
      <c r="D31" s="40"/>
      <c r="E31" s="40"/>
      <c r="F31" s="40"/>
      <c r="G31" s="40"/>
      <c r="H31" s="40"/>
      <c r="I31" s="40"/>
      <c r="J31" s="40"/>
      <c r="K31" s="40"/>
      <c r="L31" s="40"/>
      <c r="M31" s="40"/>
      <c r="N31" s="40"/>
      <c r="O31" s="40"/>
      <c r="P31" s="40"/>
      <c r="Q31" s="40"/>
      <c r="R31" s="40"/>
      <c r="S31" s="40"/>
      <c r="T31" s="40"/>
      <c r="U31" s="40"/>
      <c r="V31" s="43"/>
      <c r="W31" s="40" t="s">
        <v>9</v>
      </c>
      <c r="X31" s="42">
        <f>(STDEVA(I22:I26))/(SQRT(COUNT(I22:I26)))</f>
        <v>3.5634789610436766</v>
      </c>
      <c r="Y31" s="42">
        <f>(STDEVA(I10:I16))/(SQRT(COUNT(I10:I16)))</f>
        <v>4.5842491702318746</v>
      </c>
      <c r="Z31" s="42">
        <f>(STDEVA(I17:I21))/(SQRT(COUNT(I17:I21)))</f>
        <v>2.851926209056217</v>
      </c>
      <c r="AA31" s="42">
        <f>(STDEVA(I3:I9))/(SQRT(COUNT(I3:I9)))</f>
        <v>3.5801501208150146</v>
      </c>
    </row>
    <row r="32" spans="1:31" x14ac:dyDescent="0.3">
      <c r="A32" s="40"/>
      <c r="B32" s="40"/>
      <c r="C32" s="40"/>
      <c r="D32" s="40"/>
      <c r="E32" s="40"/>
      <c r="F32" s="40"/>
      <c r="G32" s="40"/>
      <c r="H32" s="40"/>
      <c r="I32" s="40"/>
      <c r="J32" s="40"/>
      <c r="K32" s="40"/>
      <c r="L32" s="40"/>
      <c r="M32" s="40"/>
      <c r="N32" s="40"/>
      <c r="O32" s="40"/>
      <c r="P32" s="40"/>
      <c r="Q32" s="40"/>
      <c r="R32" s="40"/>
      <c r="S32" s="40"/>
      <c r="T32" s="40"/>
      <c r="U32" s="40"/>
      <c r="V32" s="43"/>
      <c r="W32" s="40" t="s">
        <v>10</v>
      </c>
      <c r="X32" s="42">
        <f>(STDEVA(J22:J26))/(SQRT(COUNT(J22:J26)))</f>
        <v>2.567413861808221</v>
      </c>
      <c r="Y32" s="42">
        <f>(STDEVA(J10:J16))/(SQRT(COUNT(J10:J16)))</f>
        <v>3.3822271600146321</v>
      </c>
      <c r="Z32" s="42">
        <f>(STDEVA(J17:J21))/(SQRT(COUNT(J17:J21)))</f>
        <v>1.4166070367601742</v>
      </c>
      <c r="AA32" s="42">
        <f>(STDEVA(J3:J9))/(SQRT(COUNT(J3:J9)))</f>
        <v>2.5791513041971603</v>
      </c>
    </row>
    <row r="33" spans="1:31" x14ac:dyDescent="0.3">
      <c r="A33" s="40"/>
      <c r="B33" s="40"/>
      <c r="C33" s="40"/>
      <c r="D33" s="40"/>
      <c r="E33" s="40"/>
      <c r="F33" s="40"/>
      <c r="G33" s="40"/>
      <c r="H33" s="40"/>
      <c r="I33" s="40"/>
      <c r="J33" s="40"/>
      <c r="K33" s="40"/>
      <c r="L33" s="40"/>
      <c r="M33" s="40"/>
      <c r="N33" s="40"/>
      <c r="O33" s="40"/>
      <c r="P33" s="40"/>
      <c r="Q33" s="40"/>
      <c r="R33" s="40"/>
      <c r="S33" s="40"/>
      <c r="T33" s="40"/>
      <c r="U33" s="40"/>
      <c r="V33" s="43"/>
      <c r="W33" s="40" t="s">
        <v>11</v>
      </c>
      <c r="X33" s="42">
        <f>(STDEVA(K22:K26))/(SQRT(COUNT(K22:K26)))</f>
        <v>2.3631156206013681</v>
      </c>
      <c r="Y33" s="42">
        <f>(STDEVA(K10:K16))/(SQRT(COUNT(K10:K16)))</f>
        <v>2.8378294614640129</v>
      </c>
      <c r="Z33" s="42">
        <f>(STDEVA(K17:K21))/(SQRT(COUNT(K17:K21)))</f>
        <v>4.3859383181582681</v>
      </c>
      <c r="AA33" s="42">
        <f>(STDEVA(K3:K9))/(SQRT(COUNT(K3:K9)))</f>
        <v>4.0533024039775603</v>
      </c>
    </row>
    <row r="34" spans="1:31" x14ac:dyDescent="0.3">
      <c r="A34" s="40"/>
      <c r="B34" s="40"/>
      <c r="C34" s="40"/>
      <c r="D34" s="40"/>
      <c r="E34" s="40"/>
      <c r="F34" s="40"/>
      <c r="G34" s="40"/>
      <c r="H34" s="40"/>
      <c r="I34" s="40"/>
      <c r="J34" s="40"/>
      <c r="K34" s="40"/>
      <c r="L34" s="40"/>
      <c r="M34" s="40"/>
      <c r="N34" s="40"/>
      <c r="O34" s="40"/>
      <c r="P34" s="40"/>
      <c r="Q34" s="40"/>
      <c r="R34" s="40"/>
      <c r="S34" s="40"/>
      <c r="T34" s="40"/>
      <c r="U34" s="40"/>
      <c r="V34" s="43"/>
      <c r="W34" s="40" t="s">
        <v>12</v>
      </c>
      <c r="X34" s="42">
        <f>(STDEVA(L22:L26))/(SQRT(COUNT(L22:L26)))</f>
        <v>5.5721086908465951</v>
      </c>
      <c r="Y34" s="42">
        <f>(STDEVA(L10:L16))/(SQRT(COUNT(L10:L16)))</f>
        <v>2.8766209919600207</v>
      </c>
      <c r="Z34" s="42">
        <f>(STDEVA(L17:L21))/(SQRT(COUNT(L17:L21)))</f>
        <v>1.9885375297960683</v>
      </c>
      <c r="AA34" s="42">
        <f>(STDEVA(L3:L9))/(SQRT(COUNT(L3:L9)))</f>
        <v>3.5202449015467674</v>
      </c>
    </row>
    <row r="35" spans="1:31" x14ac:dyDescent="0.3">
      <c r="A35" s="40"/>
      <c r="B35" s="40"/>
      <c r="C35" s="40"/>
      <c r="D35" s="40"/>
      <c r="E35" s="40"/>
      <c r="F35" s="40"/>
      <c r="G35" s="40"/>
      <c r="H35" s="40"/>
      <c r="I35" s="40"/>
      <c r="J35" s="40"/>
      <c r="K35" s="40"/>
      <c r="L35" s="40"/>
      <c r="M35" s="40"/>
      <c r="N35" s="40"/>
      <c r="O35" s="40"/>
      <c r="P35" s="40"/>
      <c r="Q35" s="40"/>
      <c r="R35" s="40"/>
      <c r="S35" s="40"/>
      <c r="T35" s="40"/>
      <c r="U35" s="40"/>
      <c r="V35" s="43"/>
      <c r="W35" s="40" t="s">
        <v>13</v>
      </c>
      <c r="X35" s="42">
        <f>(STDEVA(M22:M26))/(SQRT(COUNT(M22:M26)))</f>
        <v>1.6947433151453875</v>
      </c>
      <c r="Y35" s="42">
        <f>(STDEVA(M10:M16))/(SQRT(COUNT(M10:M16)))</f>
        <v>2.5098274786368129</v>
      </c>
      <c r="Z35" s="42">
        <f>(STDEVA(M17:M21))/(SQRT(COUNT(M17:M21)))</f>
        <v>2.6026612644216378</v>
      </c>
      <c r="AA35" s="42">
        <f>(STDEVA(M3:M9))/(SQRT(COUNT(M3:M9)))</f>
        <v>2.608698466066556</v>
      </c>
    </row>
    <row r="36" spans="1:31" x14ac:dyDescent="0.3">
      <c r="A36" s="40"/>
      <c r="B36" s="40"/>
      <c r="C36" s="40"/>
      <c r="D36" s="40"/>
      <c r="E36" s="40"/>
      <c r="F36" s="40"/>
      <c r="G36" s="40"/>
      <c r="H36" s="40"/>
      <c r="I36" s="40"/>
      <c r="J36" s="40"/>
      <c r="K36" s="40"/>
      <c r="L36" s="40"/>
      <c r="M36" s="40"/>
      <c r="N36" s="40"/>
      <c r="O36" s="40"/>
      <c r="P36" s="40"/>
      <c r="Q36" s="40"/>
      <c r="R36" s="40"/>
      <c r="S36" s="40"/>
      <c r="T36" s="40"/>
      <c r="U36" s="40"/>
      <c r="V36" s="43"/>
      <c r="W36" s="40" t="s">
        <v>14</v>
      </c>
      <c r="X36" s="42">
        <f>(STDEVA(N22:N26))/(SQRT(COUNT(N22:N26)))</f>
        <v>3.9121113525165643</v>
      </c>
      <c r="Y36" s="42">
        <f>(STDEVA(N10:N16))/(SQRT(COUNT(N10:N16)))</f>
        <v>2.0173056473608968</v>
      </c>
      <c r="Z36" s="42">
        <f>(STDEVA(N17:N21))/(SQRT(COUNT(N17:N21)))</f>
        <v>2.3695653167926394</v>
      </c>
      <c r="AA36" s="42">
        <f>(STDEVA(N3:N9))/(SQRT(COUNT(N3:N9)))</f>
        <v>2.0956322617155245</v>
      </c>
    </row>
    <row r="37" spans="1:31" x14ac:dyDescent="0.3">
      <c r="A37" s="40"/>
      <c r="B37" s="40"/>
      <c r="C37" s="40"/>
      <c r="D37" s="40"/>
      <c r="E37" s="40"/>
      <c r="F37" s="40"/>
      <c r="G37" s="40"/>
      <c r="H37" s="40"/>
      <c r="I37" s="40"/>
      <c r="J37" s="40"/>
      <c r="K37" s="40"/>
      <c r="L37" s="40"/>
      <c r="M37" s="40"/>
      <c r="N37" s="40"/>
      <c r="O37" s="40"/>
      <c r="P37" s="40"/>
      <c r="Q37" s="40"/>
      <c r="R37" s="40"/>
      <c r="S37" s="40"/>
      <c r="T37" s="40"/>
      <c r="U37" s="40"/>
      <c r="V37" s="43"/>
      <c r="W37" s="40" t="s">
        <v>15</v>
      </c>
      <c r="X37" s="42">
        <f>(STDEVA(O22:O26))/(SQRT(COUNT(O22:O26)))</f>
        <v>6.5026263320366064</v>
      </c>
      <c r="Y37" s="42">
        <f>(STDEVA(O10:O16))/(SQRT(COUNT(O10:O16)))</f>
        <v>2.7163823310227162</v>
      </c>
      <c r="Z37" s="42">
        <f>(STDEVA(O17:O21))/(SQRT(COUNT(O17:O21)))</f>
        <v>1.7106102919917801</v>
      </c>
      <c r="AA37" s="42">
        <f>(STDEVA(O3:O9))/(SQRT(COUNT(O3:O9)))</f>
        <v>4.3922110284208076</v>
      </c>
    </row>
    <row r="38" spans="1:31" x14ac:dyDescent="0.3">
      <c r="A38" s="40"/>
      <c r="B38" s="40"/>
      <c r="C38" s="40"/>
      <c r="D38" s="40"/>
      <c r="E38" s="40"/>
      <c r="F38" s="40"/>
      <c r="G38" s="40"/>
      <c r="H38" s="40"/>
      <c r="I38" s="40"/>
      <c r="J38" s="40"/>
      <c r="K38" s="40"/>
      <c r="L38" s="40"/>
      <c r="M38" s="40"/>
      <c r="N38" s="40"/>
      <c r="O38" s="40"/>
      <c r="P38" s="40"/>
      <c r="Q38" s="40"/>
      <c r="R38" s="40"/>
      <c r="S38" s="40"/>
      <c r="T38" s="40"/>
      <c r="U38" s="40"/>
      <c r="V38" s="43"/>
      <c r="W38" s="40" t="s">
        <v>16</v>
      </c>
      <c r="X38" s="42">
        <f>(STDEVA(P22:P26))/(SQRT(COUNT(P22:P26)))</f>
        <v>1.9587163828195333</v>
      </c>
      <c r="Y38" s="42">
        <f>(STDEVA(P10:P16))/(SQRT(COUNT(P10:P16)))</f>
        <v>1.0031538175986465</v>
      </c>
      <c r="Z38" s="42">
        <f>(STDEVA(P17:P21))/(SQRT(COUNT(P17:P21)))</f>
        <v>1.6034297648498625</v>
      </c>
      <c r="AA38" s="42">
        <f>(STDEVA(P3:P9))/(SQRT(COUNT(P3:P9)))</f>
        <v>2.7099185724641197</v>
      </c>
    </row>
    <row r="39" spans="1:31" x14ac:dyDescent="0.3">
      <c r="A39" s="40"/>
      <c r="B39" s="40"/>
      <c r="C39" s="40"/>
      <c r="D39" s="40"/>
      <c r="E39" s="40"/>
      <c r="F39" s="40"/>
      <c r="G39" s="40"/>
      <c r="H39" s="40"/>
      <c r="I39" s="40"/>
      <c r="J39" s="40"/>
      <c r="K39" s="40"/>
      <c r="L39" s="40"/>
      <c r="M39" s="40"/>
      <c r="N39" s="40"/>
      <c r="O39" s="40"/>
      <c r="P39" s="40"/>
      <c r="Q39" s="40"/>
      <c r="R39" s="40"/>
      <c r="S39" s="40"/>
      <c r="T39" s="40"/>
      <c r="U39" s="40"/>
      <c r="V39" s="43"/>
      <c r="W39" s="40" t="s">
        <v>17</v>
      </c>
      <c r="X39" s="42">
        <f>(STDEVA(Q22:Q26))/(SQRT(COUNT(Q22:Q26)))</f>
        <v>8.9651618188217466</v>
      </c>
      <c r="Y39" s="42">
        <f>(STDEVA(Q10:Q16))/(SQRT(COUNT(Q10:Q16)))</f>
        <v>5.4410210444477203</v>
      </c>
      <c r="Z39" s="42">
        <f>(STDEVA(Q17:Q21))/(SQRT(COUNT(Q17:Q21)))</f>
        <v>2.015669194425596</v>
      </c>
      <c r="AA39" s="42">
        <f>(STDEVA(Q3:Q9))/(SQRT(COUNT(Q3:Q9)))</f>
        <v>2.4675477920801181</v>
      </c>
    </row>
    <row r="40" spans="1:31" x14ac:dyDescent="0.3">
      <c r="A40" s="40"/>
      <c r="B40" s="40"/>
      <c r="C40" s="40"/>
      <c r="D40" s="40"/>
      <c r="E40" s="40"/>
      <c r="F40" s="40"/>
      <c r="G40" s="40"/>
      <c r="H40" s="40"/>
      <c r="I40" s="40"/>
      <c r="J40" s="40"/>
      <c r="K40" s="40"/>
      <c r="L40" s="40"/>
      <c r="M40" s="40"/>
      <c r="N40" s="40"/>
      <c r="O40" s="40"/>
      <c r="P40" s="40"/>
      <c r="Q40" s="40"/>
      <c r="R40" s="40"/>
      <c r="S40" s="40"/>
      <c r="T40" s="40"/>
      <c r="U40" s="40"/>
      <c r="V40" s="43"/>
      <c r="W40" s="40" t="s">
        <v>18</v>
      </c>
      <c r="X40" s="42">
        <f>(STDEVA(R22:R26))/(SQRT(COUNT(R22:R26)))</f>
        <v>17.644853811121497</v>
      </c>
      <c r="Y40" s="42">
        <f>(STDEVA(R10:R16))/(SQRT(COUNT(R10:R16)))</f>
        <v>3.6883995394028921</v>
      </c>
      <c r="Z40" s="42">
        <f>(STDEVA(R17:R21))/(SQRT(COUNT(R17:R21)))</f>
        <v>5.0238777127549739</v>
      </c>
      <c r="AA40" s="42">
        <f>(STDEVA(R3:R9))/(SQRT(COUNT(R3:R9)))</f>
        <v>11.803853627292151</v>
      </c>
    </row>
    <row r="41" spans="1:31" x14ac:dyDescent="0.3">
      <c r="A41" s="40"/>
      <c r="B41" s="40"/>
      <c r="C41" s="40"/>
      <c r="D41" s="40"/>
      <c r="E41" s="40"/>
      <c r="F41" s="40"/>
      <c r="G41" s="40"/>
      <c r="H41" s="40"/>
      <c r="I41" s="40"/>
      <c r="J41" s="40"/>
      <c r="K41" s="40"/>
      <c r="L41" s="40"/>
      <c r="M41" s="40"/>
      <c r="N41" s="40"/>
      <c r="O41" s="40"/>
      <c r="P41" s="40"/>
      <c r="Q41" s="40"/>
      <c r="R41" s="40"/>
      <c r="S41" s="40"/>
      <c r="T41" s="40"/>
      <c r="U41" s="40"/>
      <c r="V41" s="43"/>
      <c r="W41" s="40" t="s">
        <v>19</v>
      </c>
      <c r="X41" s="42">
        <f>(STDEVA(S22:S26))/(SQRT(COUNT(S22:S26)))</f>
        <v>2.0127570272110931</v>
      </c>
      <c r="Y41" s="42">
        <f>(STDEVA(S10:S16))/(SQRT(COUNT(S10:S16)))</f>
        <v>1.5364068393574324</v>
      </c>
      <c r="Z41" s="42">
        <f>(STDEVA(S17:S21))/(SQRT(COUNT(S17:S21)))</f>
        <v>2.4921821183027943</v>
      </c>
      <c r="AA41" s="42">
        <f>(STDEVA(S3:S9))/(SQRT(COUNT(S3:S9)))</f>
        <v>2.2828192596756258</v>
      </c>
    </row>
    <row r="42" spans="1:31" x14ac:dyDescent="0.3">
      <c r="A42" s="40"/>
      <c r="B42" s="40"/>
      <c r="C42" s="40"/>
      <c r="D42" s="40"/>
      <c r="E42" s="40"/>
      <c r="F42" s="40"/>
      <c r="G42" s="40"/>
      <c r="H42" s="40"/>
      <c r="I42" s="40"/>
      <c r="J42" s="40"/>
      <c r="K42" s="40"/>
      <c r="L42" s="40"/>
      <c r="M42" s="40"/>
      <c r="N42" s="40"/>
      <c r="O42" s="40"/>
      <c r="P42" s="40"/>
      <c r="Q42" s="40"/>
      <c r="R42" s="40"/>
      <c r="S42" s="40"/>
      <c r="T42" s="40"/>
      <c r="U42" s="40"/>
      <c r="V42" s="43"/>
      <c r="W42" s="40" t="s">
        <v>20</v>
      </c>
      <c r="X42" s="42">
        <f>(STDEVA(T22:T26))/(SQRT(COUNT(T22:T26)))</f>
        <v>3.0311269420322646</v>
      </c>
      <c r="Y42" s="42">
        <f>(STDEVA(T10:T16))/(SQRT(COUNT(T10:T16)))</f>
        <v>11.914466710196466</v>
      </c>
      <c r="Z42" s="42">
        <f>(STDEVA(T17:T21))/(SQRT(COUNT(T17:T21)))</f>
        <v>9.8965033027660496</v>
      </c>
      <c r="AA42" s="42">
        <f>(STDEVA(T3:T9))/(SQRT(COUNT(T3:T9)))</f>
        <v>4.5483947147846715</v>
      </c>
    </row>
    <row r="43" spans="1:31" x14ac:dyDescent="0.3">
      <c r="A43" s="40"/>
      <c r="B43" s="40"/>
      <c r="C43" s="40"/>
      <c r="D43" s="40"/>
      <c r="E43" s="40"/>
      <c r="F43" s="40"/>
      <c r="G43" s="40"/>
      <c r="H43" s="40"/>
      <c r="I43" s="40"/>
      <c r="J43" s="40"/>
      <c r="K43" s="40"/>
      <c r="L43" s="40"/>
      <c r="M43" s="40"/>
      <c r="N43" s="40"/>
      <c r="O43" s="40"/>
      <c r="P43" s="40"/>
      <c r="Q43" s="40"/>
      <c r="R43" s="40"/>
      <c r="S43" s="40"/>
      <c r="T43" s="40"/>
      <c r="U43" s="40"/>
      <c r="V43" s="43"/>
      <c r="W43" s="40" t="s">
        <v>21</v>
      </c>
      <c r="X43" s="42">
        <f>(STDEVA(U22:U26))/(SQRT(COUNT(U22:U26)))</f>
        <v>2.5618051941356588</v>
      </c>
      <c r="Y43" s="42">
        <f>(STDEVA(U10:U16))/(SQRT(COUNT(U10:U16)))</f>
        <v>4.2389421383089188</v>
      </c>
      <c r="Z43" s="42">
        <f>(STDEVA(U17:U21))/(SQRT(COUNT(U17:U21)))</f>
        <v>6.3279392706144115</v>
      </c>
      <c r="AA43" s="42">
        <f>(STDEVA(U3:U9))/(SQRT(COUNT(U3:U9)))</f>
        <v>10.0377388864708</v>
      </c>
    </row>
    <row r="44" spans="1:31" x14ac:dyDescent="0.3">
      <c r="A44" s="44" t="s">
        <v>46</v>
      </c>
      <c r="B44" s="40"/>
      <c r="C44" s="40"/>
      <c r="D44" s="40"/>
      <c r="E44" s="40"/>
      <c r="F44" s="40"/>
      <c r="G44" s="40"/>
      <c r="H44" s="40"/>
      <c r="I44" s="40"/>
      <c r="J44" s="40"/>
      <c r="K44" s="40"/>
      <c r="L44" s="40"/>
      <c r="M44" s="40"/>
      <c r="N44" s="40"/>
      <c r="O44" s="40"/>
      <c r="P44" s="40"/>
      <c r="Q44" s="40"/>
      <c r="R44" s="40"/>
      <c r="S44" s="40"/>
      <c r="T44" s="40"/>
      <c r="U44" s="40"/>
      <c r="V44" s="43"/>
      <c r="W44" s="40"/>
      <c r="X44" s="42"/>
      <c r="Y44" s="42"/>
      <c r="Z44" s="42"/>
      <c r="AA44" s="42"/>
      <c r="AC44" s="40"/>
      <c r="AD44" s="69" t="s">
        <v>105</v>
      </c>
      <c r="AE44" s="69"/>
    </row>
    <row r="45" spans="1:31" x14ac:dyDescent="0.3">
      <c r="A45" s="40" t="s">
        <v>1</v>
      </c>
      <c r="B45" s="40" t="s">
        <v>2</v>
      </c>
      <c r="C45" s="40" t="s">
        <v>3</v>
      </c>
      <c r="D45" s="40" t="s">
        <v>4</v>
      </c>
      <c r="E45" s="40" t="s">
        <v>5</v>
      </c>
      <c r="F45" s="40" t="s">
        <v>6</v>
      </c>
      <c r="G45" s="40" t="s">
        <v>7</v>
      </c>
      <c r="H45" s="40" t="s">
        <v>8</v>
      </c>
      <c r="I45" s="40" t="s">
        <v>9</v>
      </c>
      <c r="J45" s="40" t="s">
        <v>10</v>
      </c>
      <c r="K45" s="40" t="s">
        <v>11</v>
      </c>
      <c r="L45" s="40" t="s">
        <v>12</v>
      </c>
      <c r="M45" s="40" t="s">
        <v>13</v>
      </c>
      <c r="N45" s="40" t="s">
        <v>14</v>
      </c>
      <c r="O45" s="40" t="s">
        <v>15</v>
      </c>
      <c r="P45" s="40" t="s">
        <v>16</v>
      </c>
      <c r="Q45" s="46" t="s">
        <v>17</v>
      </c>
      <c r="R45" s="46" t="s">
        <v>18</v>
      </c>
      <c r="S45" s="46" t="s">
        <v>19</v>
      </c>
      <c r="T45" s="46" t="s">
        <v>20</v>
      </c>
      <c r="U45" s="46" t="s">
        <v>21</v>
      </c>
      <c r="V45" s="43"/>
      <c r="W45" s="41" t="s">
        <v>55</v>
      </c>
      <c r="X45" s="42" t="s">
        <v>56</v>
      </c>
      <c r="Y45" s="42" t="s">
        <v>57</v>
      </c>
      <c r="Z45" s="42" t="s">
        <v>58</v>
      </c>
      <c r="AA45" s="42" t="s">
        <v>59</v>
      </c>
      <c r="AC45" s="40"/>
      <c r="AD45" s="54" t="s">
        <v>103</v>
      </c>
      <c r="AE45" s="55" t="s">
        <v>104</v>
      </c>
    </row>
    <row r="46" spans="1:31" x14ac:dyDescent="0.3">
      <c r="A46" s="40" t="s">
        <v>22</v>
      </c>
      <c r="B46" s="42">
        <v>35.757232000000002</v>
      </c>
      <c r="C46" s="42">
        <v>32.98777066666667</v>
      </c>
      <c r="D46" s="42">
        <v>50.117722666666666</v>
      </c>
      <c r="E46" s="42">
        <v>62.019477333333327</v>
      </c>
      <c r="F46" s="42">
        <v>36.735962666666659</v>
      </c>
      <c r="G46" s="42">
        <v>117.39138133333333</v>
      </c>
      <c r="H46" s="42">
        <v>39.417727999999997</v>
      </c>
      <c r="I46" s="42">
        <v>25.226133333333333</v>
      </c>
      <c r="J46" s="42">
        <v>34.422303999999997</v>
      </c>
      <c r="K46" s="42">
        <v>60.423626666666657</v>
      </c>
      <c r="L46" s="42">
        <v>48.268527999999989</v>
      </c>
      <c r="M46" s="42">
        <v>36.885587199999996</v>
      </c>
      <c r="N46" s="42">
        <v>32.393386666666672</v>
      </c>
      <c r="O46" s="42">
        <v>43.776543999999994</v>
      </c>
      <c r="P46" s="40">
        <v>44.114335999999994</v>
      </c>
      <c r="Q46" s="42">
        <v>19.928999999999998</v>
      </c>
      <c r="R46" s="42">
        <v>23.216703999999996</v>
      </c>
      <c r="S46" s="42">
        <v>8.463205333333331</v>
      </c>
      <c r="T46" s="42">
        <v>15.018751999999996</v>
      </c>
      <c r="U46" s="42">
        <v>14.564031999999997</v>
      </c>
      <c r="V46" s="43"/>
      <c r="W46" s="40" t="s">
        <v>2</v>
      </c>
      <c r="X46" s="42">
        <f>AVERAGE(B65:B69)</f>
        <v>52.414058666666662</v>
      </c>
      <c r="Y46" s="42">
        <f>AVERAGE(B53:B59)</f>
        <v>52.974261333333338</v>
      </c>
      <c r="Z46" s="42">
        <f>AVERAGE(B60:B64)</f>
        <v>54.894881066666663</v>
      </c>
      <c r="AA46" s="42">
        <f>AVERAGE(B46:B52)</f>
        <v>44.466821333333328</v>
      </c>
      <c r="AC46" s="40" t="s">
        <v>2</v>
      </c>
      <c r="AD46" s="40">
        <f>(X46/Z46)-1</f>
        <v>-4.5192235629168853E-2</v>
      </c>
      <c r="AE46" s="40">
        <f>(Y46/AA46)-1</f>
        <v>0.19132107366583107</v>
      </c>
    </row>
    <row r="47" spans="1:31" x14ac:dyDescent="0.3">
      <c r="A47" s="40" t="s">
        <v>23</v>
      </c>
      <c r="B47" s="42">
        <v>38.693423999999993</v>
      </c>
      <c r="C47" s="42">
        <v>23.10952</v>
      </c>
      <c r="D47" s="42">
        <v>60.823130666666657</v>
      </c>
      <c r="E47" s="42">
        <v>99.733087999999981</v>
      </c>
      <c r="F47" s="42">
        <v>53.203322666666658</v>
      </c>
      <c r="G47" s="42">
        <v>121.52933333333331</v>
      </c>
      <c r="H47" s="42">
        <v>36.143743999999998</v>
      </c>
      <c r="I47" s="42">
        <v>35.211568</v>
      </c>
      <c r="J47" s="42">
        <v>54.509018666666655</v>
      </c>
      <c r="K47" s="42">
        <v>34.082346666666659</v>
      </c>
      <c r="L47" s="42">
        <v>56.030165333333329</v>
      </c>
      <c r="M47" s="42">
        <v>24.431022933333328</v>
      </c>
      <c r="N47" s="42">
        <v>50.218410666666664</v>
      </c>
      <c r="O47" s="42">
        <v>102.90746666666666</v>
      </c>
      <c r="P47" s="40">
        <v>38.356714666666662</v>
      </c>
      <c r="Q47" s="42">
        <v>20.951765333333334</v>
      </c>
      <c r="R47" s="42">
        <v>12.654208000000001</v>
      </c>
      <c r="S47" s="42">
        <v>7.8339594666666654</v>
      </c>
      <c r="T47" s="42">
        <v>13.624277333333334</v>
      </c>
      <c r="U47" s="42">
        <v>14.962453333333332</v>
      </c>
      <c r="V47" s="43"/>
      <c r="W47" s="40" t="s">
        <v>3</v>
      </c>
      <c r="X47" s="42">
        <f>AVERAGE(C65:C69)</f>
        <v>30.683422933333325</v>
      </c>
      <c r="Y47" s="42">
        <f>AVERAGE(C53:C59)</f>
        <v>54.531136000000004</v>
      </c>
      <c r="Z47" s="42">
        <f>AVERAGE(C60:C64)</f>
        <v>29.919276799999999</v>
      </c>
      <c r="AA47" s="42">
        <f>AVERAGE(C46:C51)</f>
        <v>26.644065777777772</v>
      </c>
      <c r="AC47" s="40" t="s">
        <v>3</v>
      </c>
      <c r="AD47" s="40">
        <f>(X47/Z47)-1</f>
        <v>2.5540260830546835E-2</v>
      </c>
      <c r="AE47" s="40">
        <f t="shared" ref="AE47:AE65" si="2">(Y47/AA47)-1</f>
        <v>1.0466522059662973</v>
      </c>
    </row>
    <row r="48" spans="1:31" x14ac:dyDescent="0.3">
      <c r="A48" s="40" t="s">
        <v>24</v>
      </c>
      <c r="B48" s="42">
        <v>54.293567999999993</v>
      </c>
      <c r="C48" s="42">
        <v>16.545311999999996</v>
      </c>
      <c r="D48" s="42">
        <v>30.709840000000003</v>
      </c>
      <c r="E48" s="42">
        <v>51.88788266666667</v>
      </c>
      <c r="F48" s="42">
        <v>44.338447999999993</v>
      </c>
      <c r="G48" s="42">
        <v>87.611551999999989</v>
      </c>
      <c r="H48" s="42">
        <v>29.846954666666662</v>
      </c>
      <c r="I48" s="42">
        <v>28.949424</v>
      </c>
      <c r="J48" s="42">
        <v>34.256656</v>
      </c>
      <c r="K48" s="42">
        <v>18.541749333333328</v>
      </c>
      <c r="L48" s="42">
        <v>60.086917333333325</v>
      </c>
      <c r="M48" s="42"/>
      <c r="N48" s="42">
        <v>39.766346666666664</v>
      </c>
      <c r="O48" s="42">
        <v>51.469973333333328</v>
      </c>
      <c r="P48" s="40">
        <v>24.90349866666666</v>
      </c>
      <c r="Q48" s="42">
        <v>31.068202666666661</v>
      </c>
      <c r="R48" s="42">
        <v>14.577024</v>
      </c>
      <c r="S48" s="42">
        <v>6.9186730666666652</v>
      </c>
      <c r="T48" s="42">
        <v>24.723775999999997</v>
      </c>
      <c r="U48" s="42">
        <v>4.5342079999999996</v>
      </c>
      <c r="V48" s="43"/>
      <c r="W48" s="40" t="s">
        <v>4</v>
      </c>
      <c r="X48" s="42">
        <f>AVERAGE(D65:D69)</f>
        <v>70.268314666666654</v>
      </c>
      <c r="Y48" s="42">
        <f>AVERAGE(D53:D59)</f>
        <v>54.630277333333332</v>
      </c>
      <c r="Z48" s="42">
        <f>AVERAGE(D60:D64)</f>
        <v>49.239463466666663</v>
      </c>
      <c r="AA48" s="42">
        <f>AVERAGE(D46:D52)</f>
        <v>44.902671999999988</v>
      </c>
      <c r="AC48" s="40" t="s">
        <v>4</v>
      </c>
      <c r="AD48" s="40">
        <f t="shared" ref="AD48:AD65" si="3">(X48/Z48)-1</f>
        <v>0.42707311817554161</v>
      </c>
      <c r="AE48" s="40">
        <f t="shared" si="2"/>
        <v>0.21663756075213847</v>
      </c>
    </row>
    <row r="49" spans="1:31" x14ac:dyDescent="0.3">
      <c r="A49" s="40" t="s">
        <v>25</v>
      </c>
      <c r="B49" s="42">
        <v>44.531162666666667</v>
      </c>
      <c r="C49" s="42">
        <v>26.688815999999992</v>
      </c>
      <c r="D49" s="42">
        <v>53.865914666666676</v>
      </c>
      <c r="E49" s="42">
        <v>79.611727999999999</v>
      </c>
      <c r="F49" s="42">
        <v>61.749893333333318</v>
      </c>
      <c r="G49" s="42">
        <v>140.28545066666666</v>
      </c>
      <c r="H49" s="42">
        <v>23.706069333333332</v>
      </c>
      <c r="I49" s="42">
        <v>32.186597333333324</v>
      </c>
      <c r="J49" s="42">
        <v>54.200458666666655</v>
      </c>
      <c r="K49" s="42">
        <v>30.22155733333333</v>
      </c>
      <c r="L49" s="42">
        <v>37.961541333333336</v>
      </c>
      <c r="M49" s="42">
        <v>22.989993599999998</v>
      </c>
      <c r="N49" s="42">
        <v>41.121845333333333</v>
      </c>
      <c r="O49" s="42">
        <v>113.93550933333333</v>
      </c>
      <c r="P49" s="40">
        <v>26.278485333333329</v>
      </c>
      <c r="Q49" s="42">
        <v>29.483178666666657</v>
      </c>
      <c r="R49" s="42">
        <v>10.090453333333334</v>
      </c>
      <c r="S49" s="42"/>
      <c r="T49" s="42">
        <v>8.2369280000000007</v>
      </c>
      <c r="U49" s="42">
        <v>33.33314133333333</v>
      </c>
      <c r="V49" s="43"/>
      <c r="W49" s="40" t="s">
        <v>5</v>
      </c>
      <c r="X49" s="42">
        <f>AVERAGE(E65:E69)</f>
        <v>74.762463999999994</v>
      </c>
      <c r="Y49" s="42">
        <f>AVERAGE(E53:E59)</f>
        <v>72.509743999999984</v>
      </c>
      <c r="Z49" s="42">
        <f>AVERAGE(E60:E64)</f>
        <v>52.832184533333326</v>
      </c>
      <c r="AA49" s="42">
        <f>AVERAGE(E46:E52)</f>
        <v>64.721813333333316</v>
      </c>
      <c r="AC49" s="40" t="s">
        <v>5</v>
      </c>
      <c r="AD49" s="40">
        <f t="shared" si="3"/>
        <v>0.4150931796664632</v>
      </c>
      <c r="AE49" s="40">
        <f t="shared" si="2"/>
        <v>0.12032930268125996</v>
      </c>
    </row>
    <row r="50" spans="1:31" x14ac:dyDescent="0.3">
      <c r="A50" s="40" t="s">
        <v>26</v>
      </c>
      <c r="B50" s="42">
        <v>54.463546666666659</v>
      </c>
      <c r="C50" s="42">
        <v>43.528613333333325</v>
      </c>
      <c r="D50" s="42">
        <v>52.823306666666653</v>
      </c>
      <c r="E50" s="42">
        <v>62.499098666666669</v>
      </c>
      <c r="F50" s="42">
        <v>59.949418666666666</v>
      </c>
      <c r="G50" s="42">
        <v>134.94790399999997</v>
      </c>
      <c r="H50" s="42">
        <v>26.607615999999993</v>
      </c>
      <c r="I50" s="42">
        <v>39.794495999999995</v>
      </c>
      <c r="J50" s="42">
        <v>144.18413333333331</v>
      </c>
      <c r="K50" s="42">
        <v>43.287178666666662</v>
      </c>
      <c r="L50" s="42">
        <v>48.297759999999997</v>
      </c>
      <c r="M50" s="42">
        <v>32.706060800000003</v>
      </c>
      <c r="N50" s="42">
        <v>43.634714666666667</v>
      </c>
      <c r="O50" s="42">
        <v>66.373962666666642</v>
      </c>
      <c r="P50" s="40">
        <v>41.658847999999992</v>
      </c>
      <c r="Q50" s="42">
        <v>40.392128</v>
      </c>
      <c r="R50" s="42">
        <v>5.8463999999999992</v>
      </c>
      <c r="S50" s="42">
        <v>12.209231999999997</v>
      </c>
      <c r="T50" s="42">
        <v>84.473983999999973</v>
      </c>
      <c r="U50" s="42">
        <v>15.919530666666663</v>
      </c>
      <c r="V50" s="43"/>
      <c r="W50" s="40" t="s">
        <v>6</v>
      </c>
      <c r="X50" s="42">
        <f>AVERAGE(F65:F69)</f>
        <v>67.884499199999993</v>
      </c>
      <c r="Y50" s="42">
        <f>AVERAGE(F53:F59)</f>
        <v>72.319349333333321</v>
      </c>
      <c r="Z50" s="42">
        <f>AVERAGE(F60:F64)</f>
        <v>60.95759786666666</v>
      </c>
      <c r="AA50" s="42">
        <f>AVERAGE(F46:F52)</f>
        <v>53.365722666666656</v>
      </c>
      <c r="AC50" s="40" t="s">
        <v>6</v>
      </c>
      <c r="AD50" s="40">
        <f t="shared" si="3"/>
        <v>0.11363474900183301</v>
      </c>
      <c r="AE50" s="40">
        <f t="shared" si="2"/>
        <v>0.3551648084118515</v>
      </c>
    </row>
    <row r="51" spans="1:31" x14ac:dyDescent="0.3">
      <c r="A51" s="40" t="s">
        <v>27</v>
      </c>
      <c r="B51" s="42">
        <v>36.209786666666666</v>
      </c>
      <c r="C51" s="42">
        <v>17.004362666666662</v>
      </c>
      <c r="D51" s="42">
        <v>21.293887999999995</v>
      </c>
      <c r="E51" s="42">
        <v>34.992869333333338</v>
      </c>
      <c r="F51" s="42">
        <v>48.938698666666667</v>
      </c>
      <c r="G51" s="42">
        <v>78.066762666666676</v>
      </c>
      <c r="H51" s="42">
        <v>36.031146666666665</v>
      </c>
      <c r="I51" s="42">
        <v>23.322805333333331</v>
      </c>
      <c r="J51" s="42">
        <v>36.857221333333328</v>
      </c>
      <c r="K51" s="42">
        <v>7.0243413333333322</v>
      </c>
      <c r="L51" s="42">
        <v>34.881354666666667</v>
      </c>
      <c r="M51" s="42">
        <v>32.675746133333334</v>
      </c>
      <c r="N51" s="42">
        <v>31.745951999999996</v>
      </c>
      <c r="O51" s="42">
        <v>30.955605333333331</v>
      </c>
      <c r="P51" s="40">
        <v>21.685813333333329</v>
      </c>
      <c r="Q51" s="42">
        <v>17.487231999999999</v>
      </c>
      <c r="R51" s="42">
        <v>13.732543999999999</v>
      </c>
      <c r="S51" s="42">
        <v>6.6040501333333301</v>
      </c>
      <c r="T51" s="42">
        <v>65.141887999999994</v>
      </c>
      <c r="U51" s="42">
        <v>18.474623999999999</v>
      </c>
      <c r="V51" s="43"/>
      <c r="W51" s="40" t="s">
        <v>7</v>
      </c>
      <c r="X51" s="42">
        <f>AVERAGE(G65:G69)</f>
        <v>131.73195093333328</v>
      </c>
      <c r="Y51" s="42">
        <f>AVERAGE(G53:G59)</f>
        <v>149.64928</v>
      </c>
      <c r="Z51" s="42">
        <f>AVERAGE(G60:G64)</f>
        <v>112.0663936</v>
      </c>
      <c r="AA51" s="42">
        <f>AVERAGE(G46:G52)</f>
        <v>115.58920533333333</v>
      </c>
      <c r="AC51" s="40" t="s">
        <v>7</v>
      </c>
      <c r="AD51" s="40">
        <f>(X51/Z51)-1</f>
        <v>0.17548130801394213</v>
      </c>
      <c r="AE51" s="40">
        <f t="shared" si="2"/>
        <v>0.29466483975251045</v>
      </c>
    </row>
    <row r="52" spans="1:31" x14ac:dyDescent="0.3">
      <c r="A52" s="40" t="s">
        <v>28</v>
      </c>
      <c r="B52" s="42">
        <v>47.319029333333319</v>
      </c>
      <c r="C52" s="40"/>
      <c r="D52" s="42">
        <v>44.684901333333322</v>
      </c>
      <c r="E52" s="42">
        <v>62.308549333333318</v>
      </c>
      <c r="F52" s="42">
        <v>68.644314666666645</v>
      </c>
      <c r="G52" s="42">
        <v>129.29205333333331</v>
      </c>
      <c r="H52" s="42">
        <v>29.699711999999995</v>
      </c>
      <c r="I52" s="42">
        <v>28.296575999999995</v>
      </c>
      <c r="J52" s="42">
        <v>51.854319999999987</v>
      </c>
      <c r="K52" s="42">
        <v>19.589770666666663</v>
      </c>
      <c r="L52" s="42">
        <v>37.121391999999993</v>
      </c>
      <c r="M52" s="42">
        <v>23.153909333333331</v>
      </c>
      <c r="N52" s="42">
        <v>44.258330666666652</v>
      </c>
      <c r="O52" s="42">
        <v>115.62663466666666</v>
      </c>
      <c r="P52" s="40">
        <v>16.473855999999994</v>
      </c>
      <c r="Q52" s="42">
        <v>18.006912</v>
      </c>
      <c r="R52" s="42">
        <v>8.1676373333333316</v>
      </c>
      <c r="S52" s="42">
        <v>8.9164095999999997</v>
      </c>
      <c r="T52" s="42">
        <v>10.800682666666667</v>
      </c>
      <c r="U52" s="42">
        <v>15.161</v>
      </c>
      <c r="V52" s="43"/>
      <c r="W52" s="40" t="s">
        <v>8</v>
      </c>
      <c r="X52" s="42">
        <f>AVERAGE(H65:H69)</f>
        <v>40.515985066666666</v>
      </c>
      <c r="Y52" s="42">
        <f>AVERAGE(H53:H59)</f>
        <v>40.249215999999997</v>
      </c>
      <c r="Z52" s="42">
        <f>AVERAGE(H60:H64)</f>
        <v>32.887082666666664</v>
      </c>
      <c r="AA52" s="42">
        <f>AVERAGE(H46:H52)</f>
        <v>31.636138666666664</v>
      </c>
      <c r="AC52" s="40" t="s">
        <v>8</v>
      </c>
      <c r="AD52" s="40">
        <f t="shared" si="3"/>
        <v>0.23197260995522795</v>
      </c>
      <c r="AE52" s="40">
        <f t="shared" si="2"/>
        <v>0.27225438047559458</v>
      </c>
    </row>
    <row r="53" spans="1:31" x14ac:dyDescent="0.3">
      <c r="A53" s="40" t="s">
        <v>29</v>
      </c>
      <c r="B53" s="42">
        <v>56.092959999999991</v>
      </c>
      <c r="C53" s="42">
        <v>50.849605333333336</v>
      </c>
      <c r="D53" s="42">
        <v>60.525397333333331</v>
      </c>
      <c r="E53" s="42">
        <v>70.863781333333321</v>
      </c>
      <c r="F53" s="42">
        <v>68.350911999999994</v>
      </c>
      <c r="G53" s="42">
        <v>182.6307093333333</v>
      </c>
      <c r="H53" s="42">
        <v>49.334954666666661</v>
      </c>
      <c r="I53" s="42">
        <v>51.684341333333329</v>
      </c>
      <c r="J53" s="42">
        <v>71.710426666666663</v>
      </c>
      <c r="K53" s="42">
        <v>49.512511999999994</v>
      </c>
      <c r="L53" s="42">
        <v>57.051120000000004</v>
      </c>
      <c r="M53" s="42">
        <v>52.899742933333329</v>
      </c>
      <c r="N53" s="42">
        <v>47.955637333333321</v>
      </c>
      <c r="O53" s="42">
        <v>51.688671999999997</v>
      </c>
      <c r="P53" s="40">
        <v>33.874474666666664</v>
      </c>
      <c r="Q53" s="42">
        <v>37.226410666666666</v>
      </c>
      <c r="R53" s="42">
        <v>12.056575999999998</v>
      </c>
      <c r="S53" s="42">
        <v>14.661255466666661</v>
      </c>
      <c r="T53" s="42">
        <v>68.485162666666653</v>
      </c>
      <c r="U53" s="42">
        <v>27.523552000000002</v>
      </c>
      <c r="V53" s="43"/>
      <c r="W53" s="40" t="s">
        <v>9</v>
      </c>
      <c r="X53" s="42">
        <f>AVERAGE(I65:I69)</f>
        <v>55.885737599999992</v>
      </c>
      <c r="Y53" s="42">
        <f>AVERAGE(I53:I59)</f>
        <v>58.388831999999994</v>
      </c>
      <c r="Z53" s="42">
        <f>AVERAGE(I60:I64)</f>
        <v>41.027003733333331</v>
      </c>
      <c r="AA53" s="42">
        <f>AVERAGE(I46:I52)</f>
        <v>30.426799999999993</v>
      </c>
      <c r="AC53" s="40" t="s">
        <v>9</v>
      </c>
      <c r="AD53" s="40">
        <f t="shared" si="3"/>
        <v>0.36216960817429467</v>
      </c>
      <c r="AE53" s="40">
        <f t="shared" si="2"/>
        <v>0.91899351887152148</v>
      </c>
    </row>
    <row r="54" spans="1:31" x14ac:dyDescent="0.3">
      <c r="A54" s="40" t="s">
        <v>30</v>
      </c>
      <c r="B54" s="42">
        <v>63.421530666666662</v>
      </c>
      <c r="C54" s="42">
        <v>45.532629333333333</v>
      </c>
      <c r="D54" s="42">
        <v>38.854741333333337</v>
      </c>
      <c r="E54" s="42">
        <v>78.825711999999996</v>
      </c>
      <c r="F54" s="42">
        <v>80.684650666666656</v>
      </c>
      <c r="G54" s="42">
        <v>123.04506666666666</v>
      </c>
      <c r="H54" s="42">
        <v>33.995733333333334</v>
      </c>
      <c r="I54" s="42">
        <v>59.621370666666664</v>
      </c>
      <c r="J54" s="42">
        <v>33.166410666666657</v>
      </c>
      <c r="K54" s="42">
        <v>62.591125333333331</v>
      </c>
      <c r="L54" s="42">
        <v>53.35164799999999</v>
      </c>
      <c r="M54" s="42">
        <v>60.49638186666666</v>
      </c>
      <c r="N54" s="42">
        <v>50.424117333333328</v>
      </c>
      <c r="O54" s="42">
        <v>63.301354666666683</v>
      </c>
      <c r="P54" s="40">
        <v>23.86846933333333</v>
      </c>
      <c r="Q54" s="42">
        <v>15.971498666666665</v>
      </c>
      <c r="R54" s="42">
        <v>6.2881279999999995</v>
      </c>
      <c r="S54" s="42">
        <v>9.1734346666666653</v>
      </c>
      <c r="T54" s="42">
        <v>24.372991999999996</v>
      </c>
      <c r="U54" s="42">
        <v>7.4141013333333321</v>
      </c>
      <c r="V54" s="43"/>
      <c r="W54" s="40" t="s">
        <v>10</v>
      </c>
      <c r="X54" s="42">
        <f>AVERAGE(J65:J69)</f>
        <v>49.734458666666661</v>
      </c>
      <c r="Y54" s="42">
        <f>AVERAGE(J53:J59)</f>
        <v>50.396741333333338</v>
      </c>
      <c r="Z54" s="42">
        <f>AVERAGE(J60:J64)</f>
        <v>50.145438933333324</v>
      </c>
      <c r="AA54" s="42">
        <f>AVERAGE(J46:J52)</f>
        <v>58.612015999999983</v>
      </c>
      <c r="AC54" s="40" t="s">
        <v>10</v>
      </c>
      <c r="AD54" s="40">
        <f t="shared" si="3"/>
        <v>-8.195765665009902E-3</v>
      </c>
      <c r="AE54" s="40">
        <f t="shared" si="2"/>
        <v>-0.14016365972920375</v>
      </c>
    </row>
    <row r="55" spans="1:31" x14ac:dyDescent="0.3">
      <c r="A55" s="40" t="s">
        <v>31</v>
      </c>
      <c r="B55" s="42">
        <v>57.850128000000005</v>
      </c>
      <c r="C55" s="42">
        <v>55.63824000000001</v>
      </c>
      <c r="D55" s="42">
        <v>50.59950933333333</v>
      </c>
      <c r="E55" s="42">
        <v>50.381893333333331</v>
      </c>
      <c r="F55" s="42">
        <v>63.83835733333332</v>
      </c>
      <c r="G55" s="42">
        <v>149.78909866666666</v>
      </c>
      <c r="H55" s="42">
        <v>36.706730666666665</v>
      </c>
      <c r="I55" s="42">
        <v>46.248272</v>
      </c>
      <c r="J55" s="42">
        <v>50.359157333333336</v>
      </c>
      <c r="K55" s="42"/>
      <c r="L55" s="42">
        <v>43.212474666666665</v>
      </c>
      <c r="M55" s="42">
        <v>39.843865599999987</v>
      </c>
      <c r="N55" s="42">
        <v>48.758975999999997</v>
      </c>
      <c r="O55" s="42">
        <v>44.341695999999999</v>
      </c>
      <c r="P55" s="40">
        <v>31.297727999999999</v>
      </c>
      <c r="Q55" s="42">
        <v>24.009215999999995</v>
      </c>
      <c r="R55" s="42">
        <v>30.228053333333332</v>
      </c>
      <c r="S55" s="42">
        <v>16.649897600000003</v>
      </c>
      <c r="T55" s="42">
        <v>29.270975999999997</v>
      </c>
      <c r="U55" s="42">
        <v>10.631786666666667</v>
      </c>
      <c r="V55" s="43"/>
      <c r="W55" s="40" t="s">
        <v>11</v>
      </c>
      <c r="X55" s="42">
        <f>AVERAGE(K65:K69)</f>
        <v>40.567086933333329</v>
      </c>
      <c r="Y55" s="42">
        <f>AVERAGE(K53:K59)</f>
        <v>46.453617777777772</v>
      </c>
      <c r="Z55" s="42">
        <f>AVERAGE(K60:K64)</f>
        <v>39.710048</v>
      </c>
      <c r="AA55" s="42">
        <f>AVERAGE(K46:K52)</f>
        <v>30.452938666666657</v>
      </c>
      <c r="AC55" s="40" t="s">
        <v>11</v>
      </c>
      <c r="AD55" s="40">
        <f t="shared" si="3"/>
        <v>2.15824199792789E-2</v>
      </c>
      <c r="AE55" s="40">
        <f t="shared" si="2"/>
        <v>0.52542315492938707</v>
      </c>
    </row>
    <row r="56" spans="1:31" x14ac:dyDescent="0.3">
      <c r="A56" s="40" t="s">
        <v>32</v>
      </c>
      <c r="B56" s="42">
        <v>48.343231999999993</v>
      </c>
      <c r="C56" s="42">
        <v>57.866367999999987</v>
      </c>
      <c r="D56" s="42">
        <v>53.063658666666662</v>
      </c>
      <c r="E56" s="42">
        <v>68.060757333333328</v>
      </c>
      <c r="F56" s="42">
        <v>76.727503999999982</v>
      </c>
      <c r="G56" s="42">
        <v>157.30497066666663</v>
      </c>
      <c r="H56" s="42">
        <v>34.671317333333334</v>
      </c>
      <c r="I56" s="42">
        <v>72.867797333333328</v>
      </c>
      <c r="J56" s="42">
        <v>44.644842666666662</v>
      </c>
      <c r="K56" s="42">
        <v>50.525887999999995</v>
      </c>
      <c r="L56" s="42">
        <v>60.937893333333328</v>
      </c>
      <c r="M56" s="42">
        <v>59.449443199999997</v>
      </c>
      <c r="N56" s="42">
        <v>47.280053333333335</v>
      </c>
      <c r="O56" s="42">
        <v>101.67972266666665</v>
      </c>
      <c r="P56" s="40">
        <v>53.401450666666655</v>
      </c>
      <c r="Q56" s="42">
        <v>50.227072000000014</v>
      </c>
      <c r="R56" s="42">
        <v>27.620991999999994</v>
      </c>
      <c r="S56" s="42">
        <v>5.4700650666666659</v>
      </c>
      <c r="T56" s="42">
        <v>38.283093333333326</v>
      </c>
      <c r="U56" s="42">
        <v>28.482794666666667</v>
      </c>
      <c r="V56" s="43"/>
      <c r="W56" s="40" t="s">
        <v>12</v>
      </c>
      <c r="X56" s="42">
        <f>AVERAGE(L65:L69)</f>
        <v>48.228036266666663</v>
      </c>
      <c r="Y56" s="42">
        <f>AVERAGE(L53:L59)</f>
        <v>54.779994666666667</v>
      </c>
      <c r="Z56" s="42">
        <f>AVERAGE(L60:L64)</f>
        <v>51.186964266666664</v>
      </c>
      <c r="AA56" s="42">
        <f>AVERAGE(L46:L52)</f>
        <v>46.09252266666666</v>
      </c>
      <c r="AC56" s="40" t="s">
        <v>12</v>
      </c>
      <c r="AD56" s="40">
        <f t="shared" si="3"/>
        <v>-5.7806280219803496E-2</v>
      </c>
      <c r="AE56" s="40">
        <f t="shared" si="2"/>
        <v>0.18847898742332547</v>
      </c>
    </row>
    <row r="57" spans="1:31" x14ac:dyDescent="0.3">
      <c r="A57" s="40" t="s">
        <v>33</v>
      </c>
      <c r="B57" s="42">
        <v>51.228538666666665</v>
      </c>
      <c r="C57" s="42">
        <v>53.266117333333327</v>
      </c>
      <c r="D57" s="42">
        <v>47.728277333333331</v>
      </c>
      <c r="E57" s="42">
        <v>76.29443733333332</v>
      </c>
      <c r="F57" s="42">
        <v>56.300831999999978</v>
      </c>
      <c r="G57" s="42">
        <v>117.83743999999999</v>
      </c>
      <c r="H57" s="42">
        <v>52.955391999999982</v>
      </c>
      <c r="I57" s="42">
        <v>66.231050666666661</v>
      </c>
      <c r="J57" s="42">
        <v>64.11227199999999</v>
      </c>
      <c r="K57" s="42">
        <v>32.343584</v>
      </c>
      <c r="L57" s="42">
        <v>58.462917333333323</v>
      </c>
      <c r="M57" s="42">
        <v>75.319820799999988</v>
      </c>
      <c r="N57" s="42">
        <v>36.576810666666667</v>
      </c>
      <c r="O57" s="42">
        <v>64.95783466666667</v>
      </c>
      <c r="P57" s="40">
        <v>41.260426666666653</v>
      </c>
      <c r="Q57" s="42">
        <v>19.202176000000001</v>
      </c>
      <c r="R57" s="42">
        <v>8.8778666666666659</v>
      </c>
      <c r="S57" s="42">
        <v>11.066802133333333</v>
      </c>
      <c r="T57" s="42">
        <v>18.639189333333327</v>
      </c>
      <c r="U57" s="42">
        <v>15.389023999999997</v>
      </c>
      <c r="V57" s="43"/>
      <c r="W57" s="40" t="s">
        <v>13</v>
      </c>
      <c r="X57" s="42">
        <f>AVERAGE(M65:M69)</f>
        <v>55.302310186666659</v>
      </c>
      <c r="Y57" s="42">
        <f>AVERAGE(M53:M59)</f>
        <v>57.347090133333332</v>
      </c>
      <c r="Z57" s="42">
        <f>AVERAGE(M60:M64)</f>
        <v>38.265250986666658</v>
      </c>
      <c r="AA57" s="42">
        <f>AVERAGE(M46:M52)</f>
        <v>28.807053333333332</v>
      </c>
      <c r="AC57" s="40" t="s">
        <v>13</v>
      </c>
      <c r="AD57" s="40">
        <f t="shared" si="3"/>
        <v>0.44523578862546809</v>
      </c>
      <c r="AE57" s="40">
        <f t="shared" si="2"/>
        <v>0.99073086267298427</v>
      </c>
    </row>
    <row r="58" spans="1:31" x14ac:dyDescent="0.3">
      <c r="A58" s="40" t="s">
        <v>34</v>
      </c>
      <c r="B58" s="42">
        <v>47.557215999999997</v>
      </c>
      <c r="C58" s="42">
        <v>57.780837333333338</v>
      </c>
      <c r="D58" s="42">
        <v>80.560144000000008</v>
      </c>
      <c r="E58" s="42">
        <v>85.70281066666665</v>
      </c>
      <c r="F58" s="42">
        <v>83.113071999999988</v>
      </c>
      <c r="G58" s="42">
        <v>179.08605866666664</v>
      </c>
      <c r="H58" s="42">
        <v>35.797290666666662</v>
      </c>
      <c r="I58" s="42">
        <v>63.123797333333322</v>
      </c>
      <c r="J58" s="42">
        <v>43.185407999999995</v>
      </c>
      <c r="K58" s="42">
        <v>46.641280000000002</v>
      </c>
      <c r="L58" s="42">
        <v>49.624026666666659</v>
      </c>
      <c r="M58" s="42">
        <v>50.02526293333333</v>
      </c>
      <c r="N58" s="42">
        <v>12.143189333333334</v>
      </c>
      <c r="O58" s="42">
        <v>155.16345599999997</v>
      </c>
      <c r="P58" s="40">
        <v>45.008618666666663</v>
      </c>
      <c r="Q58" s="42">
        <v>53.223893333333343</v>
      </c>
      <c r="R58" s="42">
        <v>12.550272000000001</v>
      </c>
      <c r="S58" s="42">
        <v>14.568362666666665</v>
      </c>
      <c r="T58" s="42">
        <v>21.176960000000001</v>
      </c>
      <c r="U58" s="42">
        <v>15.014421333333331</v>
      </c>
      <c r="V58" s="43"/>
      <c r="W58" s="40" t="s">
        <v>14</v>
      </c>
      <c r="X58" s="42">
        <f>AVERAGE(N65:N69)</f>
        <v>54.677914666666666</v>
      </c>
      <c r="Y58" s="42">
        <f>AVERAGE(N53:N59)</f>
        <v>40.968106666666664</v>
      </c>
      <c r="Z58" s="42">
        <f>AVERAGE(N60:N64)</f>
        <v>40.007131733333338</v>
      </c>
      <c r="AA58" s="42">
        <f>AVERAGE(N46:N52)</f>
        <v>40.448426666666663</v>
      </c>
      <c r="AC58" s="40" t="s">
        <v>14</v>
      </c>
      <c r="AD58" s="40">
        <f t="shared" si="3"/>
        <v>0.36670419242051921</v>
      </c>
      <c r="AE58" s="40">
        <f t="shared" si="2"/>
        <v>1.2847965738758127E-2</v>
      </c>
    </row>
    <row r="59" spans="1:31" x14ac:dyDescent="0.3">
      <c r="A59" s="40" t="s">
        <v>35</v>
      </c>
      <c r="B59" s="42">
        <v>46.326224000000003</v>
      </c>
      <c r="C59" s="42">
        <v>60.784154666666652</v>
      </c>
      <c r="D59" s="42">
        <v>51.080213333333333</v>
      </c>
      <c r="E59" s="42">
        <v>77.438815999999989</v>
      </c>
      <c r="F59" s="42">
        <v>77.22011733333332</v>
      </c>
      <c r="G59" s="42">
        <v>137.85161599999998</v>
      </c>
      <c r="H59" s="42">
        <v>38.283093333333333</v>
      </c>
      <c r="I59" s="42">
        <v>48.945194666666666</v>
      </c>
      <c r="J59" s="42">
        <v>45.598671999999993</v>
      </c>
      <c r="K59" s="42">
        <v>37.107317333333334</v>
      </c>
      <c r="L59" s="42">
        <v>60.819882666666672</v>
      </c>
      <c r="M59" s="42">
        <v>63.395113599999988</v>
      </c>
      <c r="N59" s="42">
        <v>43.637962666666667</v>
      </c>
      <c r="O59" s="42">
        <v>82.962581333333333</v>
      </c>
      <c r="P59" s="40">
        <v>40.491733333333329</v>
      </c>
      <c r="Q59" s="42">
        <v>31.596543999999994</v>
      </c>
      <c r="R59" s="42">
        <v>6.3660799999999993</v>
      </c>
      <c r="S59" s="42">
        <v>7.5483519999999986</v>
      </c>
      <c r="T59" s="42">
        <v>39.357098666666658</v>
      </c>
      <c r="U59" s="42">
        <v>15.590399999999997</v>
      </c>
      <c r="V59" s="43"/>
      <c r="W59" s="40" t="s">
        <v>15</v>
      </c>
      <c r="X59" s="42">
        <f>AVERAGE(O65:O69)</f>
        <v>88.239498666666663</v>
      </c>
      <c r="Y59" s="42">
        <f>AVERAGE(O53:O59)</f>
        <v>80.585045333333326</v>
      </c>
      <c r="Z59" s="42">
        <f>AVERAGE(O60:O64)</f>
        <v>51.974929066666661</v>
      </c>
      <c r="AA59" s="42">
        <f>AVERAGE(O46:O52)</f>
        <v>75.006527999999989</v>
      </c>
      <c r="AC59" s="40" t="s">
        <v>15</v>
      </c>
      <c r="AD59" s="40">
        <f t="shared" si="3"/>
        <v>0.6977319690707906</v>
      </c>
      <c r="AE59" s="40">
        <f t="shared" si="2"/>
        <v>7.4373757619248027E-2</v>
      </c>
    </row>
    <row r="60" spans="1:31" x14ac:dyDescent="0.3">
      <c r="A60" s="40" t="s">
        <v>36</v>
      </c>
      <c r="B60" s="42">
        <v>52.587285333333327</v>
      </c>
      <c r="C60" s="42">
        <v>18.603461333333332</v>
      </c>
      <c r="D60" s="42">
        <v>48.345397333333338</v>
      </c>
      <c r="E60" s="42">
        <v>46.890293333333332</v>
      </c>
      <c r="F60" s="42">
        <v>59.650602666666671</v>
      </c>
      <c r="G60" s="42">
        <v>123.98482133333331</v>
      </c>
      <c r="H60" s="42">
        <v>34.238250666666666</v>
      </c>
      <c r="I60" s="42">
        <v>60.22766399999999</v>
      </c>
      <c r="J60" s="42">
        <v>64.875551999999999</v>
      </c>
      <c r="K60" s="42">
        <v>52.879605333333338</v>
      </c>
      <c r="L60" s="42">
        <v>44.013648000000003</v>
      </c>
      <c r="M60" s="42">
        <v>57.965107199999984</v>
      </c>
      <c r="N60" s="42">
        <v>42.081087999999994</v>
      </c>
      <c r="O60" s="42">
        <v>50.66879999999999</v>
      </c>
      <c r="P60" s="40">
        <v>36.550826666666666</v>
      </c>
      <c r="Q60" s="42">
        <v>24.282047999999996</v>
      </c>
      <c r="R60" s="42">
        <v>30.124117333333334</v>
      </c>
      <c r="S60" s="42">
        <v>9.7723658666666662</v>
      </c>
      <c r="T60" s="42">
        <v>28.777279999999998</v>
      </c>
      <c r="U60" s="42">
        <v>6.6583999999999985</v>
      </c>
      <c r="V60" s="43"/>
      <c r="W60" s="40" t="s">
        <v>16</v>
      </c>
      <c r="X60" s="42">
        <f>AVERAGE(P65:P69)</f>
        <v>35.634457600000005</v>
      </c>
      <c r="Y60" s="42">
        <f>AVERAGE(P54:P59)</f>
        <v>39.221404444444438</v>
      </c>
      <c r="Z60" s="42">
        <f>AVERAGE(P60:P64)</f>
        <v>30.387746666666661</v>
      </c>
      <c r="AA60" s="42">
        <f>AVERAGE(P46:P52)</f>
        <v>30.495935999999993</v>
      </c>
      <c r="AC60" s="40" t="s">
        <v>16</v>
      </c>
      <c r="AD60" s="40">
        <f t="shared" si="3"/>
        <v>0.1726587690389243</v>
      </c>
      <c r="AE60" s="40">
        <f t="shared" si="2"/>
        <v>0.2861190567964349</v>
      </c>
    </row>
    <row r="61" spans="1:31" x14ac:dyDescent="0.3">
      <c r="A61" s="40" t="s">
        <v>37</v>
      </c>
      <c r="B61" s="42">
        <v>62.706970666666663</v>
      </c>
      <c r="C61" s="42">
        <v>45.575935999999999</v>
      </c>
      <c r="D61" s="42">
        <v>44.918757333333332</v>
      </c>
      <c r="E61" s="42">
        <v>59.936426666666662</v>
      </c>
      <c r="F61" s="42">
        <v>63.348991999999988</v>
      </c>
      <c r="G61" s="42">
        <v>131.75403733333332</v>
      </c>
      <c r="H61" s="42">
        <v>47.810559999999995</v>
      </c>
      <c r="I61" s="42">
        <v>65.581450666666655</v>
      </c>
      <c r="J61" s="42">
        <v>54.651930666666672</v>
      </c>
      <c r="K61" s="42">
        <v>33.51069866666667</v>
      </c>
      <c r="L61" s="42">
        <v>55.199760000000005</v>
      </c>
      <c r="M61" s="42">
        <v>40.702420266666664</v>
      </c>
      <c r="N61" s="42">
        <v>50.329925333333335</v>
      </c>
      <c r="O61" s="42">
        <v>50.556202666666657</v>
      </c>
      <c r="P61" s="40">
        <v>34.508917333333329</v>
      </c>
      <c r="Q61" s="42">
        <v>34.065024000000001</v>
      </c>
      <c r="R61" s="42">
        <v>18.877375999999998</v>
      </c>
      <c r="S61" s="42">
        <v>8.3402144000000007</v>
      </c>
      <c r="T61" s="42">
        <v>15.226623999999997</v>
      </c>
      <c r="U61" s="42">
        <v>7.808192</v>
      </c>
      <c r="V61" s="43"/>
      <c r="W61" s="40" t="s">
        <v>17</v>
      </c>
      <c r="X61" s="42">
        <f>AVERAGE(Q65:Q69)</f>
        <v>27.041547733333328</v>
      </c>
      <c r="Y61" s="42">
        <f>AVERAGE(Q53:Q59)</f>
        <v>33.065258666666672</v>
      </c>
      <c r="Z61" s="42">
        <f>AVERAGE(Q60:Q64)</f>
        <v>18.559505066666667</v>
      </c>
      <c r="AA61" s="42">
        <f>AVERAGE(Q46:Q52)</f>
        <v>25.331202666666666</v>
      </c>
      <c r="AC61" s="40" t="s">
        <v>17</v>
      </c>
      <c r="AD61" s="40">
        <f t="shared" si="3"/>
        <v>0.457018796363305</v>
      </c>
      <c r="AE61" s="40">
        <f t="shared" si="2"/>
        <v>0.30531736300768908</v>
      </c>
    </row>
    <row r="62" spans="1:31" x14ac:dyDescent="0.3">
      <c r="A62" s="40" t="s">
        <v>38</v>
      </c>
      <c r="B62" s="42">
        <v>47.250821333333327</v>
      </c>
      <c r="C62" s="42">
        <v>34.087759999999989</v>
      </c>
      <c r="D62" s="42">
        <v>45.592176000000002</v>
      </c>
      <c r="E62" s="42">
        <v>44.203114666666657</v>
      </c>
      <c r="F62" s="42">
        <v>59.988394666666657</v>
      </c>
      <c r="G62" s="42">
        <v>112.47390933333334</v>
      </c>
      <c r="H62" s="42">
        <v>26.607615999999993</v>
      </c>
      <c r="I62" s="42">
        <v>32.813461333333336</v>
      </c>
      <c r="J62" s="42">
        <v>39.160053333333323</v>
      </c>
      <c r="K62" s="42">
        <v>50.480415999999998</v>
      </c>
      <c r="L62" s="42">
        <v>33.749967999999996</v>
      </c>
      <c r="M62" s="42">
        <v>29.647094399999997</v>
      </c>
      <c r="N62" s="42">
        <v>40.603248000000001</v>
      </c>
      <c r="O62" s="42">
        <v>49.867626666666666</v>
      </c>
      <c r="P62" s="40">
        <v>22.335413333333328</v>
      </c>
      <c r="Q62" s="42">
        <v>11.861695999999998</v>
      </c>
      <c r="R62" s="42">
        <v>8.0550400000000035</v>
      </c>
      <c r="S62" s="42">
        <v>8.9001695999999999</v>
      </c>
      <c r="T62" s="42">
        <v>12.844757333333328</v>
      </c>
      <c r="U62" s="42">
        <v>17.103967999999998</v>
      </c>
      <c r="V62" s="43"/>
      <c r="W62" s="40" t="s">
        <v>18</v>
      </c>
      <c r="X62" s="42">
        <f>AVERAGE(R65:R69)</f>
        <v>15.36304</v>
      </c>
      <c r="Y62" s="42">
        <f>AVERAGE(R53:R59)</f>
        <v>14.855423999999999</v>
      </c>
      <c r="Z62" s="42">
        <f>AVERAGE(R60:R64)</f>
        <v>15.623313066666665</v>
      </c>
      <c r="AA62" s="42">
        <f>AVERAGE(R46:R52)</f>
        <v>12.612138666666667</v>
      </c>
      <c r="AC62" s="40" t="s">
        <v>18</v>
      </c>
      <c r="AD62" s="40">
        <f t="shared" si="3"/>
        <v>-1.6659274864175511E-2</v>
      </c>
      <c r="AE62" s="40">
        <f t="shared" si="2"/>
        <v>0.17786716373982148</v>
      </c>
    </row>
    <row r="63" spans="1:31" x14ac:dyDescent="0.3">
      <c r="A63" s="40" t="s">
        <v>39</v>
      </c>
      <c r="B63" s="42">
        <v>64.055973333333313</v>
      </c>
      <c r="C63" s="42">
        <v>15.399850666666666</v>
      </c>
      <c r="D63" s="42">
        <v>48.158095999999993</v>
      </c>
      <c r="E63" s="42">
        <v>53.334325333333325</v>
      </c>
      <c r="F63" s="42">
        <v>69.364287999999988</v>
      </c>
      <c r="G63" s="42">
        <v>92.028831999999994</v>
      </c>
      <c r="H63" s="42">
        <v>26.209194666666669</v>
      </c>
      <c r="I63" s="42">
        <v>22.134037333333332</v>
      </c>
      <c r="J63" s="42">
        <v>53.292101333333321</v>
      </c>
      <c r="K63" s="42">
        <v>38.729151999999992</v>
      </c>
      <c r="L63" s="42">
        <v>39.681898666666662</v>
      </c>
      <c r="M63" s="42">
        <v>23.499063466666669</v>
      </c>
      <c r="N63" s="42">
        <v>30.277855999999996</v>
      </c>
      <c r="O63" s="42">
        <v>62.132074666666668</v>
      </c>
      <c r="P63" s="40"/>
      <c r="Q63" s="42">
        <v>9.4668373333333342</v>
      </c>
      <c r="R63" s="42">
        <v>15.356543999999996</v>
      </c>
      <c r="S63" s="42">
        <v>6.5271808</v>
      </c>
      <c r="T63" s="42">
        <v>41.288575999999999</v>
      </c>
      <c r="U63" s="42">
        <v>13.32113066666667</v>
      </c>
      <c r="V63" s="43"/>
      <c r="W63" s="40" t="s">
        <v>19</v>
      </c>
      <c r="X63" s="42">
        <f>AVERAGE(S65:S69)</f>
        <v>10.283557759999999</v>
      </c>
      <c r="Y63" s="42">
        <f>AVERAGE(S53:S59)</f>
        <v>11.305452799999998</v>
      </c>
      <c r="Z63" s="42">
        <f>AVERAGE(S60:S64)</f>
        <v>8.9743972266666656</v>
      </c>
      <c r="AA63" s="42">
        <f>AVERAGE(S46:S52)</f>
        <v>8.4909215999999983</v>
      </c>
      <c r="AC63" s="40" t="s">
        <v>19</v>
      </c>
      <c r="AD63" s="40">
        <f t="shared" si="3"/>
        <v>0.14587726621274055</v>
      </c>
      <c r="AE63" s="40">
        <f t="shared" si="2"/>
        <v>0.3314753489185438</v>
      </c>
    </row>
    <row r="64" spans="1:31" x14ac:dyDescent="0.3">
      <c r="A64" s="40" t="s">
        <v>40</v>
      </c>
      <c r="B64" s="42">
        <v>47.873354666666664</v>
      </c>
      <c r="C64" s="42">
        <v>35.929376000000005</v>
      </c>
      <c r="D64" s="42">
        <v>59.182890666666665</v>
      </c>
      <c r="E64" s="42">
        <v>59.796762666666652</v>
      </c>
      <c r="F64" s="42">
        <v>52.435711999999988</v>
      </c>
      <c r="G64" s="42">
        <v>100.09036799999998</v>
      </c>
      <c r="H64" s="42">
        <v>29.569791999999993</v>
      </c>
      <c r="I64" s="42">
        <v>24.378405333333326</v>
      </c>
      <c r="J64" s="42">
        <v>38.747557333333333</v>
      </c>
      <c r="K64" s="42">
        <v>22.950368000000001</v>
      </c>
      <c r="L64" s="42">
        <v>83.289546666666652</v>
      </c>
      <c r="M64" s="42">
        <v>39.512569599999999</v>
      </c>
      <c r="N64" s="42">
        <v>36.74354133333334</v>
      </c>
      <c r="O64" s="42">
        <v>46.649941333333331</v>
      </c>
      <c r="P64" s="40">
        <v>28.155829333333333</v>
      </c>
      <c r="Q64" s="42">
        <v>13.121920000000003</v>
      </c>
      <c r="R64" s="42">
        <v>5.7034879999999992</v>
      </c>
      <c r="S64" s="42">
        <v>11.332055466666668</v>
      </c>
      <c r="T64" s="42">
        <v>17.227392000000002</v>
      </c>
      <c r="U64" s="42">
        <v>18.816746666666663</v>
      </c>
      <c r="V64" s="43"/>
      <c r="W64" s="40" t="s">
        <v>20</v>
      </c>
      <c r="X64" s="42">
        <f>AVERAGE(T65:T69)</f>
        <v>18.8461952</v>
      </c>
      <c r="Y64" s="42">
        <f>AVERAGE(T53:T59)</f>
        <v>34.226495999999997</v>
      </c>
      <c r="Z64" s="42">
        <f>AVERAGE(T60:T64)</f>
        <v>23.072925866666662</v>
      </c>
      <c r="AA64" s="42">
        <f>AVERAGE(T46:T52)</f>
        <v>31.717183999999996</v>
      </c>
      <c r="AC64" s="40" t="s">
        <v>20</v>
      </c>
      <c r="AD64" s="40">
        <f t="shared" si="3"/>
        <v>-0.18319005968692503</v>
      </c>
      <c r="AE64" s="40">
        <f t="shared" si="2"/>
        <v>7.9115220317163226E-2</v>
      </c>
    </row>
    <row r="65" spans="1:31" x14ac:dyDescent="0.3">
      <c r="A65" s="40" t="s">
        <v>41</v>
      </c>
      <c r="B65" s="42">
        <v>61.699007999999992</v>
      </c>
      <c r="C65" s="42">
        <v>25.283514666666669</v>
      </c>
      <c r="D65" s="42">
        <v>64.616794666666664</v>
      </c>
      <c r="E65" s="42">
        <v>73.351749333333345</v>
      </c>
      <c r="F65" s="42">
        <v>67.285567999999998</v>
      </c>
      <c r="G65" s="42">
        <v>103.71946666666663</v>
      </c>
      <c r="H65" s="42">
        <v>41.842901333333337</v>
      </c>
      <c r="I65" s="42">
        <v>55.104485333333329</v>
      </c>
      <c r="J65" s="42">
        <v>48.760058666666666</v>
      </c>
      <c r="K65" s="42">
        <v>33.681759999999997</v>
      </c>
      <c r="L65" s="42">
        <v>50.696949333333329</v>
      </c>
      <c r="M65" s="42">
        <v>64.108590933333332</v>
      </c>
      <c r="N65" s="42">
        <v>45.670127999999991</v>
      </c>
      <c r="O65" s="42">
        <v>60.726773333333334</v>
      </c>
      <c r="P65" s="40">
        <v>33.489045333333337</v>
      </c>
      <c r="Q65" s="42">
        <v>18.539583999999994</v>
      </c>
      <c r="R65" s="42">
        <v>11.692799999999995</v>
      </c>
      <c r="S65" s="42">
        <v>7.7718143999999993</v>
      </c>
      <c r="T65" s="42">
        <v>18.630527999999995</v>
      </c>
      <c r="U65" s="42">
        <v>17.188415999999997</v>
      </c>
      <c r="V65" s="43"/>
      <c r="W65" s="40" t="s">
        <v>21</v>
      </c>
      <c r="X65" s="42">
        <f>AVERAGE(U65:U69)</f>
        <v>32.461378133333334</v>
      </c>
      <c r="Y65" s="42">
        <f>AVERAGE(U53:U59)</f>
        <v>17.149439999999998</v>
      </c>
      <c r="Z65" s="42">
        <f>AVERAGE(U60:U64)</f>
        <v>12.741687466666667</v>
      </c>
      <c r="AA65" s="42">
        <f>AVERAGE(U46:U52)</f>
        <v>16.706998476190474</v>
      </c>
      <c r="AC65" s="40" t="s">
        <v>21</v>
      </c>
      <c r="AD65" s="40">
        <f t="shared" si="3"/>
        <v>1.5476514173067772</v>
      </c>
      <c r="AE65" s="40">
        <f t="shared" si="2"/>
        <v>2.6482406426268534E-2</v>
      </c>
    </row>
    <row r="66" spans="1:31" x14ac:dyDescent="0.3">
      <c r="A66" s="40" t="s">
        <v>42</v>
      </c>
      <c r="B66" s="42">
        <v>60.527562666666668</v>
      </c>
      <c r="C66" s="42">
        <v>9.6411466666666659</v>
      </c>
      <c r="D66" s="42">
        <v>47.823551999999992</v>
      </c>
      <c r="E66" s="42">
        <v>59.959162666666671</v>
      </c>
      <c r="F66" s="42">
        <v>62.257663999999991</v>
      </c>
      <c r="G66" s="42">
        <v>154.53767466666665</v>
      </c>
      <c r="H66" s="42">
        <v>41.461802666666664</v>
      </c>
      <c r="I66" s="42">
        <v>71.483066666666673</v>
      </c>
      <c r="J66" s="42">
        <v>35.332826666666662</v>
      </c>
      <c r="K66" s="42">
        <v>61.534442666666664</v>
      </c>
      <c r="L66" s="42">
        <v>50.393802666666659</v>
      </c>
      <c r="M66" s="42">
        <v>59.323204266666664</v>
      </c>
      <c r="N66" s="42">
        <v>44.736869333333324</v>
      </c>
      <c r="O66" s="42">
        <v>60.272053333333325</v>
      </c>
      <c r="P66" s="40">
        <v>30.06781866666666</v>
      </c>
      <c r="Q66" s="42">
        <v>37.040191999999998</v>
      </c>
      <c r="R66" s="42">
        <v>17.643135999999998</v>
      </c>
      <c r="S66" s="42">
        <v>11.578903466666663</v>
      </c>
      <c r="T66" s="42">
        <v>21.27223466666667</v>
      </c>
      <c r="U66" s="42">
        <v>43.529696000000001</v>
      </c>
      <c r="V66" s="43"/>
      <c r="W66" s="41" t="s">
        <v>60</v>
      </c>
      <c r="X66" s="45" t="s">
        <v>61</v>
      </c>
      <c r="Y66" s="45" t="s">
        <v>61</v>
      </c>
      <c r="Z66" s="45" t="s">
        <v>61</v>
      </c>
      <c r="AA66" s="45" t="s">
        <v>61</v>
      </c>
    </row>
    <row r="67" spans="1:31" x14ac:dyDescent="0.3">
      <c r="A67" s="40" t="s">
        <v>43</v>
      </c>
      <c r="B67" s="42">
        <v>65.349759999999989</v>
      </c>
      <c r="C67" s="42">
        <v>51.007674666666666</v>
      </c>
      <c r="D67" s="42">
        <v>108.78526399999998</v>
      </c>
      <c r="E67" s="42">
        <v>81.423029333333318</v>
      </c>
      <c r="F67" s="42">
        <v>80.334949333333313</v>
      </c>
      <c r="G67" s="42">
        <v>147.50900266666662</v>
      </c>
      <c r="H67" s="42">
        <v>49.023146666666662</v>
      </c>
      <c r="I67" s="42">
        <v>68.348746666666656</v>
      </c>
      <c r="J67" s="42">
        <v>61.852746666666654</v>
      </c>
      <c r="K67" s="42">
        <v>30.663285333333327</v>
      </c>
      <c r="L67" s="42">
        <v>55.519146666666678</v>
      </c>
      <c r="M67" s="42">
        <v>64.451796266666662</v>
      </c>
      <c r="N67" s="42">
        <v>68.348746666666656</v>
      </c>
      <c r="O67" s="42">
        <v>62.673407999999995</v>
      </c>
      <c r="P67" s="40">
        <v>39.878943999999997</v>
      </c>
      <c r="Q67" s="42">
        <v>29.872938666666663</v>
      </c>
      <c r="R67" s="42">
        <v>21.402154666666668</v>
      </c>
      <c r="S67" s="42">
        <v>9.7769130666666673</v>
      </c>
      <c r="T67" s="42">
        <v>12.121535999999999</v>
      </c>
      <c r="U67" s="42">
        <v>34.07368533333333</v>
      </c>
      <c r="V67" s="43"/>
      <c r="W67" s="40" t="s">
        <v>2</v>
      </c>
      <c r="X67" s="42">
        <f>(STDEVA(B65:B69))/(SQRT(COUNT(B65:B69)))</f>
        <v>6.2461268913600918</v>
      </c>
      <c r="Y67" s="42">
        <f>(STDEVA(B53:B59))/(SQRT(COUNT(B53:B59)))</f>
        <v>2.39384406189268</v>
      </c>
      <c r="Z67" s="42">
        <f>(STDEVA(B60:B64))/(SQRT(COUNT(B60:B64)))</f>
        <v>3.5917463419482143</v>
      </c>
      <c r="AA67" s="42">
        <f>(STDEVA(B46:B52))/(SQRT(COUNT(B46:B52)))</f>
        <v>3.0158564381558612</v>
      </c>
    </row>
    <row r="68" spans="1:31" x14ac:dyDescent="0.3">
      <c r="A68" s="40" t="s">
        <v>44</v>
      </c>
      <c r="B68" s="42">
        <v>37.891168</v>
      </c>
      <c r="C68" s="42">
        <v>24.731354666666665</v>
      </c>
      <c r="D68" s="42">
        <v>68.652975999999995</v>
      </c>
      <c r="E68" s="42">
        <v>64.938346666666661</v>
      </c>
      <c r="F68" s="42">
        <v>60.697541333333319</v>
      </c>
      <c r="G68" s="42">
        <v>133.96484266666664</v>
      </c>
      <c r="H68" s="42">
        <v>32.835114666666662</v>
      </c>
      <c r="I68" s="42">
        <v>48.764389333333327</v>
      </c>
      <c r="J68" s="42">
        <v>48.67019733333332</v>
      </c>
      <c r="K68" s="42">
        <v>27.374144000000001</v>
      </c>
      <c r="L68" s="42">
        <v>45.048677333333337</v>
      </c>
      <c r="M68" s="42">
        <v>42.760353066666667</v>
      </c>
      <c r="N68" s="42">
        <v>64.81817066666666</v>
      </c>
      <c r="O68" s="42">
        <v>63.773397333333335</v>
      </c>
      <c r="P68" s="40">
        <v>54.624864000000002</v>
      </c>
      <c r="Q68" s="42">
        <v>17.314</v>
      </c>
      <c r="R68" s="42"/>
      <c r="S68" s="42">
        <v>13.052412799999999</v>
      </c>
      <c r="T68" s="42">
        <v>22.796629333333332</v>
      </c>
      <c r="U68" s="42">
        <v>39.842133333333337</v>
      </c>
      <c r="V68" s="43"/>
      <c r="W68" s="40" t="s">
        <v>3</v>
      </c>
      <c r="X68" s="42">
        <f>(STDEVA(C65:C69))/(SQRT(COUNT(C65:C69)))</f>
        <v>7.3011083086454693</v>
      </c>
      <c r="Y68" s="42">
        <f>(STDEVA(C53:C59))/(SQRT(COUNT(C53:C59)))</f>
        <v>1.940405673520339</v>
      </c>
      <c r="Z68" s="42">
        <f>(STDEVA(C60:C64))/(SQRT(COUNT(C60:C64)))</f>
        <v>5.6457503345633455</v>
      </c>
      <c r="AA68" s="42">
        <f>(STDEVA(C46:C52))/(SQRT(COUNT(C46:C52)))</f>
        <v>4.2140014959864143</v>
      </c>
    </row>
    <row r="69" spans="1:31" x14ac:dyDescent="0.3">
      <c r="A69" s="40" t="s">
        <v>45</v>
      </c>
      <c r="B69" s="42">
        <v>36.602794666666661</v>
      </c>
      <c r="C69" s="42">
        <v>42.753423999999995</v>
      </c>
      <c r="D69" s="42">
        <v>61.462986666666652</v>
      </c>
      <c r="E69" s="42">
        <v>94.140031999999991</v>
      </c>
      <c r="F69" s="42">
        <v>68.846773333333317</v>
      </c>
      <c r="G69" s="42">
        <v>118.92876799999999</v>
      </c>
      <c r="H69" s="42">
        <v>37.416959999999996</v>
      </c>
      <c r="I69" s="42">
        <v>35.727999999999994</v>
      </c>
      <c r="J69" s="42">
        <v>54.056463999999991</v>
      </c>
      <c r="K69" s="42">
        <v>49.581802666666661</v>
      </c>
      <c r="L69" s="42">
        <v>39.481605333333327</v>
      </c>
      <c r="M69" s="42">
        <v>45.867606400000007</v>
      </c>
      <c r="N69" s="42">
        <v>49.815658666666664</v>
      </c>
      <c r="O69" s="42">
        <v>193.75186133333335</v>
      </c>
      <c r="P69" s="40">
        <v>20.111615999999998</v>
      </c>
      <c r="Q69" s="42">
        <v>32.441023999999999</v>
      </c>
      <c r="R69" s="42">
        <v>10.714069333333335</v>
      </c>
      <c r="S69" s="42">
        <v>9.2377450666666672</v>
      </c>
      <c r="T69" s="42">
        <v>19.410047999999996</v>
      </c>
      <c r="U69" s="42">
        <v>27.672959999999996</v>
      </c>
      <c r="V69" s="43"/>
      <c r="W69" s="40" t="s">
        <v>4</v>
      </c>
      <c r="X69" s="42">
        <f>(STDEVA(D65:D69))/(SQRT(COUNT(D65:D69)))</f>
        <v>10.245500367516405</v>
      </c>
      <c r="Y69" s="42">
        <f>(STDEVA(D53:D59))/(SQRT(COUNT(D53:D59)))</f>
        <v>4.9639651594396099</v>
      </c>
      <c r="Z69" s="42">
        <f>(STDEVA(D60:D64))/(SQRT(COUNT(D60:D64)))</f>
        <v>2.576932883153594</v>
      </c>
      <c r="AA69" s="42">
        <f>(STDEVA(D46:D52))/(SQRT(COUNT(D46:D52)))</f>
        <v>5.3063136617740225</v>
      </c>
    </row>
    <row r="70" spans="1:31" x14ac:dyDescent="0.3">
      <c r="A70" s="40"/>
      <c r="B70" s="40"/>
      <c r="C70" s="40"/>
      <c r="D70" s="40"/>
      <c r="E70" s="40"/>
      <c r="F70" s="40"/>
      <c r="G70" s="40"/>
      <c r="H70" s="40"/>
      <c r="I70" s="40"/>
      <c r="J70" s="40"/>
      <c r="K70" s="40"/>
      <c r="L70" s="40"/>
      <c r="M70" s="40"/>
      <c r="N70" s="40"/>
      <c r="O70" s="40"/>
      <c r="P70" s="40"/>
      <c r="Q70" s="42"/>
      <c r="R70" s="42"/>
      <c r="S70" s="42"/>
      <c r="T70" s="42"/>
      <c r="U70" s="42"/>
      <c r="V70" s="43"/>
      <c r="W70" s="40" t="s">
        <v>5</v>
      </c>
      <c r="X70" s="42">
        <f>(STDEVA(E65:E69))/(SQRT(COUNT(E65:E69)))</f>
        <v>6.0724558449178421</v>
      </c>
      <c r="Y70" s="42">
        <f>(STDEVA(E53:E59))/(SQRT(COUNT(E53:E59)))</f>
        <v>4.2670179306017886</v>
      </c>
      <c r="Z70" s="42">
        <f>(STDEVA(E60:E64))/(SQRT(COUNT(E60:E64)))</f>
        <v>3.2326047395545272</v>
      </c>
      <c r="AA70" s="42">
        <f>(STDEVA(E46:E52))/(SQRT(COUNT(E46:E52)))</f>
        <v>7.7368717127133735</v>
      </c>
    </row>
    <row r="71" spans="1:31" x14ac:dyDescent="0.3">
      <c r="A71" s="40"/>
      <c r="B71" s="40"/>
      <c r="C71" s="40"/>
      <c r="D71" s="40"/>
      <c r="E71" s="40"/>
      <c r="F71" s="40"/>
      <c r="G71" s="40"/>
      <c r="H71" s="40"/>
      <c r="I71" s="40"/>
      <c r="J71" s="40"/>
      <c r="K71" s="40"/>
      <c r="L71" s="40"/>
      <c r="M71" s="40"/>
      <c r="N71" s="40"/>
      <c r="O71" s="40"/>
      <c r="P71" s="40"/>
      <c r="Q71" s="40"/>
      <c r="R71" s="40"/>
      <c r="S71" s="40"/>
      <c r="T71" s="40"/>
      <c r="U71" s="40"/>
      <c r="V71" s="43"/>
      <c r="W71" s="40" t="s">
        <v>6</v>
      </c>
      <c r="X71" s="42">
        <f>(STDEVA(F65:F69))/(SQRT(COUNT(F65:F69)))</f>
        <v>3.461300596292022</v>
      </c>
      <c r="Y71" s="42">
        <f>(STDEVA(F53:F59))/(SQRT(COUNT(F53:F59)))</f>
        <v>3.6974917099247637</v>
      </c>
      <c r="Z71" s="42">
        <f>(STDEVA(F60:F64))/(SQRT(COUNT(F60:F64)))</f>
        <v>2.7537368694106505</v>
      </c>
      <c r="AA71" s="42">
        <f>(STDEVA(F46:F52))/(SQRT(COUNT(F46:F52)))</f>
        <v>4.1540005534318167</v>
      </c>
    </row>
    <row r="72" spans="1:31" x14ac:dyDescent="0.3">
      <c r="A72" s="40"/>
      <c r="B72" s="40"/>
      <c r="C72" s="40"/>
      <c r="D72" s="40"/>
      <c r="E72" s="40"/>
      <c r="F72" s="40"/>
      <c r="G72" s="40"/>
      <c r="H72" s="40"/>
      <c r="I72" s="40"/>
      <c r="J72" s="40"/>
      <c r="K72" s="40"/>
      <c r="L72" s="40"/>
      <c r="M72" s="40"/>
      <c r="N72" s="40"/>
      <c r="O72" s="40"/>
      <c r="P72" s="40"/>
      <c r="Q72" s="40"/>
      <c r="R72" s="40"/>
      <c r="S72" s="40"/>
      <c r="T72" s="40"/>
      <c r="U72" s="40"/>
      <c r="V72" s="43"/>
      <c r="W72" s="40" t="s">
        <v>7</v>
      </c>
      <c r="X72" s="42">
        <f>(STDEVA(G65:G69))/(SQRT(COUNT(G65:G69)))</f>
        <v>9.2806868547130072</v>
      </c>
      <c r="Y72" s="42">
        <f>(STDEVA(G53:G59))/(SQRT(COUNT(G53:G59)))</f>
        <v>9.6014507523741823</v>
      </c>
      <c r="Z72" s="42">
        <f>(STDEVA(G60:G64))/(SQRT(COUNT(G60:G64)))</f>
        <v>7.3305776325058769</v>
      </c>
      <c r="AA72" s="42">
        <f>(STDEVA(G46:G52))/(SQRT(COUNT(G46:G52)))</f>
        <v>8.9995337705256162</v>
      </c>
    </row>
    <row r="73" spans="1:31" x14ac:dyDescent="0.3">
      <c r="A73" s="40"/>
      <c r="B73" s="40"/>
      <c r="C73" s="40"/>
      <c r="D73" s="40"/>
      <c r="E73" s="40"/>
      <c r="F73" s="40"/>
      <c r="G73" s="40"/>
      <c r="H73" s="40"/>
      <c r="I73" s="40"/>
      <c r="J73" s="40"/>
      <c r="K73" s="40"/>
      <c r="L73" s="40"/>
      <c r="M73" s="40"/>
      <c r="N73" s="40"/>
      <c r="O73" s="40"/>
      <c r="P73" s="40"/>
      <c r="Q73" s="40"/>
      <c r="R73" s="40"/>
      <c r="S73" s="40"/>
      <c r="T73" s="40"/>
      <c r="U73" s="40"/>
      <c r="V73" s="43"/>
      <c r="W73" s="40" t="s">
        <v>8</v>
      </c>
      <c r="X73" s="42">
        <f>(STDEVA(H65:H69))/(SQRT(COUNT(H65:H69)))</f>
        <v>2.6798022563722155</v>
      </c>
      <c r="Y73" s="42">
        <f>(STDEVA(H53:H59))/(SQRT(COUNT(H53:H59)))</f>
        <v>2.888610782063624</v>
      </c>
      <c r="Z73" s="42">
        <f>(STDEVA(H60:H64))/(SQRT(COUNT(H60:H64)))</f>
        <v>3.9972874415546613</v>
      </c>
      <c r="AA73" s="42">
        <f>(STDEVA(H46:H52))/(SQRT(COUNT(H46:H52)))</f>
        <v>2.1564449424683789</v>
      </c>
    </row>
    <row r="74" spans="1:31" x14ac:dyDescent="0.3">
      <c r="A74" s="40"/>
      <c r="B74" s="40"/>
      <c r="C74" s="40"/>
      <c r="D74" s="40"/>
      <c r="E74" s="40"/>
      <c r="F74" s="40"/>
      <c r="G74" s="40"/>
      <c r="H74" s="40"/>
      <c r="I74" s="40"/>
      <c r="J74" s="40"/>
      <c r="K74" s="40"/>
      <c r="L74" s="40"/>
      <c r="M74" s="40"/>
      <c r="N74" s="40"/>
      <c r="O74" s="40"/>
      <c r="P74" s="40"/>
      <c r="Q74" s="40"/>
      <c r="R74" s="40"/>
      <c r="S74" s="40"/>
      <c r="T74" s="40"/>
      <c r="U74" s="40"/>
      <c r="V74" s="43"/>
      <c r="W74" s="40" t="s">
        <v>9</v>
      </c>
      <c r="X74" s="42">
        <f>(STDEVA(I65:I69))/(SQRT(COUNT(I65:I69)))</f>
        <v>6.5431705250569694</v>
      </c>
      <c r="Y74" s="42">
        <f>(STDEVA(I53:I59))/(SQRT(COUNT(I53:I59)))</f>
        <v>3.7052265444167647</v>
      </c>
      <c r="Z74" s="42">
        <f>(STDEVA(I60:I64))/(SQRT(COUNT(I60:I64)))</f>
        <v>9.146497979310011</v>
      </c>
      <c r="AA74" s="42">
        <f>(STDEVA(I46:I52))/(SQRT(COUNT(I46:I52)))</f>
        <v>2.1711242860719828</v>
      </c>
    </row>
    <row r="75" spans="1:31" x14ac:dyDescent="0.3">
      <c r="A75" s="40"/>
      <c r="B75" s="40"/>
      <c r="C75" s="40"/>
      <c r="D75" s="40"/>
      <c r="E75" s="40"/>
      <c r="F75" s="40"/>
      <c r="G75" s="40"/>
      <c r="H75" s="40"/>
      <c r="I75" s="40"/>
      <c r="J75" s="40"/>
      <c r="K75" s="40"/>
      <c r="L75" s="40"/>
      <c r="M75" s="40"/>
      <c r="N75" s="40"/>
      <c r="O75" s="40"/>
      <c r="P75" s="40"/>
      <c r="Q75" s="40"/>
      <c r="R75" s="40"/>
      <c r="S75" s="40"/>
      <c r="T75" s="40"/>
      <c r="U75" s="40"/>
      <c r="V75" s="43"/>
      <c r="W75" s="40" t="s">
        <v>10</v>
      </c>
      <c r="X75" s="42">
        <f>(STDEVA(J65:J69))/(SQRT(COUNT(J65:J69)))</f>
        <v>4.3302525674685404</v>
      </c>
      <c r="Y75" s="42">
        <f>(STDEVA(J53:J59))/(SQRT(COUNT(J53:J59)))</f>
        <v>4.9937670851722036</v>
      </c>
      <c r="Z75" s="42">
        <f>(STDEVA(J60:J64))/(SQRT(COUNT(J60:J64)))</f>
        <v>4.9888705370417741</v>
      </c>
      <c r="AA75" s="42">
        <f>(STDEVA(J46:J52))/(SQRT(COUNT(J46:J52)))</f>
        <v>14.684091621727584</v>
      </c>
    </row>
    <row r="76" spans="1:31" x14ac:dyDescent="0.3">
      <c r="A76" s="40"/>
      <c r="B76" s="40"/>
      <c r="C76" s="40"/>
      <c r="D76" s="40"/>
      <c r="E76" s="40"/>
      <c r="F76" s="40"/>
      <c r="G76" s="40"/>
      <c r="H76" s="40"/>
      <c r="I76" s="40"/>
      <c r="J76" s="40"/>
      <c r="K76" s="40"/>
      <c r="L76" s="40"/>
      <c r="M76" s="40"/>
      <c r="N76" s="40"/>
      <c r="O76" s="40"/>
      <c r="P76" s="40"/>
      <c r="Q76" s="40"/>
      <c r="R76" s="40"/>
      <c r="S76" s="40"/>
      <c r="T76" s="40"/>
      <c r="U76" s="40"/>
      <c r="V76" s="43"/>
      <c r="W76" s="40" t="s">
        <v>11</v>
      </c>
      <c r="X76" s="42">
        <f>(STDEVA(K65:K69))/(SQRT(COUNT(K65:K69)))</f>
        <v>6.4824449961191073</v>
      </c>
      <c r="Y76" s="42">
        <f>(STDEVA(K53:K59))/(SQRT(COUNT(K53:K59)))</f>
        <v>4.3697481660795114</v>
      </c>
      <c r="Z76" s="42">
        <f>(STDEVA(K60:K64))/(SQRT(COUNT(K60:K64)))</f>
        <v>5.5214084708219788</v>
      </c>
      <c r="AA76" s="42">
        <f>(STDEVA(K46:K52))/(SQRT(COUNT(K46:K52)))</f>
        <v>6.6992714931959956</v>
      </c>
    </row>
    <row r="77" spans="1:31" x14ac:dyDescent="0.3">
      <c r="A77" s="40"/>
      <c r="B77" s="40"/>
      <c r="C77" s="40"/>
      <c r="D77" s="40"/>
      <c r="E77" s="40"/>
      <c r="F77" s="40"/>
      <c r="G77" s="40"/>
      <c r="H77" s="40"/>
      <c r="I77" s="40"/>
      <c r="J77" s="40"/>
      <c r="K77" s="40"/>
      <c r="L77" s="40"/>
      <c r="M77" s="40"/>
      <c r="N77" s="40"/>
      <c r="O77" s="40"/>
      <c r="P77" s="40"/>
      <c r="Q77" s="40"/>
      <c r="R77" s="40"/>
      <c r="S77" s="40"/>
      <c r="T77" s="40"/>
      <c r="U77" s="40"/>
      <c r="V77" s="43"/>
      <c r="W77" s="40" t="s">
        <v>12</v>
      </c>
      <c r="X77" s="42">
        <f>(STDEVA(L65:L69))/(SQRT(COUNT(L65:L69)))</f>
        <v>2.7436722106845473</v>
      </c>
      <c r="Y77" s="42">
        <f>(STDEVA(L53:L59))/(SQRT(COUNT(L53:L59)))</f>
        <v>2.4667000891755682</v>
      </c>
      <c r="Z77" s="42">
        <f>(STDEVA(L60:L64))/(SQRT(COUNT(L60:L64)))</f>
        <v>8.7594239704215777</v>
      </c>
      <c r="AA77" s="42">
        <f>(STDEVA(L46:L52))/(SQRT(COUNT(L46:L52)))</f>
        <v>3.7048302627061216</v>
      </c>
    </row>
    <row r="78" spans="1:31" x14ac:dyDescent="0.3">
      <c r="A78" s="40"/>
      <c r="B78" s="40"/>
      <c r="C78" s="40"/>
      <c r="D78" s="40"/>
      <c r="E78" s="40"/>
      <c r="F78" s="40"/>
      <c r="G78" s="40"/>
      <c r="H78" s="40"/>
      <c r="I78" s="40"/>
      <c r="J78" s="40"/>
      <c r="K78" s="40"/>
      <c r="L78" s="40"/>
      <c r="M78" s="40"/>
      <c r="N78" s="40"/>
      <c r="O78" s="40"/>
      <c r="P78" s="40"/>
      <c r="Q78" s="40"/>
      <c r="R78" s="40"/>
      <c r="S78" s="40"/>
      <c r="T78" s="40"/>
      <c r="U78" s="40"/>
      <c r="V78" s="43"/>
      <c r="W78" s="40" t="s">
        <v>13</v>
      </c>
      <c r="X78" s="42">
        <f>(STDEVA(M65:M69))/(SQRT(COUNT(M65:M69)))</f>
        <v>4.602964203976982</v>
      </c>
      <c r="Y78" s="42">
        <f>(STDEVA(M53:M59))/(SQRT(COUNT(M53:M59)))</f>
        <v>4.2361440295355788</v>
      </c>
      <c r="Z78" s="42">
        <f>(STDEVA(M60:M64))/(SQRT(COUNT(M60:M64)))</f>
        <v>5.8646945763469276</v>
      </c>
      <c r="AA78" s="42">
        <f>(STDEVA(M46:M52))/(SQRT(COUNT(M46:M52)))</f>
        <v>2.4520577462504347</v>
      </c>
    </row>
    <row r="79" spans="1:31" x14ac:dyDescent="0.3">
      <c r="A79" s="40"/>
      <c r="B79" s="40"/>
      <c r="C79" s="40"/>
      <c r="D79" s="40"/>
      <c r="E79" s="40"/>
      <c r="F79" s="40"/>
      <c r="G79" s="40"/>
      <c r="H79" s="40"/>
      <c r="I79" s="40"/>
      <c r="J79" s="40"/>
      <c r="K79" s="40"/>
      <c r="L79" s="40"/>
      <c r="M79" s="40"/>
      <c r="N79" s="40"/>
      <c r="O79" s="40"/>
      <c r="P79" s="40"/>
      <c r="Q79" s="40"/>
      <c r="R79" s="40"/>
      <c r="S79" s="40"/>
      <c r="T79" s="40"/>
      <c r="U79" s="40"/>
      <c r="V79" s="43"/>
      <c r="W79" s="40" t="s">
        <v>14</v>
      </c>
      <c r="X79" s="42">
        <f>(STDEVA(N65:N69))/(SQRT(COUNT(N65:N69)))</f>
        <v>4.9665006578015349</v>
      </c>
      <c r="Y79" s="42">
        <f>(STDEVA(N53:N59))/(SQRT(COUNT(N53:N59)))</f>
        <v>5.108507165064144</v>
      </c>
      <c r="Z79" s="42">
        <f>(STDEVA(N60:N64))/(SQRT(COUNT(N60:N64)))</f>
        <v>3.290338474244189</v>
      </c>
      <c r="AA79" s="42">
        <f>(STDEVA(N46:N52))/(SQRT(COUNT(N46:N52)))</f>
        <v>2.4959769898445474</v>
      </c>
    </row>
    <row r="80" spans="1:31" x14ac:dyDescent="0.3">
      <c r="A80" s="40"/>
      <c r="B80" s="40"/>
      <c r="C80" s="40"/>
      <c r="D80" s="40"/>
      <c r="E80" s="40"/>
      <c r="F80" s="40"/>
      <c r="G80" s="40"/>
      <c r="H80" s="40"/>
      <c r="I80" s="40"/>
      <c r="J80" s="40"/>
      <c r="K80" s="40"/>
      <c r="L80" s="40"/>
      <c r="M80" s="40"/>
      <c r="N80" s="40"/>
      <c r="O80" s="40"/>
      <c r="P80" s="40"/>
      <c r="Q80" s="40"/>
      <c r="R80" s="40"/>
      <c r="S80" s="40"/>
      <c r="T80" s="40"/>
      <c r="U80" s="40"/>
      <c r="V80" s="43"/>
      <c r="W80" s="40" t="s">
        <v>15</v>
      </c>
      <c r="X80" s="42">
        <f>(STDEVA(O65:O69))/(SQRT(COUNT(O65:O69)))</f>
        <v>26.385793370364837</v>
      </c>
      <c r="Y80" s="42">
        <f>(STDEVA(O53:O59))/(SQRT(COUNT(O53:O59)))</f>
        <v>14.395844196779196</v>
      </c>
      <c r="Z80" s="42">
        <f>(STDEVA(O60:O64))/(SQRT(COUNT(O60:O64)))</f>
        <v>2.6427502931760607</v>
      </c>
      <c r="AA80" s="42">
        <f>(STDEVA(O46:O52))/(SQRT(COUNT(O46:O52)))</f>
        <v>13.3525521993966</v>
      </c>
    </row>
    <row r="81" spans="1:31" x14ac:dyDescent="0.3">
      <c r="A81" s="40"/>
      <c r="B81" s="40"/>
      <c r="C81" s="40"/>
      <c r="D81" s="40"/>
      <c r="E81" s="40"/>
      <c r="F81" s="40"/>
      <c r="G81" s="40"/>
      <c r="H81" s="40"/>
      <c r="I81" s="40"/>
      <c r="J81" s="40"/>
      <c r="K81" s="40"/>
      <c r="L81" s="40"/>
      <c r="M81" s="40"/>
      <c r="N81" s="40"/>
      <c r="O81" s="40"/>
      <c r="P81" s="40"/>
      <c r="Q81" s="40"/>
      <c r="R81" s="40"/>
      <c r="S81" s="40"/>
      <c r="T81" s="40"/>
      <c r="U81" s="40"/>
      <c r="V81" s="43"/>
      <c r="W81" s="40" t="s">
        <v>16</v>
      </c>
      <c r="X81" s="42">
        <f>(STDEVA(P65:P69))/(SQRT(COUNT(P65:P69)))</f>
        <v>5.7236355325252051</v>
      </c>
      <c r="Y81" s="42">
        <f>(STDEVA(P53:P59))/(SQRT(COUNT(P53:P59)))</f>
        <v>3.6623554498812938</v>
      </c>
      <c r="Z81" s="42">
        <f>(STDEVA(P60:P64))/(SQRT(COUNT(P60:P64)))</f>
        <v>3.2247626507509386</v>
      </c>
      <c r="AA81" s="42">
        <f>(STDEVA(P46:P52))/(SQRT(COUNT(P46:P52)))</f>
        <v>4.068352007839958</v>
      </c>
    </row>
    <row r="82" spans="1:31" x14ac:dyDescent="0.3">
      <c r="A82" s="40"/>
      <c r="B82" s="40"/>
      <c r="C82" s="40"/>
      <c r="D82" s="40"/>
      <c r="E82" s="40"/>
      <c r="F82" s="40"/>
      <c r="G82" s="40"/>
      <c r="H82" s="40"/>
      <c r="I82" s="40"/>
      <c r="J82" s="40"/>
      <c r="K82" s="40"/>
      <c r="L82" s="40"/>
      <c r="M82" s="40"/>
      <c r="N82" s="40"/>
      <c r="O82" s="40"/>
      <c r="P82" s="40"/>
      <c r="Q82" s="40"/>
      <c r="R82" s="40"/>
      <c r="S82" s="40"/>
      <c r="T82" s="40"/>
      <c r="U82" s="40"/>
      <c r="V82" s="43"/>
      <c r="W82" s="40" t="s">
        <v>17</v>
      </c>
      <c r="X82" s="42">
        <f>(STDEVA(Q65:Q69))/(SQRT(COUNT(Q65:Q69)))</f>
        <v>3.899054872467171</v>
      </c>
      <c r="Y82" s="42">
        <f>(STDEVA(Q53:Q59))/(SQRT(COUNT(Q53:Q59)))</f>
        <v>5.5350921573444234</v>
      </c>
      <c r="Z82" s="42">
        <f>(STDEVA(Q60:Q64))/(SQRT(COUNT(Q60:Q64)))</f>
        <v>4.6382820050928428</v>
      </c>
      <c r="AA82" s="42">
        <f>(STDEVA(Q46:Q52))/(SQRT(COUNT(Q46:Q52)))</f>
        <v>3.2386061088893912</v>
      </c>
    </row>
    <row r="83" spans="1:31" x14ac:dyDescent="0.3">
      <c r="A83" s="40"/>
      <c r="B83" s="40"/>
      <c r="C83" s="40"/>
      <c r="D83" s="40"/>
      <c r="E83" s="40"/>
      <c r="F83" s="40"/>
      <c r="G83" s="40"/>
      <c r="H83" s="40"/>
      <c r="I83" s="40"/>
      <c r="J83" s="40"/>
      <c r="K83" s="40"/>
      <c r="L83" s="40"/>
      <c r="M83" s="40"/>
      <c r="N83" s="40"/>
      <c r="O83" s="40"/>
      <c r="P83" s="40"/>
      <c r="Q83" s="40"/>
      <c r="R83" s="40"/>
      <c r="S83" s="40"/>
      <c r="T83" s="40"/>
      <c r="U83" s="40"/>
      <c r="V83" s="43"/>
      <c r="W83" s="40" t="s">
        <v>18</v>
      </c>
      <c r="X83" s="42">
        <f>(STDEVA(R65:R69))/(SQRT(COUNT(R65:R69)))</f>
        <v>2.5290534072964168</v>
      </c>
      <c r="Y83" s="42">
        <f>(STDEVA(R53:R59))/(SQRT(COUNT(R53:R59)))</f>
        <v>3.7595068345150042</v>
      </c>
      <c r="Z83" s="42">
        <f>(STDEVA(R60:R64))/(SQRT(COUNT(R60:R64)))</f>
        <v>4.3394417973634747</v>
      </c>
      <c r="AA83" s="42">
        <f>(STDEVA(R46:R52))/(SQRT(COUNT(R46:R52)))</f>
        <v>2.1239135427085394</v>
      </c>
    </row>
    <row r="84" spans="1:31" x14ac:dyDescent="0.3">
      <c r="A84" s="40"/>
      <c r="B84" s="40"/>
      <c r="C84" s="40"/>
      <c r="D84" s="40"/>
      <c r="E84" s="40"/>
      <c r="F84" s="40"/>
      <c r="G84" s="40"/>
      <c r="H84" s="40"/>
      <c r="I84" s="40"/>
      <c r="J84" s="40"/>
      <c r="K84" s="40"/>
      <c r="L84" s="40"/>
      <c r="M84" s="40"/>
      <c r="N84" s="40"/>
      <c r="O84" s="40"/>
      <c r="P84" s="40"/>
      <c r="Q84" s="40"/>
      <c r="R84" s="40"/>
      <c r="S84" s="40"/>
      <c r="T84" s="40"/>
      <c r="U84" s="40"/>
      <c r="V84" s="43"/>
      <c r="W84" s="40" t="s">
        <v>19</v>
      </c>
      <c r="X84" s="42">
        <f>(STDEVA(S65:S69))/(SQRT(COUNT(S65:S69)))</f>
        <v>0.92205603066291997</v>
      </c>
      <c r="Y84" s="42">
        <f>(STDEVA(S53:S59))/(SQRT(COUNT(S53:S59)))</f>
        <v>1.5678396908235084</v>
      </c>
      <c r="Z84" s="42">
        <f>(STDEVA(S60:S64))/(SQRT(COUNT(S60:S64)))</f>
        <v>0.79346934925711343</v>
      </c>
      <c r="AA84" s="42">
        <f>(STDEVA(S46:S52))/(SQRT(COUNT(S46:S52)))</f>
        <v>0.82606474902099525</v>
      </c>
    </row>
    <row r="85" spans="1:31" x14ac:dyDescent="0.3">
      <c r="A85" s="40"/>
      <c r="B85" s="40"/>
      <c r="C85" s="40"/>
      <c r="D85" s="40"/>
      <c r="E85" s="40"/>
      <c r="F85" s="40"/>
      <c r="G85" s="40"/>
      <c r="H85" s="40"/>
      <c r="I85" s="40"/>
      <c r="J85" s="40"/>
      <c r="K85" s="40"/>
      <c r="L85" s="40"/>
      <c r="M85" s="40"/>
      <c r="N85" s="40"/>
      <c r="O85" s="40"/>
      <c r="P85" s="40"/>
      <c r="Q85" s="40"/>
      <c r="R85" s="40"/>
      <c r="S85" s="40"/>
      <c r="T85" s="40"/>
      <c r="U85" s="40"/>
      <c r="V85" s="43"/>
      <c r="W85" s="40" t="s">
        <v>20</v>
      </c>
      <c r="X85" s="42">
        <f>(STDEVA(T65:T69))/(SQRT(COUNT(T65:T69)))</f>
        <v>1.83135306553648</v>
      </c>
      <c r="Y85" s="42">
        <f>(STDEVA(T53:T59))/(SQRT(COUNT(T53:T59)))</f>
        <v>6.4574404222869912</v>
      </c>
      <c r="Z85" s="42">
        <f>(STDEVA(T60:T64))/(SQRT(COUNT(T60:T64)))</f>
        <v>5.31366030422513</v>
      </c>
      <c r="AA85" s="42">
        <f>(STDEVA(T46:T52))/(SQRT(COUNT(T46:T52)))</f>
        <v>11.489552077910028</v>
      </c>
    </row>
    <row r="86" spans="1:31" x14ac:dyDescent="0.3">
      <c r="A86" s="40"/>
      <c r="B86" s="40"/>
      <c r="C86" s="40"/>
      <c r="D86" s="40"/>
      <c r="E86" s="40"/>
      <c r="F86" s="40"/>
      <c r="G86" s="40"/>
      <c r="H86" s="40"/>
      <c r="I86" s="40"/>
      <c r="J86" s="40"/>
      <c r="K86" s="40"/>
      <c r="L86" s="40"/>
      <c r="M86" s="40"/>
      <c r="N86" s="40"/>
      <c r="O86" s="40"/>
      <c r="P86" s="40"/>
      <c r="Q86" s="40"/>
      <c r="R86" s="40"/>
      <c r="S86" s="40"/>
      <c r="T86" s="40"/>
      <c r="U86" s="40"/>
      <c r="V86" s="43"/>
      <c r="W86" s="40" t="s">
        <v>21</v>
      </c>
      <c r="X86" s="42">
        <f>(STDEVA(U65:U69))/(SQRT(COUNT(U65:U69)))</f>
        <v>4.6678424500669475</v>
      </c>
      <c r="Y86" s="42">
        <f>(STDEVA(U53:U59))/(SQRT(COUNT(U53:U59)))</f>
        <v>3.0213987876907242</v>
      </c>
      <c r="Z86" s="42">
        <f>(STDEVA(U60:U64))/(SQRT(COUNT(U60:U64)))</f>
        <v>2.4250500415326885</v>
      </c>
      <c r="AA86" s="42">
        <f>(STDEVA(U46:U52))/(SQRT(COUNT(U46:U52)))</f>
        <v>3.2307153644972488</v>
      </c>
    </row>
    <row r="87" spans="1:31" x14ac:dyDescent="0.3">
      <c r="A87" s="40"/>
      <c r="B87" s="40"/>
      <c r="C87" s="40"/>
      <c r="D87" s="40"/>
      <c r="E87" s="40"/>
      <c r="F87" s="40"/>
      <c r="G87" s="40"/>
      <c r="H87" s="40"/>
      <c r="I87" s="40"/>
      <c r="J87" s="40"/>
      <c r="K87" s="40"/>
      <c r="L87" s="40"/>
      <c r="M87" s="40"/>
      <c r="N87" s="40"/>
      <c r="O87" s="40"/>
      <c r="P87" s="40"/>
      <c r="Q87" s="40"/>
      <c r="R87" s="40"/>
      <c r="S87" s="40"/>
      <c r="T87" s="40"/>
      <c r="U87" s="40"/>
      <c r="V87" s="43"/>
      <c r="W87" s="40"/>
      <c r="X87" s="40"/>
      <c r="Y87" s="40"/>
      <c r="Z87" s="40"/>
      <c r="AA87" s="40"/>
    </row>
    <row r="88" spans="1:31" x14ac:dyDescent="0.3">
      <c r="A88" s="41" t="s">
        <v>47</v>
      </c>
      <c r="B88" s="40"/>
      <c r="C88" s="40"/>
      <c r="D88" s="40"/>
      <c r="E88" s="40"/>
      <c r="F88" s="40"/>
      <c r="G88" s="40"/>
      <c r="H88" s="40"/>
      <c r="I88" s="40"/>
      <c r="J88" s="40"/>
      <c r="K88" s="40"/>
      <c r="L88" s="40"/>
      <c r="M88" s="40"/>
      <c r="N88" s="40"/>
      <c r="O88" s="40"/>
      <c r="P88" s="40"/>
      <c r="Q88" s="40"/>
      <c r="R88" s="40"/>
      <c r="S88" s="40"/>
      <c r="T88" s="40"/>
      <c r="U88" s="40"/>
      <c r="V88" s="43"/>
      <c r="W88" s="40"/>
      <c r="X88" s="42"/>
      <c r="Y88" s="42"/>
      <c r="Z88" s="42"/>
      <c r="AA88" s="42"/>
      <c r="AC88" s="40"/>
      <c r="AD88" s="69" t="s">
        <v>105</v>
      </c>
      <c r="AE88" s="69"/>
    </row>
    <row r="89" spans="1:31" x14ac:dyDescent="0.3">
      <c r="A89" s="40" t="s">
        <v>1</v>
      </c>
      <c r="B89" s="40" t="s">
        <v>2</v>
      </c>
      <c r="C89" s="40" t="s">
        <v>3</v>
      </c>
      <c r="D89" s="40" t="s">
        <v>4</v>
      </c>
      <c r="E89" s="40" t="s">
        <v>5</v>
      </c>
      <c r="F89" s="40" t="s">
        <v>6</v>
      </c>
      <c r="G89" s="40" t="s">
        <v>7</v>
      </c>
      <c r="H89" s="40" t="s">
        <v>8</v>
      </c>
      <c r="I89" s="40" t="s">
        <v>9</v>
      </c>
      <c r="J89" s="40" t="s">
        <v>10</v>
      </c>
      <c r="K89" s="40" t="s">
        <v>11</v>
      </c>
      <c r="L89" s="40" t="s">
        <v>12</v>
      </c>
      <c r="M89" s="40" t="s">
        <v>13</v>
      </c>
      <c r="N89" s="40" t="s">
        <v>14</v>
      </c>
      <c r="O89" s="40" t="s">
        <v>15</v>
      </c>
      <c r="P89" s="40" t="s">
        <v>16</v>
      </c>
      <c r="Q89" s="46" t="s">
        <v>17</v>
      </c>
      <c r="R89" s="46" t="s">
        <v>18</v>
      </c>
      <c r="S89" s="46" t="s">
        <v>19</v>
      </c>
      <c r="T89" s="46" t="s">
        <v>20</v>
      </c>
      <c r="U89" s="46" t="s">
        <v>21</v>
      </c>
      <c r="V89" s="43"/>
      <c r="W89" s="41" t="s">
        <v>55</v>
      </c>
      <c r="X89" s="42" t="s">
        <v>56</v>
      </c>
      <c r="Y89" s="42" t="s">
        <v>57</v>
      </c>
      <c r="Z89" s="42" t="s">
        <v>58</v>
      </c>
      <c r="AA89" s="42" t="s">
        <v>59</v>
      </c>
      <c r="AC89" s="40"/>
      <c r="AD89" s="54" t="s">
        <v>103</v>
      </c>
      <c r="AE89" s="55" t="s">
        <v>104</v>
      </c>
    </row>
    <row r="90" spans="1:31" x14ac:dyDescent="0.3">
      <c r="A90" s="40" t="s">
        <v>22</v>
      </c>
      <c r="B90" s="42">
        <v>7.6143946666666666</v>
      </c>
      <c r="C90" s="42">
        <v>4.614866666666666</v>
      </c>
      <c r="D90" s="42">
        <v>4.0400789333333336</v>
      </c>
      <c r="E90" s="42">
        <v>4.5453594666666666</v>
      </c>
      <c r="F90" s="42">
        <v>5.1896543999999984</v>
      </c>
      <c r="G90" s="42">
        <v>13.125601066666668</v>
      </c>
      <c r="H90" s="42">
        <v>3.4537066666666663</v>
      </c>
      <c r="I90" s="42">
        <v>3.2213664</v>
      </c>
      <c r="J90" s="42">
        <v>5.6521695999999997</v>
      </c>
      <c r="K90" s="42"/>
      <c r="L90" s="47">
        <v>4.1994474666666664</v>
      </c>
      <c r="M90" s="42">
        <v>4.7491173333333325</v>
      </c>
      <c r="N90" s="42">
        <v>4.6252602666666673</v>
      </c>
      <c r="O90" s="42">
        <v>4.903938666666666</v>
      </c>
      <c r="P90" s="40">
        <v>6.2305301333333327</v>
      </c>
      <c r="Q90" s="42"/>
      <c r="R90" s="42">
        <v>17.660458666666663</v>
      </c>
      <c r="S90" s="42">
        <v>1.5479968</v>
      </c>
      <c r="T90" s="42">
        <v>16.512831999999996</v>
      </c>
      <c r="U90" s="42">
        <v>11.896341333333332</v>
      </c>
      <c r="V90" s="43"/>
      <c r="W90" s="40" t="s">
        <v>2</v>
      </c>
      <c r="X90" s="42">
        <f>AVERAGE(B109:B113)</f>
        <v>7.9279132799999985</v>
      </c>
      <c r="Y90" s="42">
        <f>AVERAGE(B97:B103)</f>
        <v>7.8311445333333323</v>
      </c>
      <c r="Z90" s="42">
        <f>AVERAGE(B104:B108)</f>
        <v>8.3694897066666663</v>
      </c>
      <c r="AA90" s="42">
        <f>AVERAGE(B90:B96)</f>
        <v>7.6675845333333319</v>
      </c>
      <c r="AC90" s="40" t="s">
        <v>2</v>
      </c>
      <c r="AD90" s="40">
        <f>(X90/Z90)-1</f>
        <v>-5.2760256854719967E-2</v>
      </c>
      <c r="AE90" s="40">
        <f>(Y90/AA90)-1</f>
        <v>2.133135921605489E-2</v>
      </c>
    </row>
    <row r="91" spans="1:31" x14ac:dyDescent="0.3">
      <c r="A91" s="40" t="s">
        <v>23</v>
      </c>
      <c r="B91" s="42">
        <v>7.2930592000000001</v>
      </c>
      <c r="C91" s="42">
        <v>2.7705439999999997</v>
      </c>
      <c r="D91" s="42">
        <v>3.6545413333333334</v>
      </c>
      <c r="E91" s="42">
        <v>6.506826666666667</v>
      </c>
      <c r="F91" s="42">
        <v>10.488874666666666</v>
      </c>
      <c r="G91" s="42">
        <v>13.000228266666664</v>
      </c>
      <c r="H91" s="42">
        <v>4.8535946666666669</v>
      </c>
      <c r="I91" s="42">
        <v>5.3340821333333341</v>
      </c>
      <c r="J91" s="42">
        <v>9.9108389333333324</v>
      </c>
      <c r="K91" s="42"/>
      <c r="L91" s="47">
        <v>6.9542927999999984</v>
      </c>
      <c r="M91" s="42">
        <v>4.1879711999999989</v>
      </c>
      <c r="N91" s="42">
        <v>5.0814959999999996</v>
      </c>
      <c r="O91" s="42">
        <v>8.1432773333333301</v>
      </c>
      <c r="P91" s="40">
        <v>4.6224453333333324</v>
      </c>
      <c r="Q91" s="42">
        <v>10.486709333333334</v>
      </c>
      <c r="R91" s="42">
        <v>36.65476266666667</v>
      </c>
      <c r="S91" s="42">
        <v>3.1423317333333332</v>
      </c>
      <c r="T91" s="42">
        <v>17.643135999999995</v>
      </c>
      <c r="U91" s="42">
        <v>9.5815999999999999</v>
      </c>
      <c r="V91" s="43"/>
      <c r="W91" s="40" t="s">
        <v>3</v>
      </c>
      <c r="X91" s="42">
        <f>AVERAGE(C109:C113)</f>
        <v>5.4442759466666661</v>
      </c>
      <c r="Y91" s="42">
        <f>AVERAGE(C97:C103)</f>
        <v>7.1629690666666663</v>
      </c>
      <c r="Z91" s="42">
        <f>AVERAGE(C104:C108)</f>
        <v>4.3207494400000002</v>
      </c>
      <c r="AA91" s="42">
        <f>AVERAGE(C90:C95)</f>
        <v>4.192771022222221</v>
      </c>
      <c r="AC91" s="40" t="s">
        <v>3</v>
      </c>
      <c r="AD91" s="40">
        <f>(X91/Z91)-1</f>
        <v>0.26003046977578648</v>
      </c>
      <c r="AE91" s="40">
        <f t="shared" ref="AE91:AE109" si="4">(Y91/AA91)-1</f>
        <v>0.70840931419865694</v>
      </c>
    </row>
    <row r="92" spans="1:31" x14ac:dyDescent="0.3">
      <c r="A92" s="40" t="s">
        <v>24</v>
      </c>
      <c r="B92" s="42">
        <v>7.6475242666666654</v>
      </c>
      <c r="C92" s="42">
        <v>2.9746266666666661</v>
      </c>
      <c r="D92" s="42">
        <v>4.6208213333333337</v>
      </c>
      <c r="E92" s="42">
        <v>5.1873807999999997</v>
      </c>
      <c r="F92" s="42">
        <v>6.7506431999999998</v>
      </c>
      <c r="G92" s="42">
        <v>12.295628799999999</v>
      </c>
      <c r="H92" s="42">
        <v>3.3833333333333333</v>
      </c>
      <c r="I92" s="42">
        <v>3.1723215999999996</v>
      </c>
      <c r="J92" s="42">
        <v>5.8520298666666655</v>
      </c>
      <c r="K92" s="42"/>
      <c r="L92" s="47">
        <v>4.4650256000000006</v>
      </c>
      <c r="M92" s="42"/>
      <c r="N92" s="42">
        <v>6.3305685333333335</v>
      </c>
      <c r="O92" s="42">
        <v>6.5434207999999998</v>
      </c>
      <c r="P92" s="40">
        <v>4.5597589333333328</v>
      </c>
      <c r="Q92" s="42">
        <v>15.793941333333333</v>
      </c>
      <c r="R92" s="42">
        <v>23.861973333333331</v>
      </c>
      <c r="S92" s="42">
        <v>1.393608533333333</v>
      </c>
      <c r="T92" s="42">
        <v>19.358080000000001</v>
      </c>
      <c r="U92" s="42">
        <v>7.6999253333333328</v>
      </c>
      <c r="V92" s="43"/>
      <c r="W92" s="40" t="s">
        <v>4</v>
      </c>
      <c r="X92" s="42">
        <f>AVERAGE(D109:D113)</f>
        <v>5.7253578666666662</v>
      </c>
      <c r="Y92" s="42">
        <f>AVERAGE(D97:D103)</f>
        <v>5.5615658666666663</v>
      </c>
      <c r="Z92" s="42">
        <f>AVERAGE(D104:D108)</f>
        <v>4.1106687999999991</v>
      </c>
      <c r="AA92" s="42">
        <f>AVERAGE(D90:D96)</f>
        <v>3.9944213333333338</v>
      </c>
      <c r="AC92" s="40" t="s">
        <v>4</v>
      </c>
      <c r="AD92" s="40">
        <f t="shared" ref="AD92:AD109" si="5">(X92/Z92)-1</f>
        <v>0.39280446691951143</v>
      </c>
      <c r="AE92" s="40">
        <f t="shared" si="4"/>
        <v>0.39233330751955364</v>
      </c>
    </row>
    <row r="93" spans="1:31" x14ac:dyDescent="0.3">
      <c r="A93" s="40" t="s">
        <v>25</v>
      </c>
      <c r="B93" s="42">
        <v>7.6826026666666651</v>
      </c>
      <c r="C93" s="42">
        <v>5.1785029333333314</v>
      </c>
      <c r="D93" s="42">
        <v>4.1895952000000003</v>
      </c>
      <c r="E93" s="42">
        <v>6.6604570666666669</v>
      </c>
      <c r="F93" s="42">
        <v>8.0273237333333327</v>
      </c>
      <c r="G93" s="42">
        <v>12.969047466666666</v>
      </c>
      <c r="H93" s="42">
        <v>0.76306346666666669</v>
      </c>
      <c r="I93" s="42">
        <v>3.324111466666666</v>
      </c>
      <c r="J93" s="42">
        <v>6.8594512000000005</v>
      </c>
      <c r="K93" s="42"/>
      <c r="L93" s="47">
        <v>5.5489914666666653</v>
      </c>
      <c r="M93" s="42">
        <v>5.2053530666666665</v>
      </c>
      <c r="N93" s="42">
        <v>4.7570207999999994</v>
      </c>
      <c r="O93" s="42">
        <v>6.7898357333333328</v>
      </c>
      <c r="P93" s="40">
        <v>6.6474650666666664</v>
      </c>
      <c r="Q93" s="42">
        <v>7.4671519999999987</v>
      </c>
      <c r="R93" s="42">
        <v>24.884010666666665</v>
      </c>
      <c r="S93" s="42"/>
      <c r="T93" s="42">
        <v>20.618304000000002</v>
      </c>
      <c r="U93" s="42">
        <v>6.1062399999999988</v>
      </c>
      <c r="V93" s="43"/>
      <c r="W93" s="40" t="s">
        <v>5</v>
      </c>
      <c r="X93" s="42">
        <f>AVERAGE(E109:E113)</f>
        <v>5.8938857599999999</v>
      </c>
      <c r="Y93" s="42">
        <f>AVERAGE(E97:E103)</f>
        <v>6.4291221333333324</v>
      </c>
      <c r="Z93" s="42">
        <f>AVERAGE(E104:E108)</f>
        <v>5.0272760533333329</v>
      </c>
      <c r="AA93" s="42">
        <f>AVERAGE(E90:E96)</f>
        <v>5.2584965333333331</v>
      </c>
      <c r="AC93" s="40" t="s">
        <v>5</v>
      </c>
      <c r="AD93" s="40">
        <f t="shared" si="5"/>
        <v>0.17238156358890655</v>
      </c>
      <c r="AE93" s="40">
        <f t="shared" si="4"/>
        <v>0.22261602581259976</v>
      </c>
    </row>
    <row r="94" spans="1:31" x14ac:dyDescent="0.3">
      <c r="A94" s="40" t="s">
        <v>26</v>
      </c>
      <c r="B94" s="42">
        <v>7.3670053333333332</v>
      </c>
      <c r="C94" s="42">
        <v>5.8874330666666665</v>
      </c>
      <c r="D94" s="42">
        <v>4.2980783999999996</v>
      </c>
      <c r="E94" s="42">
        <v>4.9241845333333334</v>
      </c>
      <c r="F94" s="42">
        <v>6.3773397333333328</v>
      </c>
      <c r="G94" s="42">
        <v>12.361887999999999</v>
      </c>
      <c r="H94" s="42">
        <v>4.5077909333333324</v>
      </c>
      <c r="I94" s="42">
        <v>5.1648613333333335</v>
      </c>
      <c r="J94" s="42">
        <v>9.4774474666666624</v>
      </c>
      <c r="K94" s="42"/>
      <c r="L94" s="47">
        <v>5.0782479999999994</v>
      </c>
      <c r="M94" s="42">
        <v>3.4353013333333333</v>
      </c>
      <c r="N94" s="42">
        <v>5.0215162666666666</v>
      </c>
      <c r="O94" s="42">
        <v>6.5554383999999981</v>
      </c>
      <c r="P94" s="40">
        <v>5.7690975999999985</v>
      </c>
      <c r="Q94" s="42">
        <v>10.796351999999999</v>
      </c>
      <c r="R94" s="42">
        <v>14.706943999999998</v>
      </c>
      <c r="S94" s="42">
        <v>4.6353290666666656</v>
      </c>
      <c r="T94" s="42">
        <v>9.2632960000000004</v>
      </c>
      <c r="U94" s="42">
        <v>21.34152533333333</v>
      </c>
      <c r="V94" s="43"/>
      <c r="W94" s="40" t="s">
        <v>6</v>
      </c>
      <c r="X94" s="42">
        <f>AVERAGE(F109:F113)</f>
        <v>8.9458581333333331</v>
      </c>
      <c r="Y94" s="42">
        <f>AVERAGE(F97:F103)</f>
        <v>9.7118911999999984</v>
      </c>
      <c r="Z94" s="42">
        <f>AVERAGE(F104:F108)</f>
        <v>8.7936785066666658</v>
      </c>
      <c r="AA94" s="42">
        <f>AVERAGE(F90:F96)</f>
        <v>7.5953397333333319</v>
      </c>
      <c r="AC94" s="40" t="s">
        <v>6</v>
      </c>
      <c r="AD94" s="40">
        <f t="shared" si="5"/>
        <v>1.7305570876999576E-2</v>
      </c>
      <c r="AE94" s="40">
        <f t="shared" si="4"/>
        <v>0.27866448914429065</v>
      </c>
    </row>
    <row r="95" spans="1:31" x14ac:dyDescent="0.3">
      <c r="A95" s="40" t="s">
        <v>27</v>
      </c>
      <c r="B95" s="42">
        <v>8.3724778666666655</v>
      </c>
      <c r="C95" s="42">
        <v>3.7306527999999997</v>
      </c>
      <c r="D95" s="42">
        <v>3.5980261333333328</v>
      </c>
      <c r="E95" s="42">
        <v>3.0708757333333327</v>
      </c>
      <c r="F95" s="42">
        <v>6.2939743999999989</v>
      </c>
      <c r="G95" s="42">
        <v>9.4858922666666654</v>
      </c>
      <c r="H95" s="42">
        <v>2.6172383999999997</v>
      </c>
      <c r="I95" s="42">
        <v>2.8610549333333331</v>
      </c>
      <c r="J95" s="42">
        <v>5.3581173333333325</v>
      </c>
      <c r="K95" s="42"/>
      <c r="L95" s="47">
        <v>4.7617845333333335</v>
      </c>
      <c r="M95" s="42">
        <v>3.4652911999999993</v>
      </c>
      <c r="N95" s="42">
        <v>4.6496202666666662</v>
      </c>
      <c r="O95" s="42">
        <v>6.8624826666666658</v>
      </c>
      <c r="P95" s="40">
        <v>3.6504271999999998</v>
      </c>
      <c r="Q95" s="42">
        <v>18.890368000000002</v>
      </c>
      <c r="R95" s="42">
        <v>29.881599999999999</v>
      </c>
      <c r="S95" s="42">
        <v>2.1131488000000003</v>
      </c>
      <c r="T95" s="42">
        <v>11.367999999999999</v>
      </c>
      <c r="U95" s="42">
        <v>6.9896959999999995</v>
      </c>
      <c r="V95" s="43"/>
      <c r="W95" s="40" t="s">
        <v>7</v>
      </c>
      <c r="X95" s="42">
        <f>AVERAGE(G109:G113)</f>
        <v>14.12802048</v>
      </c>
      <c r="Y95" s="42">
        <f>AVERAGE(G97:G103)</f>
        <v>14.498515199999998</v>
      </c>
      <c r="Z95" s="42">
        <f>AVERAGE(G104:G108)</f>
        <v>11.275410346666668</v>
      </c>
      <c r="AA95" s="42">
        <f>AVERAGE(G90:G96)</f>
        <v>12.205365333333333</v>
      </c>
      <c r="AC95" s="40" t="s">
        <v>7</v>
      </c>
      <c r="AD95" s="40">
        <f t="shared" si="5"/>
        <v>0.25299390848126824</v>
      </c>
      <c r="AE95" s="40">
        <f t="shared" si="4"/>
        <v>0.18788047748181547</v>
      </c>
    </row>
    <row r="96" spans="1:31" x14ac:dyDescent="0.3">
      <c r="A96" s="40" t="s">
        <v>28</v>
      </c>
      <c r="B96" s="42">
        <v>7.6960277333333327</v>
      </c>
      <c r="C96" s="42"/>
      <c r="D96" s="42">
        <v>3.5598079999999994</v>
      </c>
      <c r="E96" s="42">
        <v>5.9143914666666664</v>
      </c>
      <c r="F96" s="42">
        <v>10.039567999999997</v>
      </c>
      <c r="G96" s="42">
        <v>12.199271466666669</v>
      </c>
      <c r="H96" s="42">
        <v>2.0512202666666663</v>
      </c>
      <c r="I96" s="42">
        <v>3.5294933333333325</v>
      </c>
      <c r="J96" s="42">
        <v>6.5692965333333326</v>
      </c>
      <c r="K96" s="42"/>
      <c r="L96" s="47">
        <v>4.6799349333333327</v>
      </c>
      <c r="M96" s="42">
        <v>4.0362895999999999</v>
      </c>
      <c r="N96" s="42">
        <v>5.6713328000000001</v>
      </c>
      <c r="O96" s="42">
        <v>9.2785615999999997</v>
      </c>
      <c r="P96" s="40">
        <v>3.2773402666666671</v>
      </c>
      <c r="Q96" s="42">
        <v>6.9788693333333311</v>
      </c>
      <c r="R96" s="42">
        <v>38.309077333333342</v>
      </c>
      <c r="S96" s="42">
        <v>3.0786709333333331</v>
      </c>
      <c r="T96" s="42">
        <v>11.017215999999998</v>
      </c>
      <c r="U96" s="42">
        <v>7.4249280000000004</v>
      </c>
      <c r="V96" s="43"/>
      <c r="W96" s="40" t="s">
        <v>8</v>
      </c>
      <c r="X96" s="42">
        <f>AVERAGE(H109:H113)</f>
        <v>4.4817636266666661</v>
      </c>
      <c r="Y96" s="42">
        <f>AVERAGE(H97:H103)</f>
        <v>4.3591872</v>
      </c>
      <c r="Z96" s="42">
        <f>AVERAGE(H104:H108)</f>
        <v>3.8226794666666661</v>
      </c>
      <c r="AA96" s="42">
        <f>AVERAGE(H90:H96)</f>
        <v>3.0899925333333331</v>
      </c>
      <c r="AC96" s="40" t="s">
        <v>8</v>
      </c>
      <c r="AD96" s="40">
        <f t="shared" si="5"/>
        <v>0.17241418375438999</v>
      </c>
      <c r="AE96" s="40">
        <f t="shared" si="4"/>
        <v>0.41074360309133873</v>
      </c>
    </row>
    <row r="97" spans="1:31" x14ac:dyDescent="0.3">
      <c r="A97" s="40" t="s">
        <v>29</v>
      </c>
      <c r="B97" s="42">
        <v>7.1248127999999999</v>
      </c>
      <c r="C97" s="42">
        <v>6.8977775999999986</v>
      </c>
      <c r="D97" s="42">
        <v>6.185599466666666</v>
      </c>
      <c r="E97" s="42">
        <v>7.0553055999999996</v>
      </c>
      <c r="F97" s="42">
        <v>10.7911552</v>
      </c>
      <c r="G97" s="42">
        <v>15.638903466666665</v>
      </c>
      <c r="H97" s="42">
        <v>4.3865322666666664</v>
      </c>
      <c r="I97" s="42">
        <v>5.7253578666666662</v>
      </c>
      <c r="J97" s="42">
        <v>9.3713461333333328</v>
      </c>
      <c r="K97" s="42"/>
      <c r="L97" s="47">
        <v>8.0195285333333342</v>
      </c>
      <c r="M97" s="42">
        <v>5.6060479999999995</v>
      </c>
      <c r="N97" s="42">
        <v>6.2661498666666668</v>
      </c>
      <c r="O97" s="42">
        <v>7.1620565333333319</v>
      </c>
      <c r="P97" s="40">
        <v>6.6128197333333318</v>
      </c>
      <c r="Q97" s="42">
        <v>28.636533333333329</v>
      </c>
      <c r="R97" s="42">
        <v>26.079274666666663</v>
      </c>
      <c r="S97" s="42">
        <v>4.5253301333333331</v>
      </c>
      <c r="T97" s="42">
        <v>26.079274666666663</v>
      </c>
      <c r="U97" s="42">
        <v>26.46253866666666</v>
      </c>
      <c r="V97" s="43"/>
      <c r="W97" s="40" t="s">
        <v>9</v>
      </c>
      <c r="X97" s="42">
        <f>AVERAGE(I109:I113)</f>
        <v>5.2553939199999995</v>
      </c>
      <c r="Y97" s="42">
        <f>AVERAGE(I97:I103)</f>
        <v>5.3975573333333324</v>
      </c>
      <c r="Z97" s="42">
        <f>AVERAGE(I104:I108)</f>
        <v>4.6228567466666659</v>
      </c>
      <c r="AA97" s="42">
        <f>AVERAGE(I90:I96)</f>
        <v>3.8010415999999991</v>
      </c>
      <c r="AC97" s="40" t="s">
        <v>9</v>
      </c>
      <c r="AD97" s="40">
        <f t="shared" si="5"/>
        <v>0.13682820126092543</v>
      </c>
      <c r="AE97" s="40">
        <f t="shared" si="4"/>
        <v>0.4200205894440443</v>
      </c>
    </row>
    <row r="98" spans="1:31" x14ac:dyDescent="0.3">
      <c r="A98" s="40" t="s">
        <v>30</v>
      </c>
      <c r="B98" s="42">
        <v>8.9138111999999996</v>
      </c>
      <c r="C98" s="42">
        <v>5.8978266666666661</v>
      </c>
      <c r="D98" s="42">
        <v>5.3293183999999982</v>
      </c>
      <c r="E98" s="42">
        <v>6.172499199999999</v>
      </c>
      <c r="F98" s="42">
        <v>12.215078399999998</v>
      </c>
      <c r="G98" s="42">
        <v>15.783331199999997</v>
      </c>
      <c r="H98" s="42">
        <v>3.7328181333333332</v>
      </c>
      <c r="I98" s="42">
        <v>6.0806890666666664</v>
      </c>
      <c r="J98" s="42">
        <v>5.7749439999999996</v>
      </c>
      <c r="K98" s="42"/>
      <c r="L98" s="47">
        <v>4.4851632000000006</v>
      </c>
      <c r="M98" s="42">
        <v>5.4308725333333321</v>
      </c>
      <c r="N98" s="42">
        <v>6.0920570666666665</v>
      </c>
      <c r="O98" s="42">
        <v>6.8696282666666661</v>
      </c>
      <c r="P98" s="40">
        <v>4.2783738666666666</v>
      </c>
      <c r="Q98" s="42">
        <v>18.130335999999996</v>
      </c>
      <c r="R98" s="42">
        <v>23.602133333333327</v>
      </c>
      <c r="S98" s="42">
        <v>3.7505738666666661</v>
      </c>
      <c r="T98" s="42">
        <v>23.602133333333327</v>
      </c>
      <c r="U98" s="42">
        <v>5.3981759999999994</v>
      </c>
      <c r="V98" s="43"/>
      <c r="W98" s="40" t="s">
        <v>10</v>
      </c>
      <c r="X98" s="42">
        <f>AVERAGE(J109:J113)</f>
        <v>8.0614060800000011</v>
      </c>
      <c r="Y98" s="42">
        <f>AVERAGE(J97:J103)</f>
        <v>6.9366144000000007</v>
      </c>
      <c r="Z98" s="42">
        <f>AVERAGE(J104:J108)</f>
        <v>6.0595121066666664</v>
      </c>
      <c r="AA98" s="42">
        <f>AVERAGE(J90:J96)</f>
        <v>7.0970501333333322</v>
      </c>
      <c r="AC98" s="40" t="s">
        <v>10</v>
      </c>
      <c r="AD98" s="40">
        <f t="shared" si="5"/>
        <v>0.33037213856390424</v>
      </c>
      <c r="AE98" s="40">
        <f t="shared" si="4"/>
        <v>-2.2605974358247627E-2</v>
      </c>
    </row>
    <row r="99" spans="1:31" x14ac:dyDescent="0.3">
      <c r="A99" s="40" t="s">
        <v>31</v>
      </c>
      <c r="B99" s="42">
        <v>7.9527280000000005</v>
      </c>
      <c r="C99" s="42">
        <v>6.1359050666666652</v>
      </c>
      <c r="D99" s="42">
        <v>4.812020266666666</v>
      </c>
      <c r="E99" s="42">
        <v>3.8719407999999991</v>
      </c>
      <c r="F99" s="42">
        <v>7.8608095999999996</v>
      </c>
      <c r="G99" s="42">
        <v>14.821057066666665</v>
      </c>
      <c r="H99" s="42">
        <v>3.4952810666666663</v>
      </c>
      <c r="I99" s="42">
        <v>4.0621653333333327</v>
      </c>
      <c r="J99" s="42">
        <v>9.8797663999999994</v>
      </c>
      <c r="K99" s="42"/>
      <c r="L99" s="47">
        <v>4.9731210666666659</v>
      </c>
      <c r="M99" s="42">
        <v>5.1526272000000004</v>
      </c>
      <c r="N99" s="42">
        <v>5.5194346666666672</v>
      </c>
      <c r="O99" s="42">
        <v>5.1180901333333324</v>
      </c>
      <c r="P99" s="40">
        <v>5.0761909333333328</v>
      </c>
      <c r="Q99" s="42">
        <v>8.262912</v>
      </c>
      <c r="R99" s="42">
        <v>25.992661333333331</v>
      </c>
      <c r="S99" s="42">
        <v>3.7408298666666657</v>
      </c>
      <c r="T99" s="42">
        <v>25.992661333333331</v>
      </c>
      <c r="U99" s="42">
        <v>4.3501546666666657</v>
      </c>
      <c r="V99" s="43"/>
      <c r="W99" s="40" t="s">
        <v>11</v>
      </c>
      <c r="X99" s="42"/>
      <c r="Y99" s="42"/>
      <c r="Z99" s="42"/>
      <c r="AA99" s="42"/>
      <c r="AC99" s="40"/>
      <c r="AD99" s="40"/>
      <c r="AE99" s="40"/>
    </row>
    <row r="100" spans="1:31" x14ac:dyDescent="0.3">
      <c r="A100" s="40" t="s">
        <v>32</v>
      </c>
      <c r="B100" s="42">
        <v>7.2038474666666676</v>
      </c>
      <c r="C100" s="42">
        <v>8.1609247999999983</v>
      </c>
      <c r="D100" s="42">
        <v>5.3108047999999997</v>
      </c>
      <c r="E100" s="42">
        <v>6.4248687999999996</v>
      </c>
      <c r="F100" s="42">
        <v>9.4291605333333326</v>
      </c>
      <c r="G100" s="42">
        <v>13.523372799999999</v>
      </c>
      <c r="H100" s="42">
        <v>4.6385770666666666</v>
      </c>
      <c r="I100" s="42">
        <v>5.6400437333333331</v>
      </c>
      <c r="J100" s="42">
        <v>5.8184671999999988</v>
      </c>
      <c r="K100" s="42"/>
      <c r="L100" s="47">
        <v>5.4693072000000003</v>
      </c>
      <c r="M100" s="42">
        <v>4.567554133333334</v>
      </c>
      <c r="N100" s="42">
        <v>5.3324581333333319</v>
      </c>
      <c r="O100" s="42">
        <v>7.3772906666666653</v>
      </c>
      <c r="P100" s="40">
        <v>6.7257418666666648</v>
      </c>
      <c r="Q100" s="42"/>
      <c r="R100" s="42">
        <v>6.5609599999999997</v>
      </c>
      <c r="S100" s="42">
        <v>5.3310506666666662</v>
      </c>
      <c r="T100" s="42">
        <v>6.5609599999999997</v>
      </c>
      <c r="U100" s="42">
        <v>13.266997333333331</v>
      </c>
      <c r="V100" s="43"/>
      <c r="W100" s="40" t="s">
        <v>12</v>
      </c>
      <c r="X100" s="42">
        <f>AVERAGE(L109:L113)</f>
        <v>5.8607778133333337</v>
      </c>
      <c r="Y100" s="42">
        <f>AVERAGE(L97:L103)</f>
        <v>6.4082266666666658</v>
      </c>
      <c r="Z100" s="42">
        <f>AVERAGE(L104:L108)</f>
        <v>4.4645708799999992</v>
      </c>
      <c r="AA100" s="42">
        <f>AVERAGE(L90:L96)</f>
        <v>5.0982463999999998</v>
      </c>
      <c r="AC100" s="40" t="s">
        <v>12</v>
      </c>
      <c r="AD100" s="40">
        <f t="shared" si="5"/>
        <v>0.31273037675086357</v>
      </c>
      <c r="AE100" s="40">
        <f t="shared" si="4"/>
        <v>0.25694722535706904</v>
      </c>
    </row>
    <row r="101" spans="1:31" x14ac:dyDescent="0.3">
      <c r="A101" s="40" t="s">
        <v>33</v>
      </c>
      <c r="B101" s="42">
        <v>7.4371621333333335</v>
      </c>
      <c r="C101" s="42">
        <v>8.786597866666666</v>
      </c>
      <c r="D101" s="42">
        <v>5.2075184000000005</v>
      </c>
      <c r="E101" s="42">
        <v>7.7949834666666655</v>
      </c>
      <c r="F101" s="42">
        <v>8.3287381333333315</v>
      </c>
      <c r="G101" s="42">
        <v>13.821106133333332</v>
      </c>
      <c r="H101" s="42">
        <v>5.3308341333333331</v>
      </c>
      <c r="I101" s="42">
        <v>6.1426175999999986</v>
      </c>
      <c r="J101" s="42">
        <v>6.7310469333333325</v>
      </c>
      <c r="K101" s="42"/>
      <c r="L101" s="47">
        <v>8.2124597333333345</v>
      </c>
      <c r="M101" s="42">
        <v>10.014450133333332</v>
      </c>
      <c r="N101" s="42">
        <v>5.7225429333333331</v>
      </c>
      <c r="O101" s="42">
        <v>7.0779333333333332</v>
      </c>
      <c r="P101" s="40">
        <v>5.9647354666666663</v>
      </c>
      <c r="Q101" s="42">
        <v>3.6009493333333333</v>
      </c>
      <c r="R101" s="42">
        <v>35.693354666666657</v>
      </c>
      <c r="S101" s="42">
        <v>5.6881141333333334</v>
      </c>
      <c r="T101" s="42">
        <v>35.693354666666657</v>
      </c>
      <c r="U101" s="42">
        <v>8.5812159999999995</v>
      </c>
      <c r="V101" s="43"/>
      <c r="W101" s="40" t="s">
        <v>13</v>
      </c>
      <c r="X101" s="42">
        <f>AVERAGE(M109:M113)</f>
        <v>6.9815543466666652</v>
      </c>
      <c r="Y101" s="42">
        <f>AVERAGE(M97:M103)</f>
        <v>6.1308629333333329</v>
      </c>
      <c r="Z101" s="42">
        <f>AVERAGE(M104:M108)</f>
        <v>4.7736938666666662</v>
      </c>
      <c r="AA101" s="42">
        <f>AVERAGE(M90:M96)</f>
        <v>4.1798872888888887</v>
      </c>
      <c r="AC101" s="40" t="s">
        <v>13</v>
      </c>
      <c r="AD101" s="40">
        <f t="shared" si="5"/>
        <v>0.46250566996280496</v>
      </c>
      <c r="AE101" s="40">
        <f t="shared" si="4"/>
        <v>0.46675317050547993</v>
      </c>
    </row>
    <row r="102" spans="1:31" x14ac:dyDescent="0.3">
      <c r="A102" s="40" t="s">
        <v>34</v>
      </c>
      <c r="B102" s="42">
        <v>7.7535173333333338</v>
      </c>
      <c r="C102" s="42">
        <v>7.0603941333333315</v>
      </c>
      <c r="D102" s="42">
        <v>4.9729045333333328</v>
      </c>
      <c r="E102" s="42">
        <v>6.8184181333333322</v>
      </c>
      <c r="F102" s="42">
        <v>8.2460223999999975</v>
      </c>
      <c r="G102" s="42">
        <v>13.987620266666665</v>
      </c>
      <c r="H102" s="42">
        <v>3.9495679999999997</v>
      </c>
      <c r="I102" s="42">
        <v>5.3077733333333335</v>
      </c>
      <c r="J102" s="42">
        <v>5.0593013333333339</v>
      </c>
      <c r="K102" s="42"/>
      <c r="L102" s="47">
        <v>7.6111466666666665</v>
      </c>
      <c r="M102" s="42">
        <v>6.0691045333333342</v>
      </c>
      <c r="N102" s="42">
        <v>2.1114165333333332</v>
      </c>
      <c r="O102" s="42">
        <v>8.869530133333333</v>
      </c>
      <c r="P102" s="40">
        <v>6.6009104000000001</v>
      </c>
      <c r="Q102" s="42"/>
      <c r="R102" s="42">
        <v>20.358463999999998</v>
      </c>
      <c r="S102" s="42">
        <v>9.7779957333333325</v>
      </c>
      <c r="T102" s="42">
        <v>20.358463999999998</v>
      </c>
      <c r="U102" s="42">
        <v>9.6703786666666662</v>
      </c>
      <c r="V102" s="43"/>
      <c r="W102" s="40" t="s">
        <v>14</v>
      </c>
      <c r="X102" s="42">
        <f>AVERAGE(N109:N113)</f>
        <v>6.7412456533333343</v>
      </c>
      <c r="Y102" s="42">
        <f>AVERAGE(N97:N103)</f>
        <v>5.5786719999999992</v>
      </c>
      <c r="Z102" s="42">
        <f>AVERAGE(N104:N108)</f>
        <v>5.6348036266666659</v>
      </c>
      <c r="AA102" s="42">
        <f>AVERAGE(N90:N96)</f>
        <v>5.162402133333333</v>
      </c>
      <c r="AC102" s="40" t="s">
        <v>14</v>
      </c>
      <c r="AD102" s="40">
        <f t="shared" si="5"/>
        <v>0.19635857786249011</v>
      </c>
      <c r="AE102" s="40">
        <f t="shared" si="4"/>
        <v>8.0634916830448988E-2</v>
      </c>
    </row>
    <row r="103" spans="1:31" x14ac:dyDescent="0.3">
      <c r="A103" s="40" t="s">
        <v>35</v>
      </c>
      <c r="B103" s="42">
        <v>8.4321327999999998</v>
      </c>
      <c r="C103" s="42">
        <v>7.2013573333333332</v>
      </c>
      <c r="D103" s="42">
        <v>7.112795199999999</v>
      </c>
      <c r="E103" s="42">
        <v>6.8658389333333325</v>
      </c>
      <c r="F103" s="42">
        <v>11.112274133333331</v>
      </c>
      <c r="G103" s="42">
        <v>13.914215466666667</v>
      </c>
      <c r="H103" s="42">
        <v>4.9806997333333332</v>
      </c>
      <c r="I103" s="42">
        <v>4.8242544000000001</v>
      </c>
      <c r="J103" s="42">
        <v>5.9214288000000002</v>
      </c>
      <c r="K103" s="42"/>
      <c r="L103" s="47">
        <v>6.0868602666666654</v>
      </c>
      <c r="M103" s="42">
        <v>6.0753840000000006</v>
      </c>
      <c r="N103" s="42">
        <v>8.0066447999999983</v>
      </c>
      <c r="O103" s="42">
        <v>8.4106959999999997</v>
      </c>
      <c r="P103" s="40">
        <v>7.132932799999999</v>
      </c>
      <c r="Q103" s="42">
        <v>16.242165333333332</v>
      </c>
      <c r="R103" s="42">
        <v>15.59906133333333</v>
      </c>
      <c r="S103" s="42">
        <v>5.0090655999999996</v>
      </c>
      <c r="T103" s="42">
        <v>15.59906133333333</v>
      </c>
      <c r="U103" s="42">
        <v>24.762751999999999</v>
      </c>
      <c r="V103" s="43"/>
      <c r="W103" s="40" t="s">
        <v>15</v>
      </c>
      <c r="X103" s="42">
        <f>AVERAGE(O109:O113)</f>
        <v>6.9837413333333327</v>
      </c>
      <c r="Y103" s="42">
        <f>AVERAGE(O97:O103)</f>
        <v>7.2693178666666665</v>
      </c>
      <c r="Z103" s="42">
        <f>AVERAGE(O104:O108)</f>
        <v>6.9933121066666661</v>
      </c>
      <c r="AA103" s="42">
        <f>AVERAGE(O90:O96)</f>
        <v>7.0109935999999982</v>
      </c>
      <c r="AC103" s="40" t="s">
        <v>15</v>
      </c>
      <c r="AD103" s="40">
        <f t="shared" si="5"/>
        <v>-1.3685608746404343E-3</v>
      </c>
      <c r="AE103" s="40">
        <f t="shared" si="4"/>
        <v>3.6845600125304356E-2</v>
      </c>
    </row>
    <row r="104" spans="1:31" x14ac:dyDescent="0.3">
      <c r="A104" s="40" t="s">
        <v>36</v>
      </c>
      <c r="B104" s="42">
        <v>6.2896437333333335</v>
      </c>
      <c r="C104" s="42">
        <v>4.3917290666666666</v>
      </c>
      <c r="D104" s="42">
        <v>3.8898047999999998</v>
      </c>
      <c r="E104" s="42">
        <v>3.5493061333333329</v>
      </c>
      <c r="F104" s="42">
        <v>8.9549525333333335</v>
      </c>
      <c r="G104" s="42">
        <v>8.984834133333333</v>
      </c>
      <c r="H104" s="42">
        <v>3.013277866666666</v>
      </c>
      <c r="I104" s="42">
        <v>5.0950293333333327</v>
      </c>
      <c r="J104" s="42">
        <v>5.8379551999999988</v>
      </c>
      <c r="K104" s="42"/>
      <c r="L104" s="47">
        <v>3.7097573333333327</v>
      </c>
      <c r="M104" s="42">
        <v>6.5334602666666663</v>
      </c>
      <c r="N104" s="42">
        <v>5.5616586666666672</v>
      </c>
      <c r="O104" s="42">
        <v>5.0799802666666656</v>
      </c>
      <c r="P104" s="40">
        <v>5.2099002666666658</v>
      </c>
      <c r="Q104" s="42">
        <v>17.134282666666664</v>
      </c>
      <c r="R104" s="42">
        <v>7.8991359999999986</v>
      </c>
      <c r="S104" s="42">
        <v>5.4438645333333326</v>
      </c>
      <c r="T104" s="42">
        <v>33.562666666666658</v>
      </c>
      <c r="U104" s="42">
        <v>5.9979733333333325</v>
      </c>
      <c r="V104" s="43"/>
      <c r="W104" s="40" t="s">
        <v>16</v>
      </c>
      <c r="X104" s="42">
        <f>AVERAGE(P109:P113)</f>
        <v>4.9646762666666664</v>
      </c>
      <c r="Y104" s="42">
        <f>AVERAGE(P98:P103)</f>
        <v>5.9631475555555555</v>
      </c>
      <c r="Z104" s="42">
        <f>AVERAGE(P104:P108)</f>
        <v>4.6564681333333322</v>
      </c>
      <c r="AA104" s="42">
        <f>AVERAGE(P90:P96)</f>
        <v>4.9652949333333325</v>
      </c>
      <c r="AC104" s="40" t="s">
        <v>16</v>
      </c>
      <c r="AD104" s="40">
        <f t="shared" si="5"/>
        <v>6.6189249986921661E-2</v>
      </c>
      <c r="AE104" s="40">
        <f t="shared" si="4"/>
        <v>0.20096542816084817</v>
      </c>
    </row>
    <row r="105" spans="1:31" x14ac:dyDescent="0.3">
      <c r="A105" s="40" t="s">
        <v>37</v>
      </c>
      <c r="B105" s="42">
        <v>9.1137797333333328</v>
      </c>
      <c r="C105" s="42">
        <v>6.1381786666666667</v>
      </c>
      <c r="D105" s="42">
        <v>4.5870421333333322</v>
      </c>
      <c r="E105" s="42">
        <v>6.8036938666666664</v>
      </c>
      <c r="F105" s="42">
        <v>8.0206111999999994</v>
      </c>
      <c r="G105" s="42">
        <v>13.761559466666668</v>
      </c>
      <c r="H105" s="42">
        <v>5.6859488000000002</v>
      </c>
      <c r="I105" s="42">
        <v>7.0523823999999999</v>
      </c>
      <c r="J105" s="42">
        <v>6.9237615999999989</v>
      </c>
      <c r="K105" s="42"/>
      <c r="L105" s="47">
        <v>4.531068266666666</v>
      </c>
      <c r="M105" s="42">
        <v>6.5880266666666669</v>
      </c>
      <c r="N105" s="42">
        <v>6.554788799999999</v>
      </c>
      <c r="O105" s="42">
        <v>6.720653333333332</v>
      </c>
      <c r="P105" s="40">
        <v>5.3075567999999995</v>
      </c>
      <c r="Q105" s="42">
        <v>11.23374933333333</v>
      </c>
      <c r="R105" s="42">
        <v>6.0369493333333315</v>
      </c>
      <c r="S105" s="42">
        <v>5.3957941333333315</v>
      </c>
      <c r="T105" s="42">
        <v>10.532181333333332</v>
      </c>
      <c r="U105" s="42">
        <v>17.071487999999999</v>
      </c>
      <c r="V105" s="43"/>
      <c r="W105" s="40" t="s">
        <v>17</v>
      </c>
      <c r="X105" s="42">
        <f>AVERAGE(Q109:Q113)</f>
        <v>10.142782222222221</v>
      </c>
      <c r="Y105" s="42">
        <f>AVERAGE(Q97:Q103)</f>
        <v>14.974579199999999</v>
      </c>
      <c r="Z105" s="42">
        <f>AVERAGE(Q104:Q108)</f>
        <v>13.126034133333331</v>
      </c>
      <c r="AA105" s="42">
        <f>AVERAGE(Q90:Q96)</f>
        <v>11.735565333333334</v>
      </c>
      <c r="AC105" s="40" t="s">
        <v>17</v>
      </c>
      <c r="AD105" s="40">
        <f t="shared" si="5"/>
        <v>-0.22727747625881867</v>
      </c>
      <c r="AE105" s="40">
        <f t="shared" si="4"/>
        <v>0.27599981548964414</v>
      </c>
    </row>
    <row r="106" spans="1:31" x14ac:dyDescent="0.3">
      <c r="A106" s="40" t="s">
        <v>38</v>
      </c>
      <c r="B106" s="42">
        <v>7.7894618666666657</v>
      </c>
      <c r="C106" s="42">
        <v>5.329968</v>
      </c>
      <c r="D106" s="42">
        <v>4.150077866666666</v>
      </c>
      <c r="E106" s="42">
        <v>3.8095791999999999</v>
      </c>
      <c r="F106" s="42">
        <v>7.3164448000000002</v>
      </c>
      <c r="G106" s="42">
        <v>11.599257600000001</v>
      </c>
      <c r="H106" s="42">
        <v>2.5284597333333338</v>
      </c>
      <c r="I106" s="42">
        <v>4.2032368</v>
      </c>
      <c r="J106" s="42">
        <v>5.1092122666666668</v>
      </c>
      <c r="K106" s="42"/>
      <c r="L106" s="47">
        <v>4.5640895999999991</v>
      </c>
      <c r="M106" s="42">
        <v>3.0710922666666658</v>
      </c>
      <c r="N106" s="42">
        <v>5.7673653333333332</v>
      </c>
      <c r="O106" s="42">
        <v>7.1260037333333335</v>
      </c>
      <c r="P106" s="40">
        <v>3.5085978666666664</v>
      </c>
      <c r="Q106" s="42">
        <v>9.8251999999999988</v>
      </c>
      <c r="R106" s="42">
        <v>23.922602666666663</v>
      </c>
      <c r="S106" s="42">
        <v>1.4102815999999996</v>
      </c>
      <c r="T106" s="42">
        <v>15.044736000000004</v>
      </c>
      <c r="U106" s="42">
        <v>5.0603839999999991</v>
      </c>
      <c r="V106" s="43"/>
      <c r="W106" s="40" t="s">
        <v>18</v>
      </c>
      <c r="X106" s="42">
        <f>AVERAGE(R109:R113)</f>
        <v>16.332026666666664</v>
      </c>
      <c r="Y106" s="42">
        <f>AVERAGE(R97:R103)</f>
        <v>21.983701333333329</v>
      </c>
      <c r="Z106" s="42">
        <f>AVERAGE(R104:R108)</f>
        <v>17.000465066666663</v>
      </c>
      <c r="AA106" s="42">
        <f>AVERAGE(R90:R96)</f>
        <v>26.565546666666666</v>
      </c>
      <c r="AC106" s="40" t="s">
        <v>18</v>
      </c>
      <c r="AD106" s="40">
        <f t="shared" si="5"/>
        <v>-3.9318830242510705E-2</v>
      </c>
      <c r="AE106" s="40">
        <f t="shared" si="4"/>
        <v>-0.17247321844434105</v>
      </c>
    </row>
    <row r="107" spans="1:31" x14ac:dyDescent="0.3">
      <c r="A107" s="40" t="s">
        <v>39</v>
      </c>
      <c r="B107" s="42">
        <v>9.2270266666666654</v>
      </c>
      <c r="C107" s="42">
        <v>0.92665439999999999</v>
      </c>
      <c r="D107" s="42">
        <v>3.3000762666666668</v>
      </c>
      <c r="E107" s="42">
        <v>3.7000133333333327</v>
      </c>
      <c r="F107" s="42">
        <v>11.337252266666665</v>
      </c>
      <c r="G107" s="42">
        <v>10.1019296</v>
      </c>
      <c r="H107" s="42">
        <v>4.2864938666666665</v>
      </c>
      <c r="I107" s="42">
        <v>3.4586869333333334</v>
      </c>
      <c r="J107" s="42">
        <v>5.0625493333333331</v>
      </c>
      <c r="K107" s="42"/>
      <c r="L107" s="47">
        <v>4.2816218666666659</v>
      </c>
      <c r="M107" s="42">
        <v>3.3833333333333324</v>
      </c>
      <c r="N107" s="42">
        <v>4.666942933333333</v>
      </c>
      <c r="O107" s="42">
        <v>8.227725333333332</v>
      </c>
      <c r="P107" s="40"/>
      <c r="Q107" s="42">
        <v>12.167007999999997</v>
      </c>
      <c r="R107" s="42">
        <v>35.580757333333331</v>
      </c>
      <c r="S107" s="42">
        <v>3.8893717333333324</v>
      </c>
      <c r="T107" s="42">
        <v>7.0503253333333333</v>
      </c>
      <c r="U107" s="42">
        <v>11.357173333333334</v>
      </c>
      <c r="V107" s="43"/>
      <c r="W107" s="40" t="s">
        <v>19</v>
      </c>
      <c r="X107" s="42">
        <f>AVERAGE(S109:S113)</f>
        <v>5.0201087999999991</v>
      </c>
      <c r="Y107" s="42">
        <f>AVERAGE(S97:S103)</f>
        <v>5.4032799999999996</v>
      </c>
      <c r="Z107" s="42">
        <f>AVERAGE(S104:S108)</f>
        <v>3.9273083733333332</v>
      </c>
      <c r="AA107" s="42">
        <f>AVERAGE(S90:S96)</f>
        <v>2.6518476444444441</v>
      </c>
      <c r="AC107" s="40" t="s">
        <v>19</v>
      </c>
      <c r="AD107" s="40">
        <f t="shared" si="5"/>
        <v>0.27825684229098191</v>
      </c>
      <c r="AE107" s="40">
        <f t="shared" si="4"/>
        <v>1.0375529534359709</v>
      </c>
    </row>
    <row r="108" spans="1:31" x14ac:dyDescent="0.3">
      <c r="A108" s="40" t="s">
        <v>40</v>
      </c>
      <c r="B108" s="42">
        <v>9.427536533333333</v>
      </c>
      <c r="C108" s="42">
        <v>4.8172170666666663</v>
      </c>
      <c r="D108" s="42">
        <v>4.6263429333333326</v>
      </c>
      <c r="E108" s="42">
        <v>7.2737877333333332</v>
      </c>
      <c r="F108" s="42">
        <v>8.3391317333333319</v>
      </c>
      <c r="G108" s="42">
        <v>11.929470933333333</v>
      </c>
      <c r="H108" s="42">
        <v>3.5992170666666663</v>
      </c>
      <c r="I108" s="42">
        <v>3.3049482666666665</v>
      </c>
      <c r="J108" s="42">
        <v>7.3640821333333326</v>
      </c>
      <c r="K108" s="42"/>
      <c r="L108" s="47">
        <v>5.236317333333333</v>
      </c>
      <c r="M108" s="42">
        <v>4.2925568000000007</v>
      </c>
      <c r="N108" s="42">
        <v>5.6232623999999989</v>
      </c>
      <c r="O108" s="42">
        <v>7.8121978666666658</v>
      </c>
      <c r="P108" s="40">
        <v>4.5998175999999997</v>
      </c>
      <c r="Q108" s="42">
        <v>15.269930666666664</v>
      </c>
      <c r="R108" s="42">
        <v>11.562879999999998</v>
      </c>
      <c r="S108" s="42">
        <v>3.4972298666666672</v>
      </c>
      <c r="T108" s="42">
        <v>25.169834666666667</v>
      </c>
      <c r="U108" s="42">
        <v>26.770015999999998</v>
      </c>
      <c r="V108" s="43"/>
      <c r="W108" s="40" t="s">
        <v>20</v>
      </c>
      <c r="X108" s="42">
        <f>AVERAGE(T109:T113)</f>
        <v>16.133465600000001</v>
      </c>
      <c r="Y108" s="42">
        <f>AVERAGE(T97:T103)</f>
        <v>21.983701333333329</v>
      </c>
      <c r="Z108" s="42">
        <f>AVERAGE(T104:T108)</f>
        <v>18.271948800000001</v>
      </c>
      <c r="AA108" s="42">
        <f>AVERAGE(T90:T96)</f>
        <v>15.111551999999998</v>
      </c>
      <c r="AC108" s="40" t="s">
        <v>20</v>
      </c>
      <c r="AD108" s="40">
        <f t="shared" si="5"/>
        <v>-0.11703640500568824</v>
      </c>
      <c r="AE108" s="40">
        <f t="shared" si="4"/>
        <v>0.45476131990501911</v>
      </c>
    </row>
    <row r="109" spans="1:31" x14ac:dyDescent="0.3">
      <c r="A109" s="40" t="s">
        <v>41</v>
      </c>
      <c r="B109" s="42">
        <v>9.457526399999999</v>
      </c>
      <c r="C109" s="42">
        <v>5.9729637333333327</v>
      </c>
      <c r="D109" s="42">
        <v>4.3968175999999994</v>
      </c>
      <c r="E109" s="42">
        <v>5.5249562666666661</v>
      </c>
      <c r="F109" s="42">
        <v>8.7596394666666679</v>
      </c>
      <c r="G109" s="42">
        <v>12.259467733333333</v>
      </c>
      <c r="H109" s="42">
        <v>3.4108330666666662</v>
      </c>
      <c r="I109" s="42">
        <v>5.0236815999999997</v>
      </c>
      <c r="J109" s="42">
        <v>7.7109685333333324</v>
      </c>
      <c r="K109" s="42"/>
      <c r="L109" s="47">
        <v>6.207685866666667</v>
      </c>
      <c r="M109" s="42">
        <v>8.6945711999999986</v>
      </c>
      <c r="N109" s="42">
        <v>5.9450309333333351</v>
      </c>
      <c r="O109" s="42">
        <v>7.0637503999999991</v>
      </c>
      <c r="P109" s="40">
        <v>5.0529135999999992</v>
      </c>
      <c r="Q109" s="42">
        <v>10.007088</v>
      </c>
      <c r="R109" s="42">
        <v>19.262805333333333</v>
      </c>
      <c r="S109" s="42">
        <v>4.5656053333333322</v>
      </c>
      <c r="T109" s="42">
        <v>36.897280000000002</v>
      </c>
      <c r="U109" s="42">
        <v>31.414655999999997</v>
      </c>
      <c r="V109" s="43"/>
      <c r="W109" s="40" t="s">
        <v>21</v>
      </c>
      <c r="X109" s="42">
        <f>AVERAGE(U109:U113)</f>
        <v>13.008240000000001</v>
      </c>
      <c r="Y109" s="42">
        <f>AVERAGE(U97:U103)</f>
        <v>13.213173333333332</v>
      </c>
      <c r="Z109" s="42">
        <f>AVERAGE(U104:U108)</f>
        <v>13.251406933333334</v>
      </c>
      <c r="AA109" s="42">
        <f>AVERAGE(U90:U96)</f>
        <v>10.148607999999999</v>
      </c>
      <c r="AC109" s="40" t="s">
        <v>21</v>
      </c>
      <c r="AD109" s="40">
        <f t="shared" si="5"/>
        <v>-1.8350272884734786E-2</v>
      </c>
      <c r="AE109" s="40">
        <f t="shared" si="4"/>
        <v>0.30196903194342828</v>
      </c>
    </row>
    <row r="110" spans="1:31" x14ac:dyDescent="0.3">
      <c r="A110" s="40" t="s">
        <v>42</v>
      </c>
      <c r="B110" s="42">
        <v>8.9484565333333332</v>
      </c>
      <c r="C110" s="42">
        <v>4.0661711999999994</v>
      </c>
      <c r="D110" s="42">
        <v>6.3310015999999996</v>
      </c>
      <c r="E110" s="42">
        <v>5.3188165333333339</v>
      </c>
      <c r="F110" s="42">
        <v>9.6307530666666654</v>
      </c>
      <c r="G110" s="42">
        <v>14.159547733333332</v>
      </c>
      <c r="H110" s="42">
        <v>3.8891551999999994</v>
      </c>
      <c r="I110" s="42">
        <v>6.7049546666666648</v>
      </c>
      <c r="J110" s="42">
        <v>6.4346128000000009</v>
      </c>
      <c r="K110" s="42"/>
      <c r="L110" s="47">
        <v>5.7034880000000001</v>
      </c>
      <c r="M110" s="42">
        <v>6.8067253333333326</v>
      </c>
      <c r="N110" s="42">
        <v>5.7070607999999989</v>
      </c>
      <c r="O110" s="42">
        <v>7.0336522666666665</v>
      </c>
      <c r="P110" s="40">
        <v>5.3272613333333334</v>
      </c>
      <c r="Q110" s="42"/>
      <c r="R110" s="42">
        <v>20.527359999999994</v>
      </c>
      <c r="S110" s="42">
        <v>3.5994336000000002</v>
      </c>
      <c r="T110" s="42">
        <v>6.8424533333333315</v>
      </c>
      <c r="U110" s="42">
        <v>5.5865600000000004</v>
      </c>
      <c r="V110" s="43"/>
      <c r="W110" s="41" t="s">
        <v>60</v>
      </c>
      <c r="X110" s="45" t="s">
        <v>61</v>
      </c>
      <c r="Y110" s="45" t="s">
        <v>61</v>
      </c>
      <c r="Z110" s="45" t="s">
        <v>61</v>
      </c>
      <c r="AA110" s="45" t="s">
        <v>61</v>
      </c>
    </row>
    <row r="111" spans="1:31" x14ac:dyDescent="0.3">
      <c r="A111" s="40" t="s">
        <v>43</v>
      </c>
      <c r="B111" s="42">
        <v>8.8845791999999992</v>
      </c>
      <c r="C111" s="42">
        <v>7.5384997333333335</v>
      </c>
      <c r="D111" s="42">
        <v>7.2378431999999995</v>
      </c>
      <c r="E111" s="42">
        <v>7.7584975999999992</v>
      </c>
      <c r="F111" s="42">
        <v>9.2444575999999987</v>
      </c>
      <c r="G111" s="42">
        <v>17.82394133333333</v>
      </c>
      <c r="H111" s="42">
        <v>6.7807413333333315</v>
      </c>
      <c r="I111" s="42">
        <v>6.0158373333333319</v>
      </c>
      <c r="J111" s="42">
        <v>10.187460266666669</v>
      </c>
      <c r="K111" s="42"/>
      <c r="L111" s="47">
        <v>7.301395733333333</v>
      </c>
      <c r="M111" s="42">
        <v>8.4674277333333325</v>
      </c>
      <c r="N111" s="42">
        <v>8.8938901333333327</v>
      </c>
      <c r="O111" s="42">
        <v>7.514789333333332</v>
      </c>
      <c r="P111" s="40">
        <v>6.6848170666666658</v>
      </c>
      <c r="Q111" s="42">
        <v>10.296159999999999</v>
      </c>
      <c r="R111" s="42">
        <v>12.480981333333331</v>
      </c>
      <c r="S111" s="42">
        <v>4.810937599999999</v>
      </c>
      <c r="T111" s="42">
        <v>17.266368</v>
      </c>
      <c r="U111" s="42"/>
      <c r="V111" s="43"/>
      <c r="W111" s="40" t="s">
        <v>2</v>
      </c>
      <c r="X111" s="42">
        <f>(STDEVA(B109:B113))/(SQRT(COUNT(B109:B113)))</f>
        <v>0.74136977760574896</v>
      </c>
      <c r="Y111" s="42">
        <f>(STDEVA(B97:B103))/(SQRT(COUNT(B97:B103)))</f>
        <v>0.24889234564177268</v>
      </c>
      <c r="Z111" s="42">
        <f>(STDEVA(B104:B108))/(SQRT(COUNT(B104:B108)))</f>
        <v>0.5946003673454523</v>
      </c>
      <c r="AA111" s="42">
        <f>(STDEVA(B90:B96))/(SQRT(COUNT(B90:B96)))</f>
        <v>0.13199547506031029</v>
      </c>
    </row>
    <row r="112" spans="1:31" x14ac:dyDescent="0.3">
      <c r="A112" s="40" t="s">
        <v>44</v>
      </c>
      <c r="B112" s="42">
        <v>5.6514117333333322</v>
      </c>
      <c r="C112" s="42">
        <v>5.524090133333333</v>
      </c>
      <c r="D112" s="42">
        <v>6.0895669333333329</v>
      </c>
      <c r="E112" s="42">
        <v>4.7476015999999985</v>
      </c>
      <c r="F112" s="42">
        <v>9.2654613333333309</v>
      </c>
      <c r="G112" s="42">
        <v>15.377114666666669</v>
      </c>
      <c r="H112" s="42">
        <v>5.1186314666666668</v>
      </c>
      <c r="I112" s="42">
        <v>4.9257002666666656</v>
      </c>
      <c r="J112" s="42">
        <v>9.9547952000000013</v>
      </c>
      <c r="K112" s="42"/>
      <c r="L112" s="47">
        <v>5.3804202666666647</v>
      </c>
      <c r="M112" s="42">
        <v>6.8686538666666657</v>
      </c>
      <c r="N112" s="42">
        <v>7.8957797333333328</v>
      </c>
      <c r="O112" s="42">
        <v>6.7229269333333335</v>
      </c>
      <c r="P112" s="40">
        <v>4.9163893333333322</v>
      </c>
      <c r="Q112" s="42"/>
      <c r="R112" s="42"/>
      <c r="S112" s="42">
        <v>8.8330442666666649</v>
      </c>
      <c r="T112" s="42">
        <v>5.0322346666666649</v>
      </c>
      <c r="U112" s="42"/>
      <c r="V112" s="43"/>
      <c r="W112" s="40" t="s">
        <v>3</v>
      </c>
      <c r="X112" s="42">
        <f>(STDEVA(C109:C113))/(SQRT(COUNT(C109:C113)))</f>
        <v>0.64519174942623292</v>
      </c>
      <c r="Y112" s="42">
        <f>(STDEVA(C97:C103))/(SQRT(COUNT(C97:C103)))</f>
        <v>0.38943957500046772</v>
      </c>
      <c r="Z112" s="42">
        <f>(STDEVA(C104:C108))/(SQRT(COUNT(C104:C108)))</f>
        <v>0.89702203005480941</v>
      </c>
      <c r="AA112" s="42">
        <f>(STDEVA(C90:C96))/(SQRT(COUNT(C90:C96)))</f>
        <v>0.507998366255351</v>
      </c>
    </row>
    <row r="113" spans="1:27" x14ac:dyDescent="0.3">
      <c r="A113" s="40" t="s">
        <v>45</v>
      </c>
      <c r="B113" s="42">
        <v>6.6975925333333315</v>
      </c>
      <c r="C113" s="42">
        <v>4.119654933333333</v>
      </c>
      <c r="D113" s="42">
        <v>4.571559999999999</v>
      </c>
      <c r="E113" s="42">
        <v>6.1195568000000007</v>
      </c>
      <c r="F113" s="42">
        <v>7.8289791999999991</v>
      </c>
      <c r="G113" s="42">
        <v>11.020030933333334</v>
      </c>
      <c r="H113" s="42">
        <v>3.209457066666666</v>
      </c>
      <c r="I113" s="42">
        <v>3.6067957333333323</v>
      </c>
      <c r="J113" s="42">
        <v>6.0191935999999995</v>
      </c>
      <c r="K113" s="42"/>
      <c r="L113" s="47">
        <v>4.7108992000000001</v>
      </c>
      <c r="M113" s="42">
        <v>4.0703936000000001</v>
      </c>
      <c r="N113" s="42">
        <v>5.2644666666666673</v>
      </c>
      <c r="O113" s="42">
        <v>6.583587733333335</v>
      </c>
      <c r="P113" s="40">
        <v>2.8420000000000005</v>
      </c>
      <c r="Q113" s="42">
        <v>10.125098666666666</v>
      </c>
      <c r="R113" s="42">
        <v>13.05696</v>
      </c>
      <c r="S113" s="42">
        <v>3.291523199999999</v>
      </c>
      <c r="T113" s="42">
        <v>14.628991999999997</v>
      </c>
      <c r="U113" s="42">
        <v>2.023504</v>
      </c>
      <c r="V113" s="43"/>
      <c r="W113" s="40" t="s">
        <v>4</v>
      </c>
      <c r="X113" s="42">
        <f>(STDEVA(D109:D113))/(SQRT(COUNT(D109:D113)))</f>
        <v>0.54237133113743419</v>
      </c>
      <c r="Y113" s="42">
        <f>(STDEVA(D97:D103))/(SQRT(COUNT(D97:D103)))</f>
        <v>0.30652587699921663</v>
      </c>
      <c r="Z113" s="42">
        <f>(STDEVA(D104:D108))/(SQRT(COUNT(D104:D108)))</f>
        <v>0.24497403950495272</v>
      </c>
      <c r="AA113" s="42">
        <f>(STDEVA(D90:D96))/(SQRT(COUNT(D90:D96)))</f>
        <v>0.153242598461684</v>
      </c>
    </row>
    <row r="114" spans="1:27" x14ac:dyDescent="0.3">
      <c r="A114" s="40"/>
      <c r="B114" s="40"/>
      <c r="C114" s="40"/>
      <c r="D114" s="40"/>
      <c r="E114" s="40"/>
      <c r="F114" s="40"/>
      <c r="G114" s="40"/>
      <c r="H114" s="40"/>
      <c r="I114" s="40"/>
      <c r="J114" s="40"/>
      <c r="K114" s="40"/>
      <c r="L114" s="40"/>
      <c r="M114" s="40"/>
      <c r="N114" s="40"/>
      <c r="O114" s="40"/>
      <c r="P114" s="40"/>
      <c r="Q114" s="40"/>
      <c r="R114" s="40"/>
      <c r="S114" s="40"/>
      <c r="T114" s="40"/>
      <c r="U114" s="40"/>
      <c r="V114" s="43"/>
      <c r="W114" s="40" t="s">
        <v>5</v>
      </c>
      <c r="X114" s="42">
        <f>(STDEVA(E109:E113))/(SQRT(COUNT(E109:E113)))</f>
        <v>0.51519344396740585</v>
      </c>
      <c r="Y114" s="42">
        <f>(STDEVA(E97:E103))/(SQRT(COUNT(E97:E103)))</f>
        <v>0.46815254044222859</v>
      </c>
      <c r="Z114" s="42">
        <f>(STDEVA(E104:E108))/(SQRT(COUNT(E104:E108)))</f>
        <v>0.82556895577682943</v>
      </c>
      <c r="AA114" s="42">
        <f>(STDEVA(E90:E96))/(SQRT(COUNT(E90:E96)))</f>
        <v>0.47220583747482875</v>
      </c>
    </row>
    <row r="115" spans="1:27" x14ac:dyDescent="0.3">
      <c r="A115" s="40"/>
      <c r="B115" s="40"/>
      <c r="C115" s="40"/>
      <c r="D115" s="40"/>
      <c r="E115" s="40"/>
      <c r="F115" s="40"/>
      <c r="G115" s="40"/>
      <c r="H115" s="40"/>
      <c r="I115" s="40"/>
      <c r="J115" s="40"/>
      <c r="K115" s="40"/>
      <c r="L115" s="40"/>
      <c r="M115" s="40"/>
      <c r="N115" s="40"/>
      <c r="O115" s="40"/>
      <c r="P115" s="40"/>
      <c r="Q115" s="40"/>
      <c r="R115" s="40"/>
      <c r="S115" s="40"/>
      <c r="T115" s="40"/>
      <c r="U115" s="40"/>
      <c r="V115" s="43"/>
      <c r="W115" s="40" t="s">
        <v>6</v>
      </c>
      <c r="X115" s="42">
        <f>(STDEVA(F109:F113))/(SQRT(COUNT(F109:F113)))</f>
        <v>0.31164762634973187</v>
      </c>
      <c r="Y115" s="42">
        <f>(STDEVA(F97:F103))/(SQRT(COUNT(F97:F103)))</f>
        <v>0.63546295018233323</v>
      </c>
      <c r="Z115" s="42">
        <f>(STDEVA(F104:F108))/(SQRT(COUNT(F104:F108)))</f>
        <v>0.6885579873233092</v>
      </c>
      <c r="AA115" s="42">
        <f>(STDEVA(F90:F96))/(SQRT(COUNT(F90:F96)))</f>
        <v>0.75924957145182881</v>
      </c>
    </row>
    <row r="116" spans="1:27" x14ac:dyDescent="0.3">
      <c r="A116" s="40"/>
      <c r="B116" s="40"/>
      <c r="C116" s="40"/>
      <c r="D116" s="40"/>
      <c r="E116" s="40"/>
      <c r="F116" s="40"/>
      <c r="G116" s="40"/>
      <c r="H116" s="40"/>
      <c r="I116" s="40"/>
      <c r="J116" s="40"/>
      <c r="K116" s="40"/>
      <c r="L116" s="40"/>
      <c r="M116" s="40"/>
      <c r="N116" s="40"/>
      <c r="O116" s="40"/>
      <c r="P116" s="40"/>
      <c r="Q116" s="40"/>
      <c r="R116" s="40"/>
      <c r="S116" s="40"/>
      <c r="T116" s="40"/>
      <c r="U116" s="40"/>
      <c r="V116" s="43"/>
      <c r="W116" s="40" t="s">
        <v>7</v>
      </c>
      <c r="X116" s="42">
        <f>(STDEVA(G109:G113))/(SQRT(COUNT(G109:G113)))</f>
        <v>1.1910530970161677</v>
      </c>
      <c r="Y116" s="42">
        <f>(STDEVA(G97:G103))/(SQRT(COUNT(G97:G103)))</f>
        <v>0.34735313318207073</v>
      </c>
      <c r="Z116" s="42">
        <f>(STDEVA(G104:G108))/(SQRT(COUNT(G104:G108)))</f>
        <v>0.81662127676435459</v>
      </c>
      <c r="AA116" s="42">
        <f>(STDEVA(G90:G96))/(SQRT(COUNT(G90:G96)))</f>
        <v>0.47534621524473752</v>
      </c>
    </row>
    <row r="117" spans="1:27" x14ac:dyDescent="0.3">
      <c r="A117" s="40"/>
      <c r="B117" s="40"/>
      <c r="C117" s="40"/>
      <c r="D117" s="40"/>
      <c r="E117" s="40"/>
      <c r="F117" s="40"/>
      <c r="G117" s="40"/>
      <c r="H117" s="40"/>
      <c r="I117" s="40"/>
      <c r="J117" s="40"/>
      <c r="K117" s="40"/>
      <c r="L117" s="40"/>
      <c r="M117" s="40"/>
      <c r="N117" s="40"/>
      <c r="O117" s="40"/>
      <c r="P117" s="40"/>
      <c r="Q117" s="40"/>
      <c r="R117" s="40"/>
      <c r="S117" s="40"/>
      <c r="T117" s="40"/>
      <c r="U117" s="40"/>
      <c r="V117" s="43"/>
      <c r="W117" s="40" t="s">
        <v>8</v>
      </c>
      <c r="X117" s="42">
        <f>(STDEVA(H109:H113))/(SQRT(COUNT(H109:H113)))</f>
        <v>0.66361661129351868</v>
      </c>
      <c r="Y117" s="42">
        <f>(STDEVA(H97:H103))/(SQRT(COUNT(H97:H103)))</f>
        <v>0.2542796523098303</v>
      </c>
      <c r="Z117" s="42">
        <f>(STDEVA(H104:H108))/(SQRT(COUNT(H104:H108)))</f>
        <v>0.55077071085132745</v>
      </c>
      <c r="AA117" s="42">
        <f>(STDEVA(H90:H96))/(SQRT(COUNT(H90:H96)))</f>
        <v>0.53576657935703209</v>
      </c>
    </row>
    <row r="118" spans="1:27" x14ac:dyDescent="0.3">
      <c r="A118" s="40"/>
      <c r="B118" s="40"/>
      <c r="C118" s="40"/>
      <c r="D118" s="40"/>
      <c r="E118" s="40"/>
      <c r="F118" s="40"/>
      <c r="G118" s="40"/>
      <c r="H118" s="40"/>
      <c r="I118" s="40"/>
      <c r="J118" s="40"/>
      <c r="K118" s="40"/>
      <c r="L118" s="40"/>
      <c r="M118" s="40"/>
      <c r="N118" s="40"/>
      <c r="O118" s="40"/>
      <c r="P118" s="40"/>
      <c r="Q118" s="40"/>
      <c r="R118" s="40"/>
      <c r="S118" s="40"/>
      <c r="T118" s="40"/>
      <c r="U118" s="40"/>
      <c r="V118" s="43"/>
      <c r="W118" s="40" t="s">
        <v>9</v>
      </c>
      <c r="X118" s="42">
        <f>(STDEVA(I109:I113))/(SQRT(COUNT(I109:I113)))</f>
        <v>0.52724591172087443</v>
      </c>
      <c r="Y118" s="42">
        <f>(STDEVA(I97:I103))/(SQRT(COUNT(I97:I103)))</f>
        <v>0.28064745820961107</v>
      </c>
      <c r="Z118" s="42">
        <f>(STDEVA(I104:I108))/(SQRT(COUNT(I104:I108)))</f>
        <v>0.68533921773736572</v>
      </c>
      <c r="AA118" s="42">
        <f>(STDEVA(I90:I96))/(SQRT(COUNT(I90:I96)))</f>
        <v>0.38192200227425982</v>
      </c>
    </row>
    <row r="119" spans="1:27" x14ac:dyDescent="0.3">
      <c r="A119" s="40"/>
      <c r="B119" s="40"/>
      <c r="C119" s="40"/>
      <c r="D119" s="40"/>
      <c r="E119" s="40"/>
      <c r="F119" s="40"/>
      <c r="G119" s="40"/>
      <c r="H119" s="40"/>
      <c r="I119" s="40"/>
      <c r="J119" s="40"/>
      <c r="K119" s="40"/>
      <c r="L119" s="40"/>
      <c r="M119" s="40"/>
      <c r="N119" s="40"/>
      <c r="O119" s="40"/>
      <c r="P119" s="40"/>
      <c r="Q119" s="40"/>
      <c r="R119" s="40"/>
      <c r="S119" s="40"/>
      <c r="T119" s="40"/>
      <c r="U119" s="40"/>
      <c r="V119" s="43"/>
      <c r="W119" s="40" t="s">
        <v>10</v>
      </c>
      <c r="X119" s="42">
        <f>(STDEVA(J109:J113))/(SQRT(COUNT(J109:J113)))</f>
        <v>0.86732126192697212</v>
      </c>
      <c r="Y119" s="42">
        <f>(STDEVA(J97:J103))/(SQRT(COUNT(J97:J103)))</f>
        <v>0.72023405130331042</v>
      </c>
      <c r="Z119" s="42">
        <f>(STDEVA(J104:J108))/(SQRT(COUNT(J104:J108)))</f>
        <v>0.46877084814502673</v>
      </c>
      <c r="AA119" s="42">
        <f>(STDEVA(J90:J96))/(SQRT(COUNT(J90:J96)))</f>
        <v>0.70000541654217552</v>
      </c>
    </row>
    <row r="120" spans="1:27" x14ac:dyDescent="0.3">
      <c r="A120" s="40"/>
      <c r="B120" s="40"/>
      <c r="C120" s="40"/>
      <c r="D120" s="40"/>
      <c r="E120" s="40"/>
      <c r="F120" s="40"/>
      <c r="G120" s="40"/>
      <c r="H120" s="40"/>
      <c r="I120" s="40"/>
      <c r="J120" s="40"/>
      <c r="K120" s="40"/>
      <c r="L120" s="40"/>
      <c r="M120" s="40"/>
      <c r="N120" s="40"/>
      <c r="O120" s="40"/>
      <c r="P120" s="40"/>
      <c r="Q120" s="40"/>
      <c r="R120" s="40"/>
      <c r="S120" s="40"/>
      <c r="T120" s="40"/>
      <c r="U120" s="40"/>
      <c r="V120" s="43"/>
      <c r="W120" s="40" t="s">
        <v>11</v>
      </c>
      <c r="X120" s="42" t="e">
        <f>(STDEVA(K109:K113))/(SQRT(COUNT(K109:K113)))</f>
        <v>#DIV/0!</v>
      </c>
      <c r="Y120" s="42" t="e">
        <f>(STDEVA(K97:K103))/(SQRT(COUNT(K97:K103)))</f>
        <v>#DIV/0!</v>
      </c>
      <c r="Z120" s="42" t="e">
        <f>(STDEVA(K104:K108))/(SQRT(COUNT(K104:K108)))</f>
        <v>#DIV/0!</v>
      </c>
      <c r="AA120" s="42" t="e">
        <f>(STDEVA(K90:K96))/(SQRT(COUNT(K90:K96)))</f>
        <v>#DIV/0!</v>
      </c>
    </row>
    <row r="121" spans="1:27" x14ac:dyDescent="0.3">
      <c r="A121" s="40"/>
      <c r="B121" s="40"/>
      <c r="C121" s="40"/>
      <c r="D121" s="40"/>
      <c r="E121" s="40"/>
      <c r="F121" s="40"/>
      <c r="G121" s="40"/>
      <c r="H121" s="40"/>
      <c r="I121" s="40"/>
      <c r="J121" s="40"/>
      <c r="K121" s="40"/>
      <c r="L121" s="40"/>
      <c r="M121" s="40"/>
      <c r="N121" s="40"/>
      <c r="O121" s="40"/>
      <c r="P121" s="40"/>
      <c r="Q121" s="40"/>
      <c r="R121" s="40"/>
      <c r="S121" s="40"/>
      <c r="T121" s="40"/>
      <c r="U121" s="40"/>
      <c r="V121" s="43"/>
      <c r="W121" s="40" t="s">
        <v>12</v>
      </c>
      <c r="X121" s="42">
        <f>(STDEVA(L109:L113))/(SQRT(COUNT(L109:L113)))</f>
        <v>0.43436329680994584</v>
      </c>
      <c r="Y121" s="42">
        <f>(STDEVA(L97:L103))/(SQRT(COUNT(L97:L103)))</f>
        <v>0.57819741435675065</v>
      </c>
      <c r="Z121" s="42">
        <f>(STDEVA(L104:L108))/(SQRT(COUNT(L104:L108)))</f>
        <v>0.24628563681299506</v>
      </c>
      <c r="AA121" s="42">
        <f>(STDEVA(L90:L96))/(SQRT(COUNT(L90:L96)))</f>
        <v>0.35001627394339874</v>
      </c>
    </row>
    <row r="122" spans="1:27" x14ac:dyDescent="0.3">
      <c r="A122" s="40"/>
      <c r="B122" s="40"/>
      <c r="C122" s="40"/>
      <c r="D122" s="40"/>
      <c r="E122" s="40"/>
      <c r="F122" s="40"/>
      <c r="G122" s="40"/>
      <c r="H122" s="40"/>
      <c r="I122" s="40"/>
      <c r="J122" s="40"/>
      <c r="K122" s="40"/>
      <c r="L122" s="40"/>
      <c r="M122" s="40"/>
      <c r="N122" s="40"/>
      <c r="O122" s="40"/>
      <c r="P122" s="40"/>
      <c r="Q122" s="40"/>
      <c r="R122" s="40"/>
      <c r="S122" s="40"/>
      <c r="T122" s="40"/>
      <c r="U122" s="40"/>
      <c r="V122" s="43"/>
      <c r="W122" s="40" t="s">
        <v>13</v>
      </c>
      <c r="X122" s="42">
        <f>(STDEVA(M109:M113))/(SQRT(COUNT(M109:M113)))</f>
        <v>0.82645069593498521</v>
      </c>
      <c r="Y122" s="42">
        <f>(STDEVA(M97:M103))/(SQRT(COUNT(M97:M103)))</f>
        <v>0.67709882482769124</v>
      </c>
      <c r="Z122" s="42">
        <f>(STDEVA(M104:M108))/(SQRT(COUNT(M104:M108)))</f>
        <v>0.75670432764782536</v>
      </c>
      <c r="AA122" s="42">
        <f>(STDEVA(M90:M96))/(SQRT(COUNT(M90:M96)))</f>
        <v>0.28643465608701141</v>
      </c>
    </row>
    <row r="123" spans="1:27" x14ac:dyDescent="0.3">
      <c r="A123" s="40"/>
      <c r="B123" s="40"/>
      <c r="C123" s="40"/>
      <c r="D123" s="40"/>
      <c r="E123" s="40"/>
      <c r="F123" s="40"/>
      <c r="G123" s="40"/>
      <c r="H123" s="40"/>
      <c r="I123" s="40"/>
      <c r="J123" s="40"/>
      <c r="K123" s="40"/>
      <c r="L123" s="40"/>
      <c r="M123" s="40"/>
      <c r="N123" s="40"/>
      <c r="O123" s="40"/>
      <c r="P123" s="40"/>
      <c r="Q123" s="40"/>
      <c r="R123" s="40"/>
      <c r="S123" s="40"/>
      <c r="T123" s="40"/>
      <c r="U123" s="40"/>
      <c r="V123" s="43"/>
      <c r="W123" s="40" t="s">
        <v>14</v>
      </c>
      <c r="X123" s="42">
        <f>(STDEVA(N109:N113))/(SQRT(COUNT(N109:N113)))</f>
        <v>0.70182617384309831</v>
      </c>
      <c r="Y123" s="42">
        <f>(STDEVA(N97:N103))/(SQRT(COUNT(N97:N103)))</f>
        <v>0.66793804260290135</v>
      </c>
      <c r="Z123" s="42">
        <f>(STDEVA(N104:N108))/(SQRT(COUNT(N104:N108)))</f>
        <v>0.30051481095061028</v>
      </c>
      <c r="AA123" s="42">
        <f>(STDEVA(N90:N96))/(SQRT(COUNT(N90:N96)))</f>
        <v>0.2373373349978756</v>
      </c>
    </row>
    <row r="124" spans="1:27" x14ac:dyDescent="0.3">
      <c r="A124" s="40"/>
      <c r="B124" s="40"/>
      <c r="C124" s="40"/>
      <c r="D124" s="40"/>
      <c r="E124" s="40"/>
      <c r="F124" s="40"/>
      <c r="G124" s="40"/>
      <c r="H124" s="40"/>
      <c r="I124" s="40"/>
      <c r="J124" s="40"/>
      <c r="K124" s="40"/>
      <c r="L124" s="40"/>
      <c r="M124" s="40"/>
      <c r="N124" s="40"/>
      <c r="O124" s="40"/>
      <c r="P124" s="40"/>
      <c r="Q124" s="40"/>
      <c r="R124" s="40"/>
      <c r="S124" s="40"/>
      <c r="T124" s="40"/>
      <c r="U124" s="40"/>
      <c r="V124" s="43"/>
      <c r="W124" s="40" t="s">
        <v>15</v>
      </c>
      <c r="X124" s="42">
        <f>(STDEVA(O109:O113))/(SQRT(COUNT(O109:O113)))</f>
        <v>0.1610980423778316</v>
      </c>
      <c r="Y124" s="42">
        <f>(STDEVA(O97:O103))/(SQRT(COUNT(O97:O103)))</f>
        <v>0.455410516991198</v>
      </c>
      <c r="Z124" s="42">
        <f>(STDEVA(O104:O108))/(SQRT(COUNT(O104:O108)))</f>
        <v>0.54530443362039838</v>
      </c>
      <c r="AA124" s="42">
        <f>(STDEVA(O90:O96))/(SQRT(COUNT(O90:O96)))</f>
        <v>0.52009002751663369</v>
      </c>
    </row>
    <row r="125" spans="1:27" x14ac:dyDescent="0.3">
      <c r="A125" s="40"/>
      <c r="B125" s="40"/>
      <c r="C125" s="40"/>
      <c r="D125" s="40"/>
      <c r="E125" s="40"/>
      <c r="F125" s="40"/>
      <c r="G125" s="40"/>
      <c r="H125" s="40"/>
      <c r="I125" s="40"/>
      <c r="J125" s="40"/>
      <c r="K125" s="40"/>
      <c r="L125" s="40"/>
      <c r="M125" s="40"/>
      <c r="N125" s="40"/>
      <c r="O125" s="40"/>
      <c r="P125" s="40"/>
      <c r="Q125" s="40"/>
      <c r="R125" s="40"/>
      <c r="S125" s="40"/>
      <c r="T125" s="40"/>
      <c r="U125" s="40"/>
      <c r="V125" s="43"/>
      <c r="W125" s="40" t="s">
        <v>16</v>
      </c>
      <c r="X125" s="42">
        <f>(STDEVA(P109:P113))/(SQRT(COUNT(P109:P113)))</f>
        <v>0.61669377694236349</v>
      </c>
      <c r="Y125" s="42">
        <f>(STDEVA(P97:P103))/(SQRT(COUNT(P97:P103)))</f>
        <v>0.38863692392494276</v>
      </c>
      <c r="Z125" s="42">
        <f>(STDEVA(P104:P108))/(SQRT(COUNT(P104:P108)))</f>
        <v>0.41342260562408051</v>
      </c>
      <c r="AA125" s="42">
        <f>(STDEVA(P90:P96))/(SQRT(COUNT(P90:P96)))</f>
        <v>0.48640294397549716</v>
      </c>
    </row>
    <row r="126" spans="1:27" x14ac:dyDescent="0.3">
      <c r="A126" s="40"/>
      <c r="B126" s="40"/>
      <c r="C126" s="40"/>
      <c r="D126" s="40"/>
      <c r="E126" s="40"/>
      <c r="F126" s="40"/>
      <c r="G126" s="40"/>
      <c r="H126" s="40"/>
      <c r="I126" s="40"/>
      <c r="J126" s="40"/>
      <c r="K126" s="40"/>
      <c r="L126" s="40"/>
      <c r="M126" s="40"/>
      <c r="N126" s="40"/>
      <c r="O126" s="40"/>
      <c r="P126" s="40"/>
      <c r="Q126" s="40"/>
      <c r="R126" s="40"/>
      <c r="S126" s="40"/>
      <c r="T126" s="40"/>
      <c r="U126" s="40"/>
      <c r="V126" s="43"/>
      <c r="W126" s="40" t="s">
        <v>17</v>
      </c>
      <c r="X126" s="42">
        <f>(STDEVA(Q109:Q113))/(SQRT(COUNT(Q109:Q113)))</f>
        <v>8.3915009382141484E-2</v>
      </c>
      <c r="Y126" s="42">
        <f>(STDEVA(Q97:Q103))/(SQRT(COUNT(Q97:Q103)))</f>
        <v>4.3163671025235821</v>
      </c>
      <c r="Z126" s="42">
        <f>(STDEVA(Q104:Q108))/(SQRT(COUNT(Q104:Q108)))</f>
        <v>1.3427272156903853</v>
      </c>
      <c r="AA126" s="42">
        <f>(STDEVA(Q90:Q96))/(SQRT(COUNT(Q90:Q96)))</f>
        <v>1.9230955009320898</v>
      </c>
    </row>
    <row r="127" spans="1:27" x14ac:dyDescent="0.3">
      <c r="A127" s="40"/>
      <c r="B127" s="40"/>
      <c r="C127" s="40"/>
      <c r="D127" s="40"/>
      <c r="E127" s="40"/>
      <c r="F127" s="40"/>
      <c r="G127" s="40"/>
      <c r="H127" s="40"/>
      <c r="I127" s="40"/>
      <c r="J127" s="40"/>
      <c r="K127" s="40"/>
      <c r="L127" s="40"/>
      <c r="M127" s="40"/>
      <c r="N127" s="40"/>
      <c r="O127" s="40"/>
      <c r="P127" s="40"/>
      <c r="Q127" s="40"/>
      <c r="R127" s="40"/>
      <c r="S127" s="40"/>
      <c r="T127" s="40"/>
      <c r="U127" s="40"/>
      <c r="V127" s="43"/>
      <c r="W127" s="40" t="s">
        <v>18</v>
      </c>
      <c r="X127" s="42">
        <f>(STDEVA(R109:R113))/(SQRT(COUNT(R109:R113)))</f>
        <v>2.0765937092842233</v>
      </c>
      <c r="Y127" s="42">
        <f>(STDEVA(R97:R103))/(SQRT(COUNT(R97:R103)))</f>
        <v>3.4664561718029123</v>
      </c>
      <c r="Z127" s="42">
        <f>(STDEVA(R104:R108))/(SQRT(COUNT(R104:R108)))</f>
        <v>5.593493760790845</v>
      </c>
      <c r="AA127" s="42">
        <f>(STDEVA(R90:R96))/(SQRT(COUNT(R90:R96)))</f>
        <v>3.3833025683731459</v>
      </c>
    </row>
    <row r="128" spans="1:27" x14ac:dyDescent="0.3">
      <c r="A128" s="40"/>
      <c r="B128" s="40"/>
      <c r="C128" s="40"/>
      <c r="D128" s="40"/>
      <c r="E128" s="40"/>
      <c r="F128" s="40"/>
      <c r="G128" s="40"/>
      <c r="H128" s="40"/>
      <c r="I128" s="40"/>
      <c r="J128" s="40"/>
      <c r="K128" s="40"/>
      <c r="L128" s="40"/>
      <c r="M128" s="40"/>
      <c r="N128" s="40"/>
      <c r="O128" s="40"/>
      <c r="P128" s="40"/>
      <c r="Q128" s="40"/>
      <c r="R128" s="40"/>
      <c r="S128" s="40"/>
      <c r="T128" s="40"/>
      <c r="U128" s="40"/>
      <c r="V128" s="43"/>
      <c r="W128" s="40" t="s">
        <v>19</v>
      </c>
      <c r="X128" s="42">
        <f>(STDEVA(S109:S113))/(SQRT(COUNT(S109:S113)))</f>
        <v>0.99486504274470333</v>
      </c>
      <c r="Y128" s="42">
        <f>(STDEVA(S97:S103))/(SQRT(COUNT(S97:S103)))</f>
        <v>0.78141910403147385</v>
      </c>
      <c r="Z128" s="42">
        <f>(STDEVA(S104:S108))/(SQRT(COUNT(S104:S108)))</f>
        <v>0.7408853994372081</v>
      </c>
      <c r="AA128" s="42">
        <f>(STDEVA(S90:S96))/(SQRT(COUNT(S90:S96)))</f>
        <v>0.49829041418995645</v>
      </c>
    </row>
    <row r="129" spans="1:31" x14ac:dyDescent="0.3">
      <c r="A129" s="40"/>
      <c r="B129" s="40"/>
      <c r="C129" s="40"/>
      <c r="D129" s="40"/>
      <c r="E129" s="40"/>
      <c r="F129" s="40"/>
      <c r="G129" s="40"/>
      <c r="H129" s="40"/>
      <c r="I129" s="40"/>
      <c r="J129" s="40"/>
      <c r="K129" s="40"/>
      <c r="L129" s="40"/>
      <c r="M129" s="40"/>
      <c r="N129" s="40"/>
      <c r="O129" s="40"/>
      <c r="P129" s="40"/>
      <c r="Q129" s="40"/>
      <c r="R129" s="40"/>
      <c r="S129" s="40"/>
      <c r="T129" s="40"/>
      <c r="U129" s="40"/>
      <c r="V129" s="43"/>
      <c r="W129" s="40" t="s">
        <v>20</v>
      </c>
      <c r="X129" s="42">
        <f>(STDEVA(T109:T113))/(SQRT(COUNT(T109:T113)))</f>
        <v>5.6755754522040203</v>
      </c>
      <c r="Y129" s="42">
        <f>(STDEVA(T97:T103))/(SQRT(COUNT(T97:T103)))</f>
        <v>3.4664561718029123</v>
      </c>
      <c r="Z129" s="42">
        <f>(STDEVA(T104:T108))/(SQRT(COUNT(T104:T108)))</f>
        <v>4.8868733277513829</v>
      </c>
      <c r="AA129" s="42">
        <f>(STDEVA(T90:T96))/(SQRT(COUNT(T90:T96)))</f>
        <v>1.7023071734090804</v>
      </c>
    </row>
    <row r="130" spans="1:31" x14ac:dyDescent="0.3">
      <c r="A130" s="40"/>
      <c r="B130" s="40"/>
      <c r="C130" s="40"/>
      <c r="D130" s="40"/>
      <c r="E130" s="40"/>
      <c r="F130" s="40"/>
      <c r="G130" s="40"/>
      <c r="H130" s="40"/>
      <c r="I130" s="40"/>
      <c r="J130" s="40"/>
      <c r="K130" s="40"/>
      <c r="L130" s="40"/>
      <c r="M130" s="40"/>
      <c r="N130" s="40"/>
      <c r="O130" s="40"/>
      <c r="P130" s="40"/>
      <c r="Q130" s="40"/>
      <c r="R130" s="40"/>
      <c r="S130" s="40"/>
      <c r="T130" s="40"/>
      <c r="U130" s="40"/>
      <c r="V130" s="43"/>
      <c r="W130" s="40" t="s">
        <v>21</v>
      </c>
      <c r="X130" s="42">
        <f>(STDEVA(U109:U113))/(SQRT(COUNT(U109:U113)))</f>
        <v>9.2605067263905898</v>
      </c>
      <c r="Y130" s="42">
        <f>(STDEVA(U97:U103))/(SQRT(COUNT(U97:U103)))</f>
        <v>3.3896728741249738</v>
      </c>
      <c r="Z130" s="42">
        <f>(STDEVA(U104:U108))/(SQRT(COUNT(U104:U108)))</f>
        <v>4.0039923018697072</v>
      </c>
      <c r="AA130" s="42">
        <f>(STDEVA(U90:U96))/(SQRT(COUNT(U90:U96)))</f>
        <v>2.0023284774228882</v>
      </c>
    </row>
    <row r="131" spans="1:31" x14ac:dyDescent="0.3">
      <c r="A131" s="40"/>
      <c r="B131" s="40"/>
      <c r="C131" s="40"/>
      <c r="D131" s="40"/>
      <c r="E131" s="40"/>
      <c r="F131" s="40"/>
      <c r="G131" s="40"/>
      <c r="H131" s="40"/>
      <c r="I131" s="40"/>
      <c r="J131" s="40"/>
      <c r="K131" s="40"/>
      <c r="L131" s="40"/>
      <c r="M131" s="40"/>
      <c r="N131" s="40"/>
      <c r="O131" s="40"/>
      <c r="P131" s="40"/>
      <c r="Q131" s="40"/>
      <c r="R131" s="40"/>
      <c r="S131" s="40"/>
      <c r="T131" s="40"/>
      <c r="U131" s="40"/>
      <c r="V131" s="43"/>
      <c r="W131" s="40"/>
      <c r="X131" s="40"/>
      <c r="Y131" s="40"/>
      <c r="Z131" s="40"/>
      <c r="AA131" s="40"/>
    </row>
    <row r="132" spans="1:31" x14ac:dyDescent="0.3">
      <c r="A132" s="41" t="s">
        <v>48</v>
      </c>
      <c r="B132" s="40"/>
      <c r="C132" s="40"/>
      <c r="D132" s="40"/>
      <c r="E132" s="40"/>
      <c r="F132" s="40"/>
      <c r="G132" s="40"/>
      <c r="H132" s="40"/>
      <c r="I132" s="40"/>
      <c r="J132" s="40"/>
      <c r="K132" s="40"/>
      <c r="L132" s="40"/>
      <c r="M132" s="40"/>
      <c r="N132" s="40"/>
      <c r="O132" s="40"/>
      <c r="P132" s="40"/>
      <c r="Q132" s="40"/>
      <c r="R132" s="40"/>
      <c r="S132" s="40"/>
      <c r="T132" s="40"/>
      <c r="U132" s="40"/>
      <c r="V132" s="43"/>
      <c r="W132" s="40"/>
      <c r="X132" s="42"/>
      <c r="Y132" s="42"/>
      <c r="Z132" s="42"/>
      <c r="AA132" s="42"/>
      <c r="AC132" s="40"/>
      <c r="AD132" s="69" t="s">
        <v>105</v>
      </c>
      <c r="AE132" s="69"/>
    </row>
    <row r="133" spans="1:31" x14ac:dyDescent="0.3">
      <c r="A133" s="40" t="s">
        <v>1</v>
      </c>
      <c r="B133" s="40" t="s">
        <v>2</v>
      </c>
      <c r="C133" s="40" t="s">
        <v>3</v>
      </c>
      <c r="D133" s="40" t="s">
        <v>4</v>
      </c>
      <c r="E133" s="40" t="s">
        <v>5</v>
      </c>
      <c r="F133" s="40" t="s">
        <v>6</v>
      </c>
      <c r="G133" s="40" t="s">
        <v>7</v>
      </c>
      <c r="H133" s="40" t="s">
        <v>8</v>
      </c>
      <c r="I133" s="40" t="s">
        <v>9</v>
      </c>
      <c r="J133" s="40" t="s">
        <v>10</v>
      </c>
      <c r="K133" s="40" t="s">
        <v>11</v>
      </c>
      <c r="L133" s="40" t="s">
        <v>12</v>
      </c>
      <c r="M133" s="40" t="s">
        <v>13</v>
      </c>
      <c r="N133" s="40" t="s">
        <v>14</v>
      </c>
      <c r="O133" s="40" t="s">
        <v>15</v>
      </c>
      <c r="P133" s="40" t="s">
        <v>16</v>
      </c>
      <c r="Q133" s="46" t="s">
        <v>17</v>
      </c>
      <c r="R133" s="46" t="s">
        <v>18</v>
      </c>
      <c r="S133" s="46" t="s">
        <v>19</v>
      </c>
      <c r="T133" s="46" t="s">
        <v>20</v>
      </c>
      <c r="U133" s="46" t="s">
        <v>21</v>
      </c>
      <c r="V133" s="43"/>
      <c r="W133" s="41" t="s">
        <v>55</v>
      </c>
      <c r="X133" s="42" t="s">
        <v>56</v>
      </c>
      <c r="Y133" s="42" t="s">
        <v>57</v>
      </c>
      <c r="Z133" s="42" t="s">
        <v>58</v>
      </c>
      <c r="AA133" s="42" t="s">
        <v>59</v>
      </c>
      <c r="AC133" s="40"/>
      <c r="AD133" s="54" t="s">
        <v>103</v>
      </c>
      <c r="AE133" s="55" t="s">
        <v>104</v>
      </c>
    </row>
    <row r="134" spans="1:31" x14ac:dyDescent="0.3">
      <c r="A134" s="40" t="s">
        <v>22</v>
      </c>
      <c r="B134" s="42">
        <v>381.30220799999995</v>
      </c>
      <c r="C134" s="42">
        <v>287.46965333333333</v>
      </c>
      <c r="D134" s="42">
        <v>766.9957119999998</v>
      </c>
      <c r="E134" s="42">
        <v>712.50726399999996</v>
      </c>
      <c r="F134" s="42">
        <v>411.84640000000002</v>
      </c>
      <c r="G134" s="42">
        <v>434.48712533333327</v>
      </c>
      <c r="H134" s="42">
        <v>677.50681600000007</v>
      </c>
      <c r="I134" s="42">
        <v>647.64253866666661</v>
      </c>
      <c r="J134" s="42">
        <v>499.04004266666664</v>
      </c>
      <c r="K134" s="42">
        <v>194.724096</v>
      </c>
      <c r="L134" s="42">
        <v>647.76379733333329</v>
      </c>
      <c r="M134" s="42">
        <v>578.96682666666652</v>
      </c>
      <c r="N134" s="42">
        <v>454.59874133333335</v>
      </c>
      <c r="O134" s="42">
        <v>360.87445333333335</v>
      </c>
      <c r="P134" s="40">
        <v>545.89785599999993</v>
      </c>
      <c r="Q134" s="42">
        <v>210.15859199999994</v>
      </c>
      <c r="R134" s="42"/>
      <c r="S134" s="42">
        <v>354.33947733333332</v>
      </c>
      <c r="T134" s="42">
        <v>233.60265600000002</v>
      </c>
      <c r="U134" s="42">
        <v>166.94286933333333</v>
      </c>
      <c r="V134" s="43"/>
      <c r="W134" s="40" t="s">
        <v>2</v>
      </c>
      <c r="X134" s="42">
        <f>AVERAGE(B153:B157)</f>
        <v>276.31385599999999</v>
      </c>
      <c r="Y134" s="42">
        <f>AVERAGE(B141:B147)</f>
        <v>342.37508266666657</v>
      </c>
      <c r="Z134" s="42">
        <f>AVERAGE(B148:B152)</f>
        <v>391.8032085333333</v>
      </c>
      <c r="AA134" s="42">
        <f>AVERAGE(B134:B140)</f>
        <v>344.75014399999992</v>
      </c>
      <c r="AC134" s="40" t="s">
        <v>2</v>
      </c>
      <c r="AD134" s="40">
        <f>(X134/Z134)-1</f>
        <v>-0.29476367221609379</v>
      </c>
      <c r="AE134" s="40">
        <f>(Y134/AA134)-1</f>
        <v>-6.8892250653660447E-3</v>
      </c>
    </row>
    <row r="135" spans="1:31" x14ac:dyDescent="0.3">
      <c r="A135" s="40" t="s">
        <v>23</v>
      </c>
      <c r="B135" s="42">
        <v>308.079296</v>
      </c>
      <c r="C135" s="42">
        <v>484.49766399999999</v>
      </c>
      <c r="D135" s="42">
        <v>614.83340799999996</v>
      </c>
      <c r="E135" s="42">
        <v>589.24782933333324</v>
      </c>
      <c r="F135" s="42">
        <v>711.93561599999998</v>
      </c>
      <c r="G135" s="42">
        <v>284.85393066666671</v>
      </c>
      <c r="H135" s="42">
        <v>786.74355199999991</v>
      </c>
      <c r="I135" s="42">
        <v>796.6607786666666</v>
      </c>
      <c r="J135" s="42">
        <v>539.80893866666656</v>
      </c>
      <c r="K135" s="42">
        <v>173.78099199999997</v>
      </c>
      <c r="L135" s="42">
        <v>767.83586133333324</v>
      </c>
      <c r="M135" s="42">
        <v>562.41501866666658</v>
      </c>
      <c r="N135" s="42">
        <v>434.65169066666658</v>
      </c>
      <c r="O135" s="42">
        <v>387.43876266666661</v>
      </c>
      <c r="P135" s="40">
        <v>530.307456</v>
      </c>
      <c r="Q135" s="42">
        <v>224.25491199999996</v>
      </c>
      <c r="R135" s="42">
        <v>105.65094400000001</v>
      </c>
      <c r="S135" s="42">
        <v>261.74549333333334</v>
      </c>
      <c r="T135" s="42">
        <v>155.65715199999997</v>
      </c>
      <c r="U135" s="42">
        <v>177.91244799999998</v>
      </c>
      <c r="V135" s="43"/>
      <c r="W135" s="40" t="s">
        <v>3</v>
      </c>
      <c r="X135" s="42">
        <f>AVERAGE(C153:C157)</f>
        <v>325.51715839999997</v>
      </c>
      <c r="Y135" s="42">
        <f>AVERAGE(C141:C147)</f>
        <v>502.51942400000001</v>
      </c>
      <c r="Z135" s="42">
        <f>AVERAGE(C148:C152)</f>
        <v>514.78548053333327</v>
      </c>
      <c r="AA135" s="42">
        <f>AVERAGE(C134:C139)</f>
        <v>384.82737066666664</v>
      </c>
      <c r="AC135" s="40" t="s">
        <v>3</v>
      </c>
      <c r="AD135" s="40">
        <f>(X135/Z135)-1</f>
        <v>-0.36766445304021711</v>
      </c>
      <c r="AE135" s="40">
        <f t="shared" ref="AE135:AE153" si="6">(Y135/AA135)-1</f>
        <v>0.30583077583448959</v>
      </c>
    </row>
    <row r="136" spans="1:31" x14ac:dyDescent="0.3">
      <c r="A136" s="40" t="s">
        <v>24</v>
      </c>
      <c r="B136" s="42">
        <v>368.7476053333333</v>
      </c>
      <c r="C136" s="42">
        <v>319.35202133333325</v>
      </c>
      <c r="D136" s="42">
        <v>628.63091199999985</v>
      </c>
      <c r="E136" s="42">
        <v>635.32612266666661</v>
      </c>
      <c r="F136" s="42">
        <v>655.65427199999999</v>
      </c>
      <c r="G136" s="42">
        <v>343.93288533333333</v>
      </c>
      <c r="H136" s="42">
        <v>545.59470933333318</v>
      </c>
      <c r="I136" s="42">
        <v>672.41395199999999</v>
      </c>
      <c r="J136" s="42">
        <v>411.62120533333325</v>
      </c>
      <c r="K136" s="42">
        <v>95.101439999999982</v>
      </c>
      <c r="L136" s="42">
        <v>681.00599466666654</v>
      </c>
      <c r="M136" s="42"/>
      <c r="N136" s="42">
        <v>393.09461333333331</v>
      </c>
      <c r="O136" s="42">
        <v>401.30555733333324</v>
      </c>
      <c r="P136" s="40">
        <v>495.7573973333333</v>
      </c>
      <c r="Q136" s="42">
        <v>225.41336533333333</v>
      </c>
      <c r="R136" s="42"/>
      <c r="S136" s="42">
        <v>724.65478399999995</v>
      </c>
      <c r="T136" s="42">
        <v>160.78682666666666</v>
      </c>
      <c r="U136" s="42">
        <v>203.16023466666664</v>
      </c>
      <c r="V136" s="43"/>
      <c r="W136" s="40" t="s">
        <v>4</v>
      </c>
      <c r="X136" s="42">
        <f>AVERAGE(D153:D157)</f>
        <v>672.28229973333328</v>
      </c>
      <c r="Y136" s="42">
        <f>AVERAGE(D141:D147)</f>
        <v>599.14402133333328</v>
      </c>
      <c r="Z136" s="42">
        <f>AVERAGE(D148:D152)</f>
        <v>728.56364373333327</v>
      </c>
      <c r="AA136" s="42">
        <f>AVERAGE(D134:D140)</f>
        <v>687.91155199999992</v>
      </c>
      <c r="AC136" s="40" t="s">
        <v>4</v>
      </c>
      <c r="AD136" s="40">
        <f t="shared" ref="AD136:AD153" si="7">(X136/Z136)-1</f>
        <v>-7.7249728948319496E-2</v>
      </c>
      <c r="AE136" s="40">
        <f t="shared" si="6"/>
        <v>-0.1290391626780919</v>
      </c>
    </row>
    <row r="137" spans="1:31" x14ac:dyDescent="0.3">
      <c r="A137" s="40" t="s">
        <v>25</v>
      </c>
      <c r="B137" s="42">
        <v>402.64373333333322</v>
      </c>
      <c r="C137" s="42">
        <v>235.0339413333333</v>
      </c>
      <c r="D137" s="42">
        <v>505.53604266666673</v>
      </c>
      <c r="E137" s="42">
        <v>656.33851733333336</v>
      </c>
      <c r="F137" s="42">
        <v>665.62346666666667</v>
      </c>
      <c r="G137" s="42">
        <v>293.60187733333333</v>
      </c>
      <c r="H137" s="42">
        <v>693.0798933333333</v>
      </c>
      <c r="I137" s="42">
        <v>753.302144</v>
      </c>
      <c r="J137" s="42">
        <v>437.68315733333327</v>
      </c>
      <c r="K137" s="42">
        <v>74.522111999999993</v>
      </c>
      <c r="L137" s="42">
        <v>737.35662933333322</v>
      </c>
      <c r="M137" s="42">
        <v>187.22338133333332</v>
      </c>
      <c r="N137" s="42">
        <v>321.80317866666667</v>
      </c>
      <c r="O137" s="42">
        <v>364.93661866666656</v>
      </c>
      <c r="P137" s="40">
        <v>392.45367466666664</v>
      </c>
      <c r="Q137" s="42">
        <v>403.45573333333334</v>
      </c>
      <c r="R137" s="42">
        <v>26.692063999999998</v>
      </c>
      <c r="S137" s="42"/>
      <c r="T137" s="42">
        <v>136.30340266666664</v>
      </c>
      <c r="U137" s="42">
        <v>324.10276266666665</v>
      </c>
      <c r="V137" s="43"/>
      <c r="W137" s="40" t="s">
        <v>5</v>
      </c>
      <c r="X137" s="42">
        <f>AVERAGE(E153:E157)</f>
        <v>592.48543573333325</v>
      </c>
      <c r="Y137" s="42">
        <f>AVERAGE(E141:E147)</f>
        <v>562.661248</v>
      </c>
      <c r="Z137" s="42">
        <f>AVERAGE(E148:E152)</f>
        <v>706.41141759999994</v>
      </c>
      <c r="AA137" s="42">
        <f>AVERAGE(E134:E140)</f>
        <v>650.79278933333342</v>
      </c>
      <c r="AC137" s="40" t="s">
        <v>5</v>
      </c>
      <c r="AD137" s="40">
        <f t="shared" si="7"/>
        <v>-0.1612742645832721</v>
      </c>
      <c r="AE137" s="40">
        <f t="shared" si="6"/>
        <v>-0.1354218159417756</v>
      </c>
    </row>
    <row r="138" spans="1:31" x14ac:dyDescent="0.3">
      <c r="A138" s="40" t="s">
        <v>26</v>
      </c>
      <c r="B138" s="42">
        <v>329.88853333333327</v>
      </c>
      <c r="C138" s="42">
        <v>452.34679466666665</v>
      </c>
      <c r="D138" s="42">
        <v>788.25928533333331</v>
      </c>
      <c r="E138" s="42">
        <v>646.87167999999997</v>
      </c>
      <c r="F138" s="42">
        <v>681.53433599999994</v>
      </c>
      <c r="G138" s="42">
        <v>460.57506133333328</v>
      </c>
      <c r="H138" s="42">
        <v>794.60804266666651</v>
      </c>
      <c r="I138" s="42">
        <v>748.32187733333342</v>
      </c>
      <c r="J138" s="42">
        <v>561.55754666666655</v>
      </c>
      <c r="K138" s="42">
        <v>294.82312533333339</v>
      </c>
      <c r="L138" s="42">
        <v>635.11825066666665</v>
      </c>
      <c r="M138" s="42">
        <v>313.15050666666667</v>
      </c>
      <c r="N138" s="42">
        <v>391.34502400000002</v>
      </c>
      <c r="O138" s="42">
        <v>407.08266666666657</v>
      </c>
      <c r="P138" s="40">
        <v>575.44166399999995</v>
      </c>
      <c r="Q138" s="42">
        <v>382.28093866666666</v>
      </c>
      <c r="R138" s="42">
        <v>194.50539733333332</v>
      </c>
      <c r="S138" s="42">
        <v>403.73939200000001</v>
      </c>
      <c r="T138" s="42">
        <v>192.69517866666666</v>
      </c>
      <c r="U138" s="42">
        <v>276.52822399999997</v>
      </c>
      <c r="V138" s="43"/>
      <c r="W138" s="40" t="s">
        <v>6</v>
      </c>
      <c r="X138" s="42">
        <f>AVERAGE(F153:F157)</f>
        <v>662.13156351999999</v>
      </c>
      <c r="Y138" s="42">
        <f>AVERAGE(F141:F147)</f>
        <v>692.48968533333311</v>
      </c>
      <c r="Z138" s="42">
        <f>AVERAGE(F148:F152)</f>
        <v>739.79046399999993</v>
      </c>
      <c r="AA138" s="42">
        <f>AVERAGE(F134:F140)</f>
        <v>693.3100373333333</v>
      </c>
      <c r="AC138" s="40" t="s">
        <v>6</v>
      </c>
      <c r="AD138" s="40">
        <f t="shared" si="7"/>
        <v>-0.10497418425766558</v>
      </c>
      <c r="AE138" s="40">
        <f t="shared" si="6"/>
        <v>-1.1832397568560804E-3</v>
      </c>
    </row>
    <row r="139" spans="1:31" x14ac:dyDescent="0.3">
      <c r="A139" s="40" t="s">
        <v>27</v>
      </c>
      <c r="B139" s="42">
        <v>295.4250879999999</v>
      </c>
      <c r="C139" s="42">
        <v>530.26414933333319</v>
      </c>
      <c r="D139" s="42">
        <v>794.61670399999991</v>
      </c>
      <c r="E139" s="42">
        <v>495.31566933333335</v>
      </c>
      <c r="F139" s="42">
        <v>1017.3775359999997</v>
      </c>
      <c r="G139" s="42">
        <v>401.45280000000002</v>
      </c>
      <c r="H139" s="42">
        <v>734.39445333333333</v>
      </c>
      <c r="I139" s="42">
        <v>819.03300266666656</v>
      </c>
      <c r="J139" s="42">
        <v>634.52061866666656</v>
      </c>
      <c r="K139" s="42">
        <v>80.93149866666667</v>
      </c>
      <c r="L139" s="42">
        <v>622.49002666666661</v>
      </c>
      <c r="M139" s="42">
        <v>616.27985066666656</v>
      </c>
      <c r="N139" s="42">
        <v>483.84806399999991</v>
      </c>
      <c r="O139" s="42">
        <v>591.68166399999996</v>
      </c>
      <c r="P139" s="40">
        <v>574.99127466666653</v>
      </c>
      <c r="Q139" s="42">
        <v>183.04645333333332</v>
      </c>
      <c r="R139" s="42">
        <v>49.107594666666664</v>
      </c>
      <c r="S139" s="42">
        <v>675.09463466666659</v>
      </c>
      <c r="T139" s="42">
        <v>247.20094933333331</v>
      </c>
      <c r="U139" s="42">
        <v>209.93123200000005</v>
      </c>
      <c r="V139" s="43"/>
      <c r="W139" s="40" t="s">
        <v>7</v>
      </c>
      <c r="X139" s="42">
        <f>AVERAGE(G153:G157)</f>
        <v>328.51224746666662</v>
      </c>
      <c r="Y139" s="42">
        <f>AVERAGE(G141:G147)</f>
        <v>382.03285333333326</v>
      </c>
      <c r="Z139" s="42">
        <f>AVERAGE(G148:G152)</f>
        <v>389.7166933333333</v>
      </c>
      <c r="AA139" s="42">
        <f>AVERAGE(G134:G140)</f>
        <v>384.65228799999994</v>
      </c>
      <c r="AC139" s="40" t="s">
        <v>7</v>
      </c>
      <c r="AD139" s="40">
        <f t="shared" si="7"/>
        <v>-0.15704856095121689</v>
      </c>
      <c r="AE139" s="40">
        <f t="shared" si="6"/>
        <v>-6.8098767338325983E-3</v>
      </c>
    </row>
    <row r="140" spans="1:31" x14ac:dyDescent="0.3">
      <c r="A140" s="40" t="s">
        <v>28</v>
      </c>
      <c r="B140" s="42">
        <v>327.16454399999998</v>
      </c>
      <c r="C140" s="40"/>
      <c r="D140" s="42">
        <v>716.50879999999984</v>
      </c>
      <c r="E140" s="42">
        <v>819.94244266666669</v>
      </c>
      <c r="F140" s="42">
        <v>709.19863466666652</v>
      </c>
      <c r="G140" s="42">
        <v>473.66233599999998</v>
      </c>
      <c r="H140" s="42">
        <v>666.76676266666652</v>
      </c>
      <c r="I140" s="42">
        <v>863.56091733333346</v>
      </c>
      <c r="J140" s="42">
        <v>646.36066133333316</v>
      </c>
      <c r="K140" s="42">
        <v>409.89759999999995</v>
      </c>
      <c r="L140" s="42">
        <v>712.8970240000001</v>
      </c>
      <c r="M140" s="42">
        <v>611.55076266666651</v>
      </c>
      <c r="N140" s="42">
        <v>631.8789119999999</v>
      </c>
      <c r="O140" s="42">
        <v>690.39487999999994</v>
      </c>
      <c r="P140" s="40">
        <v>524.72089599999993</v>
      </c>
      <c r="Q140" s="42">
        <v>346.70884266666656</v>
      </c>
      <c r="R140" s="42">
        <v>62.378922666666654</v>
      </c>
      <c r="S140" s="42">
        <v>783.32665599999996</v>
      </c>
      <c r="T140" s="42">
        <v>339.88587733333333</v>
      </c>
      <c r="U140" s="42">
        <v>347.79583999999994</v>
      </c>
      <c r="V140" s="43"/>
      <c r="W140" s="40" t="s">
        <v>8</v>
      </c>
      <c r="X140" s="42">
        <f>AVERAGE(H153:H157)</f>
        <v>633.94030933333329</v>
      </c>
      <c r="Y140" s="42">
        <f>AVERAGE(H141:H147)</f>
        <v>619.93122133333316</v>
      </c>
      <c r="Z140" s="42">
        <f>AVERAGE(H148:H152)</f>
        <v>718.19256319999988</v>
      </c>
      <c r="AA140" s="42">
        <f>AVERAGE(H134:H140)</f>
        <v>699.81346133333318</v>
      </c>
      <c r="AC140" s="40" t="s">
        <v>8</v>
      </c>
      <c r="AD140" s="40">
        <f t="shared" si="7"/>
        <v>-0.11731150973113647</v>
      </c>
      <c r="AE140" s="40">
        <f t="shared" si="6"/>
        <v>-0.11414790428266819</v>
      </c>
    </row>
    <row r="141" spans="1:31" x14ac:dyDescent="0.3">
      <c r="A141" s="40" t="s">
        <v>29</v>
      </c>
      <c r="B141" s="42">
        <v>390.99857066666664</v>
      </c>
      <c r="C141" s="42">
        <v>345.84703999999999</v>
      </c>
      <c r="D141" s="42">
        <v>688.07364266666661</v>
      </c>
      <c r="E141" s="42">
        <v>580.31799466666655</v>
      </c>
      <c r="F141" s="42">
        <v>767.73192533333327</v>
      </c>
      <c r="G141" s="42">
        <v>426.4927146666667</v>
      </c>
      <c r="H141" s="42">
        <v>574.30702933333328</v>
      </c>
      <c r="I141" s="42">
        <v>589.38641066666662</v>
      </c>
      <c r="J141" s="42">
        <v>514.44855466666661</v>
      </c>
      <c r="K141" s="42">
        <v>178.86519466666661</v>
      </c>
      <c r="L141" s="42">
        <v>673.70449066666663</v>
      </c>
      <c r="M141" s="42">
        <v>317.13471999999996</v>
      </c>
      <c r="N141" s="42">
        <v>462.61913599999991</v>
      </c>
      <c r="O141" s="42">
        <v>407.86218666666667</v>
      </c>
      <c r="P141" s="40">
        <v>553.80565333333323</v>
      </c>
      <c r="Q141" s="42">
        <v>482.32799999999997</v>
      </c>
      <c r="R141" s="42">
        <v>72.986890666666653</v>
      </c>
      <c r="S141" s="42">
        <v>273.96663466666666</v>
      </c>
      <c r="T141" s="42">
        <v>168.69895466666665</v>
      </c>
      <c r="U141" s="42">
        <v>153.59358933333334</v>
      </c>
      <c r="V141" s="43"/>
      <c r="W141" s="40" t="s">
        <v>9</v>
      </c>
      <c r="X141" s="42">
        <f>AVERAGE(I153:I157)</f>
        <v>757.18935039999997</v>
      </c>
      <c r="Y141" s="42">
        <f>AVERAGE(I141:I147)</f>
        <v>643.39477333333332</v>
      </c>
      <c r="Z141" s="42">
        <f>AVERAGE(I148:I152)</f>
        <v>778.36804266666661</v>
      </c>
      <c r="AA141" s="42">
        <f>AVERAGE(I134:I140)</f>
        <v>757.2764586666666</v>
      </c>
      <c r="AC141" s="40" t="s">
        <v>9</v>
      </c>
      <c r="AD141" s="40">
        <f t="shared" si="7"/>
        <v>-2.7209097889102751E-2</v>
      </c>
      <c r="AE141" s="40">
        <f t="shared" si="6"/>
        <v>-0.15038323723128044</v>
      </c>
    </row>
    <row r="142" spans="1:31" x14ac:dyDescent="0.3">
      <c r="A142" s="40" t="s">
        <v>30</v>
      </c>
      <c r="B142" s="42">
        <v>351.69343999999995</v>
      </c>
      <c r="C142" s="42">
        <v>472.35447466666665</v>
      </c>
      <c r="D142" s="42">
        <v>448.04211199999997</v>
      </c>
      <c r="E142" s="42">
        <v>786.37111466666659</v>
      </c>
      <c r="F142" s="42">
        <v>1036.086016</v>
      </c>
      <c r="G142" s="42">
        <v>345.40531199999998</v>
      </c>
      <c r="H142" s="42">
        <v>781.3648639999999</v>
      </c>
      <c r="I142" s="42">
        <v>798.43635199999994</v>
      </c>
      <c r="J142" s="42">
        <v>680.60757333333322</v>
      </c>
      <c r="K142" s="42">
        <v>285.01849599999991</v>
      </c>
      <c r="L142" s="42">
        <v>636.3914666666667</v>
      </c>
      <c r="M142" s="42">
        <v>463.06086400000015</v>
      </c>
      <c r="N142" s="42">
        <v>397.00953599999997</v>
      </c>
      <c r="O142" s="42">
        <v>336.45815466666659</v>
      </c>
      <c r="P142" s="40">
        <v>453.54205866666661</v>
      </c>
      <c r="Q142" s="42">
        <v>298.15124266666663</v>
      </c>
      <c r="R142" s="42">
        <v>25.808608</v>
      </c>
      <c r="S142" s="42">
        <v>436.21939199999997</v>
      </c>
      <c r="T142" s="42">
        <v>283.98346666666669</v>
      </c>
      <c r="U142" s="42">
        <v>68.285951999999995</v>
      </c>
      <c r="V142" s="43"/>
      <c r="W142" s="40" t="s">
        <v>10</v>
      </c>
      <c r="X142" s="42">
        <f>AVERAGE(J153:J157)</f>
        <v>442.56468479999995</v>
      </c>
      <c r="Y142" s="42">
        <f>AVERAGE(J141:J147)</f>
        <v>429.14926933333328</v>
      </c>
      <c r="Z142" s="42">
        <f>AVERAGE(J148:J152)</f>
        <v>578.23754239999994</v>
      </c>
      <c r="AA142" s="42">
        <f>AVERAGE(J134:J140)</f>
        <v>532.94173866666654</v>
      </c>
      <c r="AC142" s="40" t="s">
        <v>10</v>
      </c>
      <c r="AD142" s="40">
        <f t="shared" si="7"/>
        <v>-0.23463170003954414</v>
      </c>
      <c r="AE142" s="40">
        <f t="shared" si="6"/>
        <v>-0.19475387608597727</v>
      </c>
    </row>
    <row r="143" spans="1:31" x14ac:dyDescent="0.3">
      <c r="A143" s="40" t="s">
        <v>31</v>
      </c>
      <c r="B143" s="42">
        <v>310.91588266666662</v>
      </c>
      <c r="C143" s="42">
        <v>621.70184533333327</v>
      </c>
      <c r="D143" s="42">
        <v>600.62016000000006</v>
      </c>
      <c r="E143" s="42">
        <v>226.58914133333332</v>
      </c>
      <c r="F143" s="42">
        <v>573.1290879999998</v>
      </c>
      <c r="G143" s="42">
        <v>313.43633066666666</v>
      </c>
      <c r="H143" s="42">
        <v>461.58843733333316</v>
      </c>
      <c r="I143" s="42">
        <v>498.36445866666674</v>
      </c>
      <c r="J143" s="42">
        <v>440.82722133333317</v>
      </c>
      <c r="K143" s="42"/>
      <c r="L143" s="42">
        <v>596.66193066666654</v>
      </c>
      <c r="M143" s="42">
        <v>289.01137066666661</v>
      </c>
      <c r="N143" s="42">
        <v>367.91611733333332</v>
      </c>
      <c r="O143" s="42">
        <v>255.02429866666665</v>
      </c>
      <c r="P143" s="40">
        <v>434.05405866666661</v>
      </c>
      <c r="Q143" s="42">
        <v>353.90857599999998</v>
      </c>
      <c r="R143" s="42">
        <v>11.199104</v>
      </c>
      <c r="S143" s="42">
        <v>351.54186666666658</v>
      </c>
      <c r="T143" s="42">
        <v>164.00234666666665</v>
      </c>
      <c r="U143" s="42">
        <v>77.111850666666669</v>
      </c>
      <c r="V143" s="43"/>
      <c r="W143" s="40" t="s">
        <v>11</v>
      </c>
      <c r="X143" s="42">
        <f>AVERAGE(K153:K157)</f>
        <v>201.95111253333329</v>
      </c>
      <c r="Y143" s="42">
        <f>AVERAGE(K141:K147)</f>
        <v>248.33774933333333</v>
      </c>
      <c r="Z143" s="42">
        <f>AVERAGE(K148:K152)</f>
        <v>194.88346453333332</v>
      </c>
      <c r="AA143" s="42">
        <f>AVERAGE(K134:K140)</f>
        <v>189.11155199999999</v>
      </c>
      <c r="AC143" s="40" t="s">
        <v>11</v>
      </c>
      <c r="AD143" s="40">
        <f t="shared" si="7"/>
        <v>3.6266021937387594E-2</v>
      </c>
      <c r="AE143" s="40">
        <f t="shared" si="6"/>
        <v>0.31318127690757547</v>
      </c>
    </row>
    <row r="144" spans="1:31" x14ac:dyDescent="0.3">
      <c r="A144" s="40" t="s">
        <v>32</v>
      </c>
      <c r="B144" s="42">
        <v>388.85489066666662</v>
      </c>
      <c r="C144" s="42">
        <v>509.28639999999996</v>
      </c>
      <c r="D144" s="42">
        <v>690.58542933333331</v>
      </c>
      <c r="E144" s="42">
        <v>705.00654933333328</v>
      </c>
      <c r="F144" s="42">
        <v>692.85469866666654</v>
      </c>
      <c r="G144" s="42">
        <v>417.19910399999992</v>
      </c>
      <c r="H144" s="42">
        <v>720.38907733333326</v>
      </c>
      <c r="I144" s="42">
        <v>648.34410666666668</v>
      </c>
      <c r="J144" s="42">
        <v>414.60936533333336</v>
      </c>
      <c r="K144" s="42">
        <v>217.48607999999999</v>
      </c>
      <c r="L144" s="42">
        <v>589.64625066666656</v>
      </c>
      <c r="M144" s="42">
        <v>260.50692266666658</v>
      </c>
      <c r="N144" s="42">
        <v>273.47293866666666</v>
      </c>
      <c r="O144" s="42">
        <v>489.25273600000003</v>
      </c>
      <c r="P144" s="40">
        <v>570.30549333333329</v>
      </c>
      <c r="Q144" s="42">
        <v>120.36005333333333</v>
      </c>
      <c r="R144" s="42">
        <v>170.90542933333333</v>
      </c>
      <c r="S144" s="42">
        <v>362.52443733333337</v>
      </c>
      <c r="T144" s="42">
        <v>206.93874133333333</v>
      </c>
      <c r="U144" s="42">
        <v>150.88908799999996</v>
      </c>
      <c r="V144" s="43"/>
      <c r="W144" s="40" t="s">
        <v>12</v>
      </c>
      <c r="X144" s="42">
        <f>AVERAGE(L153:L157)</f>
        <v>656.28135253333323</v>
      </c>
      <c r="Y144" s="42">
        <f>AVERAGE(L141:L147)</f>
        <v>611.076864</v>
      </c>
      <c r="Z144" s="42">
        <f>AVERAGE(L148:L152)</f>
        <v>724.6643114666665</v>
      </c>
      <c r="AA144" s="42">
        <f>AVERAGE(L134:L140)</f>
        <v>686.35251199999982</v>
      </c>
      <c r="AC144" s="40" t="s">
        <v>12</v>
      </c>
      <c r="AD144" s="40">
        <f t="shared" si="7"/>
        <v>-9.4365015430291077E-2</v>
      </c>
      <c r="AE144" s="40">
        <f t="shared" si="6"/>
        <v>-0.10967490711245453</v>
      </c>
    </row>
    <row r="145" spans="1:31" x14ac:dyDescent="0.3">
      <c r="A145" s="40" t="s">
        <v>33</v>
      </c>
      <c r="B145" s="42">
        <v>365.58621866666664</v>
      </c>
      <c r="C145" s="42">
        <v>576.38574933333337</v>
      </c>
      <c r="D145" s="42">
        <v>758.29973333333339</v>
      </c>
      <c r="E145" s="42">
        <v>588.23445333333325</v>
      </c>
      <c r="F145" s="42">
        <v>711.58916266666654</v>
      </c>
      <c r="G145" s="42">
        <v>447.21062399999994</v>
      </c>
      <c r="H145" s="42">
        <v>699.51526399999989</v>
      </c>
      <c r="I145" s="42">
        <v>763.57448533333331</v>
      </c>
      <c r="J145" s="42">
        <v>493.80859733333335</v>
      </c>
      <c r="K145" s="42">
        <v>168.14246399999999</v>
      </c>
      <c r="L145" s="42">
        <v>623.40812799999992</v>
      </c>
      <c r="M145" s="42">
        <v>503.01559466666657</v>
      </c>
      <c r="N145" s="42">
        <v>287.14918399999999</v>
      </c>
      <c r="O145" s="42">
        <v>393.12059733333325</v>
      </c>
      <c r="P145" s="40">
        <v>600.07449599999995</v>
      </c>
      <c r="Q145" s="42">
        <v>123.25293866666664</v>
      </c>
      <c r="R145" s="42">
        <v>61.419679999999993</v>
      </c>
      <c r="S145" s="42">
        <v>371.70111999999995</v>
      </c>
      <c r="T145" s="42">
        <v>176.49848533333335</v>
      </c>
      <c r="U145" s="42">
        <v>49.603455999999994</v>
      </c>
      <c r="V145" s="43"/>
      <c r="W145" s="40" t="s">
        <v>13</v>
      </c>
      <c r="X145" s="42">
        <f>AVERAGE(M153:M157)</f>
        <v>376.69004799999993</v>
      </c>
      <c r="Y145" s="42">
        <f>AVERAGE(M141:M147)</f>
        <v>365.56518399999999</v>
      </c>
      <c r="Z145" s="42">
        <f>AVERAGE(M148:M152)</f>
        <v>396.6613504</v>
      </c>
      <c r="AA145" s="42">
        <f>AVERAGE(M134:M140)</f>
        <v>478.26439111111102</v>
      </c>
      <c r="AC145" s="40" t="s">
        <v>13</v>
      </c>
      <c r="AD145" s="40">
        <f t="shared" si="7"/>
        <v>-5.0348495964783746E-2</v>
      </c>
      <c r="AE145" s="40">
        <f t="shared" si="6"/>
        <v>-0.23564206159962386</v>
      </c>
    </row>
    <row r="146" spans="1:31" x14ac:dyDescent="0.3">
      <c r="A146" s="40" t="s">
        <v>34</v>
      </c>
      <c r="B146" s="42">
        <v>330.65506133333332</v>
      </c>
      <c r="C146" s="42">
        <v>513.12337066666657</v>
      </c>
      <c r="D146" s="42">
        <v>417.59752533333324</v>
      </c>
      <c r="E146" s="42">
        <v>586.25100799999996</v>
      </c>
      <c r="F146" s="42">
        <v>545.43014399999993</v>
      </c>
      <c r="G146" s="42">
        <v>392.51430399999998</v>
      </c>
      <c r="H146" s="42">
        <v>643.93548799999985</v>
      </c>
      <c r="I146" s="42">
        <v>754.41079466666656</v>
      </c>
      <c r="J146" s="42">
        <v>202.24213333333336</v>
      </c>
      <c r="K146" s="42">
        <v>351.31234133333328</v>
      </c>
      <c r="L146" s="42">
        <v>682.91148799999996</v>
      </c>
      <c r="M146" s="42">
        <v>337.80066133333327</v>
      </c>
      <c r="N146" s="42">
        <v>118.18389333333334</v>
      </c>
      <c r="O146" s="42">
        <v>340.85811200000001</v>
      </c>
      <c r="P146" s="40">
        <v>351.54619733333323</v>
      </c>
      <c r="Q146" s="42">
        <v>313.9603413333333</v>
      </c>
      <c r="R146" s="42">
        <v>192.03908266666664</v>
      </c>
      <c r="S146" s="42">
        <v>409.51650133333334</v>
      </c>
      <c r="T146" s="42">
        <v>241.38702933333329</v>
      </c>
      <c r="U146" s="42">
        <v>169.14717866666666</v>
      </c>
      <c r="V146" s="43"/>
      <c r="W146" s="40" t="s">
        <v>14</v>
      </c>
      <c r="X146" s="42">
        <f>AVERAGE(N153:N157)</f>
        <v>366.5788074666666</v>
      </c>
      <c r="Y146" s="42">
        <f>AVERAGE(N141:N147)</f>
        <v>323.67526399999997</v>
      </c>
      <c r="Z146" s="42">
        <f>AVERAGE(N148:N152)</f>
        <v>413.02087679999994</v>
      </c>
      <c r="AA146" s="42">
        <f>AVERAGE(N134:N140)</f>
        <v>444.46003199999996</v>
      </c>
      <c r="AC146" s="40" t="s">
        <v>14</v>
      </c>
      <c r="AD146" s="40">
        <f t="shared" si="7"/>
        <v>-0.11244484708171865</v>
      </c>
      <c r="AE146" s="40">
        <f t="shared" si="6"/>
        <v>-0.27175619696665998</v>
      </c>
    </row>
    <row r="147" spans="1:31" x14ac:dyDescent="0.3">
      <c r="A147" s="40" t="s">
        <v>35</v>
      </c>
      <c r="B147" s="42">
        <v>257.92151466666667</v>
      </c>
      <c r="C147" s="42">
        <v>478.93708799999996</v>
      </c>
      <c r="D147" s="42">
        <v>590.78954666666664</v>
      </c>
      <c r="E147" s="42">
        <v>465.85847466666667</v>
      </c>
      <c r="F147" s="42">
        <v>520.60676266666655</v>
      </c>
      <c r="G147" s="42">
        <v>331.97158400000001</v>
      </c>
      <c r="H147" s="42">
        <v>458.41838933333327</v>
      </c>
      <c r="I147" s="42">
        <v>451.24680533333333</v>
      </c>
      <c r="J147" s="42">
        <v>257.50144</v>
      </c>
      <c r="K147" s="42">
        <v>289.20191999999997</v>
      </c>
      <c r="L147" s="42">
        <v>474.81429333333335</v>
      </c>
      <c r="M147" s="42">
        <v>388.4261546666666</v>
      </c>
      <c r="N147" s="42">
        <v>359.37604266666665</v>
      </c>
      <c r="O147" s="42">
        <v>257.93450666666666</v>
      </c>
      <c r="P147" s="40">
        <v>440.47210666666672</v>
      </c>
      <c r="Q147" s="42">
        <v>281.68821333333335</v>
      </c>
      <c r="R147" s="42">
        <v>65.973375999999988</v>
      </c>
      <c r="S147" s="42">
        <v>409.1570559999999</v>
      </c>
      <c r="T147" s="42">
        <v>111.367424</v>
      </c>
      <c r="U147" s="42">
        <v>104.00962133333333</v>
      </c>
      <c r="V147" s="43"/>
      <c r="W147" s="40" t="s">
        <v>15</v>
      </c>
      <c r="X147" s="42">
        <f>AVERAGE(O153:O157)</f>
        <v>461.0912768</v>
      </c>
      <c r="Y147" s="42">
        <f>AVERAGE(O141:O147)</f>
        <v>354.358656</v>
      </c>
      <c r="Z147" s="42">
        <f>AVERAGE(O148:O152)</f>
        <v>530.1896618666666</v>
      </c>
      <c r="AA147" s="42">
        <f>AVERAGE(O134:O140)</f>
        <v>457.67351466666656</v>
      </c>
      <c r="AC147" s="40" t="s">
        <v>15</v>
      </c>
      <c r="AD147" s="40">
        <f t="shared" si="7"/>
        <v>-0.13032767335256645</v>
      </c>
      <c r="AE147" s="40">
        <f t="shared" si="6"/>
        <v>-0.22573921224590199</v>
      </c>
    </row>
    <row r="148" spans="1:31" x14ac:dyDescent="0.3">
      <c r="A148" s="40" t="s">
        <v>36</v>
      </c>
      <c r="B148" s="42">
        <v>328.98342399999996</v>
      </c>
      <c r="C148" s="42">
        <v>427.2375893333334</v>
      </c>
      <c r="D148" s="42">
        <v>729.31025066666655</v>
      </c>
      <c r="E148" s="42">
        <v>741.28887466666652</v>
      </c>
      <c r="F148" s="42">
        <v>669.72027733333323</v>
      </c>
      <c r="G148" s="42">
        <v>341.96676266666657</v>
      </c>
      <c r="H148" s="42">
        <v>605.93821866666656</v>
      </c>
      <c r="I148" s="42">
        <v>718.11980799999981</v>
      </c>
      <c r="J148" s="42">
        <v>757.01785599999994</v>
      </c>
      <c r="K148" s="42">
        <v>130.07590399999998</v>
      </c>
      <c r="L148" s="42">
        <v>732.566912</v>
      </c>
      <c r="M148" s="42">
        <v>395.74498133333333</v>
      </c>
      <c r="N148" s="42">
        <v>362.97049599999991</v>
      </c>
      <c r="O148" s="42">
        <v>582.98568533333332</v>
      </c>
      <c r="P148" s="40">
        <v>588.91003733333332</v>
      </c>
      <c r="Q148" s="42">
        <v>158.20791466666665</v>
      </c>
      <c r="R148" s="42">
        <v>20.592320000000001</v>
      </c>
      <c r="S148" s="42">
        <v>513.61273599999981</v>
      </c>
      <c r="T148" s="42">
        <v>73.054015999999976</v>
      </c>
      <c r="U148" s="42">
        <v>130.8445973333333</v>
      </c>
      <c r="V148" s="43"/>
      <c r="W148" s="40" t="s">
        <v>16</v>
      </c>
      <c r="X148" s="42">
        <f>AVERAGE(P153:P157)</f>
        <v>475.09492053333327</v>
      </c>
      <c r="Y148" s="42">
        <f>AVERAGE(P142:P147)</f>
        <v>474.99906844444439</v>
      </c>
      <c r="Z148" s="42">
        <f>AVERAGE(P148:P152)</f>
        <v>586.31813333333321</v>
      </c>
      <c r="AA148" s="42">
        <f>AVERAGE(P134:P140)</f>
        <v>519.93860266666661</v>
      </c>
      <c r="AC148" s="40" t="s">
        <v>16</v>
      </c>
      <c r="AD148" s="40">
        <f t="shared" si="7"/>
        <v>-0.1896977195088172</v>
      </c>
      <c r="AE148" s="40">
        <f t="shared" si="6"/>
        <v>-8.6432386423581309E-2</v>
      </c>
    </row>
    <row r="149" spans="1:31" x14ac:dyDescent="0.3">
      <c r="A149" s="40" t="s">
        <v>37</v>
      </c>
      <c r="B149" s="42">
        <v>396.54182399999996</v>
      </c>
      <c r="C149" s="42">
        <v>658.67707733333316</v>
      </c>
      <c r="D149" s="42">
        <v>612.46886399999994</v>
      </c>
      <c r="E149" s="42">
        <v>593.64778666666666</v>
      </c>
      <c r="F149" s="42">
        <v>620.0561919999999</v>
      </c>
      <c r="G149" s="42">
        <v>374.03101866666668</v>
      </c>
      <c r="H149" s="42">
        <v>831.47933866666665</v>
      </c>
      <c r="I149" s="42">
        <v>694.17988266666669</v>
      </c>
      <c r="J149" s="42">
        <v>463.96164266666665</v>
      </c>
      <c r="K149" s="42">
        <v>189.52729600000001</v>
      </c>
      <c r="L149" s="42">
        <v>629.51436799999988</v>
      </c>
      <c r="M149" s="42">
        <v>411.69915733333335</v>
      </c>
      <c r="N149" s="42">
        <v>385.97499733333336</v>
      </c>
      <c r="O149" s="42">
        <v>523.72484266666675</v>
      </c>
      <c r="P149" s="40">
        <v>550.04663466666659</v>
      </c>
      <c r="Q149" s="42">
        <v>314.33277866666663</v>
      </c>
      <c r="R149" s="42">
        <v>113.97231999999997</v>
      </c>
      <c r="S149" s="42">
        <v>575.23379199999988</v>
      </c>
      <c r="T149" s="42">
        <v>262.27383466666663</v>
      </c>
      <c r="U149" s="42">
        <v>156.40202666666667</v>
      </c>
      <c r="V149" s="43"/>
      <c r="W149" s="40" t="s">
        <v>17</v>
      </c>
      <c r="X149" s="42">
        <f>AVERAGE(Q153:Q157)</f>
        <v>174.92472106666665</v>
      </c>
      <c r="Y149" s="42">
        <f>AVERAGE(Q141:Q147)</f>
        <v>281.94990933333332</v>
      </c>
      <c r="Z149" s="42">
        <f>AVERAGE(Q148:Q152)</f>
        <v>300.72149333333334</v>
      </c>
      <c r="AA149" s="42">
        <f>AVERAGE(Q134:Q140)</f>
        <v>282.18840533333332</v>
      </c>
      <c r="AC149" s="40" t="s">
        <v>17</v>
      </c>
      <c r="AD149" s="40">
        <f t="shared" si="7"/>
        <v>-0.41831653225806464</v>
      </c>
      <c r="AE149" s="40">
        <f t="shared" si="6"/>
        <v>-8.451658377610638E-4</v>
      </c>
    </row>
    <row r="150" spans="1:31" x14ac:dyDescent="0.3">
      <c r="A150" s="40" t="s">
        <v>38</v>
      </c>
      <c r="B150" s="42">
        <v>418.45066666666651</v>
      </c>
      <c r="C150" s="42">
        <v>667.51163733333328</v>
      </c>
      <c r="D150" s="42">
        <v>711.95293866666657</v>
      </c>
      <c r="E150" s="42">
        <v>773.49171199999978</v>
      </c>
      <c r="F150" s="42">
        <v>776.48853333333329</v>
      </c>
      <c r="G150" s="42">
        <v>362.40750933333328</v>
      </c>
      <c r="H150" s="42">
        <v>723.37723733333314</v>
      </c>
      <c r="I150" s="42">
        <v>811.86141866666662</v>
      </c>
      <c r="J150" s="42">
        <v>719.08987733333311</v>
      </c>
      <c r="K150" s="42">
        <v>234.33237333333327</v>
      </c>
      <c r="L150" s="42">
        <v>649.83385599999997</v>
      </c>
      <c r="M150" s="42">
        <v>363.77599999999995</v>
      </c>
      <c r="N150" s="42">
        <v>578.16132266666659</v>
      </c>
      <c r="O150" s="42">
        <v>523.92405333333329</v>
      </c>
      <c r="P150" s="40">
        <v>483.94333866666659</v>
      </c>
      <c r="Q150" s="42">
        <v>439.93077333333332</v>
      </c>
      <c r="R150" s="42">
        <v>189.06174933333332</v>
      </c>
      <c r="S150" s="42">
        <v>491.27948799999984</v>
      </c>
      <c r="T150" s="42">
        <v>178.12031999999996</v>
      </c>
      <c r="U150" s="42">
        <v>102.78187733333334</v>
      </c>
      <c r="V150" s="43"/>
      <c r="W150" s="40" t="s">
        <v>18</v>
      </c>
      <c r="X150" s="42">
        <f>AVERAGE(R153:R157)</f>
        <v>52.414329333333328</v>
      </c>
      <c r="Y150" s="42">
        <f>AVERAGE(R141:R147)</f>
        <v>85.761738666666673</v>
      </c>
      <c r="Z150" s="42">
        <f>AVERAGE(R148:R152)</f>
        <v>106.77821653333331</v>
      </c>
      <c r="AA150" s="42">
        <f>AVERAGE(R134:R140)</f>
        <v>87.66698453333332</v>
      </c>
      <c r="AC150" s="40" t="s">
        <v>18</v>
      </c>
      <c r="AD150" s="40">
        <f t="shared" si="7"/>
        <v>-0.50912900556855645</v>
      </c>
      <c r="AE150" s="40">
        <f t="shared" si="6"/>
        <v>-2.1732763785689668E-2</v>
      </c>
    </row>
    <row r="151" spans="1:31" x14ac:dyDescent="0.3">
      <c r="A151" s="40" t="s">
        <v>39</v>
      </c>
      <c r="B151" s="42">
        <v>426.52736000000004</v>
      </c>
      <c r="C151" s="42">
        <v>138.54668799999996</v>
      </c>
      <c r="D151" s="42">
        <v>638.66073600000004</v>
      </c>
      <c r="E151" s="42">
        <v>655.44639999999993</v>
      </c>
      <c r="F151" s="42">
        <v>745.13450666666665</v>
      </c>
      <c r="G151" s="42">
        <v>378.43097599999993</v>
      </c>
      <c r="H151" s="42">
        <v>622.05696</v>
      </c>
      <c r="I151" s="42">
        <v>890.74018133333323</v>
      </c>
      <c r="J151" s="42">
        <v>422.91558400000002</v>
      </c>
      <c r="K151" s="42">
        <v>167.97789866666668</v>
      </c>
      <c r="L151" s="42">
        <v>811.61023999999986</v>
      </c>
      <c r="M151" s="42">
        <v>343.79430399999995</v>
      </c>
      <c r="N151" s="42">
        <v>343.49981866666656</v>
      </c>
      <c r="O151" s="42">
        <v>508.51554133333332</v>
      </c>
      <c r="P151" s="40"/>
      <c r="Q151" s="42">
        <v>158.42228266666669</v>
      </c>
      <c r="R151" s="42">
        <v>39.733866666666657</v>
      </c>
      <c r="S151" s="42">
        <v>448.95588266666664</v>
      </c>
      <c r="T151" s="42">
        <v>137.31028266666669</v>
      </c>
      <c r="U151" s="42"/>
      <c r="V151" s="43"/>
      <c r="W151" s="40" t="s">
        <v>19</v>
      </c>
      <c r="X151" s="42">
        <f>AVERAGE(S153:S157)</f>
        <v>395.36215039999996</v>
      </c>
      <c r="Y151" s="42">
        <f>AVERAGE(S141:S147)</f>
        <v>373.51814400000001</v>
      </c>
      <c r="Z151" s="42">
        <f>AVERAGE(S148:S152)</f>
        <v>521.88517546666651</v>
      </c>
      <c r="AA151" s="42">
        <f>AVERAGE(S134:S140)</f>
        <v>533.8167395555555</v>
      </c>
      <c r="AC151" s="40" t="s">
        <v>19</v>
      </c>
      <c r="AD151" s="40">
        <f t="shared" si="7"/>
        <v>-0.24243460250337723</v>
      </c>
      <c r="AE151" s="40">
        <f t="shared" si="6"/>
        <v>-0.30028768990836952</v>
      </c>
    </row>
    <row r="152" spans="1:31" x14ac:dyDescent="0.3">
      <c r="A152" s="40" t="s">
        <v>40</v>
      </c>
      <c r="B152" s="42">
        <v>388.51276799999994</v>
      </c>
      <c r="C152" s="42">
        <v>681.9544106666666</v>
      </c>
      <c r="D152" s="42">
        <v>950.42542933333334</v>
      </c>
      <c r="E152" s="42">
        <v>768.18231466666657</v>
      </c>
      <c r="F152" s="42">
        <v>887.55281066666669</v>
      </c>
      <c r="G152" s="42">
        <v>491.74719999999996</v>
      </c>
      <c r="H152" s="42">
        <v>808.11106133333328</v>
      </c>
      <c r="I152" s="42">
        <v>776.93892266666649</v>
      </c>
      <c r="J152" s="42">
        <v>528.20275199999992</v>
      </c>
      <c r="K152" s="42">
        <v>252.50385066666664</v>
      </c>
      <c r="L152" s="42">
        <v>799.79618133333327</v>
      </c>
      <c r="M152" s="42">
        <v>468.29230933333338</v>
      </c>
      <c r="N152" s="42">
        <v>394.49774933333327</v>
      </c>
      <c r="O152" s="42">
        <v>511.7981866666666</v>
      </c>
      <c r="P152" s="40">
        <v>722.37252266666667</v>
      </c>
      <c r="Q152" s="42">
        <v>432.71371733333325</v>
      </c>
      <c r="R152" s="42">
        <v>170.53082666666666</v>
      </c>
      <c r="S152" s="42">
        <v>580.34397866666654</v>
      </c>
      <c r="T152" s="42">
        <v>158.14511999999999</v>
      </c>
      <c r="U152" s="42">
        <v>121.44272000000001</v>
      </c>
      <c r="V152" s="43"/>
      <c r="W152" s="40" t="s">
        <v>20</v>
      </c>
      <c r="X152" s="42">
        <f>AVERAGE(T153:T157)</f>
        <v>191.36782933333333</v>
      </c>
      <c r="Y152" s="42">
        <f>AVERAGE(T141:T147)</f>
        <v>193.26806399999995</v>
      </c>
      <c r="Z152" s="42">
        <f>AVERAGE(T148:T152)</f>
        <v>161.78071466666665</v>
      </c>
      <c r="AA152" s="42">
        <f>AVERAGE(T134:T140)</f>
        <v>209.44743466666665</v>
      </c>
      <c r="AC152" s="40" t="s">
        <v>20</v>
      </c>
      <c r="AD152" s="40">
        <f t="shared" si="7"/>
        <v>0.18288406456621265</v>
      </c>
      <c r="AE152" s="40">
        <f t="shared" si="6"/>
        <v>-7.7247881753319092E-2</v>
      </c>
    </row>
    <row r="153" spans="1:31" x14ac:dyDescent="0.3">
      <c r="A153" s="40" t="s">
        <v>41</v>
      </c>
      <c r="B153" s="42">
        <v>341.55101866666666</v>
      </c>
      <c r="C153" s="42">
        <v>311.68674133333332</v>
      </c>
      <c r="D153" s="42">
        <v>583.26284799999996</v>
      </c>
      <c r="E153" s="42">
        <v>706.05457066666656</v>
      </c>
      <c r="F153" s="42">
        <v>639.93395200000009</v>
      </c>
      <c r="G153" s="42">
        <v>254.82508799999999</v>
      </c>
      <c r="H153" s="42">
        <v>678.10444800000005</v>
      </c>
      <c r="I153" s="42">
        <v>666.32503466666662</v>
      </c>
      <c r="J153" s="42">
        <v>407.02203733333329</v>
      </c>
      <c r="K153" s="42">
        <v>136.78843733333332</v>
      </c>
      <c r="L153" s="42">
        <v>682.48708266666654</v>
      </c>
      <c r="M153" s="42">
        <v>344.68642133333333</v>
      </c>
      <c r="N153" s="42">
        <v>370.02948266666669</v>
      </c>
      <c r="O153" s="42">
        <v>491.38342399999999</v>
      </c>
      <c r="P153" s="40">
        <v>496.17314133333332</v>
      </c>
      <c r="Q153" s="42">
        <v>245.84761599999996</v>
      </c>
      <c r="R153" s="42">
        <v>59.169898666666654</v>
      </c>
      <c r="S153" s="42">
        <v>361.93113599999998</v>
      </c>
      <c r="T153" s="42">
        <v>224.39565866666666</v>
      </c>
      <c r="U153" s="42">
        <v>298.74887466666667</v>
      </c>
      <c r="V153" s="43"/>
      <c r="W153" s="40" t="s">
        <v>21</v>
      </c>
      <c r="X153" s="42">
        <f>AVERAGE(U153:U157)</f>
        <v>163.93998506666665</v>
      </c>
      <c r="Y153" s="42">
        <f>AVERAGE(U141:U147)</f>
        <v>110.37724800000001</v>
      </c>
      <c r="Z153" s="42">
        <f>AVERAGE(U148:U152)</f>
        <v>127.86780533333334</v>
      </c>
      <c r="AA153" s="42">
        <f>AVERAGE(U134:U140)</f>
        <v>243.76765866666668</v>
      </c>
      <c r="AC153" s="40" t="s">
        <v>21</v>
      </c>
      <c r="AD153" s="40">
        <f t="shared" si="7"/>
        <v>0.28210525424518096</v>
      </c>
      <c r="AE153" s="40">
        <f t="shared" si="6"/>
        <v>-0.5472030678567894</v>
      </c>
    </row>
    <row r="154" spans="1:31" x14ac:dyDescent="0.3">
      <c r="A154" s="40" t="s">
        <v>42</v>
      </c>
      <c r="B154" s="42">
        <v>217.55537066666665</v>
      </c>
      <c r="C154" s="42">
        <v>109.40996266666669</v>
      </c>
      <c r="D154" s="42">
        <v>709.73563733333333</v>
      </c>
      <c r="E154" s="42">
        <v>675.97375999999986</v>
      </c>
      <c r="F154" s="42">
        <v>698.40661333333321</v>
      </c>
      <c r="G154" s="42">
        <v>289.70427733333332</v>
      </c>
      <c r="H154" s="42">
        <v>624.15300266666668</v>
      </c>
      <c r="I154" s="42">
        <v>755.42417066666656</v>
      </c>
      <c r="J154" s="42">
        <v>371.53655466666658</v>
      </c>
      <c r="K154" s="42">
        <v>283.59803733333331</v>
      </c>
      <c r="L154" s="42">
        <v>644.79295999999988</v>
      </c>
      <c r="M154" s="42">
        <v>387.7505706666667</v>
      </c>
      <c r="N154" s="42">
        <v>312.95995733333336</v>
      </c>
      <c r="O154" s="42">
        <v>436.14143999999999</v>
      </c>
      <c r="P154" s="40">
        <v>582.18884266666646</v>
      </c>
      <c r="Q154" s="42">
        <v>148.04383999999999</v>
      </c>
      <c r="R154" s="42">
        <v>65.08342399999998</v>
      </c>
      <c r="S154" s="42">
        <v>339.86205866666671</v>
      </c>
      <c r="T154" s="42">
        <v>307.24997333333329</v>
      </c>
      <c r="U154" s="42">
        <v>109.20642133333334</v>
      </c>
      <c r="V154" s="43"/>
      <c r="W154" s="41" t="s">
        <v>60</v>
      </c>
      <c r="X154" s="45" t="s">
        <v>61</v>
      </c>
      <c r="Y154" s="45" t="s">
        <v>61</v>
      </c>
      <c r="Z154" s="45" t="s">
        <v>61</v>
      </c>
      <c r="AA154" s="45" t="s">
        <v>61</v>
      </c>
    </row>
    <row r="155" spans="1:31" x14ac:dyDescent="0.3">
      <c r="A155" s="40" t="s">
        <v>43</v>
      </c>
      <c r="B155" s="42">
        <v>371.64915200000002</v>
      </c>
      <c r="C155" s="42">
        <v>429.42890666666653</v>
      </c>
      <c r="D155" s="42">
        <v>607.09017599999993</v>
      </c>
      <c r="E155" s="42">
        <v>525.14530133333324</v>
      </c>
      <c r="F155" s="42">
        <v>656.50481493333325</v>
      </c>
      <c r="G155" s="42">
        <v>322.84253866666666</v>
      </c>
      <c r="H155" s="42">
        <v>435.56979199999989</v>
      </c>
      <c r="I155" s="42">
        <v>651.55746133333332</v>
      </c>
      <c r="J155" s="42">
        <v>403.09845333333334</v>
      </c>
      <c r="K155" s="42">
        <v>151.14892799999998</v>
      </c>
      <c r="L155" s="42">
        <v>509.38167466666664</v>
      </c>
      <c r="M155" s="42">
        <v>368.9814613333333</v>
      </c>
      <c r="N155" s="42">
        <v>312.48358399999995</v>
      </c>
      <c r="O155" s="42">
        <v>404.20710399999996</v>
      </c>
      <c r="P155" s="40">
        <v>443.03586133333329</v>
      </c>
      <c r="Q155" s="42">
        <v>173.884928</v>
      </c>
      <c r="R155" s="42">
        <v>51.809930666666673</v>
      </c>
      <c r="S155" s="42">
        <v>296.96247466666659</v>
      </c>
      <c r="T155" s="42">
        <v>60.250399999999999</v>
      </c>
      <c r="U155" s="42">
        <v>123.98265600000001</v>
      </c>
      <c r="V155" s="43"/>
      <c r="W155" s="40" t="s">
        <v>2</v>
      </c>
      <c r="X155" s="42">
        <f>(STDEVA(B153:B157))/(SQRT(COUNT(B153:B157)))</f>
        <v>33.152884690119926</v>
      </c>
      <c r="Y155" s="42">
        <f>(STDEVA(B141:B147))/(SQRT(COUNT(B141:B147)))</f>
        <v>17.868334633027615</v>
      </c>
      <c r="Z155" s="42">
        <f>(STDEVA(B148:B152))/(SQRT(COUNT(B148:B152)))</f>
        <v>17.168955303550831</v>
      </c>
      <c r="AA155" s="42">
        <f>(STDEVA(B134:B140))/(SQRT(COUNT(B134:B140)))</f>
        <v>15.096067179749699</v>
      </c>
    </row>
    <row r="156" spans="1:31" x14ac:dyDescent="0.3">
      <c r="A156" s="40" t="s">
        <v>44</v>
      </c>
      <c r="B156" s="42">
        <v>224.41514666666663</v>
      </c>
      <c r="C156" s="42">
        <v>288.89011200000004</v>
      </c>
      <c r="D156" s="42">
        <v>637.83790933333341</v>
      </c>
      <c r="E156" s="42">
        <v>440.12565333333322</v>
      </c>
      <c r="F156" s="42">
        <v>621.46798933333332</v>
      </c>
      <c r="G156" s="42">
        <v>431.51628799999997</v>
      </c>
      <c r="H156" s="42">
        <v>682.59101866666663</v>
      </c>
      <c r="I156" s="42">
        <v>866.67033599999979</v>
      </c>
      <c r="J156" s="42">
        <v>421.99748266666666</v>
      </c>
      <c r="K156" s="42">
        <v>165.8212266666666</v>
      </c>
      <c r="L156" s="42">
        <v>734.32516266666664</v>
      </c>
      <c r="M156" s="42">
        <v>353.78082133333328</v>
      </c>
      <c r="N156" s="42">
        <v>471.19385599999987</v>
      </c>
      <c r="O156" s="42">
        <v>395.1560106666667</v>
      </c>
      <c r="P156" s="40">
        <v>423.85966933333322</v>
      </c>
      <c r="Q156" s="42">
        <v>90.772938666666633</v>
      </c>
      <c r="R156" s="42"/>
      <c r="S156" s="42">
        <v>402.21932799999996</v>
      </c>
      <c r="T156" s="42">
        <v>195.80243199999995</v>
      </c>
      <c r="U156" s="42">
        <v>143.87340799999998</v>
      </c>
      <c r="V156" s="43"/>
      <c r="W156" s="40" t="s">
        <v>3</v>
      </c>
      <c r="X156" s="42">
        <f>(STDEVA(C153:C157))/(SQRT(COUNT(C153:C157)))</f>
        <v>65.379187007362262</v>
      </c>
      <c r="Y156" s="42">
        <f>(STDEVA(C141:C147))/(SQRT(COUNT(C141:C147)))</f>
        <v>33.033606938692884</v>
      </c>
      <c r="Z156" s="42">
        <f>(STDEVA(C148:C152))/(SQRT(COUNT(C148:C152)))</f>
        <v>105.16553239131702</v>
      </c>
      <c r="AA156" s="42">
        <f>(STDEVA(C134:C140))/(SQRT(COUNT(C134:C140)))</f>
        <v>48.938231321228166</v>
      </c>
    </row>
    <row r="157" spans="1:31" x14ac:dyDescent="0.3">
      <c r="A157" s="40" t="s">
        <v>45</v>
      </c>
      <c r="B157" s="42">
        <v>226.39859199999995</v>
      </c>
      <c r="C157" s="42">
        <v>488.17006933333334</v>
      </c>
      <c r="D157" s="42">
        <v>823.48492800000008</v>
      </c>
      <c r="E157" s="42">
        <v>615.12789333333342</v>
      </c>
      <c r="F157" s="42">
        <v>694.34444799999983</v>
      </c>
      <c r="G157" s="42">
        <v>343.67304533333328</v>
      </c>
      <c r="H157" s="42">
        <v>749.2832853333332</v>
      </c>
      <c r="I157" s="42">
        <v>845.96974933333354</v>
      </c>
      <c r="J157" s="42">
        <v>609.1688959999999</v>
      </c>
      <c r="K157" s="42">
        <v>272.39893333333328</v>
      </c>
      <c r="L157" s="42">
        <v>710.41988266666658</v>
      </c>
      <c r="M157" s="42">
        <v>428.25096533333328</v>
      </c>
      <c r="N157" s="42">
        <v>366.22715733333325</v>
      </c>
      <c r="O157" s="42">
        <v>578.5684053333332</v>
      </c>
      <c r="P157" s="40">
        <v>430.21708800000005</v>
      </c>
      <c r="Q157" s="42">
        <v>216.07428266666665</v>
      </c>
      <c r="R157" s="42">
        <v>33.594063999999996</v>
      </c>
      <c r="S157" s="42">
        <v>575.83575466666662</v>
      </c>
      <c r="T157" s="42">
        <v>169.14068266666669</v>
      </c>
      <c r="U157" s="42">
        <v>143.8885653333333</v>
      </c>
      <c r="V157" s="43"/>
      <c r="W157" s="40" t="s">
        <v>4</v>
      </c>
      <c r="X157" s="42">
        <f>(STDEVA(D153:D157))/(SQRT(COUNT(D153:D157)))</f>
        <v>43.373885637512863</v>
      </c>
      <c r="Y157" s="42">
        <f>(STDEVA(D141:D147))/(SQRT(COUNT(D141:D147)))</f>
        <v>48.172172058771679</v>
      </c>
      <c r="Z157" s="42">
        <f>(STDEVA(D148:D152))/(SQRT(COUNT(D148:D152)))</f>
        <v>59.606902098072986</v>
      </c>
      <c r="AA157" s="42">
        <f>(STDEVA(D134:D140))/(SQRT(COUNT(D134:D140)))</f>
        <v>41.011961036485857</v>
      </c>
    </row>
    <row r="158" spans="1:31" x14ac:dyDescent="0.3">
      <c r="A158" s="40"/>
      <c r="B158" s="40"/>
      <c r="C158" s="40"/>
      <c r="D158" s="40"/>
      <c r="E158" s="40"/>
      <c r="F158" s="40"/>
      <c r="G158" s="40"/>
      <c r="H158" s="40"/>
      <c r="I158" s="40"/>
      <c r="J158" s="40"/>
      <c r="K158" s="40"/>
      <c r="L158" s="40"/>
      <c r="M158" s="40"/>
      <c r="N158" s="40"/>
      <c r="O158" s="40"/>
      <c r="P158" s="40"/>
      <c r="Q158" s="40"/>
      <c r="R158" s="40"/>
      <c r="S158" s="40"/>
      <c r="T158" s="40"/>
      <c r="U158" s="40"/>
      <c r="V158" s="43"/>
      <c r="W158" s="40" t="s">
        <v>5</v>
      </c>
      <c r="X158" s="42">
        <f>(STDEVA(E153:E157))/(SQRT(COUNT(E153:E157)))</f>
        <v>49.055645229940112</v>
      </c>
      <c r="Y158" s="42">
        <f>(STDEVA(E141:E147))/(SQRT(COUNT(E141:E147)))</f>
        <v>67.98910160754059</v>
      </c>
      <c r="Z158" s="42">
        <f>(STDEVA(E148:E152))/(SQRT(COUNT(E148:E152)))</f>
        <v>35.245507595214065</v>
      </c>
      <c r="AA158" s="42">
        <f>(STDEVA(E134:E140))/(SQRT(COUNT(E134:E140)))</f>
        <v>38.005809871116298</v>
      </c>
    </row>
    <row r="159" spans="1:31" x14ac:dyDescent="0.3">
      <c r="V159" s="43"/>
      <c r="W159" s="40" t="s">
        <v>6</v>
      </c>
      <c r="X159" s="42">
        <f>(STDEVA(F153:F157))/(SQRT(COUNT(F153:F157)))</f>
        <v>15.052358100919857</v>
      </c>
      <c r="Y159" s="42">
        <f>(STDEVA(F141:F147))/(SQRT(COUNT(F141:F147)))</f>
        <v>67.17106030666919</v>
      </c>
      <c r="Z159" s="42">
        <f>(STDEVA(F148:F152))/(SQRT(COUNT(F148:F152)))</f>
        <v>46.073389894888663</v>
      </c>
      <c r="AA159" s="42">
        <f>(STDEVA(F134:F140))/(SQRT(COUNT(F134:F140)))</f>
        <v>66.755426485128851</v>
      </c>
    </row>
    <row r="160" spans="1:31" x14ac:dyDescent="0.3">
      <c r="V160" s="43"/>
      <c r="W160" s="40" t="s">
        <v>7</v>
      </c>
      <c r="X160" s="42">
        <f>(STDEVA(G153:G157))/(SQRT(COUNT(G153:G157)))</f>
        <v>29.839306101314527</v>
      </c>
      <c r="Y160" s="42">
        <f>(STDEVA(G141:G147))/(SQRT(COUNT(G141:G147)))</f>
        <v>19.593814285218539</v>
      </c>
      <c r="Z160" s="42">
        <f>(STDEVA(G148:G152))/(SQRT(COUNT(G148:G152)))</f>
        <v>26.276871489534621</v>
      </c>
      <c r="AA160" s="42">
        <f>(STDEVA(G134:G140))/(SQRT(COUNT(G134:G140)))</f>
        <v>29.423340076827685</v>
      </c>
    </row>
    <row r="161" spans="1:31" x14ac:dyDescent="0.3">
      <c r="V161" s="43"/>
      <c r="W161" s="40" t="s">
        <v>8</v>
      </c>
      <c r="X161" s="42">
        <f>(STDEVA(H153:H157))/(SQRT(COUNT(H153:H157)))</f>
        <v>53.417234248051251</v>
      </c>
      <c r="Y161" s="42">
        <f>(STDEVA(H141:H147))/(SQRT(COUNT(H141:H147)))</f>
        <v>47.884490361927412</v>
      </c>
      <c r="Z161" s="42">
        <f>(STDEVA(H148:H152))/(SQRT(COUNT(H148:H152)))</f>
        <v>46.254298566346485</v>
      </c>
      <c r="AA161" s="42">
        <f>(STDEVA(H134:H140))/(SQRT(COUNT(H134:H140)))</f>
        <v>32.055433179780778</v>
      </c>
    </row>
    <row r="162" spans="1:31" x14ac:dyDescent="0.3">
      <c r="V162" s="43"/>
      <c r="W162" s="40" t="s">
        <v>9</v>
      </c>
      <c r="X162" s="42">
        <f>(STDEVA(I153:I157))/(SQRT(COUNT(I153:I157)))</f>
        <v>44.320187930377834</v>
      </c>
      <c r="Y162" s="42">
        <f>(STDEVA(I141:I147))/(SQRT(COUNT(I141:I147)))</f>
        <v>51.570950710499041</v>
      </c>
      <c r="Z162" s="42">
        <f>(STDEVA(I148:I152))/(SQRT(COUNT(I148:I152)))</f>
        <v>34.9777373717967</v>
      </c>
      <c r="AA162" s="42">
        <f>(STDEVA(I134:I140))/(SQRT(COUNT(I134:I140)))</f>
        <v>29.268300217045375</v>
      </c>
    </row>
    <row r="163" spans="1:31" x14ac:dyDescent="0.3">
      <c r="V163" s="43"/>
      <c r="W163" s="40" t="s">
        <v>10</v>
      </c>
      <c r="X163" s="42">
        <f>(STDEVA(J153:J157))/(SQRT(COUNT(J153:J157)))</f>
        <v>42.453404738916859</v>
      </c>
      <c r="Y163" s="42">
        <f>(STDEVA(J141:J147))/(SQRT(COUNT(J141:J147)))</f>
        <v>60.942143616508559</v>
      </c>
      <c r="Z163" s="42">
        <f>(STDEVA(J148:J152))/(SQRT(COUNT(J148:J152)))</f>
        <v>67.634737028590536</v>
      </c>
      <c r="AA163" s="42">
        <f>(STDEVA(J134:J140))/(SQRT(COUNT(J134:J140)))</f>
        <v>34.1531348006421</v>
      </c>
    </row>
    <row r="164" spans="1:31" x14ac:dyDescent="0.3">
      <c r="V164" s="43"/>
      <c r="W164" s="40" t="s">
        <v>11</v>
      </c>
      <c r="X164" s="42">
        <f>(STDEVA(K153:K157))/(SQRT(COUNT(K153:K157)))</f>
        <v>31.433676709926612</v>
      </c>
      <c r="Y164" s="42">
        <f>(STDEVA(K141:K147))/(SQRT(COUNT(K141:K147)))</f>
        <v>29.342045691081871</v>
      </c>
      <c r="Z164" s="42">
        <f>(STDEVA(K148:K152))/(SQRT(COUNT(K148:K152)))</f>
        <v>22.168607558786601</v>
      </c>
      <c r="AA164" s="42">
        <f>(STDEVA(K134:K140))/(SQRT(COUNT(K134:K140)))</f>
        <v>47.273144320332555</v>
      </c>
    </row>
    <row r="165" spans="1:31" x14ac:dyDescent="0.3">
      <c r="V165" s="43"/>
      <c r="W165" s="40" t="s">
        <v>12</v>
      </c>
      <c r="X165" s="42">
        <f>(STDEVA(L153:L157))/(SQRT(COUNT(L153:L157)))</f>
        <v>39.63587740751872</v>
      </c>
      <c r="Y165" s="42">
        <f>(STDEVA(L141:L147))/(SQRT(COUNT(L141:L147)))</f>
        <v>26.326643964705912</v>
      </c>
      <c r="Z165" s="42">
        <f>(STDEVA(L148:L152))/(SQRT(COUNT(L148:L152)))</f>
        <v>37.363051441520199</v>
      </c>
      <c r="AA165" s="42">
        <f>(STDEVA(L134:L140))/(SQRT(COUNT(L134:L140)))</f>
        <v>20.797554821587948</v>
      </c>
    </row>
    <row r="166" spans="1:31" x14ac:dyDescent="0.3">
      <c r="V166" s="43"/>
      <c r="W166" s="40" t="s">
        <v>13</v>
      </c>
      <c r="X166" s="42">
        <f>(STDEVA(M153:M157))/(SQRT(COUNT(M153:M157)))</f>
        <v>14.814436291327929</v>
      </c>
      <c r="Y166" s="42">
        <f>(STDEVA(M141:M147))/(SQRT(COUNT(M141:M147)))</f>
        <v>34.133753077081373</v>
      </c>
      <c r="Z166" s="42">
        <f>(STDEVA(M148:M152))/(SQRT(COUNT(M148:M152)))</f>
        <v>21.487601673209348</v>
      </c>
      <c r="AA166" s="42">
        <f>(STDEVA(M134:M140))/(SQRT(COUNT(M134:M140)))</f>
        <v>74.387117337254352</v>
      </c>
    </row>
    <row r="167" spans="1:31" x14ac:dyDescent="0.3">
      <c r="V167" s="43"/>
      <c r="W167" s="40" t="s">
        <v>14</v>
      </c>
      <c r="X167" s="42">
        <f>(STDEVA(N153:N157))/(SQRT(COUNT(N153:N157)))</f>
        <v>28.946168561929984</v>
      </c>
      <c r="Y167" s="42">
        <f>(STDEVA(N141:N147))/(SQRT(COUNT(N141:N147)))</f>
        <v>41.97398432495779</v>
      </c>
      <c r="Z167" s="42">
        <f>(STDEVA(N148:N152))/(SQRT(COUNT(N148:N152)))</f>
        <v>42.239892785444262</v>
      </c>
      <c r="AA167" s="42">
        <f>(STDEVA(N134:N140))/(SQRT(COUNT(N134:N140)))</f>
        <v>36.962195812949076</v>
      </c>
    </row>
    <row r="168" spans="1:31" x14ac:dyDescent="0.3">
      <c r="V168" s="43"/>
      <c r="W168" s="40" t="s">
        <v>15</v>
      </c>
      <c r="X168" s="42">
        <f>(STDEVA(O153:O157))/(SQRT(COUNT(O153:O157)))</f>
        <v>33.855762214122265</v>
      </c>
      <c r="Y168" s="42">
        <f>(STDEVA(O141:O147))/(SQRT(COUNT(O141:O147)))</f>
        <v>31.708926363219003</v>
      </c>
      <c r="Z168" s="42">
        <f>(STDEVA(O148:O152))/(SQRT(COUNT(O148:O152)))</f>
        <v>13.558181464341306</v>
      </c>
      <c r="AA168" s="42">
        <f>(STDEVA(O134:O140))/(SQRT(COUNT(O134:O140)))</f>
        <v>48.979419640361471</v>
      </c>
    </row>
    <row r="169" spans="1:31" x14ac:dyDescent="0.3">
      <c r="V169" s="43"/>
      <c r="W169" s="40" t="s">
        <v>16</v>
      </c>
      <c r="X169" s="42">
        <f>(STDEVA(P153:P157))/(SQRT(COUNT(P153:P157)))</f>
        <v>29.648148040982491</v>
      </c>
      <c r="Y169" s="42">
        <f>(STDEVA(P141:P147))/(SQRT(COUNT(P141:P147)))</f>
        <v>34.023823403341964</v>
      </c>
      <c r="Z169" s="42">
        <f>(STDEVA(P148:P152))/(SQRT(COUNT(P148:P152)))</f>
        <v>50.260765863129606</v>
      </c>
      <c r="AA169" s="42">
        <f>(STDEVA(P134:P140))/(SQRT(COUNT(P134:P140)))</f>
        <v>23.78114016292669</v>
      </c>
    </row>
    <row r="170" spans="1:31" x14ac:dyDescent="0.3">
      <c r="V170" s="43"/>
      <c r="W170" s="40" t="s">
        <v>17</v>
      </c>
      <c r="X170" s="42">
        <f>(STDEVA(Q153:Q157))/(SQRT(COUNT(Q153:Q157)))</f>
        <v>26.952299403979943</v>
      </c>
      <c r="Y170" s="42">
        <f>(STDEVA(Q141:Q147))/(SQRT(COUNT(Q141:Q147)))</f>
        <v>48.28305885286359</v>
      </c>
      <c r="Z170" s="42">
        <f>(STDEVA(Q148:Q152))/(SQRT(COUNT(Q148:Q152)))</f>
        <v>62.267818085968983</v>
      </c>
      <c r="AA170" s="42">
        <f>(STDEVA(Q134:Q140))/(SQRT(COUNT(Q134:Q140)))</f>
        <v>34.669968607069826</v>
      </c>
    </row>
    <row r="171" spans="1:31" x14ac:dyDescent="0.3">
      <c r="V171" s="43"/>
      <c r="W171" s="40" t="s">
        <v>18</v>
      </c>
      <c r="X171" s="42">
        <f>(STDEVA(R153:R157))/(SQRT(COUNT(R153:R157)))</f>
        <v>6.8356379954359472</v>
      </c>
      <c r="Y171" s="42">
        <f>(STDEVA(R141:R147))/(SQRT(COUNT(R141:R147)))</f>
        <v>26.206868479822781</v>
      </c>
      <c r="Z171" s="42">
        <f>(STDEVA(R148:R152))/(SQRT(COUNT(R148:R152)))</f>
        <v>33.77105550900729</v>
      </c>
      <c r="AA171" s="42">
        <f>(STDEVA(R134:R140))/(SQRT(COUNT(R134:R140)))</f>
        <v>29.649724114762169</v>
      </c>
    </row>
    <row r="172" spans="1:31" x14ac:dyDescent="0.3">
      <c r="V172" s="43"/>
      <c r="W172" s="40" t="s">
        <v>19</v>
      </c>
      <c r="X172" s="42">
        <f>(STDEVA(S153:S157))/(SQRT(COUNT(S153:S157)))</f>
        <v>48.217285185027713</v>
      </c>
      <c r="Y172" s="42">
        <f>(STDEVA(S141:S147))/(SQRT(COUNT(S141:S147)))</f>
        <v>20.127618562837252</v>
      </c>
      <c r="Z172" s="42">
        <f>(STDEVA(S148:S152))/(SQRT(COUNT(S148:S152)))</f>
        <v>25.087177667029465</v>
      </c>
      <c r="AA172" s="42">
        <f>(STDEVA(S134:S140))/(SQRT(COUNT(S134:S140)))</f>
        <v>89.775417622959935</v>
      </c>
    </row>
    <row r="173" spans="1:31" x14ac:dyDescent="0.3">
      <c r="V173" s="43"/>
      <c r="W173" s="40" t="s">
        <v>20</v>
      </c>
      <c r="X173" s="42">
        <f>(STDEVA(T153:T157))/(SQRT(COUNT(T153:T157)))</f>
        <v>40.140379191808137</v>
      </c>
      <c r="Y173" s="42">
        <f>(STDEVA(T141:T147))/(SQRT(COUNT(T141:T147)))</f>
        <v>21.370130172082273</v>
      </c>
      <c r="Z173" s="42">
        <f>(STDEVA(T148:T152))/(SQRT(COUNT(T148:T152)))</f>
        <v>30.700404327073503</v>
      </c>
      <c r="AA173" s="42">
        <f>(STDEVA(T134:T140))/(SQRT(COUNT(T134:T140)))</f>
        <v>26.688202624295879</v>
      </c>
    </row>
    <row r="174" spans="1:31" x14ac:dyDescent="0.3">
      <c r="V174" s="43"/>
      <c r="W174" s="40" t="s">
        <v>21</v>
      </c>
      <c r="X174" s="42">
        <f>(STDEVA(U153:U157))/(SQRT(COUNT(U153:U157)))</f>
        <v>34.329662690428911</v>
      </c>
      <c r="Y174" s="42">
        <f>(STDEVA(U141:U147))/(SQRT(COUNT(U141:U147)))</f>
        <v>17.978181492813675</v>
      </c>
      <c r="Z174" s="42">
        <f>(STDEVA(U148:U152))/(SQRT(COUNT(U148:U152)))</f>
        <v>11.156644443531954</v>
      </c>
      <c r="AA174" s="42">
        <f>(STDEVA(U134:U140))/(SQRT(COUNT(U134:U140)))</f>
        <v>27.3346412733165</v>
      </c>
    </row>
    <row r="175" spans="1:31" x14ac:dyDescent="0.3">
      <c r="A175" s="41" t="s">
        <v>49</v>
      </c>
      <c r="B175" s="40"/>
      <c r="C175" s="40"/>
      <c r="D175" s="40"/>
      <c r="E175" s="40"/>
      <c r="F175" s="40"/>
      <c r="G175" s="40"/>
      <c r="H175" s="40"/>
      <c r="I175" s="40"/>
      <c r="J175" s="40"/>
      <c r="K175" s="40"/>
      <c r="L175" s="40"/>
      <c r="M175" s="40"/>
      <c r="N175" s="40"/>
      <c r="O175" s="40"/>
      <c r="P175" s="40"/>
      <c r="Q175" s="40"/>
      <c r="R175" s="40"/>
      <c r="S175" s="40"/>
      <c r="T175" s="40"/>
      <c r="U175" s="40"/>
      <c r="V175" s="43"/>
      <c r="W175" s="40"/>
      <c r="X175" s="42"/>
      <c r="Y175" s="42"/>
      <c r="Z175" s="42"/>
      <c r="AA175" s="42"/>
      <c r="AC175" s="40"/>
      <c r="AD175" s="69" t="s">
        <v>105</v>
      </c>
      <c r="AE175" s="69"/>
    </row>
    <row r="176" spans="1:31" x14ac:dyDescent="0.3">
      <c r="A176" s="40" t="s">
        <v>1</v>
      </c>
      <c r="B176" s="40" t="s">
        <v>2</v>
      </c>
      <c r="C176" s="40" t="s">
        <v>3</v>
      </c>
      <c r="D176" s="40" t="s">
        <v>4</v>
      </c>
      <c r="E176" s="40" t="s">
        <v>5</v>
      </c>
      <c r="F176" s="40" t="s">
        <v>6</v>
      </c>
      <c r="G176" s="40" t="s">
        <v>7</v>
      </c>
      <c r="H176" s="40" t="s">
        <v>8</v>
      </c>
      <c r="I176" s="40" t="s">
        <v>9</v>
      </c>
      <c r="J176" s="40" t="s">
        <v>10</v>
      </c>
      <c r="K176" s="40" t="s">
        <v>11</v>
      </c>
      <c r="L176" s="40" t="s">
        <v>12</v>
      </c>
      <c r="M176" s="40" t="s">
        <v>13</v>
      </c>
      <c r="N176" s="40" t="s">
        <v>14</v>
      </c>
      <c r="O176" s="40" t="s">
        <v>15</v>
      </c>
      <c r="P176" s="40" t="s">
        <v>16</v>
      </c>
      <c r="Q176" s="46" t="s">
        <v>17</v>
      </c>
      <c r="R176" s="46" t="s">
        <v>18</v>
      </c>
      <c r="S176" s="46" t="s">
        <v>19</v>
      </c>
      <c r="T176" s="46" t="s">
        <v>20</v>
      </c>
      <c r="U176" s="46" t="s">
        <v>21</v>
      </c>
      <c r="V176" s="43"/>
      <c r="W176" s="41" t="s">
        <v>55</v>
      </c>
      <c r="X176" s="42" t="s">
        <v>56</v>
      </c>
      <c r="Y176" s="42" t="s">
        <v>57</v>
      </c>
      <c r="Z176" s="42" t="s">
        <v>58</v>
      </c>
      <c r="AA176" s="42" t="s">
        <v>59</v>
      </c>
      <c r="AC176" s="40"/>
      <c r="AD176" s="54" t="s">
        <v>103</v>
      </c>
      <c r="AE176" s="55" t="s">
        <v>104</v>
      </c>
    </row>
    <row r="177" spans="1:31" x14ac:dyDescent="0.3">
      <c r="A177" s="40" t="s">
        <v>22</v>
      </c>
      <c r="B177" s="42">
        <v>20.108223166666669</v>
      </c>
      <c r="C177" s="42">
        <v>40.229320666666666</v>
      </c>
      <c r="D177" s="42">
        <v>37.066196000000005</v>
      </c>
      <c r="E177" s="42">
        <v>7.3086104833333323</v>
      </c>
      <c r="F177" s="42">
        <v>11.723566</v>
      </c>
      <c r="G177" s="42">
        <v>34.830518499999997</v>
      </c>
      <c r="H177" s="42">
        <v>11.373582199999998</v>
      </c>
      <c r="I177" s="42">
        <v>33.571309666666664</v>
      </c>
      <c r="J177" s="42">
        <v>31.809506666666671</v>
      </c>
      <c r="K177" s="42">
        <v>34.905288666666671</v>
      </c>
      <c r="L177" s="42">
        <v>44.645217000000002</v>
      </c>
      <c r="M177" s="42">
        <v>51.64885433333334</v>
      </c>
      <c r="N177" s="42">
        <v>49.364155333333329</v>
      </c>
      <c r="O177" s="42">
        <v>28.421576333333331</v>
      </c>
      <c r="P177" s="40">
        <v>18.925270000000005</v>
      </c>
      <c r="Q177" s="42">
        <v>20.449393000000001</v>
      </c>
      <c r="R177" s="42"/>
      <c r="S177" s="42">
        <v>6.8590486666666681</v>
      </c>
      <c r="T177" s="42">
        <v>23.400586333333333</v>
      </c>
      <c r="U177" s="42">
        <v>9.2487230000000018</v>
      </c>
      <c r="V177" s="43"/>
      <c r="W177" s="40" t="s">
        <v>2</v>
      </c>
      <c r="X177" s="42">
        <f>AVERAGE(B196:B200)</f>
        <v>41.728883400000008</v>
      </c>
      <c r="Y177" s="42">
        <f>AVERAGE(B184:B190)</f>
        <v>47.055476119047626</v>
      </c>
      <c r="Z177" s="42">
        <f>AVERAGE(B191:B195)</f>
        <v>51.482379300000005</v>
      </c>
      <c r="AA177" s="42">
        <f>AVERAGE(B177:B183)</f>
        <v>36.702107023809525</v>
      </c>
      <c r="AC177" s="40" t="s">
        <v>2</v>
      </c>
      <c r="AD177" s="40">
        <f>(X177/Z177)-1</f>
        <v>-0.18945309118609432</v>
      </c>
      <c r="AE177" s="40">
        <f>(Y177/AA177)-1</f>
        <v>0.28209195424452393</v>
      </c>
    </row>
    <row r="178" spans="1:31" x14ac:dyDescent="0.3">
      <c r="A178" s="40" t="s">
        <v>23</v>
      </c>
      <c r="B178" s="42">
        <v>48.954652499999995</v>
      </c>
      <c r="C178" s="42">
        <v>27.454020666666668</v>
      </c>
      <c r="D178" s="42">
        <v>33.553483666666672</v>
      </c>
      <c r="E178" s="42">
        <v>7.8172952000000002</v>
      </c>
      <c r="F178" s="42">
        <v>24.042817500000005</v>
      </c>
      <c r="G178" s="42">
        <v>30.491868166666659</v>
      </c>
      <c r="H178" s="42">
        <v>13.369103866666666</v>
      </c>
      <c r="I178" s="42">
        <v>45.502845666666666</v>
      </c>
      <c r="J178" s="42">
        <v>38.960703666666674</v>
      </c>
      <c r="K178" s="42">
        <v>48.518410666666668</v>
      </c>
      <c r="L178" s="42">
        <v>71.591691833333343</v>
      </c>
      <c r="M178" s="42">
        <v>30.456711333333335</v>
      </c>
      <c r="N178" s="42">
        <v>69.18270600000001</v>
      </c>
      <c r="O178" s="42">
        <v>53.784012999999995</v>
      </c>
      <c r="P178" s="40">
        <v>21.347625333333333</v>
      </c>
      <c r="Q178" s="42">
        <v>18.071602666666671</v>
      </c>
      <c r="R178" s="42">
        <v>13.537856666666665</v>
      </c>
      <c r="S178" s="42">
        <v>3.0026906666666666</v>
      </c>
      <c r="T178" s="42">
        <v>25.754113499999999</v>
      </c>
      <c r="U178" s="42">
        <v>3.602832666666667</v>
      </c>
      <c r="V178" s="43"/>
      <c r="W178" s="40" t="s">
        <v>3</v>
      </c>
      <c r="X178" s="42">
        <f>AVERAGE(C196:C200)</f>
        <v>37.024998133333341</v>
      </c>
      <c r="Y178" s="42">
        <f>AVERAGE(C184:C190)</f>
        <v>59.589347000000011</v>
      </c>
      <c r="Z178" s="42">
        <f>AVERAGE(C191:C195)</f>
        <v>39.974210800000002</v>
      </c>
      <c r="AA178" s="42">
        <f>AVERAGE(C177:C182)</f>
        <v>34.516252722222227</v>
      </c>
      <c r="AC178" s="40" t="s">
        <v>3</v>
      </c>
      <c r="AD178" s="40">
        <f>(X178/Z178)-1</f>
        <v>-7.3777883481483508E-2</v>
      </c>
      <c r="AE178" s="40">
        <f t="shared" ref="AE178:AE196" si="8">(Y178/AA178)-1</f>
        <v>0.72641414696895068</v>
      </c>
    </row>
    <row r="179" spans="1:31" x14ac:dyDescent="0.3">
      <c r="A179" s="40" t="s">
        <v>24</v>
      </c>
      <c r="B179" s="42">
        <v>29.811014</v>
      </c>
      <c r="C179" s="42">
        <v>25.498112333333331</v>
      </c>
      <c r="D179" s="42">
        <v>33.166263333333333</v>
      </c>
      <c r="E179" s="42">
        <v>5.6588141833333339</v>
      </c>
      <c r="F179" s="42">
        <v>19.950760166666669</v>
      </c>
      <c r="G179" s="42">
        <v>25.285190666666665</v>
      </c>
      <c r="H179" s="42">
        <v>10.286394266666667</v>
      </c>
      <c r="I179" s="42">
        <v>31.241550500000006</v>
      </c>
      <c r="J179" s="42">
        <v>17.966627333333335</v>
      </c>
      <c r="K179" s="42">
        <v>21.521924000000002</v>
      </c>
      <c r="L179" s="42">
        <v>32.753294333333329</v>
      </c>
      <c r="M179" s="42"/>
      <c r="N179" s="42">
        <v>65.478859333333332</v>
      </c>
      <c r="O179" s="42">
        <v>48.090586666666674</v>
      </c>
      <c r="P179" s="40">
        <v>11.333374666666668</v>
      </c>
      <c r="Q179" s="42">
        <v>18.964883333333336</v>
      </c>
      <c r="R179" s="42"/>
      <c r="S179" s="42">
        <v>4.7902423333333344</v>
      </c>
      <c r="T179" s="42">
        <v>10.594586000000001</v>
      </c>
      <c r="U179" s="42">
        <v>3.1007336666666672</v>
      </c>
      <c r="V179" s="43"/>
      <c r="W179" s="40" t="s">
        <v>4</v>
      </c>
      <c r="X179" s="42">
        <f>AVERAGE(D196:D200)</f>
        <v>42.672373966666669</v>
      </c>
      <c r="Y179" s="42">
        <f>AVERAGE(D184:D190)</f>
        <v>38.00920554761904</v>
      </c>
      <c r="Z179" s="42">
        <f>AVERAGE(D191:D195)</f>
        <v>33.470790833333339</v>
      </c>
      <c r="AA179" s="42">
        <f>AVERAGE(D177:D183)</f>
        <v>31.06258311904762</v>
      </c>
      <c r="AC179" s="40" t="s">
        <v>4</v>
      </c>
      <c r="AD179" s="40">
        <f t="shared" ref="AD179:AD196" si="9">(X179/Z179)-1</f>
        <v>0.27491382498705508</v>
      </c>
      <c r="AE179" s="40">
        <f t="shared" si="8"/>
        <v>0.22363312162251381</v>
      </c>
    </row>
    <row r="180" spans="1:31" x14ac:dyDescent="0.3">
      <c r="A180" s="40" t="s">
        <v>25</v>
      </c>
      <c r="B180" s="42">
        <v>34.162043500000003</v>
      </c>
      <c r="C180" s="42">
        <v>27.84025066666667</v>
      </c>
      <c r="D180" s="42">
        <v>29.756545666666664</v>
      </c>
      <c r="E180" s="42">
        <v>8.0901320333333349</v>
      </c>
      <c r="F180" s="42">
        <v>22.015605166666667</v>
      </c>
      <c r="G180" s="42">
        <v>28.251239000000005</v>
      </c>
      <c r="H180" s="42">
        <v>9.2924957333333325</v>
      </c>
      <c r="I180" s="42">
        <v>28.543387333333328</v>
      </c>
      <c r="J180" s="42">
        <v>28.592161249999997</v>
      </c>
      <c r="K180" s="42">
        <v>29.621860333333338</v>
      </c>
      <c r="L180" s="42">
        <v>22.036897333333336</v>
      </c>
      <c r="M180" s="42">
        <v>34.358624666666671</v>
      </c>
      <c r="N180" s="42">
        <v>46.177262666666671</v>
      </c>
      <c r="O180" s="42">
        <v>52.190566666666676</v>
      </c>
      <c r="P180" s="40">
        <v>25.147732400000002</v>
      </c>
      <c r="Q180" s="42">
        <v>10.525262666666666</v>
      </c>
      <c r="R180" s="42">
        <v>2.896725</v>
      </c>
      <c r="S180" s="42"/>
      <c r="T180" s="42">
        <v>23.380779666666669</v>
      </c>
      <c r="U180" s="42">
        <v>22.492450666666663</v>
      </c>
      <c r="V180" s="43"/>
      <c r="W180" s="40" t="s">
        <v>5</v>
      </c>
      <c r="X180" s="42">
        <f>AVERAGE(E196:E200)</f>
        <v>6.6277761233333337</v>
      </c>
      <c r="Y180" s="42">
        <f>AVERAGE(E184:E190)</f>
        <v>6.7190084595238107</v>
      </c>
      <c r="Z180" s="42">
        <f>AVERAGE(E191:E195)</f>
        <v>5.5834993333333331</v>
      </c>
      <c r="AA180" s="42">
        <f>AVERAGE(E177:E183)</f>
        <v>7.0193270428571441</v>
      </c>
      <c r="AC180" s="40" t="s">
        <v>5</v>
      </c>
      <c r="AD180" s="40">
        <f t="shared" si="9"/>
        <v>0.18702908832919474</v>
      </c>
      <c r="AE180" s="40">
        <f t="shared" si="8"/>
        <v>-4.2784526422506186E-2</v>
      </c>
    </row>
    <row r="181" spans="1:31" x14ac:dyDescent="0.3">
      <c r="A181" s="40" t="s">
        <v>26</v>
      </c>
      <c r="B181" s="42">
        <v>50.827372833333342</v>
      </c>
      <c r="C181" s="42">
        <v>62.786143000000003</v>
      </c>
      <c r="D181" s="42">
        <v>39.910928499999997</v>
      </c>
      <c r="E181" s="42">
        <v>9.2648159166666666</v>
      </c>
      <c r="F181" s="42">
        <v>21.798227000000001</v>
      </c>
      <c r="G181" s="42">
        <v>37.199395833333334</v>
      </c>
      <c r="H181" s="42">
        <v>15.171906666666668</v>
      </c>
      <c r="I181" s="42">
        <v>40.843327333333335</v>
      </c>
      <c r="J181" s="42">
        <v>43.699943833333336</v>
      </c>
      <c r="K181" s="42">
        <v>44.468937666666662</v>
      </c>
      <c r="L181" s="42">
        <v>56.108325333333333</v>
      </c>
      <c r="M181" s="42">
        <v>32.832521</v>
      </c>
      <c r="N181" s="42">
        <v>59.023866666666677</v>
      </c>
      <c r="O181" s="42">
        <v>44.89676166666667</v>
      </c>
      <c r="P181" s="40">
        <v>36.90675233333333</v>
      </c>
      <c r="Q181" s="42">
        <v>19.717536666666668</v>
      </c>
      <c r="R181" s="42">
        <v>20.813835666666666</v>
      </c>
      <c r="S181" s="42">
        <v>10.348983333333333</v>
      </c>
      <c r="T181" s="42">
        <v>18.757903666666671</v>
      </c>
      <c r="U181" s="42">
        <v>7.5512916666666685</v>
      </c>
      <c r="V181" s="43"/>
      <c r="W181" s="40" t="s">
        <v>6</v>
      </c>
      <c r="X181" s="42">
        <f>AVERAGE(F196:F200)</f>
        <v>22.109290700000003</v>
      </c>
      <c r="Y181" s="42">
        <f>AVERAGE(F184:F190)</f>
        <v>24.748005571428575</v>
      </c>
      <c r="Z181" s="42">
        <f>AVERAGE(F191:F195)</f>
        <v>20.373731533333334</v>
      </c>
      <c r="AA181" s="42">
        <f>AVERAGE(F177:F183)</f>
        <v>19.806737404761908</v>
      </c>
      <c r="AC181" s="40" t="s">
        <v>6</v>
      </c>
      <c r="AD181" s="40">
        <f t="shared" si="9"/>
        <v>8.5186121345867782E-2</v>
      </c>
      <c r="AE181" s="40">
        <f t="shared" si="8"/>
        <v>0.24947410902103928</v>
      </c>
    </row>
    <row r="182" spans="1:31" x14ac:dyDescent="0.3">
      <c r="A182" s="40" t="s">
        <v>27</v>
      </c>
      <c r="B182" s="42">
        <v>30.6919155</v>
      </c>
      <c r="C182" s="42">
        <v>23.289669</v>
      </c>
      <c r="D182" s="42">
        <v>23.358001999999999</v>
      </c>
      <c r="E182" s="42">
        <v>5.7482907999999995</v>
      </c>
      <c r="F182" s="42">
        <v>21.509049666666662</v>
      </c>
      <c r="G182" s="42">
        <v>23.689268500000001</v>
      </c>
      <c r="H182" s="42">
        <v>6.9493670666666674</v>
      </c>
      <c r="I182" s="42">
        <v>23.565476833333335</v>
      </c>
      <c r="J182" s="42">
        <v>30.944945666666666</v>
      </c>
      <c r="K182" s="42">
        <v>18.005250333333333</v>
      </c>
      <c r="L182" s="42">
        <v>28.687480833333332</v>
      </c>
      <c r="M182" s="42">
        <v>42.966602000000002</v>
      </c>
      <c r="N182" s="42">
        <v>39.387537333333334</v>
      </c>
      <c r="O182" s="42">
        <v>37.211775000000003</v>
      </c>
      <c r="P182" s="40">
        <v>12.630711333333334</v>
      </c>
      <c r="Q182" s="42">
        <v>6.1549216666666675</v>
      </c>
      <c r="R182" s="42">
        <v>4.6743733333333335</v>
      </c>
      <c r="S182" s="42">
        <v>5.9291256666666667</v>
      </c>
      <c r="T182" s="42">
        <v>15.540310666666667</v>
      </c>
      <c r="U182" s="42">
        <v>12.138515666666667</v>
      </c>
      <c r="V182" s="43"/>
      <c r="W182" s="40" t="s">
        <v>7</v>
      </c>
      <c r="X182" s="42">
        <f>AVERAGE(G196:G200)</f>
        <v>33.178345399999998</v>
      </c>
      <c r="Y182" s="42">
        <f>AVERAGE(G184:G190)</f>
        <v>33.466688023809532</v>
      </c>
      <c r="Z182" s="42">
        <f>AVERAGE(G191:G195)</f>
        <v>30.112768566666666</v>
      </c>
      <c r="AA182" s="42">
        <f>AVERAGE(G177:G183)</f>
        <v>29.956168571428574</v>
      </c>
      <c r="AC182" s="40" t="s">
        <v>7</v>
      </c>
      <c r="AD182" s="40">
        <f t="shared" si="9"/>
        <v>0.10180322100063477</v>
      </c>
      <c r="AE182" s="40">
        <f t="shared" si="8"/>
        <v>0.11718853310664046</v>
      </c>
    </row>
    <row r="183" spans="1:31" x14ac:dyDescent="0.3">
      <c r="A183" s="40" t="s">
        <v>28</v>
      </c>
      <c r="B183" s="42">
        <v>42.359527666666665</v>
      </c>
      <c r="C183" s="40"/>
      <c r="D183" s="42">
        <v>20.626662666666668</v>
      </c>
      <c r="E183" s="42">
        <v>5.2473306833333346</v>
      </c>
      <c r="F183" s="42">
        <v>17.607136333333337</v>
      </c>
      <c r="G183" s="42">
        <v>29.945699333333341</v>
      </c>
      <c r="H183" s="42">
        <v>10.433755866666667</v>
      </c>
      <c r="I183" s="42">
        <v>28.710258499999998</v>
      </c>
      <c r="J183" s="42">
        <v>22.626640833333333</v>
      </c>
      <c r="K183" s="42">
        <v>20.858400666666665</v>
      </c>
      <c r="L183" s="42">
        <v>27.644164666666672</v>
      </c>
      <c r="M183" s="42">
        <v>31.475764333333338</v>
      </c>
      <c r="N183" s="42">
        <v>57.790901666666663</v>
      </c>
      <c r="O183" s="42">
        <v>53.555245999999997</v>
      </c>
      <c r="P183" s="40">
        <v>12.770348333333335</v>
      </c>
      <c r="Q183" s="42">
        <v>11.450234000000002</v>
      </c>
      <c r="R183" s="42">
        <v>6.5114416666666672</v>
      </c>
      <c r="S183" s="42">
        <v>3.5929293333333341</v>
      </c>
      <c r="T183" s="42">
        <v>10.476736333333331</v>
      </c>
      <c r="U183" s="42">
        <v>18.825246333333336</v>
      </c>
      <c r="V183" s="43"/>
      <c r="W183" s="40" t="s">
        <v>8</v>
      </c>
      <c r="X183" s="42">
        <f>AVERAGE(H196:H200)</f>
        <v>12.898893599999999</v>
      </c>
      <c r="Y183" s="42">
        <f>AVERAGE(H184:H190)</f>
        <v>12.331545780952382</v>
      </c>
      <c r="Z183" s="42">
        <f>AVERAGE(H191:H195)</f>
        <v>12.135029693333333</v>
      </c>
      <c r="AA183" s="42">
        <f>AVERAGE(H177:H183)</f>
        <v>10.982372238095239</v>
      </c>
      <c r="AC183" s="40" t="s">
        <v>8</v>
      </c>
      <c r="AD183" s="40">
        <f t="shared" si="9"/>
        <v>6.2947015868145106E-2</v>
      </c>
      <c r="AE183" s="40">
        <f t="shared" si="8"/>
        <v>0.12284900872119242</v>
      </c>
    </row>
    <row r="184" spans="1:31" x14ac:dyDescent="0.3">
      <c r="A184" s="40" t="s">
        <v>29</v>
      </c>
      <c r="B184" s="42">
        <v>51.072480333333338</v>
      </c>
      <c r="C184" s="42">
        <v>54.323744666666663</v>
      </c>
      <c r="D184" s="42">
        <v>41.139932166666668</v>
      </c>
      <c r="E184" s="42">
        <v>5.4353949833333335</v>
      </c>
      <c r="F184" s="42">
        <v>22.712799833333332</v>
      </c>
      <c r="G184" s="42">
        <v>34.071923166666679</v>
      </c>
      <c r="H184" s="42">
        <v>12.075134333333335</v>
      </c>
      <c r="I184" s="42">
        <v>39.045872333333328</v>
      </c>
      <c r="J184" s="42">
        <v>25.996250000000003</v>
      </c>
      <c r="K184" s="42">
        <v>34.771593666666668</v>
      </c>
      <c r="L184" s="42">
        <v>38.075345666666671</v>
      </c>
      <c r="M184" s="42">
        <v>55.763689333333332</v>
      </c>
      <c r="N184" s="42">
        <v>58.74063133333334</v>
      </c>
      <c r="O184" s="42">
        <v>37.078080000000007</v>
      </c>
      <c r="P184" s="40">
        <v>33.89911</v>
      </c>
      <c r="Q184" s="42">
        <v>10.109322666666667</v>
      </c>
      <c r="R184" s="42">
        <v>8.5673736666666667</v>
      </c>
      <c r="S184" s="42">
        <v>5.382461666666666</v>
      </c>
      <c r="T184" s="42">
        <v>13.576479666666666</v>
      </c>
      <c r="U184" s="42">
        <v>6.0479656666666681</v>
      </c>
      <c r="V184" s="43"/>
      <c r="W184" s="40" t="s">
        <v>9</v>
      </c>
      <c r="X184" s="42">
        <f>AVERAGE(I196:I200)</f>
        <v>42.862022799999998</v>
      </c>
      <c r="Y184" s="42">
        <f>AVERAGE(I184:I190)</f>
        <v>46.954037690476198</v>
      </c>
      <c r="Z184" s="42">
        <f>AVERAGE(I191:I195)</f>
        <v>41.441389633333337</v>
      </c>
      <c r="AA184" s="42">
        <f>AVERAGE(I177:I183)</f>
        <v>33.139736547619044</v>
      </c>
      <c r="AC184" s="40" t="s">
        <v>9</v>
      </c>
      <c r="AD184" s="40">
        <f t="shared" si="9"/>
        <v>3.4280538834150942E-2</v>
      </c>
      <c r="AE184" s="40">
        <f t="shared" si="8"/>
        <v>0.41685005923348695</v>
      </c>
    </row>
    <row r="185" spans="1:31" x14ac:dyDescent="0.3">
      <c r="A185" s="40" t="s">
        <v>30</v>
      </c>
      <c r="B185" s="42">
        <v>53.666658499999997</v>
      </c>
      <c r="C185" s="42">
        <v>58.258338999999999</v>
      </c>
      <c r="D185" s="42">
        <v>28.662227333333327</v>
      </c>
      <c r="E185" s="42">
        <v>7.2479030500000015</v>
      </c>
      <c r="F185" s="42">
        <v>33.462868166666667</v>
      </c>
      <c r="G185" s="42">
        <v>27.880854333333339</v>
      </c>
      <c r="H185" s="42">
        <v>9.8001406000000024</v>
      </c>
      <c r="I185" s="42">
        <v>44.377331833333336</v>
      </c>
      <c r="J185" s="42">
        <v>12.528707000000001</v>
      </c>
      <c r="K185" s="42">
        <v>55.797360666666677</v>
      </c>
      <c r="L185" s="42">
        <v>35.699536000000002</v>
      </c>
      <c r="M185" s="42">
        <v>54.848621333333334</v>
      </c>
      <c r="N185" s="42">
        <v>24.645435333333335</v>
      </c>
      <c r="O185" s="42">
        <v>44.832390000000004</v>
      </c>
      <c r="P185" s="40">
        <v>31.733250999999996</v>
      </c>
      <c r="Q185" s="42">
        <v>13.539837333333335</v>
      </c>
      <c r="R185" s="42">
        <v>1.15869</v>
      </c>
      <c r="S185" s="42">
        <v>3.0571589999999995</v>
      </c>
      <c r="T185" s="42">
        <v>36.674023999999996</v>
      </c>
      <c r="U185" s="42">
        <v>4.2000036666666674</v>
      </c>
      <c r="V185" s="43"/>
      <c r="W185" s="40" t="s">
        <v>10</v>
      </c>
      <c r="X185" s="42">
        <f>AVERAGE(J196:J200)</f>
        <v>33.229347566666668</v>
      </c>
      <c r="Y185" s="42">
        <f>AVERAGE(J184:J190)</f>
        <v>26.588469333333332</v>
      </c>
      <c r="Z185" s="42">
        <f>AVERAGE(J191:J195)</f>
        <v>30.780352266666664</v>
      </c>
      <c r="AA185" s="42">
        <f>AVERAGE(J177:J183)</f>
        <v>30.657218464285712</v>
      </c>
      <c r="AC185" s="40" t="s">
        <v>10</v>
      </c>
      <c r="AD185" s="40">
        <f t="shared" si="9"/>
        <v>7.9563589096805831E-2</v>
      </c>
      <c r="AE185" s="40">
        <f t="shared" si="8"/>
        <v>-0.13271749150015977</v>
      </c>
    </row>
    <row r="186" spans="1:31" x14ac:dyDescent="0.3">
      <c r="A186" s="40" t="s">
        <v>31</v>
      </c>
      <c r="B186" s="42">
        <v>54.134095833333348</v>
      </c>
      <c r="C186" s="42">
        <v>41.751463000000001</v>
      </c>
      <c r="D186" s="42">
        <v>33.163787499999998</v>
      </c>
      <c r="E186" s="42">
        <v>3.9664830666666671</v>
      </c>
      <c r="F186" s="42">
        <v>24.675145333333333</v>
      </c>
      <c r="G186" s="42">
        <v>31.850110333333333</v>
      </c>
      <c r="H186" s="42">
        <v>9.2738774666666668</v>
      </c>
      <c r="I186" s="42">
        <v>35.167231833333339</v>
      </c>
      <c r="J186" s="42">
        <v>41.604398499999995</v>
      </c>
      <c r="K186" s="42"/>
      <c r="L186" s="42">
        <v>38.114958999999999</v>
      </c>
      <c r="M186" s="42">
        <v>38.090200666666668</v>
      </c>
      <c r="N186" s="42">
        <v>38.456623999999998</v>
      </c>
      <c r="O186" s="42">
        <v>26.766729333333338</v>
      </c>
      <c r="P186" s="40">
        <v>23.021288666666671</v>
      </c>
      <c r="Q186" s="42">
        <v>12.243490999999999</v>
      </c>
      <c r="R186" s="42">
        <v>1.8256795000000001</v>
      </c>
      <c r="S186" s="42">
        <v>8.263341333333333</v>
      </c>
      <c r="T186" s="42">
        <v>5.5696346666666656</v>
      </c>
      <c r="U186" s="42">
        <v>9.1516703333333336</v>
      </c>
      <c r="V186" s="43"/>
      <c r="W186" s="40" t="s">
        <v>11</v>
      </c>
      <c r="X186" s="42">
        <f>AVERAGE(K196:K200)</f>
        <v>33.351257600000004</v>
      </c>
      <c r="Y186" s="42">
        <f>AVERAGE(K184:K190)</f>
        <v>37.605432500000013</v>
      </c>
      <c r="Z186" s="42">
        <f>AVERAGE(K191:K195)</f>
        <v>32.181475866666673</v>
      </c>
      <c r="AA186" s="42">
        <f>AVERAGE(K177:K183)</f>
        <v>31.128581761904762</v>
      </c>
      <c r="AC186" s="40" t="s">
        <v>11</v>
      </c>
      <c r="AD186" s="40">
        <f t="shared" si="9"/>
        <v>3.6349536552640949E-2</v>
      </c>
      <c r="AE186" s="40">
        <f t="shared" si="8"/>
        <v>0.20806764624341612</v>
      </c>
    </row>
    <row r="187" spans="1:31" x14ac:dyDescent="0.3">
      <c r="A187" s="40" t="s">
        <v>32</v>
      </c>
      <c r="B187" s="42">
        <v>49.039326000000003</v>
      </c>
      <c r="C187" s="42">
        <v>74.899900333333335</v>
      </c>
      <c r="D187" s="42">
        <v>44.168371499999999</v>
      </c>
      <c r="E187" s="42">
        <v>8.3153833499999994</v>
      </c>
      <c r="F187" s="42">
        <v>24.656824166666674</v>
      </c>
      <c r="G187" s="42">
        <v>38.697275000000005</v>
      </c>
      <c r="H187" s="42">
        <v>10.546653866666666</v>
      </c>
      <c r="I187" s="42">
        <v>61.135257333333342</v>
      </c>
      <c r="J187" s="42">
        <v>33.167748833333334</v>
      </c>
      <c r="K187" s="42">
        <v>38.660632666666672</v>
      </c>
      <c r="L187" s="42">
        <v>62.229080500000009</v>
      </c>
      <c r="M187" s="42">
        <v>67.037644</v>
      </c>
      <c r="N187" s="42">
        <v>56.558926999999997</v>
      </c>
      <c r="O187" s="42">
        <v>76.581486333333345</v>
      </c>
      <c r="P187" s="40">
        <v>56.915447000000007</v>
      </c>
      <c r="Q187" s="42">
        <v>8.8912126666666662</v>
      </c>
      <c r="R187" s="42">
        <v>25.732821333333341</v>
      </c>
      <c r="S187" s="42">
        <v>8.0187290000000022</v>
      </c>
      <c r="T187" s="42">
        <v>42.292185000000003</v>
      </c>
      <c r="U187" s="42">
        <v>19.445195000000002</v>
      </c>
      <c r="V187" s="43"/>
      <c r="W187" s="40" t="s">
        <v>12</v>
      </c>
      <c r="X187" s="42">
        <f>AVERAGE(L196:L200)</f>
        <v>45.828368233333329</v>
      </c>
      <c r="Y187" s="42">
        <f>AVERAGE(L184:L190)</f>
        <v>45.380751714285715</v>
      </c>
      <c r="Z187" s="42">
        <f>AVERAGE(L191:L195)</f>
        <v>40.839465033333333</v>
      </c>
      <c r="AA187" s="42">
        <f>AVERAGE(L177:L183)</f>
        <v>40.49529590476191</v>
      </c>
      <c r="AC187" s="40" t="s">
        <v>12</v>
      </c>
      <c r="AD187" s="40">
        <f t="shared" si="9"/>
        <v>0.12215887734885933</v>
      </c>
      <c r="AE187" s="40">
        <f t="shared" si="8"/>
        <v>0.12064255119936829</v>
      </c>
    </row>
    <row r="188" spans="1:31" x14ac:dyDescent="0.3">
      <c r="A188" s="40" t="s">
        <v>33</v>
      </c>
      <c r="B188" s="42">
        <v>37.66732833333333</v>
      </c>
      <c r="C188" s="42">
        <v>61.93841766666668</v>
      </c>
      <c r="D188" s="42">
        <v>38.297675499999997</v>
      </c>
      <c r="E188" s="42">
        <v>6.7503595833333341</v>
      </c>
      <c r="F188" s="42">
        <v>22.673186500000003</v>
      </c>
      <c r="G188" s="42">
        <v>35.085034166666667</v>
      </c>
      <c r="H188" s="42">
        <v>14.3552778</v>
      </c>
      <c r="I188" s="42">
        <v>60.263764000000002</v>
      </c>
      <c r="J188" s="42">
        <v>29.882317999999998</v>
      </c>
      <c r="K188" s="42">
        <v>23.45208366666667</v>
      </c>
      <c r="L188" s="42">
        <v>55.821623833333334</v>
      </c>
      <c r="M188" s="42">
        <v>59.73294533333334</v>
      </c>
      <c r="N188" s="42">
        <v>50.084127666666667</v>
      </c>
      <c r="O188" s="42">
        <v>39.050823999999992</v>
      </c>
      <c r="P188" s="40">
        <v>32.505711000000005</v>
      </c>
      <c r="Q188" s="42">
        <v>6.2499936666666667</v>
      </c>
      <c r="R188" s="42">
        <v>2.0797000000000003</v>
      </c>
      <c r="S188" s="42">
        <v>8.9555843333333343</v>
      </c>
      <c r="T188" s="42">
        <v>15.756203333333335</v>
      </c>
      <c r="U188" s="42">
        <v>6.6530593333333332</v>
      </c>
      <c r="V188" s="43"/>
      <c r="W188" s="40" t="s">
        <v>13</v>
      </c>
      <c r="X188" s="42">
        <f>AVERAGE(M196:M200)</f>
        <v>51.826124000000007</v>
      </c>
      <c r="Y188" s="42">
        <f>AVERAGE(M184:M190)</f>
        <v>59.081871904761911</v>
      </c>
      <c r="Z188" s="42">
        <f>AVERAGE(M191:M195)</f>
        <v>35.131876933333324</v>
      </c>
      <c r="AA188" s="42">
        <f>AVERAGE(M177:M183)</f>
        <v>37.289846277777777</v>
      </c>
      <c r="AC188" s="40" t="s">
        <v>13</v>
      </c>
      <c r="AD188" s="40">
        <f t="shared" si="9"/>
        <v>0.475188020792225</v>
      </c>
      <c r="AE188" s="40">
        <f t="shared" si="8"/>
        <v>0.58439569486696175</v>
      </c>
    </row>
    <row r="189" spans="1:31" x14ac:dyDescent="0.3">
      <c r="A189" s="40" t="s">
        <v>34</v>
      </c>
      <c r="B189" s="42">
        <v>38.727975333333333</v>
      </c>
      <c r="C189" s="42">
        <v>49.896954666666673</v>
      </c>
      <c r="D189" s="42">
        <v>31.657490500000002</v>
      </c>
      <c r="E189" s="42">
        <v>7.2914281999999995</v>
      </c>
      <c r="F189" s="42">
        <v>20.40680866666667</v>
      </c>
      <c r="G189" s="42">
        <v>31.007831833333324</v>
      </c>
      <c r="H189" s="42">
        <v>11.861420400000002</v>
      </c>
      <c r="I189" s="42">
        <v>51.363638333333334</v>
      </c>
      <c r="J189" s="42">
        <v>25.4778105</v>
      </c>
      <c r="K189" s="42">
        <v>37.938679666666673</v>
      </c>
      <c r="L189" s="42">
        <v>51.762247500000001</v>
      </c>
      <c r="M189" s="42">
        <v>71.214870000000005</v>
      </c>
      <c r="N189" s="42">
        <v>44.479831333333337</v>
      </c>
      <c r="O189" s="42">
        <v>59.920118333333335</v>
      </c>
      <c r="P189" s="40">
        <v>25.818980333333332</v>
      </c>
      <c r="Q189" s="42">
        <v>20.624682</v>
      </c>
      <c r="R189" s="42">
        <v>13.933990000000003</v>
      </c>
      <c r="S189" s="42">
        <v>8.4455626666666674</v>
      </c>
      <c r="T189" s="42">
        <v>43.745003999999994</v>
      </c>
      <c r="U189" s="42">
        <v>18.040902333333335</v>
      </c>
      <c r="V189" s="43"/>
      <c r="W189" s="40" t="s">
        <v>14</v>
      </c>
      <c r="X189" s="42">
        <f>AVERAGE(N196:N200)</f>
        <v>62.631056799999996</v>
      </c>
      <c r="Y189" s="42">
        <f>AVERAGE(N184:N190)</f>
        <v>46.189995523809522</v>
      </c>
      <c r="Z189" s="42">
        <f>AVERAGE(N191:N195)</f>
        <v>50.911848266666667</v>
      </c>
      <c r="AA189" s="42">
        <f>AVERAGE(N177:N183)</f>
        <v>55.20075557142858</v>
      </c>
      <c r="AC189" s="40" t="s">
        <v>14</v>
      </c>
      <c r="AD189" s="40">
        <f t="shared" si="9"/>
        <v>0.23018627161108607</v>
      </c>
      <c r="AE189" s="40">
        <f t="shared" si="8"/>
        <v>-0.16323617230128906</v>
      </c>
    </row>
    <row r="190" spans="1:31" x14ac:dyDescent="0.3">
      <c r="A190" s="40" t="s">
        <v>35</v>
      </c>
      <c r="B190" s="42">
        <v>45.080468500000002</v>
      </c>
      <c r="C190" s="42">
        <v>76.056609666666674</v>
      </c>
      <c r="D190" s="42">
        <v>48.974954333333329</v>
      </c>
      <c r="E190" s="42">
        <v>8.0261069833333334</v>
      </c>
      <c r="F190" s="42">
        <v>24.648406333333334</v>
      </c>
      <c r="G190" s="42">
        <v>35.673787333333344</v>
      </c>
      <c r="H190" s="42">
        <v>18.408315999999999</v>
      </c>
      <c r="I190" s="42">
        <v>37.325168166666664</v>
      </c>
      <c r="J190" s="42">
        <v>17.462052499999999</v>
      </c>
      <c r="K190" s="42">
        <v>35.012244666666668</v>
      </c>
      <c r="L190" s="42">
        <v>35.962469500000005</v>
      </c>
      <c r="M190" s="42">
        <v>66.885132666666678</v>
      </c>
      <c r="N190" s="42">
        <v>50.364391999999995</v>
      </c>
      <c r="O190" s="42">
        <v>65.210478999999992</v>
      </c>
      <c r="P190" s="40">
        <v>39.942124</v>
      </c>
      <c r="Q190" s="42">
        <v>16.600957666666666</v>
      </c>
      <c r="R190" s="42">
        <v>10.125167999999999</v>
      </c>
      <c r="S190" s="42">
        <v>5.4567366666666661</v>
      </c>
      <c r="T190" s="42">
        <v>12.443538333333333</v>
      </c>
      <c r="U190" s="42">
        <v>12.101873333333334</v>
      </c>
      <c r="V190" s="43"/>
      <c r="W190" s="40" t="s">
        <v>15</v>
      </c>
      <c r="X190" s="42">
        <f>AVERAGE(O196:O200)</f>
        <v>42.282974900000006</v>
      </c>
      <c r="Y190" s="42">
        <f>AVERAGE(O184:O190)</f>
        <v>49.920015285714285</v>
      </c>
      <c r="Z190" s="42">
        <f>AVERAGE(O191:O195)</f>
        <v>41.524775700000006</v>
      </c>
      <c r="AA190" s="42">
        <f>AVERAGE(O177:O183)</f>
        <v>45.450075047619052</v>
      </c>
      <c r="AC190" s="40" t="s">
        <v>15</v>
      </c>
      <c r="AD190" s="40">
        <f t="shared" si="9"/>
        <v>1.8258959554115162E-2</v>
      </c>
      <c r="AE190" s="40">
        <f t="shared" si="8"/>
        <v>9.8348357696042887E-2</v>
      </c>
    </row>
    <row r="191" spans="1:31" x14ac:dyDescent="0.3">
      <c r="A191" s="40" t="s">
        <v>36</v>
      </c>
      <c r="B191" s="42">
        <v>48.361442833333335</v>
      </c>
      <c r="C191" s="42">
        <v>26.268591666666669</v>
      </c>
      <c r="D191" s="42">
        <v>40.137714833333334</v>
      </c>
      <c r="E191" s="42">
        <v>5.5927589499999986</v>
      </c>
      <c r="F191" s="42">
        <v>21.841306499999998</v>
      </c>
      <c r="G191" s="42">
        <v>25.854137166666668</v>
      </c>
      <c r="H191" s="42">
        <v>13.064873466666665</v>
      </c>
      <c r="I191" s="42">
        <v>46.566958833333338</v>
      </c>
      <c r="J191" s="42">
        <v>48.211407333333327</v>
      </c>
      <c r="K191" s="42">
        <v>36.603710333333339</v>
      </c>
      <c r="L191" s="42">
        <v>51.109617833333331</v>
      </c>
      <c r="M191" s="42">
        <v>51.655786666666657</v>
      </c>
      <c r="N191" s="42">
        <v>45.580091666666668</v>
      </c>
      <c r="O191" s="42">
        <v>45.671697500000001</v>
      </c>
      <c r="P191" s="40">
        <v>26.031902000000002</v>
      </c>
      <c r="Q191" s="42">
        <v>11.130356333333332</v>
      </c>
      <c r="R191" s="42">
        <v>1.7647739999999998</v>
      </c>
      <c r="S191" s="42">
        <v>5.6231126666666649</v>
      </c>
      <c r="T191" s="42">
        <v>10.002366666666665</v>
      </c>
      <c r="U191" s="42">
        <v>6.8303290000000008</v>
      </c>
      <c r="V191" s="43"/>
      <c r="W191" s="40" t="s">
        <v>16</v>
      </c>
      <c r="X191" s="42">
        <f>AVERAGE(P196:P200)</f>
        <v>32.689120733333333</v>
      </c>
      <c r="Y191" s="42">
        <f>AVERAGE(P185:P190)</f>
        <v>34.989467000000005</v>
      </c>
      <c r="Z191" s="42">
        <f>AVERAGE(P191:P195)</f>
        <v>20.66677116666667</v>
      </c>
      <c r="AA191" s="42">
        <f>AVERAGE(P177:P183)</f>
        <v>19.865973485714289</v>
      </c>
      <c r="AC191" s="40" t="s">
        <v>16</v>
      </c>
      <c r="AD191" s="40">
        <f t="shared" si="9"/>
        <v>0.58172365047799279</v>
      </c>
      <c r="AE191" s="40">
        <f t="shared" si="8"/>
        <v>0.76127623572844727</v>
      </c>
    </row>
    <row r="192" spans="1:31" x14ac:dyDescent="0.3">
      <c r="A192" s="40" t="s">
        <v>37</v>
      </c>
      <c r="B192" s="42">
        <v>45.206240833333332</v>
      </c>
      <c r="C192" s="42">
        <v>58.232590333333334</v>
      </c>
      <c r="D192" s="42">
        <v>37.060254</v>
      </c>
      <c r="E192" s="42">
        <v>6.9000979833333336</v>
      </c>
      <c r="F192" s="42">
        <v>18.763845666666665</v>
      </c>
      <c r="G192" s="42">
        <v>27.279226833333336</v>
      </c>
      <c r="H192" s="42">
        <v>14.602266933333334</v>
      </c>
      <c r="I192" s="42">
        <v>64.837123333333338</v>
      </c>
      <c r="J192" s="42">
        <v>34.005075666666663</v>
      </c>
      <c r="K192" s="42">
        <v>25.975453000000005</v>
      </c>
      <c r="L192" s="42">
        <v>56.459893666666673</v>
      </c>
      <c r="M192" s="42">
        <v>38.19121466666666</v>
      </c>
      <c r="N192" s="42">
        <v>72.936069333333336</v>
      </c>
      <c r="O192" s="42">
        <v>44.073794666666664</v>
      </c>
      <c r="P192" s="40">
        <v>20.860381333333336</v>
      </c>
      <c r="Q192" s="42">
        <v>7.2799403333333332</v>
      </c>
      <c r="R192" s="42">
        <v>28.592210766666664</v>
      </c>
      <c r="S192" s="42">
        <v>6.7976480000000006</v>
      </c>
      <c r="T192" s="42">
        <v>32.790927000000003</v>
      </c>
      <c r="U192" s="42">
        <v>8.4307076666666667</v>
      </c>
      <c r="V192" s="43"/>
      <c r="W192" s="40" t="s">
        <v>17</v>
      </c>
      <c r="X192" s="42">
        <f>AVERAGE(Q196:Q200)</f>
        <v>9.1620688333333327</v>
      </c>
      <c r="Y192" s="42">
        <f>AVERAGE(Q184:Q190)</f>
        <v>12.608499571428572</v>
      </c>
      <c r="Z192" s="42">
        <f>AVERAGE(Q191:Q195)</f>
        <v>8.6647234333333323</v>
      </c>
      <c r="AA192" s="42">
        <f>AVERAGE(Q177:Q183)</f>
        <v>15.047690571428571</v>
      </c>
      <c r="AC192" s="40" t="s">
        <v>17</v>
      </c>
      <c r="AD192" s="40">
        <f t="shared" si="9"/>
        <v>5.7398877624495803E-2</v>
      </c>
      <c r="AE192" s="40">
        <f t="shared" si="8"/>
        <v>-0.16209736560049637</v>
      </c>
    </row>
    <row r="193" spans="1:31" x14ac:dyDescent="0.3">
      <c r="A193" s="40" t="s">
        <v>38</v>
      </c>
      <c r="B193" s="42">
        <v>64.162706333333333</v>
      </c>
      <c r="C193" s="42">
        <v>41.324629333333334</v>
      </c>
      <c r="D193" s="42">
        <v>33.298472833333342</v>
      </c>
      <c r="E193" s="42">
        <v>4.7088369333333331</v>
      </c>
      <c r="F193" s="42">
        <v>25.107920999999997</v>
      </c>
      <c r="G193" s="42">
        <v>30.016012999999994</v>
      </c>
      <c r="H193" s="42">
        <v>12.0693904</v>
      </c>
      <c r="I193" s="42">
        <v>38.779472666666663</v>
      </c>
      <c r="J193" s="42">
        <v>20.247364999999999</v>
      </c>
      <c r="K193" s="42">
        <v>32.53145966666667</v>
      </c>
      <c r="L193" s="42">
        <v>34.729504500000004</v>
      </c>
      <c r="M193" s="42">
        <v>31.874868666666664</v>
      </c>
      <c r="N193" s="42">
        <v>57.041219333333345</v>
      </c>
      <c r="O193" s="42">
        <v>42.084215000000007</v>
      </c>
      <c r="P193" s="40">
        <v>19.082733000000001</v>
      </c>
      <c r="Q193" s="42">
        <v>8.1692596666666653</v>
      </c>
      <c r="R193" s="42">
        <v>15.508620000000002</v>
      </c>
      <c r="S193" s="42">
        <v>6.251974333333334</v>
      </c>
      <c r="T193" s="42">
        <v>20.80492266666667</v>
      </c>
      <c r="U193" s="42">
        <v>10.498523666666667</v>
      </c>
      <c r="V193" s="43"/>
      <c r="W193" s="40" t="s">
        <v>18</v>
      </c>
      <c r="X193" s="42">
        <f>AVERAGE(R196:R200)</f>
        <v>4.9771677500000004</v>
      </c>
      <c r="Y193" s="42">
        <f>AVERAGE(R184:R190)</f>
        <v>9.0604889285714307</v>
      </c>
      <c r="Z193" s="42">
        <f>AVERAGE(R191:R195)</f>
        <v>10.588307286666666</v>
      </c>
      <c r="AA193" s="42">
        <f>AVERAGE(R177:R183)</f>
        <v>9.6868464666666689</v>
      </c>
      <c r="AC193" s="40" t="s">
        <v>18</v>
      </c>
      <c r="AD193" s="40">
        <f t="shared" si="9"/>
        <v>-0.52993735303965894</v>
      </c>
      <c r="AE193" s="40">
        <f t="shared" si="8"/>
        <v>-6.46606240999682E-2</v>
      </c>
    </row>
    <row r="194" spans="1:31" x14ac:dyDescent="0.3">
      <c r="A194" s="40" t="s">
        <v>39</v>
      </c>
      <c r="B194" s="42">
        <v>42.263465333333329</v>
      </c>
      <c r="C194" s="42">
        <v>21.819023999999999</v>
      </c>
      <c r="D194" s="42">
        <v>25.143573000000004</v>
      </c>
      <c r="E194" s="42">
        <v>3.4947872999999992</v>
      </c>
      <c r="F194" s="42">
        <v>18.407820833333332</v>
      </c>
      <c r="G194" s="42">
        <v>30.916226000000005</v>
      </c>
      <c r="H194" s="42">
        <v>9.8195511333333307</v>
      </c>
      <c r="I194" s="42">
        <v>31.613915833333333</v>
      </c>
      <c r="J194" s="42">
        <v>15.727483666666668</v>
      </c>
      <c r="K194" s="42">
        <v>36.818612666666667</v>
      </c>
      <c r="L194" s="42">
        <v>30.179913166666672</v>
      </c>
      <c r="M194" s="42">
        <v>25.367388333333331</v>
      </c>
      <c r="N194" s="42">
        <v>33.541599666666663</v>
      </c>
      <c r="O194" s="42">
        <v>37.187016666666672</v>
      </c>
      <c r="P194" s="40"/>
      <c r="Q194" s="42">
        <v>4.7639984999999996</v>
      </c>
      <c r="R194" s="42">
        <v>3.5582676666666671</v>
      </c>
      <c r="S194" s="42">
        <v>3.3701043333333338</v>
      </c>
      <c r="T194" s="42">
        <v>10.167752333333333</v>
      </c>
      <c r="U194" s="42"/>
      <c r="V194" s="43"/>
      <c r="W194" s="40" t="s">
        <v>19</v>
      </c>
      <c r="X194" s="42">
        <f>AVERAGE(S196:S200)</f>
        <v>5.2705539999999997</v>
      </c>
      <c r="Y194" s="42">
        <f>AVERAGE(S184:S190)</f>
        <v>6.7970820952380953</v>
      </c>
      <c r="Z194" s="42">
        <f>AVERAGE(S191:S195)</f>
        <v>5.4630747999999993</v>
      </c>
      <c r="AA194" s="42">
        <f>AVERAGE(S177:S183)</f>
        <v>5.7538366666666674</v>
      </c>
      <c r="AC194" s="40" t="s">
        <v>19</v>
      </c>
      <c r="AD194" s="40">
        <f t="shared" si="9"/>
        <v>-3.5240374157058829E-2</v>
      </c>
      <c r="AE194" s="40">
        <f t="shared" si="8"/>
        <v>0.18131300713056286</v>
      </c>
    </row>
    <row r="195" spans="1:31" x14ac:dyDescent="0.3">
      <c r="A195" s="40" t="s">
        <v>40</v>
      </c>
      <c r="B195" s="42">
        <v>57.418041166666661</v>
      </c>
      <c r="C195" s="42">
        <v>52.226218666666682</v>
      </c>
      <c r="D195" s="42">
        <v>31.713939500000002</v>
      </c>
      <c r="E195" s="42">
        <v>7.2210155</v>
      </c>
      <c r="F195" s="42">
        <v>17.747763666666668</v>
      </c>
      <c r="G195" s="42">
        <v>36.498239833333336</v>
      </c>
      <c r="H195" s="42">
        <v>11.119066533333335</v>
      </c>
      <c r="I195" s="42">
        <v>25.409477500000001</v>
      </c>
      <c r="J195" s="42">
        <v>35.71042966666667</v>
      </c>
      <c r="K195" s="42">
        <v>28.978143666666671</v>
      </c>
      <c r="L195" s="42">
        <v>31.718396000000002</v>
      </c>
      <c r="M195" s="42">
        <v>28.570126333333331</v>
      </c>
      <c r="N195" s="42">
        <v>45.460261333333335</v>
      </c>
      <c r="O195" s="42">
        <v>38.607154666666666</v>
      </c>
      <c r="P195" s="40">
        <v>16.692068333333332</v>
      </c>
      <c r="Q195" s="42">
        <v>11.980062333333333</v>
      </c>
      <c r="R195" s="42">
        <v>3.5176639999999999</v>
      </c>
      <c r="S195" s="42">
        <v>5.272534666666667</v>
      </c>
      <c r="T195" s="42">
        <v>17.01887833333333</v>
      </c>
      <c r="U195" s="42">
        <v>6.2499936666666667</v>
      </c>
      <c r="V195" s="43"/>
      <c r="W195" s="40" t="s">
        <v>20</v>
      </c>
      <c r="X195" s="42">
        <f>AVERAGE(T196:T200)</f>
        <v>25.574268966666668</v>
      </c>
      <c r="Y195" s="42">
        <f>AVERAGE(T184:T190)</f>
        <v>24.293866999999999</v>
      </c>
      <c r="Z195" s="42">
        <f>AVERAGE(T191:T195)</f>
        <v>18.156969400000001</v>
      </c>
      <c r="AA195" s="42">
        <f>AVERAGE(T177:T183)</f>
        <v>18.272145166666668</v>
      </c>
      <c r="AC195" s="40" t="s">
        <v>20</v>
      </c>
      <c r="AD195" s="40">
        <f t="shared" si="9"/>
        <v>0.40850977953769463</v>
      </c>
      <c r="AE195" s="40">
        <f t="shared" si="8"/>
        <v>0.3295574645673558</v>
      </c>
    </row>
    <row r="196" spans="1:31" x14ac:dyDescent="0.3">
      <c r="A196" s="40" t="s">
        <v>41</v>
      </c>
      <c r="B196" s="42">
        <v>26.394859166666663</v>
      </c>
      <c r="C196" s="42">
        <v>40.858182333333332</v>
      </c>
      <c r="D196" s="42">
        <v>36.987959666666669</v>
      </c>
      <c r="E196" s="42">
        <v>5.9128346833333332</v>
      </c>
      <c r="F196" s="42">
        <v>24.362199999999998</v>
      </c>
      <c r="G196" s="42">
        <v>27.609503000000007</v>
      </c>
      <c r="H196" s="42">
        <v>13.798512400000002</v>
      </c>
      <c r="I196" s="42">
        <v>38.248158833333335</v>
      </c>
      <c r="J196" s="42">
        <v>37.419249833333332</v>
      </c>
      <c r="K196" s="42">
        <v>29.169278000000002</v>
      </c>
      <c r="L196" s="42">
        <v>53.790450166666666</v>
      </c>
      <c r="M196" s="42">
        <v>70.788036333333338</v>
      </c>
      <c r="N196" s="42">
        <v>64.236981333333333</v>
      </c>
      <c r="O196" s="42">
        <v>32.504225500000004</v>
      </c>
      <c r="P196" s="40">
        <v>26.606295333333332</v>
      </c>
      <c r="Q196" s="42">
        <v>8.0642843333333332</v>
      </c>
      <c r="R196" s="42">
        <v>6.157892666666668</v>
      </c>
      <c r="S196" s="42">
        <v>5.2279696666666666</v>
      </c>
      <c r="T196" s="42">
        <v>33.643603999999996</v>
      </c>
      <c r="U196" s="42">
        <v>18.3860335</v>
      </c>
      <c r="V196" s="43"/>
      <c r="W196" s="40" t="s">
        <v>21</v>
      </c>
      <c r="X196" s="42">
        <f>AVERAGE(U196:U200)</f>
        <v>16.899543166666668</v>
      </c>
      <c r="Y196" s="42">
        <f>AVERAGE(U184:U190)</f>
        <v>10.805809952380953</v>
      </c>
      <c r="Z196" s="42">
        <f>AVERAGE(U191:U195)</f>
        <v>8.0023885000000003</v>
      </c>
      <c r="AA196" s="42">
        <f>AVERAGE(U177:U183)</f>
        <v>10.994256238095238</v>
      </c>
      <c r="AC196" s="40" t="s">
        <v>21</v>
      </c>
      <c r="AD196" s="40">
        <f t="shared" si="9"/>
        <v>1.1118123878472868</v>
      </c>
      <c r="AE196" s="40">
        <f t="shared" si="8"/>
        <v>-1.7140430569674736E-2</v>
      </c>
    </row>
    <row r="197" spans="1:31" x14ac:dyDescent="0.3">
      <c r="A197" s="40" t="s">
        <v>42</v>
      </c>
      <c r="B197" s="42">
        <v>58.691609833333338</v>
      </c>
      <c r="C197" s="42">
        <v>14.804493000000003</v>
      </c>
      <c r="D197" s="42">
        <v>38.207059999999998</v>
      </c>
      <c r="E197" s="42">
        <v>7.2074479333333326</v>
      </c>
      <c r="F197" s="42">
        <v>20.475636833333336</v>
      </c>
      <c r="G197" s="42">
        <v>31.216792166666671</v>
      </c>
      <c r="H197" s="42">
        <v>13.428523866666668</v>
      </c>
      <c r="I197" s="42">
        <v>41.610835666666659</v>
      </c>
      <c r="J197" s="42">
        <v>17.35757233333333</v>
      </c>
      <c r="K197" s="42">
        <v>47.645927000000015</v>
      </c>
      <c r="L197" s="42">
        <v>51.155668333333324</v>
      </c>
      <c r="M197" s="42">
        <v>51.57953100000001</v>
      </c>
      <c r="N197" s="42">
        <v>52.544115666666663</v>
      </c>
      <c r="O197" s="42">
        <v>38.670536000000006</v>
      </c>
      <c r="P197" s="40">
        <v>35.365793666666669</v>
      </c>
      <c r="Q197" s="42">
        <v>11.086286499999998</v>
      </c>
      <c r="R197" s="42">
        <v>4.7476579999999995</v>
      </c>
      <c r="S197" s="42">
        <v>5.6151900000000001</v>
      </c>
      <c r="T197" s="42">
        <v>41.395933333333332</v>
      </c>
      <c r="U197" s="42">
        <v>27.676845666666662</v>
      </c>
      <c r="V197" s="43"/>
      <c r="W197" s="40" t="s">
        <v>60</v>
      </c>
      <c r="X197" s="42" t="s">
        <v>61</v>
      </c>
      <c r="Y197" s="42" t="s">
        <v>61</v>
      </c>
      <c r="Z197" s="42" t="s">
        <v>61</v>
      </c>
      <c r="AA197" s="42" t="s">
        <v>61</v>
      </c>
    </row>
    <row r="198" spans="1:31" x14ac:dyDescent="0.3">
      <c r="A198" s="40" t="s">
        <v>43</v>
      </c>
      <c r="B198" s="42">
        <v>53.384908666666675</v>
      </c>
      <c r="C198" s="42">
        <v>47.286436000000002</v>
      </c>
      <c r="D198" s="42">
        <v>52.476772999999994</v>
      </c>
      <c r="E198" s="42">
        <v>6.2314744333333332</v>
      </c>
      <c r="F198" s="42">
        <v>22.108696500000001</v>
      </c>
      <c r="G198" s="42">
        <v>37.441532333333335</v>
      </c>
      <c r="H198" s="42">
        <v>14.203360666666667</v>
      </c>
      <c r="I198" s="42">
        <v>44.049531500000001</v>
      </c>
      <c r="J198" s="42">
        <v>38.86365099999999</v>
      </c>
      <c r="K198" s="42">
        <v>25.924945999999995</v>
      </c>
      <c r="L198" s="42">
        <v>54.170243000000006</v>
      </c>
      <c r="M198" s="42">
        <v>60.96194899999999</v>
      </c>
      <c r="N198" s="42">
        <v>72.096266666666665</v>
      </c>
      <c r="O198" s="42">
        <v>47.507280333333341</v>
      </c>
      <c r="P198" s="40">
        <v>35.73023633333333</v>
      </c>
      <c r="Q198" s="42">
        <v>14.818357666666667</v>
      </c>
      <c r="R198" s="42">
        <v>5.8271213333333343</v>
      </c>
      <c r="S198" s="42">
        <v>3.6899819999999997</v>
      </c>
      <c r="T198" s="42">
        <v>13.111022999999998</v>
      </c>
      <c r="U198" s="42">
        <v>15.440286999999998</v>
      </c>
      <c r="V198" s="43"/>
      <c r="W198" s="40" t="s">
        <v>2</v>
      </c>
      <c r="X198" s="42">
        <f>(STDEVA(B196:B200))/(SQRT(COUNT(B196:B200)))</f>
        <v>6.4323052664583527</v>
      </c>
      <c r="Y198" s="42">
        <f>(STDEVA(B184:B190))/(SQRT(COUNT(B184:B190)))</f>
        <v>2.5600958688299738</v>
      </c>
      <c r="Z198" s="42">
        <f>(STDEVA(B191:B195))/(SQRT(COUNT(B191:B195)))</f>
        <v>4.0628888040052775</v>
      </c>
      <c r="AA198" s="42">
        <f>(STDEVA(B177:B183))/(SQRT(COUNT(B177:B183)))</f>
        <v>4.2175169927990437</v>
      </c>
    </row>
    <row r="199" spans="1:31" x14ac:dyDescent="0.3">
      <c r="A199" s="40" t="s">
        <v>44</v>
      </c>
      <c r="B199" s="42">
        <v>28.741454000000004</v>
      </c>
      <c r="C199" s="42">
        <v>44.635313666666669</v>
      </c>
      <c r="D199" s="42">
        <v>47.038852666666671</v>
      </c>
      <c r="E199" s="42">
        <v>6.1372937333333333</v>
      </c>
      <c r="F199" s="42">
        <v>21.56153733333333</v>
      </c>
      <c r="G199" s="42">
        <v>38.336298499999998</v>
      </c>
      <c r="H199" s="42">
        <v>13.235012733333333</v>
      </c>
      <c r="I199" s="42">
        <v>49.760783833333335</v>
      </c>
      <c r="J199" s="42">
        <v>30.877603000000004</v>
      </c>
      <c r="K199" s="42">
        <v>35.092461666666665</v>
      </c>
      <c r="L199" s="42">
        <v>35.065722666666666</v>
      </c>
      <c r="M199" s="42">
        <v>46.650641999999998</v>
      </c>
      <c r="N199" s="42">
        <v>68.672684333333336</v>
      </c>
      <c r="O199" s="42">
        <v>29.288118000000004</v>
      </c>
      <c r="P199" s="40">
        <v>28.919713999999999</v>
      </c>
      <c r="Q199" s="42">
        <v>2.2965829999999996</v>
      </c>
      <c r="R199" s="42"/>
      <c r="S199" s="42">
        <v>5.445843</v>
      </c>
      <c r="T199" s="42">
        <v>23.057931000000004</v>
      </c>
      <c r="U199" s="42">
        <v>14.300413333333333</v>
      </c>
      <c r="V199" s="43"/>
      <c r="W199" s="40" t="s">
        <v>3</v>
      </c>
      <c r="X199" s="42">
        <f>(STDEVA(C196:C200))/(SQRT(COUNT(C196:C200)))</f>
        <v>5.7962227742789656</v>
      </c>
      <c r="Y199" s="42">
        <f>(STDEVA(C184:C190))/(SQRT(COUNT(C184:C190)))</f>
        <v>4.7627839024801562</v>
      </c>
      <c r="Z199" s="42">
        <f>(STDEVA(C191:C195))/(SQRT(COUNT(C191:C195)))</f>
        <v>7.0808140553687915</v>
      </c>
      <c r="AA199" s="42">
        <f>(STDEVA(C177:C183))/(SQRT(COUNT(C177:C183)))</f>
        <v>6.1471755163204964</v>
      </c>
    </row>
    <row r="200" spans="1:31" x14ac:dyDescent="0.3">
      <c r="A200" s="40" t="s">
        <v>45</v>
      </c>
      <c r="B200" s="42">
        <v>41.431585333333338</v>
      </c>
      <c r="C200" s="42">
        <v>37.540565666666666</v>
      </c>
      <c r="D200" s="42">
        <v>38.651224499999998</v>
      </c>
      <c r="E200" s="42">
        <v>7.6498298333333334</v>
      </c>
      <c r="F200" s="42">
        <v>22.038382833333337</v>
      </c>
      <c r="G200" s="42">
        <v>31.287601000000002</v>
      </c>
      <c r="H200" s="42">
        <v>9.8290583333333341</v>
      </c>
      <c r="I200" s="42">
        <v>40.640804166666669</v>
      </c>
      <c r="J200" s="42">
        <v>41.628661666666666</v>
      </c>
      <c r="K200" s="42">
        <v>28.923675333333335</v>
      </c>
      <c r="L200" s="42">
        <v>34.959757000000003</v>
      </c>
      <c r="M200" s="42">
        <v>29.150461666666672</v>
      </c>
      <c r="N200" s="42">
        <v>55.605235999999991</v>
      </c>
      <c r="O200" s="42">
        <v>63.444714666666677</v>
      </c>
      <c r="P200" s="40">
        <v>36.823564333333337</v>
      </c>
      <c r="Q200" s="42">
        <v>9.5448326666666681</v>
      </c>
      <c r="R200" s="42">
        <v>3.1759990000000005</v>
      </c>
      <c r="S200" s="42">
        <v>6.373785333333335</v>
      </c>
      <c r="T200" s="42">
        <v>16.662853500000001</v>
      </c>
      <c r="U200" s="42">
        <v>8.6941363333333328</v>
      </c>
      <c r="V200" s="43"/>
      <c r="W200" s="40" t="s">
        <v>4</v>
      </c>
      <c r="X200" s="42">
        <f>(STDEVA(D196:D200))/(SQRT(COUNT(D196:D200)))</f>
        <v>3.0299638152179771</v>
      </c>
      <c r="Y200" s="42">
        <f>(STDEVA(D184:D190))/(SQRT(COUNT(D184:D190)))</f>
        <v>2.7570515547698955</v>
      </c>
      <c r="Z200" s="42">
        <f>(STDEVA(D191:D195))/(SQRT(COUNT(D191:D195)))</f>
        <v>2.5474585216542436</v>
      </c>
      <c r="AA200" s="42">
        <f>(STDEVA(D177:D183))/(SQRT(COUNT(D177:D183)))</f>
        <v>2.6499837345524808</v>
      </c>
    </row>
    <row r="201" spans="1:31" x14ac:dyDescent="0.3">
      <c r="A201" s="40"/>
      <c r="B201" s="40"/>
      <c r="C201" s="40"/>
      <c r="D201" s="40"/>
      <c r="E201" s="40"/>
      <c r="F201" s="40"/>
      <c r="G201" s="40"/>
      <c r="H201" s="40"/>
      <c r="I201" s="40"/>
      <c r="J201" s="40"/>
      <c r="K201" s="40"/>
      <c r="L201" s="40"/>
      <c r="M201" s="40"/>
      <c r="N201" s="40"/>
      <c r="O201" s="40"/>
      <c r="P201" s="40"/>
      <c r="Q201" s="40"/>
      <c r="R201" s="40"/>
      <c r="S201" s="40"/>
      <c r="T201" s="40"/>
      <c r="U201" s="40"/>
      <c r="V201" s="43"/>
      <c r="W201" s="40" t="s">
        <v>5</v>
      </c>
      <c r="X201" s="42">
        <f>(STDEVA(E196:E200))/(SQRT(COUNT(E196:E200)))</f>
        <v>0.3383328583259132</v>
      </c>
      <c r="Y201" s="42">
        <f>(STDEVA(E184:E190))/(SQRT(COUNT(E184:E190)))</f>
        <v>0.57918982159719057</v>
      </c>
      <c r="Z201" s="42">
        <f>(STDEVA(E191:E195))/(SQRT(COUNT(E191:E195)))</f>
        <v>0.69075065016048109</v>
      </c>
      <c r="AA201" s="42">
        <f>(STDEVA(E177:E183))/(SQRT(COUNT(E177:E183)))</f>
        <v>0.56727798612006386</v>
      </c>
    </row>
    <row r="202" spans="1:31" x14ac:dyDescent="0.3">
      <c r="A202" s="40"/>
      <c r="B202" s="40"/>
      <c r="C202" s="40"/>
      <c r="D202" s="40"/>
      <c r="E202" s="40"/>
      <c r="F202" s="40"/>
      <c r="G202" s="40"/>
      <c r="H202" s="40"/>
      <c r="I202" s="40"/>
      <c r="J202" s="40"/>
      <c r="K202" s="40"/>
      <c r="L202" s="40"/>
      <c r="M202" s="40"/>
      <c r="N202" s="40"/>
      <c r="O202" s="40"/>
      <c r="P202" s="40"/>
      <c r="Q202" s="40"/>
      <c r="R202" s="40"/>
      <c r="S202" s="40"/>
      <c r="T202" s="40"/>
      <c r="U202" s="40"/>
      <c r="V202" s="43"/>
      <c r="W202" s="40" t="s">
        <v>6</v>
      </c>
      <c r="X202" s="42">
        <f>(STDEVA(F196:F200))/(SQRT(COUNT(F196:F200)))</f>
        <v>0.63440867346785812</v>
      </c>
      <c r="Y202" s="42">
        <f>(STDEVA(F184:F190))/(SQRT(COUNT(F184:F190)))</f>
        <v>1.5680234742718044</v>
      </c>
      <c r="Z202" s="42">
        <f>(STDEVA(F191:F195))/(SQRT(COUNT(F191:F195)))</f>
        <v>1.376927209585125</v>
      </c>
      <c r="AA202" s="42">
        <f>(STDEVA(F177:F183))/(SQRT(COUNT(F177:F183)))</f>
        <v>1.5421384086172285</v>
      </c>
    </row>
    <row r="203" spans="1:31" x14ac:dyDescent="0.3">
      <c r="A203" s="40"/>
      <c r="B203" s="40"/>
      <c r="C203" s="40"/>
      <c r="D203" s="40"/>
      <c r="E203" s="40"/>
      <c r="F203" s="40"/>
      <c r="G203" s="40"/>
      <c r="H203" s="40"/>
      <c r="I203" s="40"/>
      <c r="J203" s="40"/>
      <c r="K203" s="40"/>
      <c r="L203" s="40"/>
      <c r="M203" s="40"/>
      <c r="N203" s="40"/>
      <c r="O203" s="40"/>
      <c r="P203" s="40"/>
      <c r="Q203" s="40"/>
      <c r="R203" s="40"/>
      <c r="S203" s="40"/>
      <c r="T203" s="40"/>
      <c r="U203" s="40"/>
      <c r="V203" s="43"/>
      <c r="W203" s="40" t="s">
        <v>7</v>
      </c>
      <c r="X203" s="42">
        <f>(STDEVA(G196:G200))/(SQRT(COUNT(G196:G200)))</f>
        <v>2.0397776123846709</v>
      </c>
      <c r="Y203" s="42">
        <f>(STDEVA(G184:G190))/(SQRT(COUNT(G184:G190)))</f>
        <v>1.3369876990057339</v>
      </c>
      <c r="Z203" s="42">
        <f>(STDEVA(G191:G195))/(SQRT(COUNT(G191:G195)))</f>
        <v>1.8383967055547827</v>
      </c>
      <c r="AA203" s="42">
        <f>(STDEVA(G177:G183))/(SQRT(COUNT(G177:G183)))</f>
        <v>1.8290614818913877</v>
      </c>
    </row>
    <row r="204" spans="1:31" x14ac:dyDescent="0.3">
      <c r="A204" s="40"/>
      <c r="B204" s="40"/>
      <c r="C204" s="40"/>
      <c r="D204" s="40"/>
      <c r="E204" s="40"/>
      <c r="F204" s="40"/>
      <c r="G204" s="40"/>
      <c r="H204" s="40"/>
      <c r="I204" s="40"/>
      <c r="J204" s="40"/>
      <c r="K204" s="40"/>
      <c r="L204" s="40"/>
      <c r="M204" s="40"/>
      <c r="N204" s="40"/>
      <c r="O204" s="40"/>
      <c r="P204" s="40"/>
      <c r="Q204" s="40"/>
      <c r="R204" s="40"/>
      <c r="S204" s="40"/>
      <c r="T204" s="40"/>
      <c r="U204" s="40"/>
      <c r="V204" s="43"/>
      <c r="W204" s="40" t="s">
        <v>8</v>
      </c>
      <c r="X204" s="42">
        <f>(STDEVA(H196:H200))/(SQRT(COUNT(H196:H200)))</f>
        <v>0.78512168384792635</v>
      </c>
      <c r="Y204" s="42">
        <f>(STDEVA(H184:H190))/(SQRT(COUNT(H184:H190)))</f>
        <v>1.1977417157412964</v>
      </c>
      <c r="Z204" s="42">
        <f>(STDEVA(H191:H195))/(SQRT(COUNT(H191:H195)))</f>
        <v>0.8170006016636594</v>
      </c>
      <c r="AA204" s="42">
        <f>(STDEVA(H177:H183))/(SQRT(COUNT(H177:H183)))</f>
        <v>1.0154509953139401</v>
      </c>
    </row>
    <row r="205" spans="1:31" x14ac:dyDescent="0.3">
      <c r="A205" s="40"/>
      <c r="B205" s="40"/>
      <c r="C205" s="40"/>
      <c r="D205" s="40"/>
      <c r="E205" s="40"/>
      <c r="F205" s="40"/>
      <c r="G205" s="40"/>
      <c r="H205" s="40"/>
      <c r="I205" s="40"/>
      <c r="J205" s="40"/>
      <c r="K205" s="40"/>
      <c r="L205" s="40"/>
      <c r="M205" s="40"/>
      <c r="N205" s="40"/>
      <c r="O205" s="40"/>
      <c r="P205" s="40"/>
      <c r="Q205" s="40"/>
      <c r="R205" s="40"/>
      <c r="S205" s="40"/>
      <c r="T205" s="40"/>
      <c r="U205" s="40"/>
      <c r="V205" s="43"/>
      <c r="W205" s="40" t="s">
        <v>9</v>
      </c>
      <c r="X205" s="42">
        <f>(STDEVA(I196:I200))/(SQRT(COUNT(I196:I200)))</f>
        <v>1.9594655249608919</v>
      </c>
      <c r="Y205" s="42">
        <f>(STDEVA(I184:I190))/(SQRT(COUNT(I184:I190)))</f>
        <v>4.0781730148307593</v>
      </c>
      <c r="Z205" s="42">
        <f>(STDEVA(I191:I195))/(SQRT(COUNT(I191:I195)))</f>
        <v>6.8349069666797178</v>
      </c>
      <c r="AA205" s="42">
        <f>(STDEVA(I177:I183))/(SQRT(COUNT(I177:I183)))</f>
        <v>2.8801219164930867</v>
      </c>
    </row>
    <row r="206" spans="1:31" x14ac:dyDescent="0.3">
      <c r="A206" s="40"/>
      <c r="B206" s="40"/>
      <c r="C206" s="40"/>
      <c r="D206" s="40"/>
      <c r="E206" s="40"/>
      <c r="F206" s="40"/>
      <c r="G206" s="40"/>
      <c r="H206" s="40"/>
      <c r="I206" s="40"/>
      <c r="J206" s="40"/>
      <c r="K206" s="40"/>
      <c r="L206" s="40"/>
      <c r="M206" s="40"/>
      <c r="N206" s="40"/>
      <c r="O206" s="40"/>
      <c r="P206" s="40"/>
      <c r="Q206" s="40"/>
      <c r="R206" s="40"/>
      <c r="S206" s="40"/>
      <c r="T206" s="40"/>
      <c r="U206" s="40"/>
      <c r="V206" s="43"/>
      <c r="W206" s="40" t="s">
        <v>10</v>
      </c>
      <c r="X206" s="42">
        <f>(STDEVA(J196:J200))/(SQRT(COUNT(J196:J200)))</f>
        <v>4.3433459745790932</v>
      </c>
      <c r="Y206" s="42">
        <f>(STDEVA(J184:J190))/(SQRT(COUNT(J184:J190)))</f>
        <v>3.6585424315493533</v>
      </c>
      <c r="Z206" s="42">
        <f>(STDEVA(J191:J195))/(SQRT(COUNT(J191:J195)))</f>
        <v>5.8141158345972599</v>
      </c>
      <c r="AA206" s="42">
        <f>(STDEVA(J177:J183))/(SQRT(COUNT(J177:J183)))</f>
        <v>3.3462019985739384</v>
      </c>
    </row>
    <row r="207" spans="1:31" x14ac:dyDescent="0.3">
      <c r="A207" s="40"/>
      <c r="B207" s="40"/>
      <c r="C207" s="40"/>
      <c r="D207" s="40"/>
      <c r="E207" s="40"/>
      <c r="F207" s="40"/>
      <c r="G207" s="40"/>
      <c r="H207" s="40"/>
      <c r="I207" s="40"/>
      <c r="J207" s="40"/>
      <c r="K207" s="40"/>
      <c r="L207" s="40"/>
      <c r="M207" s="40"/>
      <c r="N207" s="40"/>
      <c r="O207" s="40"/>
      <c r="P207" s="40"/>
      <c r="Q207" s="40"/>
      <c r="R207" s="40"/>
      <c r="S207" s="40"/>
      <c r="T207" s="40"/>
      <c r="U207" s="40"/>
      <c r="V207" s="43"/>
      <c r="W207" s="40" t="s">
        <v>11</v>
      </c>
      <c r="X207" s="42">
        <f>(STDEVA(K196:K200))/(SQRT(COUNT(K196:K200)))</f>
        <v>3.8704774055682378</v>
      </c>
      <c r="Y207" s="42">
        <f>(STDEVA(K184:K190))/(SQRT(COUNT(K184:K190)))</f>
        <v>4.2710002745541749</v>
      </c>
      <c r="Z207" s="42">
        <f>(STDEVA(K191:K195))/(SQRT(COUNT(K191:K195)))</f>
        <v>2.1208222585296785</v>
      </c>
      <c r="AA207" s="42">
        <f>(STDEVA(K177:K183))/(SQRT(COUNT(K177:K183)))</f>
        <v>4.5431562617327019</v>
      </c>
    </row>
    <row r="208" spans="1:31" x14ac:dyDescent="0.3">
      <c r="A208" s="40"/>
      <c r="B208" s="40"/>
      <c r="C208" s="40"/>
      <c r="D208" s="40"/>
      <c r="E208" s="40"/>
      <c r="F208" s="40"/>
      <c r="G208" s="40"/>
      <c r="H208" s="40"/>
      <c r="I208" s="40"/>
      <c r="J208" s="40"/>
      <c r="K208" s="40"/>
      <c r="L208" s="40"/>
      <c r="M208" s="40"/>
      <c r="N208" s="40"/>
      <c r="O208" s="40"/>
      <c r="P208" s="40"/>
      <c r="Q208" s="40"/>
      <c r="R208" s="40"/>
      <c r="S208" s="40"/>
      <c r="T208" s="40"/>
      <c r="U208" s="40"/>
      <c r="V208" s="43"/>
      <c r="W208" s="40" t="s">
        <v>12</v>
      </c>
      <c r="X208" s="42">
        <f>(STDEVA(L196:L200))/(SQRT(COUNT(L196:L200)))</f>
        <v>4.4459138510904301</v>
      </c>
      <c r="Y208" s="42">
        <f>(STDEVA(L184:L190))/(SQRT(COUNT(L184:L190)))</f>
        <v>4.1466916267898615</v>
      </c>
      <c r="Z208" s="42">
        <f>(STDEVA(L191:L195))/(SQRT(COUNT(L191:L195)))</f>
        <v>5.4019690542074033</v>
      </c>
      <c r="AA208" s="42">
        <f>(STDEVA(L177:L183))/(SQRT(COUNT(L177:L183)))</f>
        <v>6.7844386190790189</v>
      </c>
    </row>
    <row r="209" spans="1:31" x14ac:dyDescent="0.3">
      <c r="A209" s="40"/>
      <c r="B209" s="40"/>
      <c r="C209" s="40"/>
      <c r="D209" s="40"/>
      <c r="E209" s="40"/>
      <c r="F209" s="40"/>
      <c r="G209" s="40"/>
      <c r="H209" s="40"/>
      <c r="I209" s="40"/>
      <c r="J209" s="40"/>
      <c r="K209" s="40"/>
      <c r="L209" s="40"/>
      <c r="M209" s="40"/>
      <c r="N209" s="40"/>
      <c r="O209" s="40"/>
      <c r="P209" s="40"/>
      <c r="Q209" s="40"/>
      <c r="R209" s="40"/>
      <c r="S209" s="40"/>
      <c r="T209" s="40"/>
      <c r="U209" s="40"/>
      <c r="V209" s="43"/>
      <c r="W209" s="40" t="s">
        <v>13</v>
      </c>
      <c r="X209" s="42">
        <f>(STDEVA(M196:M200))/(SQRT(COUNT(M196:M200)))</f>
        <v>7.0144475978617367</v>
      </c>
      <c r="Y209" s="42">
        <f>(STDEVA(M184:M190))/(SQRT(COUNT(M184:M190)))</f>
        <v>4.2014729131698525</v>
      </c>
      <c r="Z209" s="42">
        <f>(STDEVA(M191:M195))/(SQRT(COUNT(M191:M195)))</f>
        <v>4.6444001315951038</v>
      </c>
      <c r="AA209" s="42">
        <f>(STDEVA(M177:M183))/(SQRT(COUNT(M177:M183)))</f>
        <v>3.4027526046832346</v>
      </c>
    </row>
    <row r="210" spans="1:31" x14ac:dyDescent="0.3">
      <c r="A210" s="40"/>
      <c r="B210" s="40"/>
      <c r="C210" s="40"/>
      <c r="D210" s="40"/>
      <c r="E210" s="40"/>
      <c r="F210" s="40"/>
      <c r="G210" s="40"/>
      <c r="H210" s="40"/>
      <c r="I210" s="40"/>
      <c r="J210" s="40"/>
      <c r="K210" s="40"/>
      <c r="L210" s="40"/>
      <c r="M210" s="40"/>
      <c r="N210" s="40"/>
      <c r="O210" s="40"/>
      <c r="P210" s="40"/>
      <c r="Q210" s="40"/>
      <c r="R210" s="40"/>
      <c r="S210" s="40"/>
      <c r="T210" s="40"/>
      <c r="U210" s="40"/>
      <c r="V210" s="43"/>
      <c r="W210" s="40" t="s">
        <v>14</v>
      </c>
      <c r="X210" s="42">
        <f>(STDEVA(N196:N200))/(SQRT(COUNT(N196:N200)))</f>
        <v>3.7401804369534077</v>
      </c>
      <c r="Y210" s="42">
        <f>(STDEVA(N184:N190))/(SQRT(COUNT(N184:N190)))</f>
        <v>4.4307390030504497</v>
      </c>
      <c r="Z210" s="42">
        <f>(STDEVA(N191:N195))/(SQRT(COUNT(N191:N195)))</f>
        <v>6.6426969983035775</v>
      </c>
      <c r="AA210" s="42">
        <f>(STDEVA(N177:N183))/(SQRT(COUNT(N177:N183)))</f>
        <v>4.0473583023402968</v>
      </c>
    </row>
    <row r="211" spans="1:31" x14ac:dyDescent="0.3">
      <c r="A211" s="40"/>
      <c r="B211" s="40"/>
      <c r="C211" s="40"/>
      <c r="D211" s="40"/>
      <c r="E211" s="40"/>
      <c r="F211" s="40"/>
      <c r="G211" s="40"/>
      <c r="H211" s="40"/>
      <c r="I211" s="40"/>
      <c r="J211" s="40"/>
      <c r="K211" s="40"/>
      <c r="L211" s="40"/>
      <c r="M211" s="40"/>
      <c r="N211" s="40"/>
      <c r="O211" s="40"/>
      <c r="P211" s="40"/>
      <c r="Q211" s="40"/>
      <c r="R211" s="40"/>
      <c r="S211" s="40"/>
      <c r="T211" s="40"/>
      <c r="U211" s="40"/>
      <c r="V211" s="43"/>
      <c r="W211" s="40" t="s">
        <v>15</v>
      </c>
      <c r="X211" s="42">
        <f>(STDEVA(O196:O200))/(SQRT(COUNT(O196:O200)))</f>
        <v>6.1345438204425244</v>
      </c>
      <c r="Y211" s="42">
        <f>(STDEVA(O184:O190))/(SQRT(COUNT(O184:O190)))</f>
        <v>6.7075784831366736</v>
      </c>
      <c r="Z211" s="42">
        <f>(STDEVA(O191:O195))/(SQRT(COUNT(O191:O195)))</f>
        <v>1.6021250944220942</v>
      </c>
      <c r="AA211" s="42">
        <f>(STDEVA(O177:O183))/(SQRT(COUNT(O177:O183)))</f>
        <v>3.6045617878857081</v>
      </c>
    </row>
    <row r="212" spans="1:31" x14ac:dyDescent="0.3">
      <c r="A212" s="40"/>
      <c r="B212" s="40"/>
      <c r="C212" s="40"/>
      <c r="D212" s="40"/>
      <c r="E212" s="40"/>
      <c r="F212" s="40"/>
      <c r="G212" s="40"/>
      <c r="H212" s="40"/>
      <c r="I212" s="40"/>
      <c r="J212" s="40"/>
      <c r="K212" s="40"/>
      <c r="L212" s="40"/>
      <c r="M212" s="40"/>
      <c r="N212" s="40"/>
      <c r="O212" s="40"/>
      <c r="P212" s="40"/>
      <c r="Q212" s="40"/>
      <c r="R212" s="40"/>
      <c r="S212" s="40"/>
      <c r="T212" s="40"/>
      <c r="U212" s="40"/>
      <c r="V212" s="43"/>
      <c r="W212" s="40" t="s">
        <v>16</v>
      </c>
      <c r="X212" s="42">
        <f>(STDEVA(P196:P200))/(SQRT(COUNT(P196:P200)))</f>
        <v>2.0581032279063041</v>
      </c>
      <c r="Y212" s="42">
        <f>(STDEVA(P184:P190))/(SQRT(COUNT(P184:P190)))</f>
        <v>4.2269080046937004</v>
      </c>
      <c r="Z212" s="42">
        <f>(STDEVA(P191:P195))/(SQRT(COUNT(P191:P195)))</f>
        <v>1.9817827261118763</v>
      </c>
      <c r="AA212" s="42">
        <f>(STDEVA(P177:P183))/(SQRT(COUNT(P177:P183)))</f>
        <v>3.4395026409949576</v>
      </c>
    </row>
    <row r="213" spans="1:31" x14ac:dyDescent="0.3">
      <c r="A213" s="40"/>
      <c r="B213" s="40"/>
      <c r="C213" s="40"/>
      <c r="D213" s="40"/>
      <c r="E213" s="40"/>
      <c r="F213" s="40"/>
      <c r="G213" s="40"/>
      <c r="H213" s="40"/>
      <c r="I213" s="40"/>
      <c r="J213" s="40"/>
      <c r="K213" s="40"/>
      <c r="L213" s="40"/>
      <c r="M213" s="40"/>
      <c r="N213" s="40"/>
      <c r="O213" s="40"/>
      <c r="P213" s="40"/>
      <c r="Q213" s="40"/>
      <c r="R213" s="40"/>
      <c r="S213" s="40"/>
      <c r="T213" s="40"/>
      <c r="U213" s="40"/>
      <c r="V213" s="43"/>
      <c r="W213" s="40" t="s">
        <v>17</v>
      </c>
      <c r="X213" s="42">
        <f>(STDEVA(Q196:Q200))/(SQRT(COUNT(Q196:Q200)))</f>
        <v>2.0516182842216586</v>
      </c>
      <c r="Y213" s="42">
        <f>(STDEVA(Q184:Q190))/(SQRT(COUNT(Q184:Q190)))</f>
        <v>1.8367558624666598</v>
      </c>
      <c r="Z213" s="42">
        <f>(STDEVA(Q191:Q195))/(SQRT(COUNT(Q191:Q195)))</f>
        <v>1.3124324973702286</v>
      </c>
      <c r="AA213" s="42">
        <f>(STDEVA(Q177:Q183))/(SQRT(COUNT(Q177:Q183)))</f>
        <v>2.1154177900103521</v>
      </c>
    </row>
    <row r="214" spans="1:31" x14ac:dyDescent="0.3">
      <c r="A214" s="40"/>
      <c r="B214" s="40"/>
      <c r="C214" s="40"/>
      <c r="D214" s="40"/>
      <c r="E214" s="40"/>
      <c r="F214" s="40"/>
      <c r="G214" s="40"/>
      <c r="H214" s="40"/>
      <c r="I214" s="40"/>
      <c r="J214" s="40"/>
      <c r="K214" s="40"/>
      <c r="L214" s="40"/>
      <c r="M214" s="40"/>
      <c r="N214" s="40"/>
      <c r="O214" s="40"/>
      <c r="P214" s="40"/>
      <c r="Q214" s="40"/>
      <c r="R214" s="40"/>
      <c r="S214" s="40"/>
      <c r="T214" s="40"/>
      <c r="U214" s="40"/>
      <c r="V214" s="43"/>
      <c r="W214" s="40" t="s">
        <v>18</v>
      </c>
      <c r="X214" s="42">
        <f>(STDEVA(R196:R200))/(SQRT(COUNT(R196:R200)))</f>
        <v>0.67165318518192541</v>
      </c>
      <c r="Y214" s="42">
        <f>(STDEVA(R184:R190))/(SQRT(COUNT(R184:R190)))</f>
        <v>3.3331191331248888</v>
      </c>
      <c r="Z214" s="42">
        <f>(STDEVA(R191:R195))/(SQRT(COUNT(R191:R195)))</f>
        <v>5.1265008091344066</v>
      </c>
      <c r="AA214" s="42">
        <f>(STDEVA(R177:R183))/(SQRT(COUNT(R177:R183)))</f>
        <v>3.3162780364872866</v>
      </c>
    </row>
    <row r="215" spans="1:31" x14ac:dyDescent="0.3">
      <c r="A215" s="40"/>
      <c r="B215" s="40"/>
      <c r="C215" s="40"/>
      <c r="D215" s="40"/>
      <c r="E215" s="40"/>
      <c r="F215" s="40"/>
      <c r="G215" s="40"/>
      <c r="H215" s="40"/>
      <c r="I215" s="40"/>
      <c r="J215" s="40"/>
      <c r="K215" s="40"/>
      <c r="L215" s="40"/>
      <c r="M215" s="40"/>
      <c r="N215" s="40"/>
      <c r="O215" s="40"/>
      <c r="P215" s="40"/>
      <c r="Q215" s="40"/>
      <c r="R215" s="40"/>
      <c r="S215" s="40"/>
      <c r="T215" s="40"/>
      <c r="U215" s="40"/>
      <c r="V215" s="43"/>
      <c r="W215" s="40" t="s">
        <v>19</v>
      </c>
      <c r="X215" s="42">
        <f>(STDEVA(S196:S200))/(SQRT(COUNT(S196:S200)))</f>
        <v>0.43969539760468918</v>
      </c>
      <c r="Y215" s="42">
        <f>(STDEVA(S184:S190))/(SQRT(COUNT(S184:S190)))</f>
        <v>0.82813127269966325</v>
      </c>
      <c r="Z215" s="42">
        <f>(STDEVA(S191:S195))/(SQRT(COUNT(S191:S195)))</f>
        <v>0.5850594472089391</v>
      </c>
      <c r="AA215" s="42">
        <f>(STDEVA(S177:S183))/(SQRT(COUNT(S177:S183)))</f>
        <v>1.0883386657722038</v>
      </c>
    </row>
    <row r="216" spans="1:31" x14ac:dyDescent="0.3">
      <c r="A216" s="40"/>
      <c r="B216" s="40"/>
      <c r="C216" s="40"/>
      <c r="D216" s="40"/>
      <c r="E216" s="40"/>
      <c r="F216" s="40"/>
      <c r="G216" s="40"/>
      <c r="H216" s="40"/>
      <c r="I216" s="40"/>
      <c r="J216" s="40"/>
      <c r="K216" s="40"/>
      <c r="L216" s="40"/>
      <c r="M216" s="40"/>
      <c r="N216" s="40"/>
      <c r="O216" s="40"/>
      <c r="P216" s="40"/>
      <c r="Q216" s="40"/>
      <c r="R216" s="40"/>
      <c r="S216" s="40"/>
      <c r="T216" s="40"/>
      <c r="U216" s="40"/>
      <c r="V216" s="43"/>
      <c r="W216" s="40" t="s">
        <v>20</v>
      </c>
      <c r="X216" s="42">
        <f>(STDEVA(T196:T200))/(SQRT(COUNT(T196:T200)))</f>
        <v>5.2750213915172717</v>
      </c>
      <c r="Y216" s="42">
        <f>(STDEVA(T184:T190))/(SQRT(COUNT(T184:T190)))</f>
        <v>6.0441544504646805</v>
      </c>
      <c r="Z216" s="42">
        <f>(STDEVA(T191:T195))/(SQRT(COUNT(T191:T195)))</f>
        <v>4.1999092721979121</v>
      </c>
      <c r="AA216" s="42">
        <f>(STDEVA(T177:T183))/(SQRT(COUNT(T177:T183)))</f>
        <v>2.3694036827043643</v>
      </c>
    </row>
    <row r="217" spans="1:31" x14ac:dyDescent="0.3">
      <c r="A217" s="40"/>
      <c r="B217" s="40"/>
      <c r="C217" s="40"/>
      <c r="D217" s="40"/>
      <c r="E217" s="40"/>
      <c r="F217" s="40"/>
      <c r="G217" s="40"/>
      <c r="H217" s="40"/>
      <c r="I217" s="40"/>
      <c r="J217" s="40"/>
      <c r="K217" s="40"/>
      <c r="L217" s="40"/>
      <c r="M217" s="40"/>
      <c r="N217" s="40"/>
      <c r="O217" s="40"/>
      <c r="P217" s="40"/>
      <c r="Q217" s="40"/>
      <c r="R217" s="40"/>
      <c r="S217" s="40"/>
      <c r="T217" s="40"/>
      <c r="U217" s="40"/>
      <c r="V217" s="43"/>
      <c r="W217" s="40" t="s">
        <v>21</v>
      </c>
      <c r="X217" s="42">
        <f>(STDEVA(U196:U200))/(SQRT(COUNT(U196:U200)))</f>
        <v>3.1190824647529807</v>
      </c>
      <c r="Y217" s="42">
        <f>(STDEVA(U184:U190))/(SQRT(COUNT(U184:U190)))</f>
        <v>2.2621133743017015</v>
      </c>
      <c r="Z217" s="42">
        <f>(STDEVA(U191:U195))/(SQRT(COUNT(U191:U195)))</f>
        <v>0.95126053223418805</v>
      </c>
      <c r="AA217" s="42">
        <f>(STDEVA(U177:U183))/(SQRT(COUNT(U177:U183)))</f>
        <v>2.788940500962398</v>
      </c>
    </row>
    <row r="218" spans="1:31" x14ac:dyDescent="0.3">
      <c r="A218" s="40"/>
      <c r="B218" s="40"/>
      <c r="C218" s="40"/>
      <c r="D218" s="40"/>
      <c r="E218" s="40"/>
      <c r="F218" s="40"/>
      <c r="G218" s="40"/>
      <c r="H218" s="40"/>
      <c r="I218" s="40"/>
      <c r="J218" s="40"/>
      <c r="K218" s="40"/>
      <c r="L218" s="40"/>
      <c r="M218" s="40"/>
      <c r="N218" s="40"/>
      <c r="O218" s="40"/>
      <c r="P218" s="40"/>
      <c r="Q218" s="40"/>
      <c r="R218" s="40"/>
      <c r="S218" s="40"/>
      <c r="T218" s="40"/>
      <c r="U218" s="40"/>
      <c r="V218" s="43"/>
      <c r="W218" s="40"/>
      <c r="X218" s="40"/>
      <c r="Y218" s="40"/>
      <c r="Z218" s="40"/>
      <c r="AA218" s="40"/>
    </row>
    <row r="219" spans="1:31" x14ac:dyDescent="0.3">
      <c r="A219" s="40"/>
      <c r="B219" s="40"/>
      <c r="C219" s="40"/>
      <c r="D219" s="40"/>
      <c r="E219" s="40"/>
      <c r="F219" s="40"/>
      <c r="G219" s="40"/>
      <c r="H219" s="40"/>
      <c r="I219" s="40"/>
      <c r="J219" s="40"/>
      <c r="K219" s="40"/>
      <c r="L219" s="40"/>
      <c r="M219" s="40"/>
      <c r="N219" s="40"/>
      <c r="O219" s="40"/>
      <c r="P219" s="40"/>
      <c r="Q219" s="40"/>
      <c r="R219" s="40"/>
      <c r="S219" s="40"/>
      <c r="T219" s="40"/>
      <c r="U219" s="40"/>
      <c r="V219" s="43"/>
      <c r="W219" s="40"/>
      <c r="X219" s="42"/>
      <c r="Y219" s="42"/>
      <c r="Z219" s="42"/>
      <c r="AA219" s="42"/>
    </row>
    <row r="220" spans="1:31" x14ac:dyDescent="0.3">
      <c r="A220" s="41" t="s">
        <v>64</v>
      </c>
      <c r="B220" s="40"/>
      <c r="C220" s="40"/>
      <c r="D220" s="40"/>
      <c r="E220" s="40"/>
      <c r="F220" s="40"/>
      <c r="G220" s="40"/>
      <c r="H220" s="40"/>
      <c r="I220" s="40"/>
      <c r="J220" s="40"/>
      <c r="K220" s="40"/>
      <c r="L220" s="40"/>
      <c r="M220" s="40"/>
      <c r="N220" s="40"/>
      <c r="O220" s="40"/>
      <c r="P220" s="40"/>
      <c r="Q220" s="40"/>
      <c r="R220" s="40"/>
      <c r="S220" s="40"/>
      <c r="T220" s="40"/>
      <c r="U220" s="40"/>
      <c r="V220" s="43"/>
      <c r="W220" s="40"/>
      <c r="X220" s="42"/>
      <c r="Y220" s="42"/>
      <c r="Z220" s="42"/>
      <c r="AA220" s="42"/>
      <c r="AC220" s="40"/>
      <c r="AD220" s="69" t="s">
        <v>105</v>
      </c>
      <c r="AE220" s="69"/>
    </row>
    <row r="221" spans="1:31" x14ac:dyDescent="0.3">
      <c r="A221" s="40" t="s">
        <v>1</v>
      </c>
      <c r="B221" s="40" t="s">
        <v>2</v>
      </c>
      <c r="C221" s="40" t="s">
        <v>3</v>
      </c>
      <c r="D221" s="40" t="s">
        <v>4</v>
      </c>
      <c r="E221" s="40" t="s">
        <v>5</v>
      </c>
      <c r="F221" s="40" t="s">
        <v>6</v>
      </c>
      <c r="G221" s="40" t="s">
        <v>7</v>
      </c>
      <c r="H221" s="40" t="s">
        <v>8</v>
      </c>
      <c r="I221" s="40" t="s">
        <v>9</v>
      </c>
      <c r="J221" s="40" t="s">
        <v>10</v>
      </c>
      <c r="K221" s="40" t="s">
        <v>11</v>
      </c>
      <c r="L221" s="40" t="s">
        <v>12</v>
      </c>
      <c r="M221" s="40" t="s">
        <v>13</v>
      </c>
      <c r="N221" s="40" t="s">
        <v>14</v>
      </c>
      <c r="O221" s="40" t="s">
        <v>15</v>
      </c>
      <c r="P221" s="40" t="s">
        <v>16</v>
      </c>
      <c r="Q221" s="46" t="s">
        <v>17</v>
      </c>
      <c r="R221" s="46" t="s">
        <v>18</v>
      </c>
      <c r="S221" s="46" t="s">
        <v>19</v>
      </c>
      <c r="T221" s="46" t="s">
        <v>20</v>
      </c>
      <c r="U221" s="46" t="s">
        <v>21</v>
      </c>
      <c r="V221" s="43"/>
      <c r="W221" s="41" t="s">
        <v>55</v>
      </c>
      <c r="X221" s="42" t="s">
        <v>56</v>
      </c>
      <c r="Y221" s="42" t="s">
        <v>57</v>
      </c>
      <c r="Z221" s="42" t="s">
        <v>58</v>
      </c>
      <c r="AA221" s="42" t="s">
        <v>59</v>
      </c>
      <c r="AC221" s="40"/>
      <c r="AD221" s="54" t="s">
        <v>103</v>
      </c>
      <c r="AE221" s="55" t="s">
        <v>104</v>
      </c>
    </row>
    <row r="222" spans="1:31" x14ac:dyDescent="0.3">
      <c r="A222" s="40" t="s">
        <v>22</v>
      </c>
      <c r="B222" s="42">
        <v>57.797077333333334</v>
      </c>
      <c r="C222" s="42">
        <v>82.118101333333314</v>
      </c>
      <c r="D222" s="42">
        <v>119.80789333333333</v>
      </c>
      <c r="E222" s="42">
        <v>121.3214613333333</v>
      </c>
      <c r="F222" s="42">
        <v>103.76710399999997</v>
      </c>
      <c r="G222" s="42">
        <v>84.575754666666654</v>
      </c>
      <c r="H222" s="42">
        <v>212.32609066666663</v>
      </c>
      <c r="I222" s="42">
        <v>171.15444266666665</v>
      </c>
      <c r="J222" s="42">
        <v>100.08820266666666</v>
      </c>
      <c r="K222" s="42">
        <v>70.86269866666666</v>
      </c>
      <c r="L222" s="42">
        <v>172.65285333333333</v>
      </c>
      <c r="M222" s="42">
        <v>117.12071466666666</v>
      </c>
      <c r="N222" s="42">
        <v>98.940575999999993</v>
      </c>
      <c r="O222" s="42">
        <v>122.74841599999999</v>
      </c>
      <c r="P222" s="40">
        <v>176.78647466666663</v>
      </c>
      <c r="Q222" s="42">
        <v>95.621119999999991</v>
      </c>
      <c r="R222" s="42"/>
      <c r="S222" s="42">
        <v>79.44174933333332</v>
      </c>
      <c r="T222" s="42">
        <v>100.03406933333331</v>
      </c>
      <c r="U222" s="42">
        <v>86.743253333333314</v>
      </c>
      <c r="V222" s="43"/>
      <c r="W222" s="40" t="s">
        <v>2</v>
      </c>
      <c r="X222" s="42">
        <f>AVERAGE(B241:B245)</f>
        <v>70.626244266666646</v>
      </c>
      <c r="Y222" s="42">
        <f>AVERAGE(B229:B235)</f>
        <v>89.444661333333329</v>
      </c>
      <c r="Z222" s="42">
        <f>AVERAGE(B236:B240)</f>
        <v>88.179735466666642</v>
      </c>
      <c r="AA222" s="42">
        <f>AVERAGE(B222:B228)</f>
        <v>83.300063999999992</v>
      </c>
      <c r="AC222" s="40" t="s">
        <v>2</v>
      </c>
      <c r="AD222" s="40">
        <f>(X222/Z222)-1</f>
        <v>-0.19906491108306279</v>
      </c>
      <c r="AE222" s="40">
        <f>(Y222/AA222)-1</f>
        <v>7.3764617195652304E-2</v>
      </c>
    </row>
    <row r="223" spans="1:31" x14ac:dyDescent="0.3">
      <c r="A223" s="40" t="s">
        <v>23</v>
      </c>
      <c r="B223" s="42">
        <v>86.615498666666653</v>
      </c>
      <c r="C223" s="42">
        <v>104.02910933333332</v>
      </c>
      <c r="D223" s="42">
        <v>148.19974399999998</v>
      </c>
      <c r="E223" s="42">
        <v>158.72542933333332</v>
      </c>
      <c r="F223" s="42">
        <v>126.18046933333331</v>
      </c>
      <c r="G223" s="42">
        <v>62.326954666666666</v>
      </c>
      <c r="H223" s="42">
        <v>140.75532799999999</v>
      </c>
      <c r="I223" s="42">
        <v>177.79551999999995</v>
      </c>
      <c r="J223" s="42">
        <v>97.154175999999993</v>
      </c>
      <c r="K223" s="42">
        <v>103.974976</v>
      </c>
      <c r="L223" s="42">
        <v>192.71683200000001</v>
      </c>
      <c r="M223" s="42">
        <v>110.91486933333331</v>
      </c>
      <c r="N223" s="42">
        <v>117.22031999999999</v>
      </c>
      <c r="O223" s="42">
        <v>128.71607466666666</v>
      </c>
      <c r="P223" s="40">
        <v>153.16485333333333</v>
      </c>
      <c r="Q223" s="42">
        <v>89.285354666666649</v>
      </c>
      <c r="R223" s="42">
        <v>80.035050666666663</v>
      </c>
      <c r="S223" s="42">
        <v>103.94682666666665</v>
      </c>
      <c r="T223" s="42">
        <v>112.15127466666665</v>
      </c>
      <c r="U223" s="42">
        <v>94.91089066666666</v>
      </c>
      <c r="V223" s="43"/>
      <c r="W223" s="40" t="s">
        <v>3</v>
      </c>
      <c r="X223" s="42">
        <f>AVERAGE(C241:C245)</f>
        <v>112.83552</v>
      </c>
      <c r="Y223" s="42">
        <f>AVERAGE(C229:C235)</f>
        <v>127.50750933333329</v>
      </c>
      <c r="Z223" s="42">
        <f>AVERAGE(C236:C240)</f>
        <v>132.9506005333333</v>
      </c>
      <c r="AA223" s="42">
        <f>AVERAGE(C222:C227)</f>
        <v>120.80358577777777</v>
      </c>
      <c r="AC223" s="40" t="s">
        <v>3</v>
      </c>
      <c r="AD223" s="40">
        <f>(X223/Z223)-1</f>
        <v>-0.15129740258894175</v>
      </c>
      <c r="AE223" s="40">
        <f>(Y223/AA223)-1</f>
        <v>5.549440865015054E-2</v>
      </c>
    </row>
    <row r="224" spans="1:31" x14ac:dyDescent="0.3">
      <c r="A224" s="40" t="s">
        <v>24</v>
      </c>
      <c r="B224" s="42">
        <v>98.111253333333337</v>
      </c>
      <c r="C224" s="42">
        <v>117.33075200000003</v>
      </c>
      <c r="D224" s="42">
        <v>197.7100906666667</v>
      </c>
      <c r="E224" s="42">
        <v>139.82856533333333</v>
      </c>
      <c r="F224" s="42">
        <v>171.7953813333333</v>
      </c>
      <c r="G224" s="42">
        <v>78.532309333333316</v>
      </c>
      <c r="H224" s="42">
        <v>156.81127466666666</v>
      </c>
      <c r="I224" s="42">
        <v>138.34098133333333</v>
      </c>
      <c r="J224" s="42">
        <v>109.36665599999999</v>
      </c>
      <c r="K224" s="42">
        <v>39.13839999999999</v>
      </c>
      <c r="L224" s="42">
        <v>199.83861333333329</v>
      </c>
      <c r="M224" s="42"/>
      <c r="N224" s="42">
        <v>144.06828799999997</v>
      </c>
      <c r="O224" s="42">
        <v>117.55594666666666</v>
      </c>
      <c r="P224" s="40">
        <v>165.71079466666663</v>
      </c>
      <c r="Q224" s="42">
        <v>131.22353066666665</v>
      </c>
      <c r="R224" s="42"/>
      <c r="S224" s="42">
        <v>162.41515733333333</v>
      </c>
      <c r="T224" s="42">
        <v>72.837482666666659</v>
      </c>
      <c r="U224" s="42">
        <v>134.02547200000001</v>
      </c>
      <c r="V224" s="43"/>
      <c r="W224" s="40" t="s">
        <v>4</v>
      </c>
      <c r="X224" s="42">
        <f>AVERAGE(D241:D245)</f>
        <v>119.73773653333333</v>
      </c>
      <c r="Y224" s="42">
        <f>AVERAGE(D229:D235)</f>
        <v>106.39674666666666</v>
      </c>
      <c r="Z224" s="42">
        <f>AVERAGE(D236:D240)</f>
        <v>155.0447957333333</v>
      </c>
      <c r="AA224" s="42">
        <f>AVERAGE(D222:D228)</f>
        <v>127.63557333333334</v>
      </c>
      <c r="AC224" s="40" t="s">
        <v>4</v>
      </c>
      <c r="AD224" s="40">
        <f t="shared" ref="AD224:AD241" si="10">(X224/Z224)-1</f>
        <v>-0.22772166607079003</v>
      </c>
      <c r="AE224" s="40">
        <f t="shared" ref="AE224:AE241" si="11">(Y224/AA224)-1</f>
        <v>-0.16640209396168348</v>
      </c>
    </row>
    <row r="225" spans="1:31" x14ac:dyDescent="0.3">
      <c r="A225" s="40" t="s">
        <v>25</v>
      </c>
      <c r="B225" s="42">
        <v>93.609525333333323</v>
      </c>
      <c r="C225" s="42">
        <v>101.38740266666667</v>
      </c>
      <c r="D225" s="42">
        <v>124.145056</v>
      </c>
      <c r="E225" s="42">
        <v>111.78966400000002</v>
      </c>
      <c r="F225" s="42">
        <v>121.58130133333331</v>
      </c>
      <c r="G225" s="42">
        <v>79.000021333333322</v>
      </c>
      <c r="H225" s="42">
        <v>153.52862933333333</v>
      </c>
      <c r="I225" s="42">
        <v>165.09584000000001</v>
      </c>
      <c r="J225" s="42">
        <v>123.90253866666664</v>
      </c>
      <c r="K225" s="42">
        <v>62.15372799999998</v>
      </c>
      <c r="L225" s="42">
        <v>117.95653333333333</v>
      </c>
      <c r="M225" s="42">
        <v>96.766581333333306</v>
      </c>
      <c r="N225" s="42">
        <v>116.68764799999997</v>
      </c>
      <c r="O225" s="42">
        <v>136.80142933333335</v>
      </c>
      <c r="P225" s="40">
        <v>131.07628799999998</v>
      </c>
      <c r="Q225" s="42">
        <v>219.83763199999999</v>
      </c>
      <c r="R225" s="42">
        <v>30.505215999999997</v>
      </c>
      <c r="S225" s="42"/>
      <c r="T225" s="42">
        <v>145.82220799999999</v>
      </c>
      <c r="U225" s="42">
        <v>189.63556266666666</v>
      </c>
      <c r="V225" s="43"/>
      <c r="W225" s="40" t="s">
        <v>5</v>
      </c>
      <c r="X225" s="42">
        <f>AVERAGE(E241:E245)</f>
        <v>114.68601386666664</v>
      </c>
      <c r="Y225" s="42">
        <f>AVERAGE(E229:E235)</f>
        <v>119.11498666666664</v>
      </c>
      <c r="Z225" s="42">
        <f>AVERAGE(E236:E240)</f>
        <v>130.29979946666666</v>
      </c>
      <c r="AA225" s="42">
        <f>AVERAGE(E222:E228)</f>
        <v>129.57694933333332</v>
      </c>
      <c r="AC225" s="40" t="s">
        <v>5</v>
      </c>
      <c r="AD225" s="40">
        <f t="shared" si="10"/>
        <v>-0.11982969784995212</v>
      </c>
      <c r="AE225" s="40">
        <f t="shared" si="11"/>
        <v>-8.0739380889061962E-2</v>
      </c>
    </row>
    <row r="226" spans="1:31" x14ac:dyDescent="0.3">
      <c r="A226" s="40" t="s">
        <v>26</v>
      </c>
      <c r="B226" s="42">
        <v>95.777023999999983</v>
      </c>
      <c r="C226" s="42">
        <v>145.1422933333333</v>
      </c>
      <c r="D226" s="42">
        <v>99.559861333333316</v>
      </c>
      <c r="E226" s="42">
        <v>138.55101866666666</v>
      </c>
      <c r="F226" s="42">
        <v>133.19181866666662</v>
      </c>
      <c r="G226" s="42">
        <v>88.824138666666656</v>
      </c>
      <c r="H226" s="42">
        <v>188.10034133333332</v>
      </c>
      <c r="I226" s="42">
        <v>136.89886933333332</v>
      </c>
      <c r="J226" s="42">
        <v>109.27571199999997</v>
      </c>
      <c r="K226" s="42">
        <v>106.30270933333331</v>
      </c>
      <c r="L226" s="42">
        <v>145.33284266666664</v>
      </c>
      <c r="M226" s="42">
        <v>92.769375999999994</v>
      </c>
      <c r="N226" s="42">
        <v>125.34898133333331</v>
      </c>
      <c r="O226" s="42">
        <v>117.26795733333331</v>
      </c>
      <c r="P226" s="40">
        <v>169.03891199999998</v>
      </c>
      <c r="Q226" s="42">
        <v>161.98858666666666</v>
      </c>
      <c r="R226" s="42">
        <v>132.12430933333331</v>
      </c>
      <c r="S226" s="42">
        <v>138.12444799999997</v>
      </c>
      <c r="T226" s="42">
        <v>185.30056533333334</v>
      </c>
      <c r="U226" s="42">
        <v>173.29162666666664</v>
      </c>
      <c r="V226" s="43"/>
      <c r="W226" s="40" t="s">
        <v>6</v>
      </c>
      <c r="X226" s="42">
        <f>AVERAGE(F241:F245)</f>
        <v>126.90282453333332</v>
      </c>
      <c r="Y226" s="42">
        <f>AVERAGE(F229:F235)</f>
        <v>127.25478399999997</v>
      </c>
      <c r="Z226" s="42">
        <f>AVERAGE(F236:F240)</f>
        <v>151.12684159999998</v>
      </c>
      <c r="AA226" s="42">
        <f>AVERAGE(F222:F228)</f>
        <v>146.13494399999999</v>
      </c>
      <c r="AC226" s="40" t="s">
        <v>6</v>
      </c>
      <c r="AD226" s="40">
        <f t="shared" si="10"/>
        <v>-0.16028930936558838</v>
      </c>
      <c r="AE226" s="40">
        <f t="shared" si="11"/>
        <v>-0.12919675118909291</v>
      </c>
    </row>
    <row r="227" spans="1:31" x14ac:dyDescent="0.3">
      <c r="A227" s="40" t="s">
        <v>27</v>
      </c>
      <c r="B227" s="42">
        <v>68.955039999999997</v>
      </c>
      <c r="C227" s="42">
        <v>174.81385599999999</v>
      </c>
      <c r="D227" s="42">
        <v>119.33585066666667</v>
      </c>
      <c r="E227" s="42">
        <v>105.209216</v>
      </c>
      <c r="F227" s="42">
        <v>180.75769600000001</v>
      </c>
      <c r="G227" s="42">
        <v>80.686815999999993</v>
      </c>
      <c r="H227" s="42">
        <v>151.59931733333332</v>
      </c>
      <c r="I227" s="42">
        <v>151.09262933333335</v>
      </c>
      <c r="J227" s="42">
        <v>106.10133333333332</v>
      </c>
      <c r="K227" s="42">
        <v>40.277365333333329</v>
      </c>
      <c r="L227" s="42">
        <v>192.22746666666669</v>
      </c>
      <c r="M227" s="42">
        <v>164.42025600000002</v>
      </c>
      <c r="N227" s="42">
        <v>103.046048</v>
      </c>
      <c r="O227" s="42">
        <v>154.84948266666666</v>
      </c>
      <c r="P227" s="40">
        <v>123.95450666666666</v>
      </c>
      <c r="Q227" s="42">
        <v>131.15424000000002</v>
      </c>
      <c r="R227" s="42">
        <v>106.13597866666665</v>
      </c>
      <c r="S227" s="42">
        <v>123.36986666666667</v>
      </c>
      <c r="T227" s="42">
        <v>130.95069866666668</v>
      </c>
      <c r="U227" s="42">
        <v>99.696277333333313</v>
      </c>
      <c r="V227" s="43"/>
      <c r="W227" s="40" t="s">
        <v>7</v>
      </c>
      <c r="X227" s="42">
        <f>AVERAGE(G241:G245)</f>
        <v>75.754186666666669</v>
      </c>
      <c r="Y227" s="42">
        <f>AVERAGE(G229:G235)</f>
        <v>74.634709333333333</v>
      </c>
      <c r="Z227" s="42">
        <f>AVERAGE(G236:G240)</f>
        <v>80.196151466666649</v>
      </c>
      <c r="AA227" s="42">
        <f>AVERAGE(G222:G228)</f>
        <v>82.538175999999993</v>
      </c>
      <c r="AC227" s="40" t="s">
        <v>7</v>
      </c>
      <c r="AD227" s="40">
        <f t="shared" si="10"/>
        <v>-5.5388752686545972E-2</v>
      </c>
      <c r="AE227" s="40">
        <f t="shared" si="11"/>
        <v>-9.5755286216485547E-2</v>
      </c>
    </row>
    <row r="228" spans="1:31" x14ac:dyDescent="0.3">
      <c r="A228" s="40" t="s">
        <v>28</v>
      </c>
      <c r="B228" s="42">
        <v>82.235029333333316</v>
      </c>
      <c r="C228" s="42"/>
      <c r="D228" s="42">
        <v>84.690517333333318</v>
      </c>
      <c r="E228" s="42">
        <v>131.61329066666667</v>
      </c>
      <c r="F228" s="42">
        <v>185.67083733333331</v>
      </c>
      <c r="G228" s="42">
        <v>103.82123733333333</v>
      </c>
      <c r="H228" s="42">
        <v>187.19306666666662</v>
      </c>
      <c r="I228" s="42">
        <v>197.59099733333329</v>
      </c>
      <c r="J228" s="42">
        <v>123.66868266666665</v>
      </c>
      <c r="K228" s="42">
        <v>124.28796799999998</v>
      </c>
      <c r="L228" s="42">
        <v>91.063093333333313</v>
      </c>
      <c r="M228" s="42">
        <v>102.39428266666667</v>
      </c>
      <c r="N228" s="42">
        <v>116.11166933333334</v>
      </c>
      <c r="O228" s="42">
        <v>132.56820266666668</v>
      </c>
      <c r="P228" s="40">
        <v>157.248672</v>
      </c>
      <c r="Q228" s="42">
        <v>131.70423466666665</v>
      </c>
      <c r="R228" s="42">
        <v>79.168917333333326</v>
      </c>
      <c r="S228" s="42">
        <v>144.49702399999995</v>
      </c>
      <c r="T228" s="42">
        <v>141.0628053333333</v>
      </c>
      <c r="U228" s="42">
        <v>201.21576533333331</v>
      </c>
      <c r="V228" s="43"/>
      <c r="W228" s="40" t="s">
        <v>8</v>
      </c>
      <c r="X228" s="42">
        <f>AVERAGE(H241:H245)</f>
        <v>161.48276479999998</v>
      </c>
      <c r="Y228" s="42">
        <f>AVERAGE(H229:H235)</f>
        <v>164.219808</v>
      </c>
      <c r="Z228" s="42">
        <f>AVERAGE(H236:H240)</f>
        <v>182.06079360000001</v>
      </c>
      <c r="AA228" s="42">
        <f>AVERAGE(H222:H228)</f>
        <v>170.04486399999999</v>
      </c>
      <c r="AC228" s="40" t="s">
        <v>8</v>
      </c>
      <c r="AD228" s="40">
        <f t="shared" si="10"/>
        <v>-0.11302833736521745</v>
      </c>
      <c r="AE228" s="40">
        <f t="shared" si="11"/>
        <v>-3.4255994935548206E-2</v>
      </c>
    </row>
    <row r="229" spans="1:31" x14ac:dyDescent="0.3">
      <c r="A229" s="40" t="s">
        <v>29</v>
      </c>
      <c r="B229" s="42">
        <v>94.274282666666664</v>
      </c>
      <c r="C229" s="42">
        <v>106.62967466666665</v>
      </c>
      <c r="D229" s="42">
        <v>104.42103466666666</v>
      </c>
      <c r="E229" s="42">
        <v>107.09955199999997</v>
      </c>
      <c r="F229" s="42">
        <v>114.06109866666665</v>
      </c>
      <c r="G229" s="42">
        <v>82.811007999999987</v>
      </c>
      <c r="H229" s="42">
        <v>125.90763733333333</v>
      </c>
      <c r="I229" s="42">
        <v>128.39560533333335</v>
      </c>
      <c r="J229" s="42">
        <v>93.349685333333298</v>
      </c>
      <c r="K229" s="42">
        <v>86.054677333333331</v>
      </c>
      <c r="L229" s="42">
        <v>115.62663466666666</v>
      </c>
      <c r="M229" s="42">
        <v>87.14167466666666</v>
      </c>
      <c r="N229" s="42">
        <v>91.957376000000011</v>
      </c>
      <c r="O229" s="42">
        <v>109.94913066666666</v>
      </c>
      <c r="P229" s="40">
        <v>144.159232</v>
      </c>
      <c r="Q229" s="42">
        <v>168.08183466666668</v>
      </c>
      <c r="R229" s="42">
        <v>58.412031999999989</v>
      </c>
      <c r="S229" s="42">
        <v>56.528192000000004</v>
      </c>
      <c r="T229" s="42">
        <v>76.652799999999985</v>
      </c>
      <c r="U229" s="42">
        <v>95.859306666666669</v>
      </c>
      <c r="V229" s="43"/>
      <c r="W229" s="40" t="s">
        <v>9</v>
      </c>
      <c r="X229" s="42">
        <f>AVERAGE(I241:I245)</f>
        <v>184.87182933333332</v>
      </c>
      <c r="Y229" s="42">
        <f>AVERAGE(I229:I235)</f>
        <v>141.84325333333331</v>
      </c>
      <c r="Z229" s="42">
        <f>AVERAGE(I236:I240)</f>
        <v>153.56847146666664</v>
      </c>
      <c r="AA229" s="42">
        <f>AVERAGE(I222:I228)</f>
        <v>162.56703999999996</v>
      </c>
      <c r="AC229" s="40" t="s">
        <v>9</v>
      </c>
      <c r="AD229" s="40">
        <f t="shared" si="10"/>
        <v>0.20383974371628333</v>
      </c>
      <c r="AE229" s="40">
        <f t="shared" si="11"/>
        <v>-0.12747840316626702</v>
      </c>
    </row>
    <row r="230" spans="1:31" x14ac:dyDescent="0.3">
      <c r="A230" s="40" t="s">
        <v>30</v>
      </c>
      <c r="B230" s="42">
        <v>98.342943999999989</v>
      </c>
      <c r="C230" s="42">
        <v>135.06699733333329</v>
      </c>
      <c r="D230" s="42">
        <v>116.68764800000001</v>
      </c>
      <c r="E230" s="42">
        <v>177.70890666666668</v>
      </c>
      <c r="F230" s="42">
        <v>134.95006933333329</v>
      </c>
      <c r="G230" s="42">
        <v>60.770079999999993</v>
      </c>
      <c r="H230" s="42">
        <v>173.417216</v>
      </c>
      <c r="I230" s="42">
        <v>153.40303999999998</v>
      </c>
      <c r="J230" s="42">
        <v>94.793962666666658</v>
      </c>
      <c r="K230" s="42">
        <v>103.34919466666668</v>
      </c>
      <c r="L230" s="42">
        <v>156.22230399999998</v>
      </c>
      <c r="M230" s="42">
        <v>102.53935999999999</v>
      </c>
      <c r="N230" s="42">
        <v>67.800917333333331</v>
      </c>
      <c r="O230" s="42">
        <v>115.76305066666666</v>
      </c>
      <c r="P230" s="40">
        <v>150.32393599999997</v>
      </c>
      <c r="Q230" s="42">
        <v>117.36972799999998</v>
      </c>
      <c r="R230" s="42">
        <v>60.663978666666651</v>
      </c>
      <c r="S230" s="42">
        <v>150.14204799999999</v>
      </c>
      <c r="T230" s="42">
        <v>172.33887999999999</v>
      </c>
      <c r="U230" s="42">
        <v>130.28810666666666</v>
      </c>
      <c r="V230" s="43"/>
      <c r="W230" s="40" t="s">
        <v>10</v>
      </c>
      <c r="X230" s="42">
        <f>AVERAGE(J241:J245)</f>
        <v>97.088349866666661</v>
      </c>
      <c r="Y230" s="42">
        <f>AVERAGE(J229:J235)</f>
        <v>94.056821333333332</v>
      </c>
      <c r="Z230" s="42">
        <f>AVERAGE(J236:J240)</f>
        <v>108.4520192</v>
      </c>
      <c r="AA230" s="42">
        <f>AVERAGE(J222:J228)</f>
        <v>109.9367573333333</v>
      </c>
      <c r="AC230" s="40" t="s">
        <v>10</v>
      </c>
      <c r="AD230" s="40">
        <f t="shared" si="10"/>
        <v>-0.10478061558611662</v>
      </c>
      <c r="AE230" s="40">
        <f t="shared" si="11"/>
        <v>-0.14444610142403302</v>
      </c>
    </row>
    <row r="231" spans="1:31" x14ac:dyDescent="0.3">
      <c r="A231" s="40" t="s">
        <v>31</v>
      </c>
      <c r="B231" s="42">
        <v>92.111114666666666</v>
      </c>
      <c r="C231" s="42">
        <v>122.36515199999997</v>
      </c>
      <c r="D231" s="42">
        <v>96.547882666666652</v>
      </c>
      <c r="E231" s="42">
        <v>72.177055999999979</v>
      </c>
      <c r="F231" s="42">
        <v>106.59719466666668</v>
      </c>
      <c r="G231" s="42">
        <v>73.225077333333317</v>
      </c>
      <c r="H231" s="42">
        <v>183.36042666666665</v>
      </c>
      <c r="I231" s="42">
        <v>127.16353066666667</v>
      </c>
      <c r="J231" s="42">
        <v>99.343328</v>
      </c>
      <c r="K231" s="42"/>
      <c r="L231" s="42">
        <v>142.68680533333333</v>
      </c>
      <c r="M231" s="42">
        <v>100.51910399999998</v>
      </c>
      <c r="N231" s="42">
        <v>107.98084266666667</v>
      </c>
      <c r="O231" s="42">
        <v>96.095327999999981</v>
      </c>
      <c r="P231" s="40">
        <v>132.22824533333329</v>
      </c>
      <c r="Q231" s="42">
        <v>187.58282666666665</v>
      </c>
      <c r="R231" s="42">
        <v>76.877994666666666</v>
      </c>
      <c r="S231" s="42">
        <v>152.01289599999996</v>
      </c>
      <c r="T231" s="42">
        <v>129.01489066666664</v>
      </c>
      <c r="U231" s="42">
        <v>66.423765333333336</v>
      </c>
      <c r="V231" s="43"/>
      <c r="W231" s="40" t="s">
        <v>11</v>
      </c>
      <c r="X231" s="42">
        <f>AVERAGE(K241:K245)</f>
        <v>83.217224533333336</v>
      </c>
      <c r="Y231" s="42">
        <f>AVERAGE(K229:K235)</f>
        <v>92.013313777777782</v>
      </c>
      <c r="Z231" s="42">
        <f>AVERAGE(K236:K240)</f>
        <v>87.96363519999997</v>
      </c>
      <c r="AA231" s="42">
        <f>AVERAGE(K222:K228)</f>
        <v>78.142549333333335</v>
      </c>
      <c r="AC231" s="40" t="s">
        <v>11</v>
      </c>
      <c r="AD231" s="40">
        <f t="shared" si="10"/>
        <v>-5.3958782579583975E-2</v>
      </c>
      <c r="AE231" s="40">
        <f t="shared" si="11"/>
        <v>0.17750591147565209</v>
      </c>
    </row>
    <row r="232" spans="1:31" x14ac:dyDescent="0.3">
      <c r="A232" s="40" t="s">
        <v>32</v>
      </c>
      <c r="B232" s="42">
        <v>78.45435733333332</v>
      </c>
      <c r="C232" s="42">
        <v>139.40199466666667</v>
      </c>
      <c r="D232" s="42">
        <v>115.29317333333331</v>
      </c>
      <c r="E232" s="42">
        <v>123.61887999999999</v>
      </c>
      <c r="F232" s="42">
        <v>153.47449599999999</v>
      </c>
      <c r="G232" s="42">
        <v>83.781077333333329</v>
      </c>
      <c r="H232" s="42">
        <v>153.2882773333333</v>
      </c>
      <c r="I232" s="42">
        <v>134.93924266666667</v>
      </c>
      <c r="J232" s="42">
        <v>107.158016</v>
      </c>
      <c r="K232" s="42">
        <v>86.461759999999998</v>
      </c>
      <c r="L232" s="42">
        <v>138.89097599999997</v>
      </c>
      <c r="M232" s="42">
        <v>77.09669333333332</v>
      </c>
      <c r="N232" s="42">
        <v>94.15518933333334</v>
      </c>
      <c r="O232" s="42">
        <v>127.41470933333332</v>
      </c>
      <c r="P232" s="40">
        <v>164.75804799999997</v>
      </c>
      <c r="Q232" s="42">
        <v>89.276693333333327</v>
      </c>
      <c r="R232" s="42">
        <v>78.644906666666657</v>
      </c>
      <c r="S232" s="42">
        <v>118.655936</v>
      </c>
      <c r="T232" s="42">
        <v>160.85828266666664</v>
      </c>
      <c r="U232" s="42">
        <v>94.616405333333319</v>
      </c>
      <c r="V232" s="43"/>
      <c r="W232" s="40" t="s">
        <v>12</v>
      </c>
      <c r="X232" s="42">
        <f>AVERAGE(L241:L245)</f>
        <v>144.79843839999998</v>
      </c>
      <c r="Y232" s="42">
        <f>AVERAGE(L229:L235)</f>
        <v>142.80713599999999</v>
      </c>
      <c r="Z232" s="42">
        <f>AVERAGE(L236:L240)</f>
        <v>155.18337706666665</v>
      </c>
      <c r="AA232" s="42">
        <f>AVERAGE(L222:L228)</f>
        <v>158.82689066666666</v>
      </c>
      <c r="AC232" s="40" t="s">
        <v>12</v>
      </c>
      <c r="AD232" s="40">
        <f t="shared" si="10"/>
        <v>-6.6920432220039294E-2</v>
      </c>
      <c r="AE232" s="40">
        <f t="shared" si="11"/>
        <v>-0.10086298736583388</v>
      </c>
    </row>
    <row r="233" spans="1:31" x14ac:dyDescent="0.3">
      <c r="A233" s="40" t="s">
        <v>33</v>
      </c>
      <c r="B233" s="42">
        <v>112.34398933333333</v>
      </c>
      <c r="C233" s="42">
        <v>132.03986133333331</v>
      </c>
      <c r="D233" s="42">
        <v>116.69197866666664</v>
      </c>
      <c r="E233" s="42">
        <v>106.92849066666665</v>
      </c>
      <c r="F233" s="42">
        <v>130.25779199999999</v>
      </c>
      <c r="G233" s="42">
        <v>72.584138666666661</v>
      </c>
      <c r="H233" s="42">
        <v>215.10421333333329</v>
      </c>
      <c r="I233" s="42">
        <v>173.43886933333329</v>
      </c>
      <c r="J233" s="42">
        <v>94.566602666666668</v>
      </c>
      <c r="K233" s="42">
        <v>81.36239999999998</v>
      </c>
      <c r="L233" s="42">
        <v>175.11050666666662</v>
      </c>
      <c r="M233" s="42">
        <v>126.6286933333333</v>
      </c>
      <c r="N233" s="42">
        <v>88.828469333333331</v>
      </c>
      <c r="O233" s="42">
        <v>133.62921599999999</v>
      </c>
      <c r="P233" s="40">
        <v>158.06500266666666</v>
      </c>
      <c r="Q233" s="42">
        <v>105.39110400000001</v>
      </c>
      <c r="R233" s="42">
        <v>50.079829333333336</v>
      </c>
      <c r="S233" s="42">
        <v>111.65757866666668</v>
      </c>
      <c r="T233" s="42">
        <v>86.730261333333317</v>
      </c>
      <c r="U233" s="42">
        <v>45.857429333333329</v>
      </c>
      <c r="V233" s="43"/>
      <c r="W233" s="40" t="s">
        <v>13</v>
      </c>
      <c r="X233" s="42">
        <f>AVERAGE(M241:M245)</f>
        <v>118.62388906666665</v>
      </c>
      <c r="Y233" s="42">
        <f>AVERAGE(M229:M235)</f>
        <v>97.429482666666658</v>
      </c>
      <c r="Z233" s="42">
        <f>AVERAGE(M236:M240)</f>
        <v>134.24503679999998</v>
      </c>
      <c r="AA233" s="42">
        <f>AVERAGE(M222:M228)</f>
        <v>114.06434666666665</v>
      </c>
      <c r="AC233" s="40" t="s">
        <v>13</v>
      </c>
      <c r="AD233" s="40">
        <f t="shared" si="10"/>
        <v>-0.11636294425250093</v>
      </c>
      <c r="AE233" s="40">
        <f t="shared" si="11"/>
        <v>-0.14583754245849068</v>
      </c>
    </row>
    <row r="234" spans="1:31" x14ac:dyDescent="0.3">
      <c r="A234" s="40" t="s">
        <v>34</v>
      </c>
      <c r="B234" s="42">
        <v>77.867552000000003</v>
      </c>
      <c r="C234" s="42">
        <v>138.38861866666667</v>
      </c>
      <c r="D234" s="42">
        <v>101.76850133333333</v>
      </c>
      <c r="E234" s="42">
        <v>130.14735999999999</v>
      </c>
      <c r="F234" s="42">
        <v>121.741536</v>
      </c>
      <c r="G234" s="42">
        <v>96.303199999999975</v>
      </c>
      <c r="H234" s="42">
        <v>136.2557653333333</v>
      </c>
      <c r="I234" s="42">
        <v>151.29833599999998</v>
      </c>
      <c r="J234" s="42">
        <v>54.13333333333334</v>
      </c>
      <c r="K234" s="42">
        <v>107.81411199999999</v>
      </c>
      <c r="L234" s="42">
        <v>165.52674133333329</v>
      </c>
      <c r="M234" s="42">
        <v>87.433994666666649</v>
      </c>
      <c r="N234" s="42">
        <v>28.534762666666673</v>
      </c>
      <c r="O234" s="42">
        <v>107.30309333333329</v>
      </c>
      <c r="P234" s="40">
        <v>189.80012799999994</v>
      </c>
      <c r="Q234" s="42">
        <v>121.38858666666665</v>
      </c>
      <c r="R234" s="42">
        <v>74.444159999999997</v>
      </c>
      <c r="S234" s="42">
        <v>88.33693866666664</v>
      </c>
      <c r="T234" s="42">
        <v>146.41550933333332</v>
      </c>
      <c r="U234" s="42">
        <v>84.331071999999978</v>
      </c>
      <c r="V234" s="43"/>
      <c r="W234" s="40" t="s">
        <v>14</v>
      </c>
      <c r="X234" s="42">
        <f>AVERAGE(N241:N245)</f>
        <v>108.15753386666668</v>
      </c>
      <c r="Y234" s="42">
        <f>AVERAGE(N229:N235)</f>
        <v>83.038986666666673</v>
      </c>
      <c r="Z234" s="42">
        <f>AVERAGE(N236:N240)</f>
        <v>108.45028693333333</v>
      </c>
      <c r="AA234" s="42">
        <f>AVERAGE(N222:N228)</f>
        <v>117.34621866666666</v>
      </c>
      <c r="AC234" s="40" t="s">
        <v>14</v>
      </c>
      <c r="AD234" s="40">
        <f t="shared" si="10"/>
        <v>-2.6994217806598497E-3</v>
      </c>
      <c r="AE234" s="40">
        <f t="shared" si="11"/>
        <v>-0.29235907547607487</v>
      </c>
    </row>
    <row r="235" spans="1:31" x14ac:dyDescent="0.3">
      <c r="A235" s="40" t="s">
        <v>35</v>
      </c>
      <c r="B235" s="42">
        <v>72.718389333333334</v>
      </c>
      <c r="C235" s="42">
        <v>118.66026666666667</v>
      </c>
      <c r="D235" s="42">
        <v>93.367007999999998</v>
      </c>
      <c r="E235" s="42">
        <v>116.12466133333331</v>
      </c>
      <c r="F235" s="42">
        <v>129.7013013333333</v>
      </c>
      <c r="G235" s="42">
        <v>52.968383999999993</v>
      </c>
      <c r="H235" s="42">
        <v>162.20511999999999</v>
      </c>
      <c r="I235" s="42">
        <v>124.26414933333331</v>
      </c>
      <c r="J235" s="42">
        <v>115.0528213333333</v>
      </c>
      <c r="K235" s="42">
        <v>87.037738666666669</v>
      </c>
      <c r="L235" s="42">
        <v>105.58598400000002</v>
      </c>
      <c r="M235" s="42">
        <v>100.64685866666666</v>
      </c>
      <c r="N235" s="42">
        <v>102.01534933333333</v>
      </c>
      <c r="O235" s="42">
        <v>75.548479999999984</v>
      </c>
      <c r="P235" s="40">
        <v>111.25482666666664</v>
      </c>
      <c r="Q235" s="42">
        <v>103.59387733333332</v>
      </c>
      <c r="R235" s="42">
        <v>93.776255999999989</v>
      </c>
      <c r="S235" s="42">
        <v>61.610229333333322</v>
      </c>
      <c r="T235" s="42">
        <v>49.291648000000002</v>
      </c>
      <c r="U235" s="42">
        <v>118.23153066666666</v>
      </c>
      <c r="V235" s="43"/>
      <c r="W235" s="40" t="s">
        <v>15</v>
      </c>
      <c r="X235" s="42">
        <f>AVERAGE(O241:O245)</f>
        <v>137.61862613333332</v>
      </c>
      <c r="Y235" s="42">
        <f>AVERAGE(O229:O235)</f>
        <v>109.38614399999999</v>
      </c>
      <c r="Z235" s="42">
        <f>AVERAGE(O236:O240)</f>
        <v>119.81525546666667</v>
      </c>
      <c r="AA235" s="42">
        <f>AVERAGE(O222:O228)</f>
        <v>130.07250133333335</v>
      </c>
      <c r="AC235" s="40" t="s">
        <v>15</v>
      </c>
      <c r="AD235" s="40">
        <f t="shared" si="10"/>
        <v>0.14859018242146682</v>
      </c>
      <c r="AE235" s="40">
        <f t="shared" si="11"/>
        <v>-0.15903713022571142</v>
      </c>
    </row>
    <row r="236" spans="1:31" x14ac:dyDescent="0.3">
      <c r="A236" s="40" t="s">
        <v>36</v>
      </c>
      <c r="B236" s="42">
        <v>80.032885333333326</v>
      </c>
      <c r="C236" s="42">
        <v>114.11090133333332</v>
      </c>
      <c r="D236" s="42">
        <v>100.80925866666664</v>
      </c>
      <c r="E236" s="42">
        <v>136.19080533333334</v>
      </c>
      <c r="F236" s="42">
        <v>170.36626133333334</v>
      </c>
      <c r="G236" s="42">
        <v>61.287594666666664</v>
      </c>
      <c r="H236" s="42">
        <v>177.9535893333333</v>
      </c>
      <c r="I236" s="42">
        <v>127.94521599999999</v>
      </c>
      <c r="J236" s="42">
        <v>137.18685866666667</v>
      </c>
      <c r="K236" s="42">
        <v>68.760159999999999</v>
      </c>
      <c r="L236" s="42">
        <v>124.26848</v>
      </c>
      <c r="M236" s="42">
        <v>129.82255999999995</v>
      </c>
      <c r="N236" s="42">
        <v>105.52318933333333</v>
      </c>
      <c r="O236" s="42">
        <v>147.19502933333331</v>
      </c>
      <c r="P236" s="40">
        <v>134.39357866666663</v>
      </c>
      <c r="Q236" s="42">
        <v>94.226645333333323</v>
      </c>
      <c r="R236" s="42">
        <v>83.772415999999993</v>
      </c>
      <c r="S236" s="42">
        <v>149.36036266666667</v>
      </c>
      <c r="T236" s="42">
        <v>59.754538666666654</v>
      </c>
      <c r="U236" s="42">
        <v>104.63756799999999</v>
      </c>
      <c r="V236" s="43"/>
      <c r="W236" s="40" t="s">
        <v>16</v>
      </c>
      <c r="X236" s="42">
        <f>AVERAGE(P241:P245)</f>
        <v>148.37773439999998</v>
      </c>
      <c r="Y236" s="42">
        <f>AVERAGE(P230:P235)</f>
        <v>151.07169777777776</v>
      </c>
      <c r="Z236" s="42">
        <f>AVERAGE(P236:P240)</f>
        <v>151.7763333333333</v>
      </c>
      <c r="AA236" s="42">
        <f>AVERAGE(P222:P228)</f>
        <v>153.85435733333333</v>
      </c>
      <c r="AC236" s="40" t="s">
        <v>16</v>
      </c>
      <c r="AD236" s="40">
        <f t="shared" si="10"/>
        <v>-2.2392153366027512E-2</v>
      </c>
      <c r="AE236" s="40">
        <f t="shared" si="11"/>
        <v>-1.8086322700154644E-2</v>
      </c>
    </row>
    <row r="237" spans="1:31" x14ac:dyDescent="0.3">
      <c r="A237" s="40" t="s">
        <v>37</v>
      </c>
      <c r="B237" s="42">
        <v>98.628768000000008</v>
      </c>
      <c r="C237" s="42">
        <v>146.18598399999996</v>
      </c>
      <c r="D237" s="42">
        <v>183.08975999999998</v>
      </c>
      <c r="E237" s="42">
        <v>126.0765333333333</v>
      </c>
      <c r="F237" s="42">
        <v>129.90267733333332</v>
      </c>
      <c r="G237" s="42">
        <v>94.668373333333335</v>
      </c>
      <c r="H237" s="42">
        <v>165.73028266666662</v>
      </c>
      <c r="I237" s="42">
        <v>159.56341333333333</v>
      </c>
      <c r="J237" s="42">
        <v>98.371093333333306</v>
      </c>
      <c r="K237" s="42">
        <v>72.586303999999984</v>
      </c>
      <c r="L237" s="42">
        <v>151.74222933333334</v>
      </c>
      <c r="M237" s="42">
        <v>123.08620799999998</v>
      </c>
      <c r="N237" s="42">
        <v>93.349685333333326</v>
      </c>
      <c r="O237" s="42">
        <v>129.393824</v>
      </c>
      <c r="P237" s="40">
        <v>147.48301866666665</v>
      </c>
      <c r="Q237" s="42">
        <v>191.85719466666666</v>
      </c>
      <c r="R237" s="42">
        <v>119.51773866666665</v>
      </c>
      <c r="S237" s="42">
        <v>148.05683199999999</v>
      </c>
      <c r="T237" s="42">
        <v>140.88091733333334</v>
      </c>
      <c r="U237" s="42">
        <v>131.93376000000001</v>
      </c>
      <c r="V237" s="43"/>
      <c r="W237" s="40" t="s">
        <v>17</v>
      </c>
      <c r="X237" s="42">
        <f>AVERAGE(Q241:Q245)</f>
        <v>88.239498666666663</v>
      </c>
      <c r="Y237" s="42">
        <f>AVERAGE(Q229:Q235)</f>
        <v>127.52637866666667</v>
      </c>
      <c r="Z237" s="42">
        <f>AVERAGE(Q236:Q240)</f>
        <v>135.17829546666667</v>
      </c>
      <c r="AA237" s="42">
        <f>AVERAGE(Q222:Q228)</f>
        <v>137.25924266666669</v>
      </c>
      <c r="AC237" s="40" t="s">
        <v>17</v>
      </c>
      <c r="AD237" s="40">
        <f t="shared" si="10"/>
        <v>-0.34723619378359849</v>
      </c>
      <c r="AE237" s="40">
        <f t="shared" si="11"/>
        <v>-7.0908623790357228E-2</v>
      </c>
    </row>
    <row r="238" spans="1:31" x14ac:dyDescent="0.3">
      <c r="A238" s="40" t="s">
        <v>38</v>
      </c>
      <c r="B238" s="42">
        <v>85.916095999999996</v>
      </c>
      <c r="C238" s="42">
        <v>166.7285013333333</v>
      </c>
      <c r="D238" s="42">
        <v>131.60679466666664</v>
      </c>
      <c r="E238" s="42">
        <v>120.00710399999998</v>
      </c>
      <c r="F238" s="42">
        <v>144.97123200000001</v>
      </c>
      <c r="G238" s="42">
        <v>89.651296000000002</v>
      </c>
      <c r="H238" s="42">
        <v>194.76307200000002</v>
      </c>
      <c r="I238" s="42">
        <v>184.16376533333332</v>
      </c>
      <c r="J238" s="42">
        <v>110.86290133333333</v>
      </c>
      <c r="K238" s="42">
        <v>122.43877333333333</v>
      </c>
      <c r="L238" s="42">
        <v>107.54994133333329</v>
      </c>
      <c r="M238" s="42">
        <v>129.53023999999999</v>
      </c>
      <c r="N238" s="42">
        <v>131.89045333333334</v>
      </c>
      <c r="O238" s="42">
        <v>86.418453333333318</v>
      </c>
      <c r="P238" s="40">
        <v>179.19215999999997</v>
      </c>
      <c r="Q238" s="42">
        <v>94.91089066666666</v>
      </c>
      <c r="R238" s="42">
        <v>120.422848</v>
      </c>
      <c r="S238" s="42">
        <v>116.12466133333332</v>
      </c>
      <c r="T238" s="42">
        <v>149.88004266666664</v>
      </c>
      <c r="U238" s="42">
        <v>98.384085333333331</v>
      </c>
      <c r="V238" s="43"/>
      <c r="W238" s="40" t="s">
        <v>18</v>
      </c>
      <c r="X238" s="42">
        <f>AVERAGE(R241:R245)</f>
        <v>72.616618666666668</v>
      </c>
      <c r="Y238" s="42">
        <f>AVERAGE(R229:R235)</f>
        <v>70.414165333333329</v>
      </c>
      <c r="Z238" s="42">
        <f>AVERAGE(R236:R240)</f>
        <v>113.42015999999998</v>
      </c>
      <c r="AA238" s="42">
        <f>AVERAGE(R222:R228)</f>
        <v>85.593894399999996</v>
      </c>
      <c r="AC238" s="40" t="s">
        <v>18</v>
      </c>
      <c r="AD238" s="40">
        <f t="shared" si="10"/>
        <v>-0.35975563192058024</v>
      </c>
      <c r="AE238" s="40">
        <f t="shared" si="11"/>
        <v>-0.17734593306069579</v>
      </c>
    </row>
    <row r="239" spans="1:31" x14ac:dyDescent="0.3">
      <c r="A239" s="40" t="s">
        <v>39</v>
      </c>
      <c r="B239" s="42">
        <v>95.372106666666653</v>
      </c>
      <c r="C239" s="42">
        <v>56.521695999999984</v>
      </c>
      <c r="D239" s="42">
        <v>194.42961066666663</v>
      </c>
      <c r="E239" s="42">
        <v>144.54682666666665</v>
      </c>
      <c r="F239" s="42">
        <v>184.20274133333331</v>
      </c>
      <c r="G239" s="42">
        <v>72.27882666666666</v>
      </c>
      <c r="H239" s="42">
        <v>179.53428266666668</v>
      </c>
      <c r="I239" s="42">
        <v>131.36644266666664</v>
      </c>
      <c r="J239" s="42">
        <v>81.799797333333316</v>
      </c>
      <c r="K239" s="42">
        <v>109.21941333333332</v>
      </c>
      <c r="L239" s="42">
        <v>186.16886399999996</v>
      </c>
      <c r="M239" s="42">
        <v>114.30794666666664</v>
      </c>
      <c r="N239" s="42">
        <v>111.36309333333334</v>
      </c>
      <c r="O239" s="42">
        <v>112.30717866666666</v>
      </c>
      <c r="P239" s="40"/>
      <c r="Q239" s="42">
        <v>128.52119466666664</v>
      </c>
      <c r="R239" s="42">
        <v>85.058623999999995</v>
      </c>
      <c r="S239" s="42">
        <v>140.04076800000001</v>
      </c>
      <c r="T239" s="42">
        <v>85.088938666666678</v>
      </c>
      <c r="U239" s="42"/>
      <c r="V239" s="43"/>
      <c r="W239" s="40" t="s">
        <v>19</v>
      </c>
      <c r="X239" s="42">
        <f>AVERAGE(S241:S245)</f>
        <v>123.23431679999999</v>
      </c>
      <c r="Y239" s="42">
        <f>AVERAGE(S229:S235)</f>
        <v>105.56340266666666</v>
      </c>
      <c r="Z239" s="42">
        <f>AVERAGE(S236:S240)</f>
        <v>141.31961386666666</v>
      </c>
      <c r="AA239" s="42">
        <f>AVERAGE(S222:S228)</f>
        <v>125.29917866666665</v>
      </c>
      <c r="AC239" s="40" t="s">
        <v>19</v>
      </c>
      <c r="AD239" s="40">
        <f t="shared" si="10"/>
        <v>-0.12797443024242849</v>
      </c>
      <c r="AE239" s="40">
        <f t="shared" si="11"/>
        <v>-0.15750922081064123</v>
      </c>
    </row>
    <row r="240" spans="1:31" x14ac:dyDescent="0.3">
      <c r="A240" s="40" t="s">
        <v>40</v>
      </c>
      <c r="B240" s="42">
        <v>80.948821333333314</v>
      </c>
      <c r="C240" s="42">
        <v>181.20591999999996</v>
      </c>
      <c r="D240" s="42">
        <v>165.28855466666661</v>
      </c>
      <c r="E240" s="42">
        <v>124.677728</v>
      </c>
      <c r="F240" s="42">
        <v>126.19129599999994</v>
      </c>
      <c r="G240" s="42">
        <v>83.094666666666654</v>
      </c>
      <c r="H240" s="42">
        <v>192.32274133333331</v>
      </c>
      <c r="I240" s="42">
        <v>164.80351999999996</v>
      </c>
      <c r="J240" s="42">
        <v>114.03944533333333</v>
      </c>
      <c r="K240" s="42">
        <v>66.813525333333317</v>
      </c>
      <c r="L240" s="42">
        <v>206.18737066666662</v>
      </c>
      <c r="M240" s="42">
        <v>174.4782293333333</v>
      </c>
      <c r="N240" s="42">
        <v>100.12501333333333</v>
      </c>
      <c r="O240" s="42">
        <v>123.76179199999999</v>
      </c>
      <c r="P240" s="40">
        <v>146.03657599999997</v>
      </c>
      <c r="Q240" s="42">
        <v>166.37555199999997</v>
      </c>
      <c r="R240" s="42">
        <v>158.3291733333333</v>
      </c>
      <c r="S240" s="42">
        <v>153.01544533333328</v>
      </c>
      <c r="T240" s="42">
        <v>103.60686933333334</v>
      </c>
      <c r="U240" s="42">
        <v>95.170730666666685</v>
      </c>
      <c r="V240" s="43"/>
      <c r="W240" s="40" t="s">
        <v>20</v>
      </c>
      <c r="X240" s="42">
        <f>AVERAGE(T241:T245)</f>
        <v>121.3504768</v>
      </c>
      <c r="Y240" s="42">
        <f>AVERAGE(T229:T235)</f>
        <v>117.328896</v>
      </c>
      <c r="Z240" s="42">
        <f>AVERAGE(T236:T240)</f>
        <v>107.84226133333331</v>
      </c>
      <c r="AA240" s="42">
        <f>AVERAGE(T222:T228)</f>
        <v>126.87987199999998</v>
      </c>
      <c r="AC240" s="40" t="s">
        <v>20</v>
      </c>
      <c r="AD240" s="40">
        <f t="shared" si="10"/>
        <v>0.12525901534013362</v>
      </c>
      <c r="AE240" s="40">
        <f t="shared" si="11"/>
        <v>-7.5275737983089841E-2</v>
      </c>
    </row>
    <row r="241" spans="1:31" x14ac:dyDescent="0.3">
      <c r="A241" s="40" t="s">
        <v>41</v>
      </c>
      <c r="B241" s="42">
        <v>78.649237333333332</v>
      </c>
      <c r="C241" s="42">
        <v>124.274976</v>
      </c>
      <c r="D241" s="42">
        <v>142.91199999999998</v>
      </c>
      <c r="E241" s="42">
        <v>151.51270399999996</v>
      </c>
      <c r="F241" s="42">
        <v>102.81435733333331</v>
      </c>
      <c r="G241" s="42">
        <v>64.591893333333331</v>
      </c>
      <c r="H241" s="42">
        <v>168.83970133333332</v>
      </c>
      <c r="I241" s="42">
        <v>213.88513066666664</v>
      </c>
      <c r="J241" s="42">
        <v>119.77108266666667</v>
      </c>
      <c r="K241" s="42">
        <v>79.786037333333326</v>
      </c>
      <c r="L241" s="42">
        <v>216.72821333333326</v>
      </c>
      <c r="M241" s="42">
        <v>132.32785066666665</v>
      </c>
      <c r="N241" s="42">
        <v>101.43503999999999</v>
      </c>
      <c r="O241" s="42">
        <v>130.16035200000002</v>
      </c>
      <c r="P241" s="40">
        <v>175.05420799999999</v>
      </c>
      <c r="Q241" s="42">
        <v>105.11394133333333</v>
      </c>
      <c r="R241" s="42">
        <v>106.65132799999999</v>
      </c>
      <c r="S241" s="42">
        <v>142.05885866666665</v>
      </c>
      <c r="T241" s="42">
        <v>144.49269333333334</v>
      </c>
      <c r="U241" s="42">
        <v>105.11394133333333</v>
      </c>
      <c r="V241" s="43"/>
      <c r="W241" s="40" t="s">
        <v>21</v>
      </c>
      <c r="X241" s="42">
        <f>AVERAGE(U241:U245)</f>
        <v>103.3435648</v>
      </c>
      <c r="Y241" s="42">
        <f>AVERAGE(U229:U235)</f>
        <v>90.801088000000007</v>
      </c>
      <c r="Z241" s="42">
        <f>AVERAGE(U236:U240)</f>
        <v>107.53153600000002</v>
      </c>
      <c r="AA241" s="42">
        <f>AVERAGE(U222:U228)</f>
        <v>139.931264</v>
      </c>
      <c r="AC241" s="40" t="s">
        <v>21</v>
      </c>
      <c r="AD241" s="40">
        <f t="shared" si="10"/>
        <v>-3.8946446370858312E-2</v>
      </c>
      <c r="AE241" s="40">
        <f t="shared" si="11"/>
        <v>-0.35110220972491168</v>
      </c>
    </row>
    <row r="242" spans="1:31" x14ac:dyDescent="0.3">
      <c r="A242" s="40" t="s">
        <v>42</v>
      </c>
      <c r="B242" s="42">
        <v>71.609738666666644</v>
      </c>
      <c r="C242" s="42">
        <v>39.699221333333334</v>
      </c>
      <c r="D242" s="42">
        <v>59.42540799999999</v>
      </c>
      <c r="E242" s="42">
        <v>113.93334399999999</v>
      </c>
      <c r="F242" s="42">
        <v>128.28300799999997</v>
      </c>
      <c r="G242" s="42">
        <v>66.016682666666668</v>
      </c>
      <c r="H242" s="42">
        <v>210.68476799999999</v>
      </c>
      <c r="I242" s="42">
        <v>155.61384533333333</v>
      </c>
      <c r="J242" s="42">
        <v>79.647456000000005</v>
      </c>
      <c r="K242" s="42">
        <v>102.43325866666666</v>
      </c>
      <c r="L242" s="42">
        <v>128.53202133333332</v>
      </c>
      <c r="M242" s="42">
        <v>107.63438933333332</v>
      </c>
      <c r="N242" s="42">
        <v>93.304213333333337</v>
      </c>
      <c r="O242" s="42">
        <v>137.42504533333334</v>
      </c>
      <c r="P242" s="40">
        <v>158.79038933333331</v>
      </c>
      <c r="Q242" s="42">
        <v>80.801578666666671</v>
      </c>
      <c r="R242" s="42">
        <v>104.832448</v>
      </c>
      <c r="S242" s="42">
        <v>105.15075199999997</v>
      </c>
      <c r="T242" s="42">
        <v>150.14421333333334</v>
      </c>
      <c r="U242" s="42">
        <v>109.87334399999997</v>
      </c>
      <c r="V242" s="43"/>
      <c r="W242" s="40" t="s">
        <v>60</v>
      </c>
      <c r="X242" s="42" t="s">
        <v>61</v>
      </c>
      <c r="Y242" s="42" t="s">
        <v>61</v>
      </c>
      <c r="Z242" s="42" t="s">
        <v>61</v>
      </c>
      <c r="AA242" s="42" t="s">
        <v>61</v>
      </c>
    </row>
    <row r="243" spans="1:31" x14ac:dyDescent="0.3">
      <c r="A243" s="40" t="s">
        <v>43</v>
      </c>
      <c r="B243" s="42">
        <v>85.279487999999986</v>
      </c>
      <c r="C243" s="42">
        <v>144.25883733333333</v>
      </c>
      <c r="D243" s="42">
        <v>169.56292266666668</v>
      </c>
      <c r="E243" s="42">
        <v>112.52804266666662</v>
      </c>
      <c r="F243" s="42">
        <v>117.08606933333331</v>
      </c>
      <c r="G243" s="42">
        <v>84.079893333333331</v>
      </c>
      <c r="H243" s="42">
        <v>147.65841066666664</v>
      </c>
      <c r="I243" s="42">
        <v>164.56533333333334</v>
      </c>
      <c r="J243" s="42">
        <v>95.512853333333311</v>
      </c>
      <c r="K243" s="42">
        <v>81.773813333333322</v>
      </c>
      <c r="L243" s="42">
        <v>138.53369599999999</v>
      </c>
      <c r="M243" s="42">
        <v>101.62558933333329</v>
      </c>
      <c r="N243" s="42">
        <v>108.87512533333333</v>
      </c>
      <c r="O243" s="42">
        <v>168.02986666666663</v>
      </c>
      <c r="P243" s="40">
        <v>138.53369599999999</v>
      </c>
      <c r="Q243" s="42">
        <v>81.830111999999986</v>
      </c>
      <c r="R243" s="42">
        <v>47.637333333333324</v>
      </c>
      <c r="S243" s="42">
        <v>92.708746666666656</v>
      </c>
      <c r="T243" s="42">
        <v>72.802837333333315</v>
      </c>
      <c r="U243" s="42">
        <v>116.86304</v>
      </c>
      <c r="V243" s="43"/>
      <c r="W243" s="40" t="s">
        <v>2</v>
      </c>
      <c r="X243" s="42">
        <f>(STDEVA(B241:B245))/(SQRT(COUNT(B241:B245)))</f>
        <v>6.3309029157824197</v>
      </c>
      <c r="Y243" s="42">
        <f>(STDEVA(B229:B235))/(SQRT(COUNT(B229:B235)))</f>
        <v>5.2747789175428288</v>
      </c>
      <c r="Z243" s="42">
        <f>(STDEVA(B236:B240))/(SQRT(COUNT(B236:B240)))</f>
        <v>3.772889040873932</v>
      </c>
      <c r="AA243" s="42">
        <f>(STDEVA(B222:B228))/(SQRT(COUNT(B222:B228)))</f>
        <v>5.6687096491845361</v>
      </c>
    </row>
    <row r="244" spans="1:31" x14ac:dyDescent="0.3">
      <c r="A244" s="40" t="s">
        <v>44</v>
      </c>
      <c r="B244" s="42">
        <v>69.788693333333327</v>
      </c>
      <c r="C244" s="42">
        <v>112.98059733333332</v>
      </c>
      <c r="D244" s="42">
        <v>88.094421333333315</v>
      </c>
      <c r="E244" s="42">
        <v>75.533322666666649</v>
      </c>
      <c r="F244" s="42">
        <v>142.74093866666666</v>
      </c>
      <c r="G244" s="42">
        <v>89.913301333333337</v>
      </c>
      <c r="H244" s="42">
        <v>144.21336533333331</v>
      </c>
      <c r="I244" s="42">
        <v>179.62306133333331</v>
      </c>
      <c r="J244" s="42">
        <v>95.43057066666664</v>
      </c>
      <c r="K244" s="42">
        <v>70.364671999999999</v>
      </c>
      <c r="L244" s="42">
        <v>98.007317333333333</v>
      </c>
      <c r="M244" s="42">
        <v>107.01510399999999</v>
      </c>
      <c r="N244" s="42">
        <v>124.72103466666667</v>
      </c>
      <c r="O244" s="42">
        <v>127.17868799999999</v>
      </c>
      <c r="P244" s="40">
        <v>134.82664533333332</v>
      </c>
      <c r="Q244" s="42">
        <v>71.122538666666657</v>
      </c>
      <c r="R244" s="42"/>
      <c r="S244" s="42">
        <v>129.06036266666666</v>
      </c>
      <c r="T244" s="42">
        <v>119.39214933333332</v>
      </c>
      <c r="U244" s="42">
        <v>92.54201599999999</v>
      </c>
      <c r="V244" s="43"/>
      <c r="W244" s="40" t="s">
        <v>3</v>
      </c>
      <c r="X244" s="42">
        <f>(STDEVA(C241:C245))/(SQRT(COUNT(C241:C245)))</f>
        <v>19.202797497745621</v>
      </c>
      <c r="Y244" s="42">
        <f>(STDEVA(C229:C235))/(SQRT(COUNT(C229:C235)))</f>
        <v>4.572607147480908</v>
      </c>
      <c r="Z244" s="42">
        <f>(STDEVA(C236:C240))/(SQRT(COUNT(C236:C240)))</f>
        <v>22.182210810586792</v>
      </c>
      <c r="AA244" s="42">
        <f>(STDEVA(C222:C228))/(SQRT(COUNT(C222:C228)))</f>
        <v>13.755581270513645</v>
      </c>
    </row>
    <row r="245" spans="1:31" x14ac:dyDescent="0.3">
      <c r="A245" s="40" t="s">
        <v>45</v>
      </c>
      <c r="B245" s="42">
        <v>47.804063999999997</v>
      </c>
      <c r="C245" s="42">
        <v>142.96396799999997</v>
      </c>
      <c r="D245" s="42">
        <v>138.69393066666666</v>
      </c>
      <c r="E245" s="42">
        <v>119.92265599999999</v>
      </c>
      <c r="F245" s="42">
        <v>143.58974933333332</v>
      </c>
      <c r="G245" s="42">
        <v>74.169162666666665</v>
      </c>
      <c r="H245" s="42">
        <v>136.01757866666665</v>
      </c>
      <c r="I245" s="42">
        <v>210.67177599999997</v>
      </c>
      <c r="J245" s="42">
        <v>95.079786666666649</v>
      </c>
      <c r="K245" s="42">
        <v>81.728341333333319</v>
      </c>
      <c r="L245" s="42">
        <v>142.190944</v>
      </c>
      <c r="M245" s="42">
        <v>144.51651199999998</v>
      </c>
      <c r="N245" s="42">
        <v>112.45225599999999</v>
      </c>
      <c r="O245" s="42">
        <v>125.29917866666665</v>
      </c>
      <c r="P245" s="40">
        <v>134.68373333333332</v>
      </c>
      <c r="Q245" s="42">
        <v>102.32932266666666</v>
      </c>
      <c r="R245" s="42">
        <v>31.345365333333326</v>
      </c>
      <c r="S245" s="42">
        <v>147.19286399999999</v>
      </c>
      <c r="T245" s="42">
        <v>119.92049066666667</v>
      </c>
      <c r="U245" s="42">
        <v>92.325482666666659</v>
      </c>
      <c r="V245" s="43"/>
      <c r="W245" s="40" t="s">
        <v>4</v>
      </c>
      <c r="X245" s="42">
        <f>(STDEVA(D241:D245))/(SQRT(COUNT(D241:D245)))</f>
        <v>20.022249282265587</v>
      </c>
      <c r="Y245" s="42">
        <f>(STDEVA(D229:D235))/(SQRT(COUNT(D229:D235)))</f>
        <v>3.7261596603518181</v>
      </c>
      <c r="Z245" s="42">
        <f>(STDEVA(D236:D240))/(SQRT(COUNT(D236:D240)))</f>
        <v>17.224185960512902</v>
      </c>
      <c r="AA245" s="42">
        <f>(STDEVA(D222:D228))/(SQRT(COUNT(D222:D228)))</f>
        <v>13.894318996349844</v>
      </c>
    </row>
    <row r="246" spans="1:31" x14ac:dyDescent="0.3">
      <c r="A246" s="40"/>
      <c r="B246" s="40"/>
      <c r="C246" s="42"/>
      <c r="D246" s="42"/>
      <c r="E246" s="42"/>
      <c r="F246" s="42"/>
      <c r="G246" s="42"/>
      <c r="H246" s="40"/>
      <c r="I246" s="40"/>
      <c r="J246" s="40"/>
      <c r="K246" s="40"/>
      <c r="L246" s="40"/>
      <c r="M246" s="40"/>
      <c r="N246" s="40"/>
      <c r="O246" s="40"/>
      <c r="P246" s="40"/>
      <c r="Q246" s="40"/>
      <c r="R246" s="40"/>
      <c r="S246" s="40"/>
      <c r="T246" s="40"/>
      <c r="U246" s="40"/>
      <c r="V246" s="43"/>
      <c r="W246" s="40" t="s">
        <v>5</v>
      </c>
      <c r="X246" s="42">
        <f>(STDEVA(E241:E245))/(SQRT(COUNT(E241:E245)))</f>
        <v>12.086736753234778</v>
      </c>
      <c r="Y246" s="42">
        <f>(STDEVA(E229:E235))/(SQRT(COUNT(E229:E235)))</f>
        <v>12.031940144925997</v>
      </c>
      <c r="Z246" s="42">
        <f>(STDEVA(E236:E240))/(SQRT(COUNT(E236:E240)))</f>
        <v>4.433198498474038</v>
      </c>
      <c r="AA246" s="42">
        <f>(STDEVA(E222:E228))/(SQRT(COUNT(E222:E228)))</f>
        <v>6.9311875447814</v>
      </c>
    </row>
    <row r="247" spans="1:31" x14ac:dyDescent="0.3">
      <c r="A247" s="40"/>
      <c r="B247" s="40"/>
      <c r="C247" s="40"/>
      <c r="D247" s="40"/>
      <c r="E247" s="40"/>
      <c r="F247" s="40"/>
      <c r="G247" s="40"/>
      <c r="H247" s="40"/>
      <c r="I247" s="40"/>
      <c r="J247" s="40"/>
      <c r="K247" s="40"/>
      <c r="L247" s="40"/>
      <c r="M247" s="40"/>
      <c r="N247" s="40"/>
      <c r="O247" s="40"/>
      <c r="P247" s="40"/>
      <c r="Q247" s="40"/>
      <c r="R247" s="40"/>
      <c r="S247" s="40"/>
      <c r="T247" s="40"/>
      <c r="U247" s="40"/>
      <c r="V247" s="43"/>
      <c r="W247" s="40" t="s">
        <v>6</v>
      </c>
      <c r="X247" s="42">
        <f>(STDEVA(F241:F245))/(SQRT(COUNT(F241:F245)))</f>
        <v>7.7711876817034824</v>
      </c>
      <c r="Y247" s="42">
        <f>(STDEVA(F229:F235))/(SQRT(COUNT(F229:F235)))</f>
        <v>5.7588429953294158</v>
      </c>
      <c r="Z247" s="42">
        <f>(STDEVA(F236:F240))/(SQRT(COUNT(F236:F240)))</f>
        <v>11.345282119851927</v>
      </c>
      <c r="AA247" s="42">
        <f>(STDEVA(F222:F228))/(SQRT(COUNT(F222:F228)))</f>
        <v>12.328732071814921</v>
      </c>
    </row>
    <row r="248" spans="1:31" x14ac:dyDescent="0.3">
      <c r="A248" s="40"/>
      <c r="B248" s="40"/>
      <c r="C248" s="40"/>
      <c r="D248" s="40"/>
      <c r="E248" s="40"/>
      <c r="F248" s="40"/>
      <c r="G248" s="40"/>
      <c r="H248" s="40"/>
      <c r="I248" s="40"/>
      <c r="J248" s="40"/>
      <c r="K248" s="40"/>
      <c r="L248" s="40"/>
      <c r="M248" s="40"/>
      <c r="N248" s="40"/>
      <c r="O248" s="40"/>
      <c r="P248" s="40"/>
      <c r="Q248" s="40"/>
      <c r="R248" s="40"/>
      <c r="S248" s="40"/>
      <c r="T248" s="40"/>
      <c r="U248" s="40"/>
      <c r="V248" s="43"/>
      <c r="W248" s="40" t="s">
        <v>7</v>
      </c>
      <c r="X248" s="42">
        <f>(STDEVA(G241:G245))/(SQRT(COUNT(G241:G245)))</f>
        <v>4.9584574079705304</v>
      </c>
      <c r="Y248" s="42">
        <f>(STDEVA(G229:G235))/(SQRT(COUNT(G229:G235)))</f>
        <v>5.5374931961354683</v>
      </c>
      <c r="Z248" s="42">
        <f>(STDEVA(G236:G240))/(SQRT(COUNT(G236:G240)))</f>
        <v>6.0310194267487311</v>
      </c>
      <c r="AA248" s="42">
        <f>(STDEVA(G222:G228))/(SQRT(COUNT(G222:G228)))</f>
        <v>4.7235989634089792</v>
      </c>
    </row>
    <row r="249" spans="1:31" x14ac:dyDescent="0.3">
      <c r="A249" s="40"/>
      <c r="B249" s="40"/>
      <c r="C249" s="40"/>
      <c r="D249" s="40"/>
      <c r="E249" s="40"/>
      <c r="F249" s="40"/>
      <c r="G249" s="40"/>
      <c r="H249" s="40"/>
      <c r="I249" s="40"/>
      <c r="J249" s="40"/>
      <c r="K249" s="40"/>
      <c r="L249" s="40"/>
      <c r="M249" s="40"/>
      <c r="N249" s="40"/>
      <c r="O249" s="40"/>
      <c r="P249" s="40"/>
      <c r="Q249" s="40"/>
      <c r="R249" s="40"/>
      <c r="S249" s="40"/>
      <c r="T249" s="40"/>
      <c r="U249" s="40"/>
      <c r="V249" s="43"/>
      <c r="W249" s="40" t="s">
        <v>8</v>
      </c>
      <c r="X249" s="42">
        <f>(STDEVA(H241:H245))/(SQRT(COUNT(H241:H245)))</f>
        <v>13.440205102595623</v>
      </c>
      <c r="Y249" s="42">
        <f>(STDEVA(H229:H235))/(SQRT(COUNT(H229:H235)))</f>
        <v>11.35314696974317</v>
      </c>
      <c r="Z249" s="42">
        <f>(STDEVA(H236:H240))/(SQRT(COUNT(H236:H240)))</f>
        <v>5.2753834910879736</v>
      </c>
      <c r="AA249" s="42">
        <f>(STDEVA(H222:H228))/(SQRT(COUNT(H222:H228)))</f>
        <v>9.8244014115543816</v>
      </c>
    </row>
    <row r="250" spans="1:31" x14ac:dyDescent="0.3">
      <c r="A250" s="40"/>
      <c r="B250" s="40"/>
      <c r="C250" s="40"/>
      <c r="D250" s="40"/>
      <c r="E250" s="40"/>
      <c r="F250" s="40"/>
      <c r="G250" s="40"/>
      <c r="H250" s="40"/>
      <c r="I250" s="40"/>
      <c r="J250" s="40"/>
      <c r="K250" s="40"/>
      <c r="L250" s="40"/>
      <c r="M250" s="40"/>
      <c r="N250" s="40"/>
      <c r="O250" s="40"/>
      <c r="P250" s="40"/>
      <c r="Q250" s="40"/>
      <c r="R250" s="40"/>
      <c r="S250" s="40"/>
      <c r="T250" s="40"/>
      <c r="U250" s="40"/>
      <c r="V250" s="43"/>
      <c r="W250" s="40" t="s">
        <v>9</v>
      </c>
      <c r="X250" s="42">
        <f>(STDEVA(I241:I245))/(SQRT(COUNT(I241:I245)))</f>
        <v>11.839218460949391</v>
      </c>
      <c r="Y250" s="42">
        <f>(STDEVA(I229:I235))/(SQRT(COUNT(I229:I235)))</f>
        <v>6.8562344959449559</v>
      </c>
      <c r="Z250" s="42">
        <f>(STDEVA(I236:I240))/(SQRT(COUNT(I236:I240)))</f>
        <v>10.601223877140074</v>
      </c>
      <c r="AA250" s="42">
        <f>(STDEVA(I222:I228))/(SQRT(COUNT(I222:I228)))</f>
        <v>8.3325830735193449</v>
      </c>
    </row>
    <row r="251" spans="1:31" x14ac:dyDescent="0.3">
      <c r="A251" s="40"/>
      <c r="B251" s="40"/>
      <c r="C251" s="40"/>
      <c r="D251" s="40"/>
      <c r="E251" s="40"/>
      <c r="F251" s="40"/>
      <c r="G251" s="40"/>
      <c r="H251" s="40"/>
      <c r="I251" s="40"/>
      <c r="J251" s="40"/>
      <c r="K251" s="40"/>
      <c r="L251" s="40"/>
      <c r="M251" s="40"/>
      <c r="N251" s="40"/>
      <c r="O251" s="40"/>
      <c r="P251" s="40"/>
      <c r="Q251" s="40"/>
      <c r="R251" s="40"/>
      <c r="S251" s="40"/>
      <c r="T251" s="40"/>
      <c r="U251" s="40"/>
      <c r="V251" s="43"/>
      <c r="W251" s="40" t="s">
        <v>10</v>
      </c>
      <c r="X251" s="42">
        <f>(STDEVA(J241:J245))/(SQRT(COUNT(J241:J245)))</f>
        <v>6.4341118014665275</v>
      </c>
      <c r="Y251" s="42">
        <f>(STDEVA(J229:J235))/(SQRT(COUNT(J229:J235)))</f>
        <v>7.2958054814823532</v>
      </c>
      <c r="Z251" s="42">
        <f>(STDEVA(J236:J240))/(SQRT(COUNT(J236:J240)))</f>
        <v>9.1506521062452997</v>
      </c>
      <c r="AA251" s="42">
        <f>(STDEVA(J222:J228))/(SQRT(COUNT(J222:J228)))</f>
        <v>3.9625319884516026</v>
      </c>
    </row>
    <row r="252" spans="1:31" x14ac:dyDescent="0.3">
      <c r="A252" s="40"/>
      <c r="B252" s="40"/>
      <c r="C252" s="40"/>
      <c r="D252" s="40"/>
      <c r="E252" s="40"/>
      <c r="F252" s="40"/>
      <c r="G252" s="40"/>
      <c r="H252" s="40"/>
      <c r="I252" s="40"/>
      <c r="J252" s="40"/>
      <c r="K252" s="40"/>
      <c r="L252" s="40"/>
      <c r="M252" s="40"/>
      <c r="N252" s="40"/>
      <c r="O252" s="40"/>
      <c r="P252" s="40"/>
      <c r="Q252" s="40"/>
      <c r="R252" s="40"/>
      <c r="S252" s="40"/>
      <c r="T252" s="40"/>
      <c r="U252" s="40"/>
      <c r="V252" s="43"/>
      <c r="W252" s="40" t="s">
        <v>11</v>
      </c>
      <c r="X252" s="42">
        <f>(STDEVA(K241:K245))/(SQRT(COUNT(K241:K245)))</f>
        <v>5.2465099309564618</v>
      </c>
      <c r="Y252" s="42">
        <f>(STDEVA(K229:K235))/(SQRT(COUNT(K229:K235)))</f>
        <v>4.4071564135280248</v>
      </c>
      <c r="Z252" s="42">
        <f>(STDEVA(K236:K240))/(SQRT(COUNT(K236:K240)))</f>
        <v>11.603676519382759</v>
      </c>
      <c r="AA252" s="42">
        <f>(STDEVA(K222:K228))/(SQRT(COUNT(K222:K228)))</f>
        <v>12.774083697047455</v>
      </c>
    </row>
    <row r="253" spans="1:31" x14ac:dyDescent="0.3">
      <c r="A253" s="40"/>
      <c r="B253" s="40"/>
      <c r="C253" s="40"/>
      <c r="D253" s="40"/>
      <c r="E253" s="40"/>
      <c r="F253" s="40"/>
      <c r="G253" s="40"/>
      <c r="H253" s="40"/>
      <c r="I253" s="40"/>
      <c r="J253" s="40"/>
      <c r="K253" s="40"/>
      <c r="L253" s="40"/>
      <c r="M253" s="40"/>
      <c r="N253" s="40"/>
      <c r="O253" s="40"/>
      <c r="P253" s="40"/>
      <c r="Q253" s="40"/>
      <c r="R253" s="40"/>
      <c r="S253" s="40"/>
      <c r="T253" s="40"/>
      <c r="U253" s="40"/>
      <c r="V253" s="43"/>
      <c r="W253" s="40" t="s">
        <v>12</v>
      </c>
      <c r="X253" s="42">
        <f>(STDEVA(L241:L245))/(SQRT(COUNT(L241:L245)))</f>
        <v>19.588190168066273</v>
      </c>
      <c r="Y253" s="42">
        <f>(STDEVA(L229:L235))/(SQRT(COUNT(L229:L235)))</f>
        <v>9.6105095659858719</v>
      </c>
      <c r="Z253" s="42">
        <f>(STDEVA(L236:L240))/(SQRT(COUNT(L236:L240)))</f>
        <v>18.436410065101342</v>
      </c>
      <c r="AA253" s="42">
        <f>(STDEVA(L222:L228))/(SQRT(COUNT(L222:L228)))</f>
        <v>15.872747616343595</v>
      </c>
    </row>
    <row r="254" spans="1:31" x14ac:dyDescent="0.3">
      <c r="A254" s="40"/>
      <c r="B254" s="40"/>
      <c r="C254" s="40"/>
      <c r="D254" s="40"/>
      <c r="E254" s="40"/>
      <c r="F254" s="40"/>
      <c r="G254" s="40"/>
      <c r="H254" s="40"/>
      <c r="I254" s="40"/>
      <c r="J254" s="40"/>
      <c r="K254" s="40"/>
      <c r="L254" s="40"/>
      <c r="M254" s="40"/>
      <c r="N254" s="40"/>
      <c r="O254" s="40"/>
      <c r="P254" s="40"/>
      <c r="Q254" s="40"/>
      <c r="R254" s="40"/>
      <c r="S254" s="40"/>
      <c r="T254" s="40"/>
      <c r="U254" s="40"/>
      <c r="V254" s="43"/>
      <c r="W254" s="40" t="s">
        <v>13</v>
      </c>
      <c r="X254" s="42">
        <f>(STDEVA(M241:M245))/(SQRT(COUNT(M241:M245)))</f>
        <v>8.3746691720905542</v>
      </c>
      <c r="Y254" s="42">
        <f>(STDEVA(M229:M235))/(SQRT(COUNT(M229:M235)))</f>
        <v>6.0114436783275735</v>
      </c>
      <c r="Z254" s="42">
        <f>(STDEVA(M236:M240))/(SQRT(COUNT(M236:M240)))</f>
        <v>10.446301772657282</v>
      </c>
      <c r="AA254" s="42">
        <f>(STDEVA(M222:M228))/(SQRT(COUNT(M222:M228)))</f>
        <v>10.714253827801626</v>
      </c>
    </row>
    <row r="255" spans="1:31" x14ac:dyDescent="0.3">
      <c r="A255" s="40"/>
      <c r="B255" s="40"/>
      <c r="C255" s="40"/>
      <c r="D255" s="40"/>
      <c r="E255" s="40"/>
      <c r="F255" s="40"/>
      <c r="G255" s="40"/>
      <c r="H255" s="40"/>
      <c r="I255" s="40"/>
      <c r="J255" s="40"/>
      <c r="K255" s="40"/>
      <c r="L255" s="40"/>
      <c r="M255" s="40"/>
      <c r="N255" s="40"/>
      <c r="O255" s="40"/>
      <c r="P255" s="40"/>
      <c r="Q255" s="40"/>
      <c r="R255" s="40"/>
      <c r="S255" s="40"/>
      <c r="T255" s="40"/>
      <c r="U255" s="40"/>
      <c r="V255" s="43"/>
      <c r="W255" s="40" t="s">
        <v>14</v>
      </c>
      <c r="X255" s="42">
        <f>(STDEVA(N241:N245))/(SQRT(COUNT(N241:N245)))</f>
        <v>5.2873537290429571</v>
      </c>
      <c r="Y255" s="42">
        <f>(STDEVA(N229:N235))/(SQRT(COUNT(N229:N235)))</f>
        <v>10.260573467689898</v>
      </c>
      <c r="Z255" s="42">
        <f>(STDEVA(N236:N240))/(SQRT(COUNT(N236:N240)))</f>
        <v>6.5720319975646531</v>
      </c>
      <c r="AA255" s="42">
        <f>(STDEVA(N222:N228))/(SQRT(COUNT(N222:N228)))</f>
        <v>5.6132272371710377</v>
      </c>
    </row>
    <row r="256" spans="1:31" x14ac:dyDescent="0.3">
      <c r="A256" s="40"/>
      <c r="B256" s="40"/>
      <c r="C256" s="40"/>
      <c r="D256" s="40"/>
      <c r="E256" s="40"/>
      <c r="F256" s="40"/>
      <c r="G256" s="40"/>
      <c r="H256" s="40"/>
      <c r="I256" s="40"/>
      <c r="J256" s="40"/>
      <c r="K256" s="40"/>
      <c r="L256" s="40"/>
      <c r="M256" s="40"/>
      <c r="N256" s="40"/>
      <c r="O256" s="40"/>
      <c r="P256" s="40"/>
      <c r="Q256" s="40"/>
      <c r="R256" s="40"/>
      <c r="S256" s="40"/>
      <c r="T256" s="40"/>
      <c r="U256" s="40"/>
      <c r="V256" s="43"/>
      <c r="W256" s="40" t="s">
        <v>15</v>
      </c>
      <c r="X256" s="42">
        <f>(STDEVA(O241:O245))/(SQRT(COUNT(O241:O245)))</f>
        <v>7.878032658799099</v>
      </c>
      <c r="Y256" s="42">
        <f>(STDEVA(O229:O235))/(SQRT(COUNT(O229:O235)))</f>
        <v>7.3674153825513971</v>
      </c>
      <c r="Z256" s="42">
        <f>(STDEVA(O236:O240))/(SQRT(COUNT(O236:O240)))</f>
        <v>10.071478919985386</v>
      </c>
      <c r="AA256" s="42">
        <f>(STDEVA(O222:O228))/(SQRT(COUNT(O222:O228)))</f>
        <v>4.9797408811205059</v>
      </c>
    </row>
    <row r="257" spans="1:27" x14ac:dyDescent="0.3">
      <c r="A257" s="40"/>
      <c r="B257" s="40"/>
      <c r="C257" s="40"/>
      <c r="D257" s="40"/>
      <c r="E257" s="40"/>
      <c r="F257" s="40"/>
      <c r="G257" s="40"/>
      <c r="H257" s="40"/>
      <c r="I257" s="40"/>
      <c r="J257" s="40"/>
      <c r="K257" s="40"/>
      <c r="L257" s="40"/>
      <c r="M257" s="40"/>
      <c r="N257" s="40"/>
      <c r="O257" s="40"/>
      <c r="P257" s="40"/>
      <c r="Q257" s="40"/>
      <c r="R257" s="40"/>
      <c r="S257" s="40"/>
      <c r="T257" s="40"/>
      <c r="U257" s="40"/>
      <c r="V257" s="43"/>
      <c r="W257" s="40" t="s">
        <v>16</v>
      </c>
      <c r="X257" s="42">
        <f>(STDEVA(P241:P245))/(SQRT(COUNT(P241:P245)))</f>
        <v>8.0253361257315721</v>
      </c>
      <c r="Y257" s="42">
        <f>(STDEVA(P229:P235))/(SQRT(COUNT(P229:P235)))</f>
        <v>9.4088206245658057</v>
      </c>
      <c r="Z257" s="42">
        <f>(STDEVA(P236:P240))/(SQRT(COUNT(P236:P240)))</f>
        <v>9.5967228637819719</v>
      </c>
      <c r="AA257" s="42">
        <f>(STDEVA(P222:P228))/(SQRT(COUNT(P222:P228)))</f>
        <v>7.4352220198052397</v>
      </c>
    </row>
    <row r="258" spans="1:27" x14ac:dyDescent="0.3">
      <c r="A258" s="40"/>
      <c r="B258" s="40"/>
      <c r="C258" s="40"/>
      <c r="D258" s="40"/>
      <c r="E258" s="40"/>
      <c r="F258" s="40"/>
      <c r="G258" s="40"/>
      <c r="H258" s="40"/>
      <c r="I258" s="40"/>
      <c r="J258" s="40"/>
      <c r="K258" s="40"/>
      <c r="L258" s="40"/>
      <c r="M258" s="40"/>
      <c r="N258" s="40"/>
      <c r="O258" s="40"/>
      <c r="P258" s="40"/>
      <c r="Q258" s="40"/>
      <c r="R258" s="40"/>
      <c r="S258" s="40"/>
      <c r="T258" s="40"/>
      <c r="U258" s="40"/>
      <c r="V258" s="43"/>
      <c r="W258" s="40" t="s">
        <v>17</v>
      </c>
      <c r="X258" s="42">
        <f>(STDEVA(Q241:Q245))/(SQRT(COUNT(Q241:Q245)))</f>
        <v>6.6055399729032356</v>
      </c>
      <c r="Y258" s="42">
        <f>(STDEVA(Q229:Q235))/(SQRT(COUNT(Q229:Q235)))</f>
        <v>13.730506037463387</v>
      </c>
      <c r="Z258" s="42">
        <f>(STDEVA(Q236:Q240))/(SQRT(COUNT(Q236:Q240)))</f>
        <v>19.401784658584518</v>
      </c>
      <c r="AA258" s="42">
        <f>(STDEVA(Q222:Q228))/(SQRT(COUNT(Q222:Q228)))</f>
        <v>16.597846259728012</v>
      </c>
    </row>
    <row r="259" spans="1:27" x14ac:dyDescent="0.3">
      <c r="A259" s="40"/>
      <c r="B259" s="40"/>
      <c r="C259" s="40"/>
      <c r="D259" s="40"/>
      <c r="E259" s="40"/>
      <c r="F259" s="40"/>
      <c r="G259" s="40"/>
      <c r="H259" s="40"/>
      <c r="I259" s="40"/>
      <c r="J259" s="40"/>
      <c r="K259" s="40"/>
      <c r="L259" s="40"/>
      <c r="M259" s="40"/>
      <c r="N259" s="40"/>
      <c r="O259" s="40"/>
      <c r="P259" s="40"/>
      <c r="Q259" s="40"/>
      <c r="R259" s="40"/>
      <c r="S259" s="40"/>
      <c r="T259" s="40"/>
      <c r="U259" s="40"/>
      <c r="V259" s="43"/>
      <c r="W259" s="40" t="s">
        <v>18</v>
      </c>
      <c r="X259" s="42">
        <f>(STDEVA(R241:R245))/(SQRT(COUNT(R241:R245)))</f>
        <v>19.415419444578937</v>
      </c>
      <c r="Y259" s="42">
        <f>(STDEVA(R229:R235))/(SQRT(COUNT(R229:R235)))</f>
        <v>5.6149394582337404</v>
      </c>
      <c r="Z259" s="42">
        <f>(STDEVA(R236:R240))/(SQRT(COUNT(R236:R240)))</f>
        <v>13.759365959163723</v>
      </c>
      <c r="AA259" s="42">
        <f>(STDEVA(R222:R228))/(SQRT(COUNT(R222:R228)))</f>
        <v>16.87305589053808</v>
      </c>
    </row>
    <row r="260" spans="1:27" x14ac:dyDescent="0.3">
      <c r="A260" s="40"/>
      <c r="B260" s="40"/>
      <c r="C260" s="40"/>
      <c r="D260" s="40"/>
      <c r="E260" s="40"/>
      <c r="F260" s="40"/>
      <c r="G260" s="40"/>
      <c r="H260" s="40"/>
      <c r="I260" s="40"/>
      <c r="J260" s="40"/>
      <c r="K260" s="40"/>
      <c r="L260" s="40"/>
      <c r="M260" s="40"/>
      <c r="N260" s="40"/>
      <c r="O260" s="40"/>
      <c r="P260" s="40"/>
      <c r="Q260" s="40"/>
      <c r="R260" s="40"/>
      <c r="S260" s="40"/>
      <c r="T260" s="40"/>
      <c r="U260" s="40"/>
      <c r="V260" s="43"/>
      <c r="W260" s="40" t="s">
        <v>19</v>
      </c>
      <c r="X260" s="42">
        <f>(STDEVA(S241:S245))/(SQRT(COUNT(S241:S245)))</f>
        <v>10.538367802240229</v>
      </c>
      <c r="Y260" s="42">
        <f>(STDEVA(S229:S235))/(SQRT(COUNT(S229:S235)))</f>
        <v>14.627476472476323</v>
      </c>
      <c r="Z260" s="42">
        <f>(STDEVA(S236:S240))/(SQRT(COUNT(S236:S240)))</f>
        <v>6.6455146642118557</v>
      </c>
      <c r="AA260" s="42">
        <f>(STDEVA(S222:S228))/(SQRT(COUNT(S222:S228)))</f>
        <v>12.210909981223759</v>
      </c>
    </row>
    <row r="261" spans="1:27" x14ac:dyDescent="0.3">
      <c r="A261" s="40"/>
      <c r="B261" s="40"/>
      <c r="C261" s="40"/>
      <c r="D261" s="40"/>
      <c r="E261" s="40"/>
      <c r="F261" s="40"/>
      <c r="G261" s="40"/>
      <c r="H261" s="40"/>
      <c r="I261" s="40"/>
      <c r="J261" s="40"/>
      <c r="K261" s="40"/>
      <c r="L261" s="40"/>
      <c r="M261" s="40"/>
      <c r="N261" s="40"/>
      <c r="O261" s="40"/>
      <c r="P261" s="40"/>
      <c r="Q261" s="40"/>
      <c r="R261" s="40"/>
      <c r="S261" s="40"/>
      <c r="T261" s="40"/>
      <c r="U261" s="40"/>
      <c r="V261" s="43"/>
      <c r="W261" s="40" t="s">
        <v>20</v>
      </c>
      <c r="X261" s="42">
        <f>(STDEVA(T241:T245))/(SQRT(COUNT(T241:T245)))</f>
        <v>13.651730026301387</v>
      </c>
      <c r="Y261" s="42">
        <f>(STDEVA(T229:T235))/(SQRT(COUNT(T229:T235)))</f>
        <v>17.676583740244947</v>
      </c>
      <c r="Z261" s="42">
        <f>(STDEVA(T236:T240))/(SQRT(COUNT(T236:T240)))</f>
        <v>16.892023500381541</v>
      </c>
      <c r="AA261" s="42">
        <f>(STDEVA(T222:T228))/(SQRT(COUNT(T222:T228)))</f>
        <v>13.669330700385258</v>
      </c>
    </row>
    <row r="262" spans="1:27" x14ac:dyDescent="0.3">
      <c r="A262" s="40"/>
      <c r="B262" s="40"/>
      <c r="C262" s="40"/>
      <c r="D262" s="40"/>
      <c r="E262" s="40"/>
      <c r="F262" s="40"/>
      <c r="G262" s="40"/>
      <c r="H262" s="40"/>
      <c r="I262" s="40"/>
      <c r="J262" s="40"/>
      <c r="K262" s="40"/>
      <c r="L262" s="40"/>
      <c r="M262" s="40"/>
      <c r="N262" s="40"/>
      <c r="O262" s="40"/>
      <c r="P262" s="40"/>
      <c r="Q262" s="40"/>
      <c r="R262" s="40"/>
      <c r="S262" s="40"/>
      <c r="T262" s="40"/>
      <c r="U262" s="40"/>
      <c r="V262" s="43"/>
      <c r="W262" s="40" t="s">
        <v>21</v>
      </c>
      <c r="X262" s="42">
        <f>(STDEVA(U241:U245))/(SQRT(COUNT(U241:U245)))</f>
        <v>4.8302176427652075</v>
      </c>
      <c r="Y262" s="42">
        <f>(STDEVA(U229:U235))/(SQRT(COUNT(U229:U235)))</f>
        <v>10.919449088106722</v>
      </c>
      <c r="Z262" s="42">
        <f>(STDEVA(U236:U240))/(SQRT(COUNT(U236:U240)))</f>
        <v>8.3681387273338306</v>
      </c>
      <c r="AA262" s="42">
        <f>(STDEVA(U222:U228))/(SQRT(COUNT(U222:U228)))</f>
        <v>18.158529565912069</v>
      </c>
    </row>
  </sheetData>
  <mergeCells count="6">
    <mergeCell ref="AD220:AE220"/>
    <mergeCell ref="AD1:AE1"/>
    <mergeCell ref="AD44:AE44"/>
    <mergeCell ref="AD88:AE88"/>
    <mergeCell ref="AD132:AE132"/>
    <mergeCell ref="AD175:AE17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FA1A-D40C-4B26-B7B0-40CD39A6E63B}">
  <dimension ref="A2:AU270"/>
  <sheetViews>
    <sheetView tabSelected="1" topLeftCell="AA14" zoomScaleNormal="100" workbookViewId="0">
      <selection activeCell="AQ14" sqref="AQ14"/>
    </sheetView>
  </sheetViews>
  <sheetFormatPr defaultRowHeight="14.4" x14ac:dyDescent="0.3"/>
  <cols>
    <col min="1" max="1" width="13.88671875" bestFit="1" customWidth="1"/>
    <col min="2" max="3" width="12" bestFit="1" customWidth="1"/>
    <col min="4" max="4" width="14.6640625" bestFit="1" customWidth="1"/>
    <col min="5" max="7" width="12" bestFit="1" customWidth="1"/>
    <col min="8" max="8" width="15.88671875" bestFit="1" customWidth="1"/>
    <col min="9" max="9" width="12" bestFit="1" customWidth="1"/>
    <col min="10" max="10" width="15.5546875" bestFit="1" customWidth="1"/>
    <col min="11" max="11" width="10.44140625" customWidth="1"/>
    <col min="12" max="12" width="14.5546875" bestFit="1" customWidth="1"/>
    <col min="13" max="13" width="15.44140625" bestFit="1" customWidth="1"/>
    <col min="14" max="14" width="13.33203125" bestFit="1" customWidth="1"/>
    <col min="15" max="15" width="16.33203125" bestFit="1" customWidth="1"/>
    <col min="16" max="16" width="8.33203125" bestFit="1" customWidth="1"/>
    <col min="17" max="17" width="13.44140625" bestFit="1" customWidth="1"/>
    <col min="18" max="18" width="12" bestFit="1" customWidth="1"/>
    <col min="19" max="19" width="13.44140625" bestFit="1" customWidth="1"/>
    <col min="20" max="20" width="15.44140625" bestFit="1" customWidth="1"/>
    <col min="21" max="21" width="12" bestFit="1" customWidth="1"/>
    <col min="23" max="23" width="16.33203125" bestFit="1" customWidth="1"/>
    <col min="24" max="24" width="20.44140625" bestFit="1" customWidth="1"/>
    <col min="25" max="25" width="18.88671875" bestFit="1" customWidth="1"/>
    <col min="26" max="26" width="20" bestFit="1" customWidth="1"/>
    <col min="27" max="27" width="18.44140625" bestFit="1" customWidth="1"/>
  </cols>
  <sheetData>
    <row r="2" spans="1:40" x14ac:dyDescent="0.3">
      <c r="A2" t="s">
        <v>0</v>
      </c>
      <c r="W2" t="s">
        <v>0</v>
      </c>
      <c r="AM2">
        <v>0</v>
      </c>
      <c r="AN2">
        <v>0</v>
      </c>
    </row>
    <row r="3" spans="1:40" x14ac:dyDescent="0.3">
      <c r="A3" t="s">
        <v>1</v>
      </c>
      <c r="B3" t="s">
        <v>2</v>
      </c>
      <c r="C3" t="s">
        <v>3</v>
      </c>
      <c r="D3" t="s">
        <v>4</v>
      </c>
      <c r="E3" t="s">
        <v>5</v>
      </c>
      <c r="F3" t="s">
        <v>6</v>
      </c>
      <c r="G3" t="s">
        <v>7</v>
      </c>
      <c r="H3" t="s">
        <v>8</v>
      </c>
      <c r="I3" t="s">
        <v>9</v>
      </c>
      <c r="J3" t="s">
        <v>10</v>
      </c>
      <c r="K3" t="s">
        <v>11</v>
      </c>
      <c r="L3" t="s">
        <v>12</v>
      </c>
      <c r="M3" t="s">
        <v>13</v>
      </c>
      <c r="N3" t="s">
        <v>14</v>
      </c>
      <c r="O3" t="s">
        <v>15</v>
      </c>
      <c r="P3" t="s">
        <v>16</v>
      </c>
      <c r="Q3" t="s">
        <v>17</v>
      </c>
      <c r="R3" t="s">
        <v>18</v>
      </c>
      <c r="S3" t="s">
        <v>19</v>
      </c>
      <c r="T3" t="s">
        <v>20</v>
      </c>
      <c r="U3" t="s">
        <v>21</v>
      </c>
      <c r="W3" s="7" t="s">
        <v>55</v>
      </c>
      <c r="X3" s="8" t="s">
        <v>56</v>
      </c>
      <c r="Y3" s="8" t="s">
        <v>57</v>
      </c>
      <c r="Z3" s="8" t="s">
        <v>58</v>
      </c>
      <c r="AA3" s="8" t="s">
        <v>59</v>
      </c>
      <c r="AM3">
        <v>80</v>
      </c>
      <c r="AN3">
        <v>80</v>
      </c>
    </row>
    <row r="4" spans="1:40" x14ac:dyDescent="0.3">
      <c r="A4" t="s">
        <v>22</v>
      </c>
      <c r="B4" s="5">
        <v>32.94014</v>
      </c>
      <c r="C4" s="5">
        <v>33.707278000000002</v>
      </c>
      <c r="D4" s="5">
        <v>34.190106999999998</v>
      </c>
      <c r="E4" s="5">
        <v>42.71157800000001</v>
      </c>
      <c r="F4" s="5">
        <v>19.5064806666667</v>
      </c>
      <c r="G4" s="5">
        <v>40.69565466666667</v>
      </c>
      <c r="H4" s="5">
        <v>20.393203333333336</v>
      </c>
      <c r="I4" s="5">
        <v>25.93285666666667</v>
      </c>
      <c r="J4" s="5">
        <v>28.327385999999997</v>
      </c>
      <c r="K4" s="5">
        <v>14.818572666666668</v>
      </c>
      <c r="L4" s="5">
        <v>29.534576666666663</v>
      </c>
      <c r="M4" s="5">
        <v>32.873966666666661</v>
      </c>
      <c r="N4" s="5">
        <v>25.142085333333334</v>
      </c>
      <c r="O4" s="5">
        <v>19.64544466666667</v>
      </c>
      <c r="P4" s="4">
        <v>31.569406666666669</v>
      </c>
      <c r="Q4" s="5"/>
      <c r="R4" s="5">
        <v>26.128067999999995</v>
      </c>
      <c r="S4" s="5">
        <v>10.470512000000001</v>
      </c>
      <c r="T4" s="5">
        <v>39.231333333333339</v>
      </c>
      <c r="U4" s="5">
        <v>15.195288</v>
      </c>
      <c r="V4" t="s">
        <v>70</v>
      </c>
      <c r="W4" s="6" t="s">
        <v>2</v>
      </c>
      <c r="X4" s="8">
        <f>AVERAGE(B23:B27)</f>
        <v>41.861628800000005</v>
      </c>
      <c r="Y4" s="8">
        <f>AVERAGE(B11:B17)</f>
        <v>44.731687809523805</v>
      </c>
      <c r="Z4" s="8">
        <f>AVERAGE(B18:B22)</f>
        <v>48.4456864</v>
      </c>
      <c r="AA4" s="8">
        <f>AVERAGE(B4:B10)</f>
        <v>46.560975333333339</v>
      </c>
    </row>
    <row r="5" spans="1:40" x14ac:dyDescent="0.3">
      <c r="A5" t="s">
        <v>23</v>
      </c>
      <c r="B5" s="5">
        <v>42.188808666666674</v>
      </c>
      <c r="C5" s="5">
        <v>21.120164666666668</v>
      </c>
      <c r="D5" s="5">
        <v>34.158438333333336</v>
      </c>
      <c r="E5" s="5">
        <v>39.386367999999997</v>
      </c>
      <c r="F5" s="5">
        <v>34.097700666666668</v>
      </c>
      <c r="G5" s="5">
        <v>55.353520666666668</v>
      </c>
      <c r="H5" s="5">
        <v>31.284861333333328</v>
      </c>
      <c r="I5" s="5">
        <v>17.721218666666669</v>
      </c>
      <c r="J5" s="5">
        <v>29.376705999999995</v>
      </c>
      <c r="K5" s="5">
        <v>42.034719333333328</v>
      </c>
      <c r="L5" s="5">
        <v>29.313841333333336</v>
      </c>
      <c r="M5" s="5">
        <v>18.80977</v>
      </c>
      <c r="N5" s="5">
        <v>41.650914</v>
      </c>
      <c r="O5" s="5">
        <v>35.462289333333324</v>
      </c>
      <c r="P5" s="4">
        <v>23.193753333333337</v>
      </c>
      <c r="Q5" s="5">
        <v>24.886845333333333</v>
      </c>
      <c r="R5" s="5">
        <v>19.307487999999999</v>
      </c>
      <c r="S5" s="5">
        <v>27.713391999999999</v>
      </c>
      <c r="T5" s="5">
        <v>17.739179999999998</v>
      </c>
      <c r="U5" s="5">
        <v>14.472108000000002</v>
      </c>
      <c r="V5" t="s">
        <v>73</v>
      </c>
      <c r="W5" s="6" t="s">
        <v>3</v>
      </c>
      <c r="X5" s="8">
        <f>AVERAGE(C23:C27)</f>
        <v>24.670222200000005</v>
      </c>
      <c r="Y5" s="8">
        <f>AVERAGE(C11:C17)</f>
        <v>47.622922285714289</v>
      </c>
      <c r="Z5" s="8">
        <f>AVERAGE(C18:C22)</f>
        <v>25.720487533333333</v>
      </c>
      <c r="AA5" s="8">
        <f>AVERAGE(C4:C9)</f>
        <v>22.682091666666665</v>
      </c>
    </row>
    <row r="6" spans="1:40" x14ac:dyDescent="0.3">
      <c r="A6" t="s">
        <v>24</v>
      </c>
      <c r="B6" s="5">
        <v>43.646512666666666</v>
      </c>
      <c r="C6" s="5">
        <v>23.377147999999995</v>
      </c>
      <c r="D6" s="5">
        <v>18.876652333333332</v>
      </c>
      <c r="E6" s="5">
        <v>40.038648000000002</v>
      </c>
      <c r="F6" s="5">
        <v>29.730260666666663</v>
      </c>
      <c r="G6" s="5">
        <v>53.838151333333329</v>
      </c>
      <c r="H6" s="5">
        <v>32.03592866666667</v>
      </c>
      <c r="I6" s="5">
        <v>25.862429333333335</v>
      </c>
      <c r="J6" s="5">
        <v>35.155055999999995</v>
      </c>
      <c r="K6" s="5">
        <v>13.627452666666667</v>
      </c>
      <c r="L6" s="5">
        <v>30.226560666666664</v>
      </c>
      <c r="M6" s="5"/>
      <c r="N6" s="5">
        <v>29.278391333333332</v>
      </c>
      <c r="O6" s="5">
        <v>20.884776666666671</v>
      </c>
      <c r="P6" s="4">
        <v>27.389142666666665</v>
      </c>
      <c r="Q6" s="5">
        <v>29.017951999999998</v>
      </c>
      <c r="R6" s="5">
        <v>99.314829333333336</v>
      </c>
      <c r="S6" s="5">
        <v>20.224933999999998</v>
      </c>
      <c r="T6" s="5">
        <v>20.857834666666669</v>
      </c>
      <c r="U6" s="5">
        <v>25.798146666666661</v>
      </c>
      <c r="V6" t="s">
        <v>74</v>
      </c>
      <c r="W6" s="6" t="s">
        <v>4</v>
      </c>
      <c r="X6" s="8">
        <f>AVERAGE(D23:D27)</f>
        <v>32.63219766666667</v>
      </c>
      <c r="Y6" s="8">
        <f>AVERAGE(D11:D17)</f>
        <v>32.596241238095232</v>
      </c>
      <c r="Z6" s="8">
        <f>AVERAGE(D18:D22)</f>
        <v>27.629635466666667</v>
      </c>
      <c r="AA6" s="8">
        <f>AVERAGE(D4:D10)</f>
        <v>26.372706761904762</v>
      </c>
    </row>
    <row r="7" spans="1:40" x14ac:dyDescent="0.3">
      <c r="A7" t="s">
        <v>25</v>
      </c>
      <c r="B7" s="5">
        <v>48.631727999999995</v>
      </c>
      <c r="C7" s="5">
        <v>12.874494666666667</v>
      </c>
      <c r="D7" s="5">
        <v>27.308080333333333</v>
      </c>
      <c r="E7" s="5">
        <v>37.009799999999998</v>
      </c>
      <c r="F7" s="5">
        <v>43.112872000000003</v>
      </c>
      <c r="G7" s="5">
        <v>80.55043533333334</v>
      </c>
      <c r="H7" s="5">
        <v>36.974113666666668</v>
      </c>
      <c r="I7" s="5">
        <v>13.001641999999999</v>
      </c>
      <c r="J7" s="5">
        <v>32.264226666666666</v>
      </c>
      <c r="K7" s="5">
        <v>15.498267333333331</v>
      </c>
      <c r="L7" s="5">
        <v>28.144936666666666</v>
      </c>
      <c r="M7" s="5">
        <v>17.496229333333332</v>
      </c>
      <c r="N7" s="5">
        <v>30.032294666666665</v>
      </c>
      <c r="O7" s="5">
        <v>36.799463333333343</v>
      </c>
      <c r="P7" s="4">
        <v>18.534205333333329</v>
      </c>
      <c r="Q7" s="5">
        <v>25.070239999999998</v>
      </c>
      <c r="R7" s="5">
        <v>53.382973333333339</v>
      </c>
      <c r="S7" s="5"/>
      <c r="T7" s="5">
        <v>22.497042666666665</v>
      </c>
      <c r="U7" s="5">
        <v>14.472108000000002</v>
      </c>
      <c r="V7" t="s">
        <v>76</v>
      </c>
      <c r="W7" s="6" t="s">
        <v>5</v>
      </c>
      <c r="X7" s="8">
        <f>AVERAGE(E23:E27)</f>
        <v>22.572905666666667</v>
      </c>
      <c r="Y7" s="8">
        <f>AVERAGE(E11:E17)</f>
        <v>31.387970190476185</v>
      </c>
      <c r="Z7" s="8">
        <f>AVERAGE(E18:E22)</f>
        <v>24.808146333333333</v>
      </c>
      <c r="AA7" s="8">
        <f>AVERAGE(E4:E10)</f>
        <v>32.212165809523803</v>
      </c>
    </row>
    <row r="8" spans="1:40" x14ac:dyDescent="0.3">
      <c r="A8" t="s">
        <v>26</v>
      </c>
      <c r="B8" s="5">
        <v>68.60851199999999</v>
      </c>
      <c r="C8" s="5">
        <v>26.058822333333335</v>
      </c>
      <c r="D8" s="5">
        <v>35.592036333333333</v>
      </c>
      <c r="E8" s="5">
        <v>30.404992333333333</v>
      </c>
      <c r="F8" s="5">
        <v>32.472200000000001</v>
      </c>
      <c r="G8" s="5">
        <v>82.631586666666678</v>
      </c>
      <c r="H8" s="5">
        <v>50.150169666666663</v>
      </c>
      <c r="I8" s="5">
        <v>35.708548666666665</v>
      </c>
      <c r="J8" s="5">
        <v>39.847217999999998</v>
      </c>
      <c r="K8" s="5">
        <v>26.069457333333332</v>
      </c>
      <c r="L8" s="5">
        <v>29.188584666666667</v>
      </c>
      <c r="M8" s="5">
        <v>26.042988000000001</v>
      </c>
      <c r="N8" s="5">
        <v>26.526998666666668</v>
      </c>
      <c r="O8" s="5">
        <v>47.183004666666662</v>
      </c>
      <c r="P8" s="4">
        <v>22.878012000000002</v>
      </c>
      <c r="Q8" s="5">
        <v>32.928795999999991</v>
      </c>
      <c r="R8" s="5">
        <v>16.043251999999999</v>
      </c>
      <c r="S8" s="5">
        <v>20.180030666666664</v>
      </c>
      <c r="T8" s="5">
        <v>39.271037333333332</v>
      </c>
      <c r="U8" s="5">
        <v>89.135480000000001</v>
      </c>
      <c r="V8" t="s">
        <v>71</v>
      </c>
      <c r="W8" s="6" t="s">
        <v>6</v>
      </c>
      <c r="X8" s="8">
        <f>AVERAGE(F23:F27)</f>
        <v>54.2237528</v>
      </c>
      <c r="Y8" s="8">
        <f>AVERAGE(F11:F17)</f>
        <v>42.976068761904763</v>
      </c>
      <c r="Z8" s="8">
        <f>AVERAGE(F18:F22)</f>
        <v>41.508830400000008</v>
      </c>
      <c r="AA8" s="8">
        <f>AVERAGE(F4:F10)</f>
        <v>31.584869619047627</v>
      </c>
    </row>
    <row r="9" spans="1:40" x14ac:dyDescent="0.3">
      <c r="A9" t="s">
        <v>27</v>
      </c>
      <c r="B9" s="5">
        <v>34.52499133333334</v>
      </c>
      <c r="C9" s="5">
        <v>18.954642333333332</v>
      </c>
      <c r="D9" s="5">
        <v>16.713966000000003</v>
      </c>
      <c r="E9" s="5">
        <v>13.101138333333333</v>
      </c>
      <c r="F9" s="5">
        <v>28.852991333333328</v>
      </c>
      <c r="G9" s="5">
        <v>56.082845333333339</v>
      </c>
      <c r="H9" s="5">
        <v>25.980832333333336</v>
      </c>
      <c r="I9" s="5">
        <v>9.4556966666666664</v>
      </c>
      <c r="J9" s="5">
        <v>22.335863333333332</v>
      </c>
      <c r="K9" s="5">
        <v>15.043089333333333</v>
      </c>
      <c r="L9" s="5">
        <v>10.036603999999999</v>
      </c>
      <c r="M9" s="5">
        <v>27.941217333333334</v>
      </c>
      <c r="N9" s="5">
        <v>26.561030666666671</v>
      </c>
      <c r="O9" s="5">
        <v>30.509687999999993</v>
      </c>
      <c r="P9" s="4">
        <v>15.527572666666666</v>
      </c>
      <c r="Q9" s="5">
        <v>26.009901333333335</v>
      </c>
      <c r="R9" s="5">
        <v>33.028056000000007</v>
      </c>
      <c r="S9" s="5">
        <v>20.182393999999995</v>
      </c>
      <c r="T9" s="5">
        <v>47.520015999999998</v>
      </c>
      <c r="U9" s="5">
        <v>32.500559999999993</v>
      </c>
      <c r="V9" t="s">
        <v>77</v>
      </c>
      <c r="W9" s="6" t="s">
        <v>7</v>
      </c>
      <c r="X9" s="8">
        <f>AVERAGE(G23:G27)</f>
        <v>83.707281466666672</v>
      </c>
      <c r="Y9" s="8">
        <f>AVERAGE(G11:G17)</f>
        <v>76.320068666666657</v>
      </c>
      <c r="Z9" s="8">
        <f>AVERAGE(G18:G22)</f>
        <v>58.552055999999993</v>
      </c>
      <c r="AA9" s="8">
        <f>AVERAGE(G4:G10)</f>
        <v>61.129507333333343</v>
      </c>
    </row>
    <row r="10" spans="1:40" x14ac:dyDescent="0.3">
      <c r="A10" t="s">
        <v>28</v>
      </c>
      <c r="B10" s="5">
        <v>55.386134666666671</v>
      </c>
      <c r="C10" s="4">
        <v>0</v>
      </c>
      <c r="D10" s="5">
        <v>17.769667000000002</v>
      </c>
      <c r="E10" s="5">
        <v>22.832636000000001</v>
      </c>
      <c r="F10" s="5">
        <v>33.321582000000006</v>
      </c>
      <c r="G10" s="5">
        <v>58.754357333333338</v>
      </c>
      <c r="H10" s="5">
        <v>22.855560333333333</v>
      </c>
      <c r="I10" s="5">
        <v>12.472728</v>
      </c>
      <c r="J10" s="5">
        <v>20.542093333333334</v>
      </c>
      <c r="K10" s="5">
        <v>12.557808000000001</v>
      </c>
      <c r="L10" s="5">
        <v>10.437898000000001</v>
      </c>
      <c r="M10" s="5">
        <v>17.838440000000002</v>
      </c>
      <c r="N10" s="5">
        <v>28.895531333333331</v>
      </c>
      <c r="O10" s="5">
        <v>49.386104000000003</v>
      </c>
      <c r="P10" s="4">
        <v>10.397248666666664</v>
      </c>
      <c r="Q10" s="5">
        <v>40.356279999999998</v>
      </c>
      <c r="R10" s="5">
        <v>8.4380453333333332</v>
      </c>
      <c r="S10" s="5">
        <v>17.023090000000003</v>
      </c>
      <c r="T10" s="5">
        <v>42.463428</v>
      </c>
      <c r="U10" s="5">
        <v>25.841629999999999</v>
      </c>
      <c r="V10" t="s">
        <v>78</v>
      </c>
      <c r="W10" s="6" t="s">
        <v>8</v>
      </c>
      <c r="X10" s="8">
        <f>AVERAGE(H23:H27)</f>
        <v>34.024437333333331</v>
      </c>
      <c r="Y10" s="8">
        <f>AVERAGE(H11:H17)</f>
        <v>32.438708190476184</v>
      </c>
      <c r="Z10" s="8">
        <f>AVERAGE(H18:H22)</f>
        <v>32.28544939999999</v>
      </c>
      <c r="AA10" s="8">
        <f>AVERAGE(H4:H10)</f>
        <v>31.382095619047618</v>
      </c>
    </row>
    <row r="11" spans="1:40" x14ac:dyDescent="0.3">
      <c r="A11" t="s">
        <v>29</v>
      </c>
      <c r="B11" s="5">
        <v>26.977449999999997</v>
      </c>
      <c r="C11" s="5">
        <v>36.598580000000005</v>
      </c>
      <c r="D11" s="5">
        <v>34.959844666666662</v>
      </c>
      <c r="E11" s="5">
        <v>35.435583666666666</v>
      </c>
      <c r="F11" s="5">
        <v>48.921945333333333</v>
      </c>
      <c r="G11" s="5">
        <v>76.676931999999994</v>
      </c>
      <c r="H11" s="5">
        <v>35.345067999999991</v>
      </c>
      <c r="I11" s="5">
        <v>26.376690666666669</v>
      </c>
      <c r="J11" s="5">
        <v>38.380533333333332</v>
      </c>
      <c r="K11" s="5">
        <v>27.650054666666666</v>
      </c>
      <c r="L11" s="5">
        <v>23.84461533333333</v>
      </c>
      <c r="M11" s="5">
        <v>31.990552666666666</v>
      </c>
      <c r="N11" s="5">
        <v>26.003756666666664</v>
      </c>
      <c r="O11" s="5">
        <v>20.468357333333334</v>
      </c>
      <c r="P11" s="4">
        <v>27.497383333333328</v>
      </c>
      <c r="Q11" s="5">
        <v>40.800586666666661</v>
      </c>
      <c r="R11" s="5">
        <v>28.946106666666669</v>
      </c>
      <c r="S11" s="5">
        <v>24.391017999999999</v>
      </c>
      <c r="T11" s="5">
        <v>32.30014933333333</v>
      </c>
      <c r="U11" s="5">
        <v>37.622375999999996</v>
      </c>
      <c r="V11" t="s">
        <v>79</v>
      </c>
      <c r="W11" s="6" t="s">
        <v>9</v>
      </c>
      <c r="X11" s="8">
        <f>AVERAGE(I23:I27)</f>
        <v>27.204519066666666</v>
      </c>
      <c r="Y11" s="8">
        <f>AVERAGE(I11:I17)</f>
        <v>33.341028857142852</v>
      </c>
      <c r="Z11" s="8">
        <f>AVERAGE(I18:I22)</f>
        <v>26.073805866666667</v>
      </c>
      <c r="AA11" s="8">
        <f>AVERAGE(I4:I10)</f>
        <v>20.022160000000003</v>
      </c>
    </row>
    <row r="12" spans="1:40" x14ac:dyDescent="0.3">
      <c r="A12" t="s">
        <v>30</v>
      </c>
      <c r="B12" s="5">
        <v>53.771978000000004</v>
      </c>
      <c r="C12" s="5">
        <v>48.508362000000005</v>
      </c>
      <c r="D12" s="5">
        <v>27.324151000000001</v>
      </c>
      <c r="E12" s="5">
        <v>27.591207666666662</v>
      </c>
      <c r="F12" s="5">
        <v>60.642660666666664</v>
      </c>
      <c r="G12" s="5">
        <v>90.416879333333327</v>
      </c>
      <c r="H12" s="5">
        <v>29.920508999999999</v>
      </c>
      <c r="I12" s="5">
        <v>27.564501999999994</v>
      </c>
      <c r="J12" s="5">
        <v>17.156381999999997</v>
      </c>
      <c r="K12" s="5">
        <v>48.437461999999996</v>
      </c>
      <c r="L12" s="5">
        <v>16.869473333333332</v>
      </c>
      <c r="M12" s="5">
        <v>35.718474666666665</v>
      </c>
      <c r="N12" s="5">
        <v>26.828087333333333</v>
      </c>
      <c r="O12" s="5">
        <v>24.858012666666664</v>
      </c>
      <c r="P12" s="4">
        <v>21.495462</v>
      </c>
      <c r="Q12" s="5">
        <v>18.676005333333332</v>
      </c>
      <c r="R12" s="5">
        <v>12.608856000000001</v>
      </c>
      <c r="S12" s="5">
        <v>24.725666</v>
      </c>
      <c r="T12" s="5">
        <v>33.149058666666669</v>
      </c>
      <c r="U12" s="5">
        <v>61.200879999999998</v>
      </c>
      <c r="V12" t="s">
        <v>80</v>
      </c>
      <c r="W12" s="6" t="s">
        <v>10</v>
      </c>
      <c r="X12" s="8">
        <f>AVERAGE(J23:J27)</f>
        <v>25.459622799999995</v>
      </c>
      <c r="Y12" s="8">
        <f>AVERAGE(J11:J17)</f>
        <v>25.811921523809524</v>
      </c>
      <c r="Z12" s="8">
        <f>AVERAGE(J18:J22)</f>
        <v>31.055145333333332</v>
      </c>
      <c r="AA12" s="8">
        <f>AVERAGE(J4:J10)</f>
        <v>29.6926499047619</v>
      </c>
    </row>
    <row r="13" spans="1:40" x14ac:dyDescent="0.3">
      <c r="A13" t="s">
        <v>31</v>
      </c>
      <c r="B13" s="5">
        <v>51.602437999999992</v>
      </c>
      <c r="C13" s="5">
        <v>41.532747333333333</v>
      </c>
      <c r="D13" s="5">
        <v>25.053932999999997</v>
      </c>
      <c r="E13" s="5">
        <v>14.866784666666664</v>
      </c>
      <c r="F13" s="5">
        <v>51.327818666666666</v>
      </c>
      <c r="G13" s="5">
        <v>85.120649333333333</v>
      </c>
      <c r="H13" s="5">
        <v>27.641782999999997</v>
      </c>
      <c r="I13" s="5">
        <v>30.95824866666667</v>
      </c>
      <c r="J13" s="5">
        <v>33.490324000000001</v>
      </c>
      <c r="K13" s="5"/>
      <c r="L13" s="5">
        <v>11.539211333333332</v>
      </c>
      <c r="M13" s="5">
        <v>35.541224666666658</v>
      </c>
      <c r="N13" s="5">
        <v>29.094996666666663</v>
      </c>
      <c r="O13" s="5">
        <v>23.484443333333335</v>
      </c>
      <c r="P13" s="4">
        <v>21.283234666666665</v>
      </c>
      <c r="Q13" s="5">
        <v>32.770925333333331</v>
      </c>
      <c r="R13" s="5">
        <v>21.430706666666666</v>
      </c>
      <c r="S13" s="5">
        <v>28.009753999999997</v>
      </c>
      <c r="T13" s="5">
        <v>16.046087999999997</v>
      </c>
      <c r="U13" s="5">
        <v>24.168391999999994</v>
      </c>
      <c r="V13" t="s">
        <v>72</v>
      </c>
      <c r="W13" s="6" t="s">
        <v>11</v>
      </c>
      <c r="X13" s="8">
        <f>AVERAGE(K23:K27)</f>
        <v>36.809105733333332</v>
      </c>
      <c r="Y13" s="8">
        <f>AVERAGE(K11:K17)</f>
        <v>37.873677111111107</v>
      </c>
      <c r="Z13" s="8">
        <f>AVERAGE(K18:K22)</f>
        <v>31.142588666666665</v>
      </c>
      <c r="AA13" s="8">
        <f>AVERAGE(K4:K10)</f>
        <v>19.94990952380952</v>
      </c>
    </row>
    <row r="14" spans="1:40" x14ac:dyDescent="0.3">
      <c r="A14" t="s">
        <v>32</v>
      </c>
      <c r="B14" s="5">
        <v>47.445807333333342</v>
      </c>
      <c r="C14" s="5">
        <v>54.518082333333339</v>
      </c>
      <c r="D14" s="5">
        <v>35.399424666666668</v>
      </c>
      <c r="E14" s="5">
        <v>37.009327333333324</v>
      </c>
      <c r="F14" s="5">
        <v>37.464032666666668</v>
      </c>
      <c r="G14" s="5">
        <v>80.869012666666677</v>
      </c>
      <c r="H14" s="5">
        <v>31.813066333333332</v>
      </c>
      <c r="I14" s="5">
        <v>50.838608666666666</v>
      </c>
      <c r="J14" s="5">
        <v>24.107418000000003</v>
      </c>
      <c r="K14" s="5">
        <v>36.24313466666667</v>
      </c>
      <c r="L14" s="5">
        <v>34.01262066666667</v>
      </c>
      <c r="M14" s="5">
        <v>34.464017333333338</v>
      </c>
      <c r="N14" s="5">
        <v>27.66990666666667</v>
      </c>
      <c r="O14" s="5">
        <v>29.420191333333332</v>
      </c>
      <c r="P14" s="4">
        <v>27.336676666666666</v>
      </c>
      <c r="Q14" s="5"/>
      <c r="R14" s="5">
        <v>35.251480000000001</v>
      </c>
      <c r="S14" s="5">
        <v>22.264018</v>
      </c>
      <c r="T14" s="5">
        <v>90.820064000000002</v>
      </c>
      <c r="U14" s="5">
        <v>43.203623999999998</v>
      </c>
      <c r="V14" t="s">
        <v>75</v>
      </c>
      <c r="W14" s="6" t="s">
        <v>12</v>
      </c>
      <c r="X14" s="8">
        <f>AVERAGE(L23:L27)</f>
        <v>29.291909599999997</v>
      </c>
      <c r="Y14" s="8">
        <f>AVERAGE(L11:L17)</f>
        <v>23.508009142857141</v>
      </c>
      <c r="Z14" s="8">
        <f>AVERAGE(L18:L22)</f>
        <v>17.327487333333334</v>
      </c>
      <c r="AA14" s="8">
        <f>AVERAGE(L4:L10)</f>
        <v>23.840428857142854</v>
      </c>
    </row>
    <row r="15" spans="1:40" x14ac:dyDescent="0.3">
      <c r="A15" t="s">
        <v>33</v>
      </c>
      <c r="B15" s="5">
        <v>50.797486666666664</v>
      </c>
      <c r="C15" s="5">
        <v>60.839289999999991</v>
      </c>
      <c r="D15" s="5">
        <v>40.414181666666664</v>
      </c>
      <c r="E15" s="5">
        <v>40.20644466666667</v>
      </c>
      <c r="F15" s="5">
        <v>30.078616</v>
      </c>
      <c r="G15" s="5">
        <v>66.069819333333342</v>
      </c>
      <c r="H15" s="5">
        <v>45.04111566666667</v>
      </c>
      <c r="I15" s="5">
        <v>44.801709999999993</v>
      </c>
      <c r="J15" s="5">
        <v>32.320946666666664</v>
      </c>
      <c r="K15" s="5">
        <v>38.088425333333333</v>
      </c>
      <c r="L15" s="5">
        <v>27.747896666666662</v>
      </c>
      <c r="M15" s="5">
        <v>46.818105999999993</v>
      </c>
      <c r="N15" s="5">
        <v>34.327416666666672</v>
      </c>
      <c r="O15" s="5">
        <v>28.172351333333335</v>
      </c>
      <c r="P15" s="4">
        <v>26.979813333333333</v>
      </c>
      <c r="Q15" s="5">
        <v>47.090834666666666</v>
      </c>
      <c r="R15" s="5">
        <v>40.228660000000005</v>
      </c>
      <c r="S15" s="5">
        <v>16.727437000000002</v>
      </c>
      <c r="T15" s="5">
        <v>38.047775999999999</v>
      </c>
      <c r="U15" s="5">
        <v>40.699436000000006</v>
      </c>
      <c r="V15" t="s">
        <v>81</v>
      </c>
      <c r="W15" s="6" t="s">
        <v>13</v>
      </c>
      <c r="X15" s="8">
        <f>AVERAGE(M23:M27)</f>
        <v>28.182466399999999</v>
      </c>
      <c r="Y15" s="8">
        <f>AVERAGE(M11:M17)</f>
        <v>38.572030857142856</v>
      </c>
      <c r="Z15" s="8">
        <f>AVERAGE(M18:M22)</f>
        <v>22.406952400000002</v>
      </c>
      <c r="AA15" s="8">
        <f>AVERAGE(M4:M10)</f>
        <v>23.500435222222219</v>
      </c>
    </row>
    <row r="16" spans="1:40" x14ac:dyDescent="0.3">
      <c r="A16" t="s">
        <v>34</v>
      </c>
      <c r="B16" s="5">
        <v>39.889285333333341</v>
      </c>
      <c r="C16" s="5">
        <v>40.185411000000002</v>
      </c>
      <c r="D16" s="5">
        <v>22.668857000000003</v>
      </c>
      <c r="E16" s="5">
        <v>34.580056999999996</v>
      </c>
      <c r="F16" s="5">
        <v>36.837276666666661</v>
      </c>
      <c r="G16" s="5">
        <v>63.360021333333336</v>
      </c>
      <c r="H16" s="5">
        <v>21.268582000000002</v>
      </c>
      <c r="I16" s="5">
        <v>37.866744666666662</v>
      </c>
      <c r="J16" s="5">
        <v>19.726270666666668</v>
      </c>
      <c r="K16" s="5">
        <v>41.743083999999996</v>
      </c>
      <c r="L16" s="5">
        <v>21.695399999999999</v>
      </c>
      <c r="M16" s="5">
        <v>36.240771333333335</v>
      </c>
      <c r="N16" s="5">
        <v>16.446436666666663</v>
      </c>
      <c r="O16" s="5">
        <v>41.819655999999995</v>
      </c>
      <c r="P16" s="4">
        <v>24.306410666666665</v>
      </c>
      <c r="Q16" s="5"/>
      <c r="R16" s="5">
        <v>32.899490666666665</v>
      </c>
      <c r="S16" s="5">
        <v>21.007669999999997</v>
      </c>
      <c r="T16" s="5">
        <v>63.543416000000001</v>
      </c>
      <c r="U16" s="5">
        <v>46.388452000000008</v>
      </c>
      <c r="V16" t="s">
        <v>82</v>
      </c>
      <c r="W16" s="6" t="s">
        <v>14</v>
      </c>
      <c r="X16" s="8">
        <f>AVERAGE(N23:N27)</f>
        <v>37.453255866666666</v>
      </c>
      <c r="Y16" s="8">
        <f>AVERAGE(N11:N17)</f>
        <v>26.626798857142855</v>
      </c>
      <c r="Z16" s="8">
        <f>AVERAGE(N18:N22)</f>
        <v>27.61573906666667</v>
      </c>
      <c r="AA16" s="8">
        <f>AVERAGE(N4:N10)</f>
        <v>29.726749428571431</v>
      </c>
    </row>
    <row r="17" spans="1:39" x14ac:dyDescent="0.3">
      <c r="A17" t="s">
        <v>35</v>
      </c>
      <c r="B17" s="5">
        <v>42.637369333333325</v>
      </c>
      <c r="C17" s="5">
        <v>51.17798333333333</v>
      </c>
      <c r="D17" s="5">
        <v>42.353296666666665</v>
      </c>
      <c r="E17" s="5">
        <v>30.026386333333335</v>
      </c>
      <c r="F17" s="5">
        <v>35.560131333333331</v>
      </c>
      <c r="G17" s="5">
        <v>71.727166666666648</v>
      </c>
      <c r="H17" s="5">
        <v>36.040833333333339</v>
      </c>
      <c r="I17" s="5">
        <v>14.980697333333334</v>
      </c>
      <c r="J17" s="5">
        <v>15.501575999999996</v>
      </c>
      <c r="K17" s="5">
        <v>35.079901999999997</v>
      </c>
      <c r="L17" s="5">
        <v>28.846846666666664</v>
      </c>
      <c r="M17" s="5">
        <v>49.23106933333333</v>
      </c>
      <c r="N17" s="5">
        <v>26.01699133333333</v>
      </c>
      <c r="O17" s="5">
        <v>33.94313866666667</v>
      </c>
      <c r="P17" s="4">
        <v>24.251581333333334</v>
      </c>
      <c r="Q17" s="5">
        <v>48.107067999999991</v>
      </c>
      <c r="R17" s="5">
        <v>19.772591999999996</v>
      </c>
      <c r="S17" s="5">
        <v>17.410204</v>
      </c>
      <c r="T17" s="5">
        <v>97.821202666666665</v>
      </c>
      <c r="U17" s="5">
        <v>47.800779999999996</v>
      </c>
      <c r="V17" t="s">
        <v>83</v>
      </c>
      <c r="W17" s="6" t="s">
        <v>15</v>
      </c>
      <c r="X17" s="8">
        <f>AVERAGE(O23:O27)</f>
        <v>36.173463599999998</v>
      </c>
      <c r="Y17" s="8">
        <f>AVERAGE(O11:O17)</f>
        <v>28.880878666666664</v>
      </c>
      <c r="Z17" s="8">
        <f>AVERAGE(O18:O22)</f>
        <v>27.139763733333332</v>
      </c>
      <c r="AA17" s="8">
        <f>AVERAGE(O4:O10)</f>
        <v>34.26725295238095</v>
      </c>
    </row>
    <row r="18" spans="1:39" x14ac:dyDescent="0.3">
      <c r="A18" t="s">
        <v>36</v>
      </c>
      <c r="B18" s="5">
        <v>40.972637333333338</v>
      </c>
      <c r="C18" s="5">
        <v>29.081053000000004</v>
      </c>
      <c r="D18" s="5">
        <v>28.619257666666662</v>
      </c>
      <c r="E18" s="5">
        <v>23.566450999999997</v>
      </c>
      <c r="F18" s="5">
        <v>33.35088733333334</v>
      </c>
      <c r="G18" s="5">
        <v>46.576100666666669</v>
      </c>
      <c r="H18" s="5">
        <v>37.301199000000004</v>
      </c>
      <c r="I18" s="5">
        <v>20.610630000000004</v>
      </c>
      <c r="J18" s="5">
        <v>30.964866000000001</v>
      </c>
      <c r="K18" s="5">
        <v>27.459569999999996</v>
      </c>
      <c r="L18" s="5">
        <v>15.789429999999996</v>
      </c>
      <c r="M18" s="5">
        <v>28.572227333333338</v>
      </c>
      <c r="N18" s="5">
        <v>27.493602000000003</v>
      </c>
      <c r="O18" s="5">
        <v>28.445079999999997</v>
      </c>
      <c r="P18" s="4">
        <v>18.500173333333333</v>
      </c>
      <c r="Q18" s="5">
        <v>18.433999999999997</v>
      </c>
      <c r="R18" s="5">
        <v>29.823376000000003</v>
      </c>
      <c r="S18" s="5">
        <v>29.607840000000003</v>
      </c>
      <c r="T18" s="5">
        <v>68.449695999999989</v>
      </c>
      <c r="U18" s="5">
        <v>50.352234666666668</v>
      </c>
      <c r="V18" t="s">
        <v>84</v>
      </c>
      <c r="W18" s="6" t="s">
        <v>16</v>
      </c>
      <c r="X18" s="8">
        <f>AVERAGE(P23:P27)</f>
        <v>21.522309466666666</v>
      </c>
      <c r="Y18" s="8">
        <f>AVERAGE(P12:P17)</f>
        <v>24.275529777777773</v>
      </c>
      <c r="Z18" s="8">
        <f>AVERAGE(P18:P22)</f>
        <v>17.665325833333334</v>
      </c>
      <c r="AA18" s="8">
        <f>AVERAGE(P4:P10)</f>
        <v>21.355620190476191</v>
      </c>
    </row>
    <row r="19" spans="1:39" x14ac:dyDescent="0.3">
      <c r="A19" t="s">
        <v>37</v>
      </c>
      <c r="B19" s="5">
        <v>44.796037999999996</v>
      </c>
      <c r="C19" s="5">
        <v>28.277992333333337</v>
      </c>
      <c r="D19" s="5">
        <v>33.605891</v>
      </c>
      <c r="E19" s="5">
        <v>34.055160666666673</v>
      </c>
      <c r="F19" s="5">
        <v>33.376411333333337</v>
      </c>
      <c r="G19" s="5">
        <v>86.853445333333326</v>
      </c>
      <c r="H19" s="5">
        <v>28.113740666666661</v>
      </c>
      <c r="I19" s="5">
        <v>36.637811333333332</v>
      </c>
      <c r="J19" s="5">
        <v>36.378317333333328</v>
      </c>
      <c r="K19" s="5">
        <v>32.504813999999996</v>
      </c>
      <c r="L19" s="5">
        <v>23.005159333333332</v>
      </c>
      <c r="M19" s="5">
        <v>20.151198000000001</v>
      </c>
      <c r="N19" s="5">
        <v>28.385523999999997</v>
      </c>
      <c r="O19" s="5">
        <v>31.082087333333327</v>
      </c>
      <c r="P19" s="4">
        <v>20.745812666666669</v>
      </c>
      <c r="Q19" s="5">
        <v>23.304357333333336</v>
      </c>
      <c r="R19" s="5">
        <v>8.9485253333333326</v>
      </c>
      <c r="S19" s="5">
        <v>18.326232000000001</v>
      </c>
      <c r="T19" s="5">
        <v>34.773141333333328</v>
      </c>
      <c r="U19" s="5">
        <v>43.107199999999992</v>
      </c>
      <c r="V19" t="s">
        <v>85</v>
      </c>
      <c r="W19" s="6" t="s">
        <v>17</v>
      </c>
      <c r="X19" s="8">
        <f>AVERAGE(Q23:Q27)</f>
        <v>37.916907600000002</v>
      </c>
      <c r="Y19" s="8">
        <f>AVERAGE(Q11:Q17)</f>
        <v>37.489083999999998</v>
      </c>
      <c r="Z19" s="8">
        <f>AVERAGE(Q18:Q22)</f>
        <v>16.741097066666665</v>
      </c>
      <c r="AA19" s="8">
        <f>AVERAGE(Q4:Q10)</f>
        <v>29.71166911111111</v>
      </c>
    </row>
    <row r="20" spans="1:39" x14ac:dyDescent="0.3">
      <c r="A20" t="s">
        <v>38</v>
      </c>
      <c r="B20" s="5">
        <v>60.060807999999994</v>
      </c>
      <c r="C20" s="5">
        <v>42.483516333333334</v>
      </c>
      <c r="D20" s="5">
        <v>27.479421999999992</v>
      </c>
      <c r="E20" s="5">
        <v>20.937715333333333</v>
      </c>
      <c r="F20" s="5">
        <v>48.348600666666655</v>
      </c>
      <c r="G20" s="5">
        <v>67.032168666666664</v>
      </c>
      <c r="H20" s="5">
        <v>32.201125666666663</v>
      </c>
      <c r="I20" s="5">
        <v>21.688310000000001</v>
      </c>
      <c r="J20" s="5">
        <v>30.530485333333331</v>
      </c>
      <c r="K20" s="5">
        <v>18.002455333333337</v>
      </c>
      <c r="L20" s="5">
        <v>12.503451333333334</v>
      </c>
      <c r="M20" s="5">
        <v>23.587957333333335</v>
      </c>
      <c r="N20" s="5">
        <v>27.678414666666669</v>
      </c>
      <c r="O20" s="5">
        <v>27.169352666666668</v>
      </c>
      <c r="P20" s="4">
        <v>13.15809466666667</v>
      </c>
      <c r="Q20" s="5">
        <v>12.674083999999997</v>
      </c>
      <c r="R20" s="5">
        <v>36.697839999999999</v>
      </c>
      <c r="S20" s="5">
        <v>17.018836</v>
      </c>
      <c r="T20" s="5">
        <v>36.79237333333333</v>
      </c>
      <c r="U20" s="5">
        <v>34.227683999999996</v>
      </c>
      <c r="V20" t="s">
        <v>86</v>
      </c>
      <c r="W20" s="6" t="s">
        <v>18</v>
      </c>
      <c r="X20" s="8">
        <f>AVERAGE(R23:R27)</f>
        <v>40.131763333333332</v>
      </c>
      <c r="Y20" s="8">
        <f>AVERAGE(R11:R17)</f>
        <v>27.305413142857141</v>
      </c>
      <c r="Z20" s="8">
        <f>AVERAGE(R18:R22)</f>
        <v>24.412098933333333</v>
      </c>
      <c r="AA20" s="8">
        <f>AVERAGE(R4:R10)</f>
        <v>36.520387428571425</v>
      </c>
    </row>
    <row r="21" spans="1:39" x14ac:dyDescent="0.3">
      <c r="A21" t="s">
        <v>39</v>
      </c>
      <c r="B21" s="5">
        <v>50.936450666666673</v>
      </c>
      <c r="C21" s="5">
        <v>11.740803666666668</v>
      </c>
      <c r="D21" s="5">
        <v>22.770244000000005</v>
      </c>
      <c r="E21" s="5">
        <v>21.47088333333333</v>
      </c>
      <c r="F21" s="5">
        <v>40.900319333333336</v>
      </c>
      <c r="G21" s="5">
        <v>45.877972</v>
      </c>
      <c r="H21" s="5">
        <v>40.220151999999999</v>
      </c>
      <c r="I21" s="5">
        <v>26.648001333333337</v>
      </c>
      <c r="J21" s="5">
        <v>29.165896666666669</v>
      </c>
      <c r="K21" s="5">
        <v>45.082946666666658</v>
      </c>
      <c r="L21" s="5">
        <v>14.430985999999999</v>
      </c>
      <c r="M21" s="5">
        <v>26.107743333333332</v>
      </c>
      <c r="N21" s="5">
        <v>19.796225333333332</v>
      </c>
      <c r="O21" s="5">
        <v>28.199293333333326</v>
      </c>
      <c r="P21" s="4"/>
      <c r="Q21" s="5">
        <v>16.882707999999997</v>
      </c>
      <c r="R21" s="5">
        <v>29.73546</v>
      </c>
      <c r="S21" s="5">
        <v>22.679492</v>
      </c>
      <c r="T21" s="5">
        <v>7.6572000000000005</v>
      </c>
      <c r="U21" s="5">
        <v>61.237747999999996</v>
      </c>
      <c r="V21" t="s">
        <v>87</v>
      </c>
      <c r="W21" s="6" t="s">
        <v>19</v>
      </c>
      <c r="X21" s="8">
        <f>AVERAGE(S23:S27)</f>
        <v>16.494034199999998</v>
      </c>
      <c r="Y21" s="8">
        <f>AVERAGE(S11:S17)</f>
        <v>22.076538142857142</v>
      </c>
      <c r="Z21" s="8">
        <f>AVERAGE(S18:S22)</f>
        <v>20.733287000000001</v>
      </c>
      <c r="AA21" s="8">
        <f>AVERAGE(S4:S10)</f>
        <v>19.299058777777773</v>
      </c>
    </row>
    <row r="22" spans="1:39" x14ac:dyDescent="0.3">
      <c r="A22" t="s">
        <v>40</v>
      </c>
      <c r="B22" s="5">
        <v>45.462497999999997</v>
      </c>
      <c r="C22" s="5">
        <v>17.019072333333334</v>
      </c>
      <c r="D22" s="5">
        <v>25.673362666666669</v>
      </c>
      <c r="E22" s="5">
        <v>24.010521333333333</v>
      </c>
      <c r="F22" s="5">
        <v>51.567933333333336</v>
      </c>
      <c r="G22" s="5">
        <v>46.420593333333329</v>
      </c>
      <c r="H22" s="5">
        <v>23.591029666666667</v>
      </c>
      <c r="I22" s="5">
        <v>24.784276666666663</v>
      </c>
      <c r="J22" s="5">
        <v>28.236161333333332</v>
      </c>
      <c r="K22" s="5">
        <v>32.663157333333331</v>
      </c>
      <c r="L22" s="5">
        <v>20.908410000000003</v>
      </c>
      <c r="M22" s="5">
        <v>13.615636</v>
      </c>
      <c r="N22" s="5">
        <v>34.724929333333328</v>
      </c>
      <c r="O22" s="5">
        <v>20.803005333333331</v>
      </c>
      <c r="P22" s="4">
        <v>18.257222666666667</v>
      </c>
      <c r="Q22" s="5">
        <v>12.410336000000001</v>
      </c>
      <c r="R22" s="5">
        <v>16.855293333333329</v>
      </c>
      <c r="S22" s="5">
        <v>16.034034999999999</v>
      </c>
      <c r="T22" s="5">
        <v>25.529672000000001</v>
      </c>
      <c r="U22" s="5">
        <v>24.624987999999998</v>
      </c>
      <c r="V22" t="s">
        <v>88</v>
      </c>
      <c r="W22" s="6" t="s">
        <v>20</v>
      </c>
      <c r="X22" s="8">
        <f>AVERAGE(T23:T27)</f>
        <v>29.045933866666665</v>
      </c>
      <c r="Y22" s="8">
        <f>AVERAGE(T11:T17)</f>
        <v>53.103964952380956</v>
      </c>
      <c r="Z22" s="8">
        <f>AVERAGE(T18:T22)</f>
        <v>34.640416533333322</v>
      </c>
      <c r="AA22" s="8">
        <f>AVERAGE(T4:T10)</f>
        <v>32.797124571428569</v>
      </c>
    </row>
    <row r="23" spans="1:39" x14ac:dyDescent="0.3">
      <c r="A23" t="s">
        <v>41</v>
      </c>
      <c r="B23" s="5">
        <v>66.337821333333338</v>
      </c>
      <c r="C23" s="5">
        <v>32.013004333333335</v>
      </c>
      <c r="D23" s="5">
        <v>33.783613666666675</v>
      </c>
      <c r="E23" s="5">
        <v>21.975454999999997</v>
      </c>
      <c r="F23" s="5">
        <v>69.815229999999985</v>
      </c>
      <c r="G23" s="5">
        <v>84.267485999999991</v>
      </c>
      <c r="H23" s="5">
        <v>44.474860999999997</v>
      </c>
      <c r="I23" s="5">
        <v>25.253162</v>
      </c>
      <c r="J23" s="5">
        <v>23.774660666666666</v>
      </c>
      <c r="K23" s="5">
        <v>38.693911333333332</v>
      </c>
      <c r="L23" s="5">
        <v>30.689774</v>
      </c>
      <c r="M23" s="5">
        <v>33.455346666666671</v>
      </c>
      <c r="N23" s="5">
        <v>40.127036666666662</v>
      </c>
      <c r="O23" s="5">
        <v>31.561844000000001</v>
      </c>
      <c r="P23" s="4">
        <v>19.212954666666668</v>
      </c>
      <c r="Q23" s="5">
        <v>13.635488</v>
      </c>
      <c r="R23" s="5">
        <v>91.597127999999998</v>
      </c>
      <c r="S23" s="5">
        <v>16.411932</v>
      </c>
      <c r="T23" s="5">
        <v>23.59552</v>
      </c>
      <c r="U23" s="5">
        <v>41.246783999999998</v>
      </c>
      <c r="V23" t="s">
        <v>101</v>
      </c>
      <c r="W23" s="6" t="s">
        <v>21</v>
      </c>
      <c r="X23" s="8">
        <f>AVERAGE(U23:U27)</f>
        <v>43.054261333333329</v>
      </c>
      <c r="Y23" s="8">
        <f>AVERAGE(U11:U17)</f>
        <v>43.011991428571427</v>
      </c>
      <c r="Z23" s="8">
        <f>AVERAGE(U18:U22)</f>
        <v>42.709970933333331</v>
      </c>
      <c r="AA23" s="8">
        <f>AVERAGE(U4:U10)</f>
        <v>31.059331523809526</v>
      </c>
    </row>
    <row r="24" spans="1:39" x14ac:dyDescent="0.3">
      <c r="A24" t="s">
        <v>42</v>
      </c>
      <c r="B24" s="5">
        <v>44.298792666666671</v>
      </c>
      <c r="C24" s="5">
        <v>17.926828666666665</v>
      </c>
      <c r="D24" s="5">
        <v>29.676376666666663</v>
      </c>
      <c r="E24" s="5">
        <v>21.053518666666669</v>
      </c>
      <c r="F24" s="5">
        <v>71.798066666666656</v>
      </c>
      <c r="G24" s="5">
        <v>87.968938666666673</v>
      </c>
      <c r="H24" s="5">
        <v>33.66001133333333</v>
      </c>
      <c r="I24" s="5">
        <v>18.884924000000002</v>
      </c>
      <c r="J24" s="5">
        <v>21.060608666666667</v>
      </c>
      <c r="K24" s="5">
        <v>43.366693999999995</v>
      </c>
      <c r="L24" s="5">
        <v>35.596999333333336</v>
      </c>
      <c r="M24" s="5">
        <v>26.553467999999999</v>
      </c>
      <c r="N24" s="5">
        <v>38.134273999999998</v>
      </c>
      <c r="O24" s="5">
        <v>33.253045333333333</v>
      </c>
      <c r="P24" s="4">
        <v>20.189011333333333</v>
      </c>
      <c r="Q24" s="5">
        <v>28.116099999999999</v>
      </c>
      <c r="R24" s="5">
        <v>11.54630133333333</v>
      </c>
      <c r="S24" s="5">
        <v>24.087566000000002</v>
      </c>
      <c r="T24" s="5">
        <v>33.878855999999999</v>
      </c>
      <c r="U24" s="5">
        <v>39.806095999999997</v>
      </c>
      <c r="W24" s="7" t="s">
        <v>60</v>
      </c>
      <c r="X24" s="9" t="s">
        <v>61</v>
      </c>
      <c r="Y24" s="9" t="s">
        <v>61</v>
      </c>
      <c r="Z24" s="9" t="s">
        <v>61</v>
      </c>
      <c r="AA24" s="9" t="s">
        <v>61</v>
      </c>
    </row>
    <row r="25" spans="1:39" x14ac:dyDescent="0.3">
      <c r="A25" t="s">
        <v>43</v>
      </c>
      <c r="B25" s="5">
        <v>48.458259333333338</v>
      </c>
      <c r="C25" s="5">
        <v>35.645447666666669</v>
      </c>
      <c r="D25" s="5">
        <v>38.882977999999994</v>
      </c>
      <c r="E25" s="5">
        <v>29.528195666666665</v>
      </c>
      <c r="F25" s="5">
        <v>56.792317999999987</v>
      </c>
      <c r="G25" s="5">
        <v>101.72779266666667</v>
      </c>
      <c r="H25" s="5">
        <v>37.073846333333336</v>
      </c>
      <c r="I25" s="5">
        <v>23.368167333333332</v>
      </c>
      <c r="J25" s="5">
        <v>23.767570666666664</v>
      </c>
      <c r="K25" s="5">
        <v>29.171568666666666</v>
      </c>
      <c r="L25" s="5">
        <v>45.236563333333329</v>
      </c>
      <c r="M25" s="5">
        <v>24.305938000000005</v>
      </c>
      <c r="N25" s="5">
        <v>36.82498733333334</v>
      </c>
      <c r="O25" s="5">
        <v>27.377326</v>
      </c>
      <c r="P25" s="4">
        <v>26.596953333333335</v>
      </c>
      <c r="Q25" s="5">
        <v>42.905843999999995</v>
      </c>
      <c r="R25" s="5">
        <v>30.757365333333336</v>
      </c>
      <c r="S25" s="5">
        <v>13.954538000000003</v>
      </c>
      <c r="T25" s="5">
        <v>24.769624</v>
      </c>
      <c r="U25" s="5"/>
      <c r="W25" s="6" t="s">
        <v>2</v>
      </c>
      <c r="X25" s="8">
        <f>(STDEVA(B23:B27))/(SQRT(COUNT(B23:B27)))</f>
        <v>7.7791532749214491</v>
      </c>
      <c r="Y25" s="8">
        <f>(STDEVA(B11:B17))/(SQRT(COUNT(B11:B17)))</f>
        <v>3.5055819681617932</v>
      </c>
      <c r="Z25" s="8">
        <f>(STDEVA(B18:B22))/(SQRT(COUNT(B18:B22)))</f>
        <v>3.3104438164784908</v>
      </c>
      <c r="AA25" s="8">
        <f>(STDEVA(B4:B10))/(SQRT(COUNT(B4:B10)))</f>
        <v>4.6961669449815648</v>
      </c>
    </row>
    <row r="26" spans="1:39" x14ac:dyDescent="0.3">
      <c r="A26" t="s">
        <v>44</v>
      </c>
      <c r="B26" s="5">
        <v>25.497530666666666</v>
      </c>
      <c r="C26" s="5">
        <v>15.252480666666667</v>
      </c>
      <c r="D26" s="5">
        <v>29.568845</v>
      </c>
      <c r="E26" s="5">
        <v>15.228610999999997</v>
      </c>
      <c r="F26" s="5">
        <v>30.550810000000002</v>
      </c>
      <c r="G26" s="5">
        <v>60.629898666666669</v>
      </c>
      <c r="H26" s="5">
        <v>32.89641833333333</v>
      </c>
      <c r="I26" s="5">
        <v>40.033921333333332</v>
      </c>
      <c r="J26" s="5">
        <v>23.161139333333331</v>
      </c>
      <c r="K26" s="5">
        <v>34.607235333333328</v>
      </c>
      <c r="L26" s="5">
        <v>22.233767333333333</v>
      </c>
      <c r="M26" s="5">
        <v>30.741294666666668</v>
      </c>
      <c r="N26" s="5">
        <v>48.221925999999996</v>
      </c>
      <c r="O26" s="5">
        <v>26.942</v>
      </c>
      <c r="P26" s="4">
        <v>25.434665999999996</v>
      </c>
      <c r="Q26" s="5">
        <v>37.072969999999998</v>
      </c>
      <c r="R26" s="5"/>
      <c r="S26" s="5">
        <v>15.515756</v>
      </c>
      <c r="T26" s="5">
        <v>24.406616</v>
      </c>
      <c r="U26" s="5"/>
      <c r="W26" s="6" t="s">
        <v>3</v>
      </c>
      <c r="X26" s="8">
        <f>(STDEVA(C23:C27))/(SQRT(COUNT(C23:C27)))</f>
        <v>3.9572170433329035</v>
      </c>
      <c r="Y26" s="8">
        <f>(STDEVA(C11:C17))/(SQRT(COUNT(C11:C17)))</f>
        <v>3.2717441034297639</v>
      </c>
      <c r="Z26" s="8">
        <f>(STDEVA(C18:C22))/(SQRT(COUNT(C18:C22)))</f>
        <v>5.3384433737847985</v>
      </c>
      <c r="AA26" s="8">
        <f>(STDEVA(C4:C10))/(SQRT(COUNT(C4:C10)))</f>
        <v>4.0442290693235821</v>
      </c>
    </row>
    <row r="27" spans="1:39" x14ac:dyDescent="0.3">
      <c r="A27" t="s">
        <v>45</v>
      </c>
      <c r="B27" s="5">
        <v>24.71574</v>
      </c>
      <c r="C27" s="5">
        <v>22.513349666666667</v>
      </c>
      <c r="D27" s="5">
        <v>31.249175000000001</v>
      </c>
      <c r="E27" s="5">
        <v>25.078748000000004</v>
      </c>
      <c r="F27" s="5">
        <v>42.162339333333328</v>
      </c>
      <c r="G27" s="5">
        <v>83.942291333333316</v>
      </c>
      <c r="H27" s="5">
        <v>22.017049666666665</v>
      </c>
      <c r="I27" s="5">
        <v>28.482420666666666</v>
      </c>
      <c r="J27" s="5">
        <v>35.534134666666667</v>
      </c>
      <c r="K27" s="5">
        <v>38.206119333333334</v>
      </c>
      <c r="L27" s="5">
        <v>12.702444</v>
      </c>
      <c r="M27" s="5">
        <v>25.856284666666664</v>
      </c>
      <c r="N27" s="5">
        <v>23.958055333333334</v>
      </c>
      <c r="O27" s="5">
        <v>61.73310266666666</v>
      </c>
      <c r="P27" s="4">
        <v>16.177962000000001</v>
      </c>
      <c r="Q27" s="5">
        <v>67.854135999999997</v>
      </c>
      <c r="R27" s="5">
        <v>26.626258666666661</v>
      </c>
      <c r="S27" s="5">
        <v>12.500378999999999</v>
      </c>
      <c r="T27" s="5">
        <v>38.579053333333334</v>
      </c>
      <c r="U27" s="5">
        <v>48.109903999999993</v>
      </c>
      <c r="W27" s="6" t="s">
        <v>4</v>
      </c>
      <c r="X27" s="8">
        <f>(STDEVA(D23:D27))/(SQRT(COUNT(D23:D27)))</f>
        <v>1.7382717368347564</v>
      </c>
      <c r="Y27" s="8">
        <f>(STDEVA(D11:D17))/(SQRT(COUNT(D11:D17)))</f>
        <v>2.8990929966297445</v>
      </c>
      <c r="Z27" s="8">
        <f>(STDEVA(D18:D22))/(SQRT(COUNT(D18:D22)))</f>
        <v>1.7910644192536689</v>
      </c>
      <c r="AA27" s="8">
        <f>(STDEVA(D4:D10))/(SQRT(COUNT(D4:D10)))</f>
        <v>3.2037727844956634</v>
      </c>
    </row>
    <row r="28" spans="1:39" x14ac:dyDescent="0.3">
      <c r="W28" s="6" t="s">
        <v>5</v>
      </c>
      <c r="X28" s="8">
        <f>(STDEVA(E23:E27))/(SQRT(COUNT(E23:E27)))</f>
        <v>2.3585954834320675</v>
      </c>
      <c r="Y28" s="8">
        <f>(STDEVA(E11:E17))/(SQRT(COUNT(E11:E17)))</f>
        <v>3.181631165363505</v>
      </c>
      <c r="Z28" s="8">
        <f>(STDEVA(E18:E22))/(SQRT(COUNT(E18:E22)))</f>
        <v>2.3854019313236194</v>
      </c>
      <c r="AA28" s="8">
        <f>(STDEVA(E4:E10))/(SQRT(COUNT(E4:E10)))</f>
        <v>4.0896232721344674</v>
      </c>
    </row>
    <row r="29" spans="1:39" x14ac:dyDescent="0.3">
      <c r="W29" s="6" t="s">
        <v>6</v>
      </c>
      <c r="X29" s="8">
        <f>(STDEVA(F23:F27))/(SQRT(COUNT(F23:F27)))</f>
        <v>7.9512078075435655</v>
      </c>
      <c r="Y29" s="8">
        <f>(STDEVA(F11:F17))/(SQRT(COUNT(F11:F17)))</f>
        <v>4.101745767113961</v>
      </c>
      <c r="Z29" s="8">
        <f>(STDEVA(F18:F22))/(SQRT(COUNT(F18:F22)))</f>
        <v>3.7485101693691889</v>
      </c>
      <c r="AA29" s="8">
        <f>(STDEVA(F4:F10))/(SQRT(COUNT(F4:F10)))</f>
        <v>2.6717343078243627</v>
      </c>
    </row>
    <row r="30" spans="1:39" x14ac:dyDescent="0.3">
      <c r="M30">
        <f>64.96*6.22</f>
        <v>404.05119999999994</v>
      </c>
      <c r="W30" s="6" t="s">
        <v>7</v>
      </c>
      <c r="X30" s="8">
        <f>(STDEVA(G23:G27))/(SQRT(COUNT(G23:G27)))</f>
        <v>6.6175342902548104</v>
      </c>
      <c r="Y30" s="8">
        <f>(STDEVA(G11:G17))/(SQRT(COUNT(G11:G17)))</f>
        <v>3.7515575211710868</v>
      </c>
      <c r="Z30" s="8">
        <f>(STDEVA(G18:G22))/(SQRT(COUNT(G18:G22)))</f>
        <v>8.1366739115379811</v>
      </c>
      <c r="AA30" s="8">
        <f>(STDEVA(G4:G10))/(SQRT(COUNT(G4:G10)))</f>
        <v>5.7210767884205156</v>
      </c>
    </row>
    <row r="31" spans="1:39" x14ac:dyDescent="0.3">
      <c r="M31">
        <f>20</f>
        <v>20</v>
      </c>
      <c r="W31" s="6" t="s">
        <v>8</v>
      </c>
      <c r="X31" s="8">
        <f>(STDEVA(H23:H27))/(SQRT(COUNT(H23:H27)))</f>
        <v>3.6338192154643827</v>
      </c>
      <c r="Y31" s="8">
        <f>(STDEVA(H11:H17))/(SQRT(COUNT(H11:H17)))</f>
        <v>2.8231942074017065</v>
      </c>
      <c r="Z31" s="8">
        <f>(STDEVA(H18:H22))/(SQRT(COUNT(H18:H22)))</f>
        <v>3.0093225828041184</v>
      </c>
      <c r="AA31" s="8">
        <f>(STDEVA(H4:H10))/(SQRT(COUNT(H4:H10)))</f>
        <v>3.8003114665256081</v>
      </c>
    </row>
    <row r="32" spans="1:39" x14ac:dyDescent="0.3">
      <c r="W32" s="6" t="s">
        <v>9</v>
      </c>
      <c r="X32" s="8">
        <f>(STDEVA(I23:I27))/(SQRT(COUNT(I23:I27)))</f>
        <v>3.5634789610436766</v>
      </c>
      <c r="Y32" s="8">
        <f>(STDEVA(I11:I17))/(SQRT(COUNT(I11:I17)))</f>
        <v>4.5842491702318746</v>
      </c>
      <c r="Z32" s="8">
        <f>(STDEVA(I18:I22))/(SQRT(COUNT(I18:I22)))</f>
        <v>2.851926209056217</v>
      </c>
      <c r="AA32" s="8">
        <f>(STDEVA(I4:I10))/(SQRT(COUNT(I4:I10)))</f>
        <v>3.5801501208150146</v>
      </c>
      <c r="AF32" t="s">
        <v>91</v>
      </c>
      <c r="AM32" t="s">
        <v>92</v>
      </c>
    </row>
    <row r="33" spans="1:27" x14ac:dyDescent="0.3">
      <c r="W33" s="6" t="s">
        <v>10</v>
      </c>
      <c r="X33" s="8">
        <f>(STDEVA(J23:J27))/(SQRT(COUNT(J23:J27)))</f>
        <v>2.567413861808221</v>
      </c>
      <c r="Y33" s="8">
        <f>(STDEVA(J11:J17))/(SQRT(COUNT(J11:J17)))</f>
        <v>3.3822271600146321</v>
      </c>
      <c r="Z33" s="8">
        <f>(STDEVA(J18:J22))/(SQRT(COUNT(J18:J22)))</f>
        <v>1.4166070367601742</v>
      </c>
      <c r="AA33" s="8">
        <f>(STDEVA(J4:J10))/(SQRT(COUNT(J4:J10)))</f>
        <v>2.5791513041971603</v>
      </c>
    </row>
    <row r="34" spans="1:27" x14ac:dyDescent="0.3">
      <c r="W34" s="6" t="s">
        <v>11</v>
      </c>
      <c r="X34" s="8">
        <f>(STDEVA(K23:K27))/(SQRT(COUNT(K23:K27)))</f>
        <v>2.3631156206013681</v>
      </c>
      <c r="Y34" s="8">
        <f>(STDEVA(K11:K17))/(SQRT(COUNT(K11:K17)))</f>
        <v>2.8378294614640129</v>
      </c>
      <c r="Z34" s="8">
        <f>(STDEVA(K18:K22))/(SQRT(COUNT(K18:K22)))</f>
        <v>4.3859383181582681</v>
      </c>
      <c r="AA34" s="8">
        <f>(STDEVA(K4:K10))/(SQRT(COUNT(K4:K10)))</f>
        <v>4.0533024039775603</v>
      </c>
    </row>
    <row r="35" spans="1:27" x14ac:dyDescent="0.3">
      <c r="W35" s="6" t="s">
        <v>12</v>
      </c>
      <c r="X35" s="8">
        <f>(STDEVA(L23:L27))/(SQRT(COUNT(L23:L27)))</f>
        <v>5.5721086908465951</v>
      </c>
      <c r="Y35" s="8">
        <f>(STDEVA(L11:L17))/(SQRT(COUNT(L11:L17)))</f>
        <v>2.8766209919600207</v>
      </c>
      <c r="Z35" s="8">
        <f>(STDEVA(L18:L22))/(SQRT(COUNT(L18:L22)))</f>
        <v>1.9885375297960683</v>
      </c>
      <c r="AA35" s="8">
        <f>(STDEVA(L4:L10))/(SQRT(COUNT(L4:L10)))</f>
        <v>3.5202449015467674</v>
      </c>
    </row>
    <row r="36" spans="1:27" x14ac:dyDescent="0.3">
      <c r="W36" s="6" t="s">
        <v>13</v>
      </c>
      <c r="X36" s="8">
        <f>(STDEVA(M23:M27))/(SQRT(COUNT(M23:M27)))</f>
        <v>1.6947433151453875</v>
      </c>
      <c r="Y36" s="8">
        <f>(STDEVA(M11:M17))/(SQRT(COUNT(M11:M17)))</f>
        <v>2.5098274786368129</v>
      </c>
      <c r="Z36" s="8">
        <f>(STDEVA(M18:M22))/(SQRT(COUNT(M18:M22)))</f>
        <v>2.6026612644216378</v>
      </c>
      <c r="AA36" s="8">
        <f>(STDEVA(M4:M10))/(SQRT(COUNT(M4:M10)))</f>
        <v>2.608698466066556</v>
      </c>
    </row>
    <row r="37" spans="1:27" x14ac:dyDescent="0.3">
      <c r="W37" s="6" t="s">
        <v>14</v>
      </c>
      <c r="X37" s="8">
        <f>(STDEVA(N23:N27))/(SQRT(COUNT(N23:N27)))</f>
        <v>3.9121113525165643</v>
      </c>
      <c r="Y37" s="8">
        <f>(STDEVA(N11:N17))/(SQRT(COUNT(N11:N17)))</f>
        <v>2.0173056473608968</v>
      </c>
      <c r="Z37" s="8">
        <f>(STDEVA(N18:N22))/(SQRT(COUNT(N18:N22)))</f>
        <v>2.3695653167926394</v>
      </c>
      <c r="AA37" s="8">
        <f>(STDEVA(N4:N10))/(SQRT(COUNT(N4:N10)))</f>
        <v>2.0956322617155245</v>
      </c>
    </row>
    <row r="38" spans="1:27" x14ac:dyDescent="0.3">
      <c r="W38" s="6" t="s">
        <v>15</v>
      </c>
      <c r="X38" s="8">
        <f>(STDEVA(O23:O27))/(SQRT(COUNT(O23:O27)))</f>
        <v>6.5026263320366064</v>
      </c>
      <c r="Y38" s="8">
        <f>(STDEVA(O11:O17))/(SQRT(COUNT(O11:O17)))</f>
        <v>2.7163823310227162</v>
      </c>
      <c r="Z38" s="8">
        <f>(STDEVA(O18:O22))/(SQRT(COUNT(O18:O22)))</f>
        <v>1.7106102919917801</v>
      </c>
      <c r="AA38" s="8">
        <f>(STDEVA(O4:O10))/(SQRT(COUNT(O4:O10)))</f>
        <v>4.3922110284208076</v>
      </c>
    </row>
    <row r="39" spans="1:27" x14ac:dyDescent="0.3">
      <c r="W39" s="6" t="s">
        <v>16</v>
      </c>
      <c r="X39" s="8">
        <f>(STDEVA(P23:P27))/(SQRT(COUNT(P23:P27)))</f>
        <v>1.9587163828195333</v>
      </c>
      <c r="Y39" s="8">
        <f>(STDEVA(P11:P17))/(SQRT(COUNT(P11:P17)))</f>
        <v>1.0031538175986465</v>
      </c>
      <c r="Z39" s="8">
        <f>(STDEVA(P18:P22))/(SQRT(COUNT(P18:P22)))</f>
        <v>1.6034297648498625</v>
      </c>
      <c r="AA39" s="8">
        <f>(STDEVA(P4:P10))/(SQRT(COUNT(P4:P10)))</f>
        <v>2.7099185724641197</v>
      </c>
    </row>
    <row r="40" spans="1:27" x14ac:dyDescent="0.3">
      <c r="W40" s="6" t="s">
        <v>17</v>
      </c>
      <c r="X40" s="8">
        <f>(STDEVA(Q23:Q27))/(SQRT(COUNT(Q23:Q27)))</f>
        <v>8.9651618188217466</v>
      </c>
      <c r="Y40" s="8">
        <f>(STDEVA(Q11:Q17))/(SQRT(COUNT(Q11:Q17)))</f>
        <v>5.4410210444477203</v>
      </c>
      <c r="Z40" s="8">
        <f>(STDEVA(Q18:Q22))/(SQRT(COUNT(Q18:Q22)))</f>
        <v>2.015669194425596</v>
      </c>
      <c r="AA40" s="8">
        <f>(STDEVA(Q4:Q10))/(SQRT(COUNT(Q4:Q10)))</f>
        <v>2.4675477920801181</v>
      </c>
    </row>
    <row r="41" spans="1:27" x14ac:dyDescent="0.3">
      <c r="W41" s="6" t="s">
        <v>18</v>
      </c>
      <c r="X41" s="8">
        <f>(STDEVA(R23:R27))/(SQRT(COUNT(R23:R27)))</f>
        <v>17.644853811121497</v>
      </c>
      <c r="Y41" s="8">
        <f>(STDEVA(R11:R17))/(SQRT(COUNT(R11:R17)))</f>
        <v>3.6883995394028921</v>
      </c>
      <c r="Z41" s="8">
        <f>(STDEVA(R18:R22))/(SQRT(COUNT(R18:R22)))</f>
        <v>5.0238777127549739</v>
      </c>
      <c r="AA41" s="8">
        <f>(STDEVA(R4:R10))/(SQRT(COUNT(R4:R10)))</f>
        <v>11.803853627292151</v>
      </c>
    </row>
    <row r="42" spans="1:27" x14ac:dyDescent="0.3">
      <c r="W42" s="6" t="s">
        <v>19</v>
      </c>
      <c r="X42" s="8">
        <f>(STDEVA(S23:S27))/(SQRT(COUNT(S23:S27)))</f>
        <v>2.0127570272110931</v>
      </c>
      <c r="Y42" s="8">
        <f>(STDEVA(S11:S17))/(SQRT(COUNT(S11:S17)))</f>
        <v>1.5364068393574324</v>
      </c>
      <c r="Z42" s="8">
        <f>(STDEVA(S18:S22))/(SQRT(COUNT(S18:S22)))</f>
        <v>2.4921821183027943</v>
      </c>
      <c r="AA42" s="8">
        <f>(STDEVA(S4:S10))/(SQRT(COUNT(S4:S10)))</f>
        <v>2.2828192596756258</v>
      </c>
    </row>
    <row r="43" spans="1:27" x14ac:dyDescent="0.3">
      <c r="W43" s="6" t="s">
        <v>20</v>
      </c>
      <c r="X43" s="8">
        <f>(STDEVA(T23:T27))/(SQRT(COUNT(T23:T27)))</f>
        <v>3.0311269420322646</v>
      </c>
      <c r="Y43" s="8">
        <f>(STDEVA(T11:T17))/(SQRT(COUNT(T11:T17)))</f>
        <v>11.914466710196466</v>
      </c>
      <c r="Z43" s="8">
        <f>(STDEVA(T18:T22))/(SQRT(COUNT(T18:T22)))</f>
        <v>9.8965033027660496</v>
      </c>
      <c r="AA43" s="8">
        <f>(STDEVA(T4:T10))/(SQRT(COUNT(T4:T10)))</f>
        <v>4.5483947147846715</v>
      </c>
    </row>
    <row r="44" spans="1:27" x14ac:dyDescent="0.3">
      <c r="W44" s="6" t="s">
        <v>21</v>
      </c>
      <c r="X44" s="8">
        <f>(STDEVA(U23:U27))/(SQRT(COUNT(U23:U27)))</f>
        <v>2.5618051941356588</v>
      </c>
      <c r="Y44" s="8">
        <f>(STDEVA(U11:U17))/(SQRT(COUNT(U11:U17)))</f>
        <v>4.2389421383089188</v>
      </c>
      <c r="Z44" s="8">
        <f>(STDEVA(U18:U22))/(SQRT(COUNT(U18:U22)))</f>
        <v>6.3279392706144115</v>
      </c>
      <c r="AA44" s="8">
        <f>(STDEVA(U4:U10))/(SQRT(COUNT(U4:U10)))</f>
        <v>10.0377388864708</v>
      </c>
    </row>
    <row r="45" spans="1:27" x14ac:dyDescent="0.3">
      <c r="A45" s="14" t="s">
        <v>46</v>
      </c>
      <c r="B45" s="10"/>
      <c r="C45" s="10"/>
      <c r="D45" s="10"/>
      <c r="E45" s="10"/>
      <c r="F45" s="10"/>
      <c r="G45" s="10"/>
      <c r="H45" s="10"/>
      <c r="I45" s="10"/>
      <c r="J45" s="10"/>
      <c r="K45" s="10"/>
      <c r="L45" s="10"/>
      <c r="M45" s="10"/>
      <c r="N45" s="10"/>
      <c r="O45" s="10"/>
      <c r="P45" s="10"/>
      <c r="Q45" s="10"/>
      <c r="R45" s="10"/>
      <c r="S45" s="10"/>
      <c r="T45" s="10"/>
      <c r="U45" s="10"/>
      <c r="V45" s="13"/>
      <c r="W45" s="10" t="s">
        <v>46</v>
      </c>
      <c r="X45" s="12"/>
      <c r="Y45" s="12"/>
      <c r="Z45" s="12"/>
      <c r="AA45" s="12"/>
    </row>
    <row r="46" spans="1:27" x14ac:dyDescent="0.3">
      <c r="A46" s="10" t="s">
        <v>1</v>
      </c>
      <c r="B46" s="10" t="s">
        <v>2</v>
      </c>
      <c r="C46" s="10" t="s">
        <v>3</v>
      </c>
      <c r="D46" s="10" t="s">
        <v>4</v>
      </c>
      <c r="E46" s="10" t="s">
        <v>5</v>
      </c>
      <c r="F46" s="10" t="s">
        <v>6</v>
      </c>
      <c r="G46" s="10" t="s">
        <v>7</v>
      </c>
      <c r="H46" s="10" t="s">
        <v>8</v>
      </c>
      <c r="I46" s="10" t="s">
        <v>9</v>
      </c>
      <c r="J46" s="10" t="s">
        <v>10</v>
      </c>
      <c r="K46" s="10" t="s">
        <v>11</v>
      </c>
      <c r="L46" s="10" t="s">
        <v>12</v>
      </c>
      <c r="M46" s="10" t="s">
        <v>13</v>
      </c>
      <c r="N46" s="10" t="s">
        <v>14</v>
      </c>
      <c r="O46" s="10" t="s">
        <v>15</v>
      </c>
      <c r="P46" s="10" t="s">
        <v>16</v>
      </c>
      <c r="Q46" s="16" t="s">
        <v>17</v>
      </c>
      <c r="R46" s="16" t="s">
        <v>18</v>
      </c>
      <c r="S46" s="16" t="s">
        <v>19</v>
      </c>
      <c r="T46" s="16" t="s">
        <v>20</v>
      </c>
      <c r="U46" s="16" t="s">
        <v>21</v>
      </c>
      <c r="V46" s="13"/>
      <c r="W46" s="11" t="s">
        <v>55</v>
      </c>
      <c r="X46" s="12" t="s">
        <v>56</v>
      </c>
      <c r="Y46" s="12" t="s">
        <v>57</v>
      </c>
      <c r="Z46" s="12" t="s">
        <v>58</v>
      </c>
      <c r="AA46" s="12" t="s">
        <v>59</v>
      </c>
    </row>
    <row r="47" spans="1:27" x14ac:dyDescent="0.3">
      <c r="A47" s="10" t="s">
        <v>22</v>
      </c>
      <c r="B47" s="12">
        <v>35.757232000000002</v>
      </c>
      <c r="C47" s="12">
        <v>32.98777066666667</v>
      </c>
      <c r="D47" s="12">
        <v>50.117722666666666</v>
      </c>
      <c r="E47" s="12">
        <v>62.019477333333327</v>
      </c>
      <c r="F47" s="12">
        <v>36.735962666666659</v>
      </c>
      <c r="G47" s="12">
        <v>117.39138133333333</v>
      </c>
      <c r="H47" s="12">
        <v>39.417727999999997</v>
      </c>
      <c r="I47" s="12">
        <v>25.226133333333333</v>
      </c>
      <c r="J47" s="12">
        <v>34.422303999999997</v>
      </c>
      <c r="K47" s="12">
        <v>60.423626666666657</v>
      </c>
      <c r="L47" s="12">
        <v>48.268527999999989</v>
      </c>
      <c r="M47" s="12">
        <v>36.885587199999996</v>
      </c>
      <c r="N47" s="12">
        <v>32.393386666666672</v>
      </c>
      <c r="O47" s="12">
        <v>43.776543999999994</v>
      </c>
      <c r="P47" s="10">
        <v>44.114335999999994</v>
      </c>
      <c r="Q47" s="12">
        <v>19.928999999999998</v>
      </c>
      <c r="R47" s="12">
        <v>23.216703999999996</v>
      </c>
      <c r="S47" s="12">
        <v>8.463205333333331</v>
      </c>
      <c r="T47" s="12">
        <v>15.018751999999996</v>
      </c>
      <c r="U47" s="12">
        <v>14.564031999999997</v>
      </c>
      <c r="V47" s="13"/>
      <c r="W47" s="10" t="s">
        <v>2</v>
      </c>
      <c r="X47" s="12">
        <f>AVERAGE(B66:B70)</f>
        <v>52.414058666666662</v>
      </c>
      <c r="Y47" s="12">
        <f>AVERAGE(B54:B60)</f>
        <v>52.974261333333338</v>
      </c>
      <c r="Z47" s="12">
        <f>AVERAGE(B61:B65)</f>
        <v>54.894881066666663</v>
      </c>
      <c r="AA47" s="12">
        <f>AVERAGE(B47:B53)</f>
        <v>44.466821333333328</v>
      </c>
    </row>
    <row r="48" spans="1:27" x14ac:dyDescent="0.3">
      <c r="A48" s="10" t="s">
        <v>23</v>
      </c>
      <c r="B48" s="12">
        <v>38.693423999999993</v>
      </c>
      <c r="C48" s="12">
        <v>23.10952</v>
      </c>
      <c r="D48" s="12">
        <v>60.823130666666657</v>
      </c>
      <c r="E48" s="12">
        <v>99.733087999999981</v>
      </c>
      <c r="F48" s="12">
        <v>53.203322666666658</v>
      </c>
      <c r="G48" s="12">
        <v>121.52933333333331</v>
      </c>
      <c r="H48" s="12">
        <v>36.143743999999998</v>
      </c>
      <c r="I48" s="12">
        <v>35.211568</v>
      </c>
      <c r="J48" s="12">
        <v>54.509018666666655</v>
      </c>
      <c r="K48" s="12">
        <v>34.082346666666659</v>
      </c>
      <c r="L48" s="12">
        <v>56.030165333333329</v>
      </c>
      <c r="M48" s="12">
        <v>24.431022933333328</v>
      </c>
      <c r="N48" s="12">
        <v>50.218410666666664</v>
      </c>
      <c r="O48" s="12">
        <v>102.90746666666666</v>
      </c>
      <c r="P48" s="10">
        <v>38.356714666666662</v>
      </c>
      <c r="Q48" s="12">
        <v>20.951765333333334</v>
      </c>
      <c r="R48" s="12">
        <v>12.654208000000001</v>
      </c>
      <c r="S48" s="12">
        <v>7.8339594666666654</v>
      </c>
      <c r="T48" s="12">
        <v>13.624277333333334</v>
      </c>
      <c r="U48" s="12">
        <v>14.962453333333332</v>
      </c>
      <c r="V48" s="13"/>
      <c r="W48" s="10" t="s">
        <v>3</v>
      </c>
      <c r="X48" s="12">
        <f>AVERAGE(C66:C70)</f>
        <v>30.683422933333325</v>
      </c>
      <c r="Y48" s="12">
        <f>AVERAGE(C54:C60)</f>
        <v>54.531136000000004</v>
      </c>
      <c r="Z48" s="12">
        <f>AVERAGE(C61:C65)</f>
        <v>29.919276799999999</v>
      </c>
      <c r="AA48" s="12">
        <f>AVERAGE(C47:C52)</f>
        <v>26.644065777777772</v>
      </c>
    </row>
    <row r="49" spans="1:32" x14ac:dyDescent="0.3">
      <c r="A49" s="10" t="s">
        <v>24</v>
      </c>
      <c r="B49" s="12">
        <v>54.293567999999993</v>
      </c>
      <c r="C49" s="12">
        <v>16.545311999999996</v>
      </c>
      <c r="D49" s="12">
        <v>30.709840000000003</v>
      </c>
      <c r="E49" s="12">
        <v>51.88788266666667</v>
      </c>
      <c r="F49" s="12">
        <v>44.338447999999993</v>
      </c>
      <c r="G49" s="12">
        <v>87.611551999999989</v>
      </c>
      <c r="H49" s="12">
        <v>29.846954666666662</v>
      </c>
      <c r="I49" s="12">
        <v>28.949424</v>
      </c>
      <c r="J49" s="12">
        <v>34.256656</v>
      </c>
      <c r="K49" s="12">
        <v>18.541749333333328</v>
      </c>
      <c r="L49" s="12">
        <v>60.086917333333325</v>
      </c>
      <c r="M49" s="12"/>
      <c r="N49" s="12">
        <v>39.766346666666664</v>
      </c>
      <c r="O49" s="12">
        <v>51.469973333333328</v>
      </c>
      <c r="P49" s="10">
        <v>24.90349866666666</v>
      </c>
      <c r="Q49" s="12">
        <v>31.068202666666661</v>
      </c>
      <c r="R49" s="12">
        <v>14.577024</v>
      </c>
      <c r="S49" s="12">
        <v>6.9186730666666652</v>
      </c>
      <c r="T49" s="12">
        <v>24.723775999999997</v>
      </c>
      <c r="U49" s="12">
        <v>4.5342079999999996</v>
      </c>
      <c r="V49" s="13"/>
      <c r="W49" s="10" t="s">
        <v>4</v>
      </c>
      <c r="X49" s="12">
        <f>AVERAGE(D66:D70)</f>
        <v>70.268314666666654</v>
      </c>
      <c r="Y49" s="12">
        <f>AVERAGE(D54:D60)</f>
        <v>54.630277333333332</v>
      </c>
      <c r="Z49" s="12">
        <f>AVERAGE(D61:D65)</f>
        <v>49.239463466666663</v>
      </c>
      <c r="AA49" s="12">
        <f>AVERAGE(D47:D53)</f>
        <v>44.902671999999988</v>
      </c>
    </row>
    <row r="50" spans="1:32" x14ac:dyDescent="0.3">
      <c r="A50" s="10" t="s">
        <v>25</v>
      </c>
      <c r="B50" s="12">
        <v>44.531162666666667</v>
      </c>
      <c r="C50" s="12">
        <v>26.688815999999992</v>
      </c>
      <c r="D50" s="12">
        <v>53.865914666666676</v>
      </c>
      <c r="E50" s="12">
        <v>79.611727999999999</v>
      </c>
      <c r="F50" s="12">
        <v>61.749893333333318</v>
      </c>
      <c r="G50" s="12">
        <v>140.28545066666666</v>
      </c>
      <c r="H50" s="12">
        <v>23.706069333333332</v>
      </c>
      <c r="I50" s="12">
        <v>32.186597333333324</v>
      </c>
      <c r="J50" s="12">
        <v>54.200458666666655</v>
      </c>
      <c r="K50" s="12">
        <v>30.22155733333333</v>
      </c>
      <c r="L50" s="12">
        <v>37.961541333333336</v>
      </c>
      <c r="M50" s="12">
        <v>22.989993599999998</v>
      </c>
      <c r="N50" s="12">
        <v>41.121845333333333</v>
      </c>
      <c r="O50" s="12">
        <v>113.93550933333333</v>
      </c>
      <c r="P50" s="10">
        <v>26.278485333333329</v>
      </c>
      <c r="Q50" s="12">
        <v>29.483178666666657</v>
      </c>
      <c r="R50" s="12">
        <v>10.090453333333334</v>
      </c>
      <c r="S50" s="12"/>
      <c r="T50" s="12">
        <v>8.2369280000000007</v>
      </c>
      <c r="U50" s="12">
        <v>33.33314133333333</v>
      </c>
      <c r="V50" s="13"/>
      <c r="W50" s="10" t="s">
        <v>5</v>
      </c>
      <c r="X50" s="12">
        <f>AVERAGE(E66:E70)</f>
        <v>74.762463999999994</v>
      </c>
      <c r="Y50" s="12">
        <f>AVERAGE(E54:E60)</f>
        <v>72.509743999999984</v>
      </c>
      <c r="Z50" s="12">
        <f>AVERAGE(E61:E65)</f>
        <v>52.832184533333326</v>
      </c>
      <c r="AA50" s="12">
        <f>AVERAGE(E47:E53)</f>
        <v>64.721813333333316</v>
      </c>
    </row>
    <row r="51" spans="1:32" x14ac:dyDescent="0.3">
      <c r="A51" s="10" t="s">
        <v>26</v>
      </c>
      <c r="B51" s="12">
        <v>54.463546666666659</v>
      </c>
      <c r="C51" s="12">
        <v>43.528613333333325</v>
      </c>
      <c r="D51" s="12">
        <v>52.823306666666653</v>
      </c>
      <c r="E51" s="12">
        <v>62.499098666666669</v>
      </c>
      <c r="F51" s="12">
        <v>59.949418666666666</v>
      </c>
      <c r="G51" s="12">
        <v>134.94790399999997</v>
      </c>
      <c r="H51" s="12">
        <v>26.607615999999993</v>
      </c>
      <c r="I51" s="12">
        <v>39.794495999999995</v>
      </c>
      <c r="J51" s="12">
        <v>144.18413333333331</v>
      </c>
      <c r="K51" s="12">
        <v>43.287178666666662</v>
      </c>
      <c r="L51" s="12">
        <v>48.297759999999997</v>
      </c>
      <c r="M51" s="12">
        <v>32.706060800000003</v>
      </c>
      <c r="N51" s="12">
        <v>43.634714666666667</v>
      </c>
      <c r="O51" s="12">
        <v>66.373962666666642</v>
      </c>
      <c r="P51" s="10">
        <v>41.658847999999992</v>
      </c>
      <c r="Q51" s="12">
        <v>40.392128</v>
      </c>
      <c r="R51" s="12">
        <v>5.8463999999999992</v>
      </c>
      <c r="S51" s="12">
        <v>12.209231999999997</v>
      </c>
      <c r="T51" s="12">
        <v>84.473983999999973</v>
      </c>
      <c r="U51" s="12">
        <v>15.919530666666663</v>
      </c>
      <c r="V51" s="13"/>
      <c r="W51" s="10" t="s">
        <v>6</v>
      </c>
      <c r="X51" s="12">
        <f>AVERAGE(F66:F70)</f>
        <v>67.884499199999993</v>
      </c>
      <c r="Y51" s="12">
        <f>AVERAGE(F54:F60)</f>
        <v>72.319349333333321</v>
      </c>
      <c r="Z51" s="12">
        <f>AVERAGE(F61:F65)</f>
        <v>60.95759786666666</v>
      </c>
      <c r="AA51" s="12">
        <f>AVERAGE(F47:F53)</f>
        <v>53.365722666666656</v>
      </c>
    </row>
    <row r="52" spans="1:32" x14ac:dyDescent="0.3">
      <c r="A52" s="10" t="s">
        <v>27</v>
      </c>
      <c r="B52" s="12">
        <v>36.209786666666666</v>
      </c>
      <c r="C52" s="12">
        <v>17.004362666666662</v>
      </c>
      <c r="D52" s="12">
        <v>21.293887999999995</v>
      </c>
      <c r="E52" s="12">
        <v>34.992869333333338</v>
      </c>
      <c r="F52" s="12">
        <v>48.938698666666667</v>
      </c>
      <c r="G52" s="12">
        <v>78.066762666666676</v>
      </c>
      <c r="H52" s="12">
        <v>36.031146666666665</v>
      </c>
      <c r="I52" s="12">
        <v>23.322805333333331</v>
      </c>
      <c r="J52" s="12">
        <v>36.857221333333328</v>
      </c>
      <c r="K52" s="12">
        <v>7.0243413333333322</v>
      </c>
      <c r="L52" s="12">
        <v>34.881354666666667</v>
      </c>
      <c r="M52" s="12">
        <v>32.675746133333334</v>
      </c>
      <c r="N52" s="12">
        <v>31.745951999999996</v>
      </c>
      <c r="O52" s="12">
        <v>30.955605333333331</v>
      </c>
      <c r="P52" s="10">
        <v>21.685813333333329</v>
      </c>
      <c r="Q52" s="12">
        <v>17.487231999999999</v>
      </c>
      <c r="R52" s="12">
        <v>13.732543999999999</v>
      </c>
      <c r="S52" s="12">
        <v>6.6040501333333301</v>
      </c>
      <c r="T52" s="12">
        <v>65.141887999999994</v>
      </c>
      <c r="U52" s="12">
        <v>18.474623999999999</v>
      </c>
      <c r="V52" s="13"/>
      <c r="W52" s="10" t="s">
        <v>7</v>
      </c>
      <c r="X52" s="12">
        <f>AVERAGE(G66:G70)</f>
        <v>131.73195093333328</v>
      </c>
      <c r="Y52" s="12">
        <f>AVERAGE(G54:G60)</f>
        <v>149.64928</v>
      </c>
      <c r="Z52" s="12">
        <f>AVERAGE(G61:G65)</f>
        <v>112.0663936</v>
      </c>
      <c r="AA52" s="12">
        <f>AVERAGE(G47:G53)</f>
        <v>115.58920533333333</v>
      </c>
    </row>
    <row r="53" spans="1:32" x14ac:dyDescent="0.3">
      <c r="A53" s="10" t="s">
        <v>28</v>
      </c>
      <c r="B53" s="12">
        <v>47.319029333333319</v>
      </c>
      <c r="C53" s="10"/>
      <c r="D53" s="12">
        <v>44.684901333333322</v>
      </c>
      <c r="E53" s="12">
        <v>62.308549333333318</v>
      </c>
      <c r="F53" s="12">
        <v>68.644314666666645</v>
      </c>
      <c r="G53" s="12">
        <v>129.29205333333331</v>
      </c>
      <c r="H53" s="12">
        <v>29.699711999999995</v>
      </c>
      <c r="I53" s="12">
        <v>28.296575999999995</v>
      </c>
      <c r="J53" s="12">
        <v>51.854319999999987</v>
      </c>
      <c r="K53" s="12">
        <v>19.589770666666663</v>
      </c>
      <c r="L53" s="12">
        <v>37.121391999999993</v>
      </c>
      <c r="M53" s="12">
        <v>23.153909333333331</v>
      </c>
      <c r="N53" s="12">
        <v>44.258330666666652</v>
      </c>
      <c r="O53" s="12">
        <v>115.62663466666666</v>
      </c>
      <c r="P53" s="10">
        <v>16.473855999999994</v>
      </c>
      <c r="Q53" s="12">
        <v>18.006912</v>
      </c>
      <c r="R53" s="12">
        <v>8.1676373333333316</v>
      </c>
      <c r="S53" s="12">
        <v>8.9164095999999997</v>
      </c>
      <c r="T53" s="12">
        <v>10.800682666666667</v>
      </c>
      <c r="U53" s="12">
        <v>15.161</v>
      </c>
      <c r="V53" s="13"/>
      <c r="W53" s="10" t="s">
        <v>8</v>
      </c>
      <c r="X53" s="12">
        <f>AVERAGE(H66:H70)</f>
        <v>40.515985066666666</v>
      </c>
      <c r="Y53" s="12">
        <f>AVERAGE(H54:H60)</f>
        <v>40.249215999999997</v>
      </c>
      <c r="Z53" s="12">
        <f>AVERAGE(H61:H65)</f>
        <v>32.887082666666664</v>
      </c>
      <c r="AA53" s="12">
        <f>AVERAGE(H47:H53)</f>
        <v>31.636138666666664</v>
      </c>
    </row>
    <row r="54" spans="1:32" x14ac:dyDescent="0.3">
      <c r="A54" s="10" t="s">
        <v>29</v>
      </c>
      <c r="B54" s="12">
        <v>56.092959999999991</v>
      </c>
      <c r="C54" s="12">
        <v>50.849605333333336</v>
      </c>
      <c r="D54" s="12">
        <v>60.525397333333331</v>
      </c>
      <c r="E54" s="12">
        <v>70.863781333333321</v>
      </c>
      <c r="F54" s="12">
        <v>68.350911999999994</v>
      </c>
      <c r="G54" s="12">
        <v>182.6307093333333</v>
      </c>
      <c r="H54" s="12">
        <v>49.334954666666661</v>
      </c>
      <c r="I54" s="12">
        <v>51.684341333333329</v>
      </c>
      <c r="J54" s="12">
        <v>71.710426666666663</v>
      </c>
      <c r="K54" s="12">
        <v>49.512511999999994</v>
      </c>
      <c r="L54" s="12">
        <v>57.051120000000004</v>
      </c>
      <c r="M54" s="12">
        <v>52.899742933333329</v>
      </c>
      <c r="N54" s="12">
        <v>47.955637333333321</v>
      </c>
      <c r="O54" s="12">
        <v>51.688671999999997</v>
      </c>
      <c r="P54" s="10">
        <v>33.874474666666664</v>
      </c>
      <c r="Q54" s="12">
        <v>37.226410666666666</v>
      </c>
      <c r="R54" s="12">
        <v>12.056575999999998</v>
      </c>
      <c r="S54" s="12">
        <v>14.661255466666661</v>
      </c>
      <c r="T54" s="12">
        <v>68.485162666666653</v>
      </c>
      <c r="U54" s="12">
        <v>27.523552000000002</v>
      </c>
      <c r="V54" s="13"/>
      <c r="W54" s="10" t="s">
        <v>9</v>
      </c>
      <c r="X54" s="12">
        <f>AVERAGE(I66:I70)</f>
        <v>55.885737599999992</v>
      </c>
      <c r="Y54" s="12">
        <f>AVERAGE(I54:I60)</f>
        <v>58.388831999999994</v>
      </c>
      <c r="Z54" s="12">
        <f>AVERAGE(I61:I65)</f>
        <v>41.027003733333331</v>
      </c>
      <c r="AA54" s="12">
        <f>AVERAGE(I47:I53)</f>
        <v>30.426799999999993</v>
      </c>
      <c r="AE54">
        <v>0</v>
      </c>
      <c r="AF54">
        <v>0</v>
      </c>
    </row>
    <row r="55" spans="1:32" x14ac:dyDescent="0.3">
      <c r="A55" s="10" t="s">
        <v>30</v>
      </c>
      <c r="B55" s="12">
        <v>63.421530666666662</v>
      </c>
      <c r="C55" s="12">
        <v>45.532629333333333</v>
      </c>
      <c r="D55" s="12">
        <v>38.854741333333337</v>
      </c>
      <c r="E55" s="12">
        <v>78.825711999999996</v>
      </c>
      <c r="F55" s="12">
        <v>80.684650666666656</v>
      </c>
      <c r="G55" s="12">
        <v>123.04506666666666</v>
      </c>
      <c r="H55" s="12">
        <v>33.995733333333334</v>
      </c>
      <c r="I55" s="12">
        <v>59.621370666666664</v>
      </c>
      <c r="J55" s="12">
        <v>33.166410666666657</v>
      </c>
      <c r="K55" s="12">
        <v>62.591125333333331</v>
      </c>
      <c r="L55" s="12">
        <v>53.35164799999999</v>
      </c>
      <c r="M55" s="12">
        <v>60.49638186666666</v>
      </c>
      <c r="N55" s="12">
        <v>50.424117333333328</v>
      </c>
      <c r="O55" s="12">
        <v>63.301354666666683</v>
      </c>
      <c r="P55" s="10">
        <v>23.86846933333333</v>
      </c>
      <c r="Q55" s="12">
        <v>15.971498666666665</v>
      </c>
      <c r="R55" s="12">
        <v>6.2881279999999995</v>
      </c>
      <c r="S55" s="12">
        <v>9.1734346666666653</v>
      </c>
      <c r="T55" s="12">
        <v>24.372991999999996</v>
      </c>
      <c r="U55" s="12">
        <v>7.4141013333333321</v>
      </c>
      <c r="V55" s="13"/>
      <c r="W55" s="10" t="s">
        <v>10</v>
      </c>
      <c r="X55" s="12">
        <f>AVERAGE(J66:J70)</f>
        <v>49.734458666666661</v>
      </c>
      <c r="Y55" s="12">
        <f>AVERAGE(J54:J60)</f>
        <v>50.396741333333338</v>
      </c>
      <c r="Z55" s="12">
        <f>AVERAGE(J61:J65)</f>
        <v>50.145438933333324</v>
      </c>
      <c r="AA55" s="12">
        <f>AVERAGE(J47:J53)</f>
        <v>58.612015999999983</v>
      </c>
      <c r="AE55">
        <v>140</v>
      </c>
      <c r="AF55">
        <v>140</v>
      </c>
    </row>
    <row r="56" spans="1:32" x14ac:dyDescent="0.3">
      <c r="A56" s="10" t="s">
        <v>31</v>
      </c>
      <c r="B56" s="12">
        <v>57.850128000000005</v>
      </c>
      <c r="C56" s="12">
        <v>55.63824000000001</v>
      </c>
      <c r="D56" s="12">
        <v>50.59950933333333</v>
      </c>
      <c r="E56" s="12">
        <v>50.381893333333331</v>
      </c>
      <c r="F56" s="12">
        <v>63.83835733333332</v>
      </c>
      <c r="G56" s="12">
        <v>149.78909866666666</v>
      </c>
      <c r="H56" s="12">
        <v>36.706730666666665</v>
      </c>
      <c r="I56" s="12">
        <v>46.248272</v>
      </c>
      <c r="J56" s="12">
        <v>50.359157333333336</v>
      </c>
      <c r="K56" s="12"/>
      <c r="L56" s="12">
        <v>43.212474666666665</v>
      </c>
      <c r="M56" s="12">
        <v>39.843865599999987</v>
      </c>
      <c r="N56" s="12">
        <v>48.758975999999997</v>
      </c>
      <c r="O56" s="12">
        <v>44.341695999999999</v>
      </c>
      <c r="P56" s="10">
        <v>31.297727999999999</v>
      </c>
      <c r="Q56" s="12">
        <v>24.009215999999995</v>
      </c>
      <c r="R56" s="12">
        <v>30.228053333333332</v>
      </c>
      <c r="S56" s="12">
        <v>16.649897600000003</v>
      </c>
      <c r="T56" s="12">
        <v>29.270975999999997</v>
      </c>
      <c r="U56" s="12">
        <v>10.631786666666667</v>
      </c>
      <c r="V56" s="13"/>
      <c r="W56" s="10" t="s">
        <v>11</v>
      </c>
      <c r="X56" s="12">
        <f>AVERAGE(K66:K70)</f>
        <v>40.567086933333329</v>
      </c>
      <c r="Y56" s="12">
        <f>AVERAGE(K54:K60)</f>
        <v>46.453617777777772</v>
      </c>
      <c r="Z56" s="12">
        <f>AVERAGE(K61:K65)</f>
        <v>39.710048</v>
      </c>
      <c r="AA56" s="12">
        <f>AVERAGE(K47:K53)</f>
        <v>30.452938666666657</v>
      </c>
    </row>
    <row r="57" spans="1:32" x14ac:dyDescent="0.3">
      <c r="A57" s="10" t="s">
        <v>32</v>
      </c>
      <c r="B57" s="12">
        <v>48.343231999999993</v>
      </c>
      <c r="C57" s="12">
        <v>57.866367999999987</v>
      </c>
      <c r="D57" s="12">
        <v>53.063658666666662</v>
      </c>
      <c r="E57" s="12">
        <v>68.060757333333328</v>
      </c>
      <c r="F57" s="12">
        <v>76.727503999999982</v>
      </c>
      <c r="G57" s="12">
        <v>157.30497066666663</v>
      </c>
      <c r="H57" s="12">
        <v>34.671317333333334</v>
      </c>
      <c r="I57" s="12">
        <v>72.867797333333328</v>
      </c>
      <c r="J57" s="12">
        <v>44.644842666666662</v>
      </c>
      <c r="K57" s="12">
        <v>50.525887999999995</v>
      </c>
      <c r="L57" s="12">
        <v>60.937893333333328</v>
      </c>
      <c r="M57" s="12">
        <v>59.449443199999997</v>
      </c>
      <c r="N57" s="12">
        <v>47.280053333333335</v>
      </c>
      <c r="O57" s="12">
        <v>101.67972266666665</v>
      </c>
      <c r="P57" s="10">
        <v>53.401450666666655</v>
      </c>
      <c r="Q57" s="12">
        <v>50.227072000000014</v>
      </c>
      <c r="R57" s="12">
        <v>27.620991999999994</v>
      </c>
      <c r="S57" s="12">
        <v>5.4700650666666659</v>
      </c>
      <c r="T57" s="12">
        <v>38.283093333333326</v>
      </c>
      <c r="U57" s="12">
        <v>28.482794666666667</v>
      </c>
      <c r="V57" s="13"/>
      <c r="W57" s="10" t="s">
        <v>12</v>
      </c>
      <c r="X57" s="12">
        <f>AVERAGE(L66:L70)</f>
        <v>48.228036266666663</v>
      </c>
      <c r="Y57" s="12">
        <f>AVERAGE(L54:L60)</f>
        <v>54.779994666666667</v>
      </c>
      <c r="Z57" s="12">
        <f>AVERAGE(L61:L65)</f>
        <v>51.186964266666664</v>
      </c>
      <c r="AA57" s="12">
        <f>AVERAGE(L47:L53)</f>
        <v>46.09252266666666</v>
      </c>
    </row>
    <row r="58" spans="1:32" x14ac:dyDescent="0.3">
      <c r="A58" s="10" t="s">
        <v>33</v>
      </c>
      <c r="B58" s="12">
        <v>51.228538666666665</v>
      </c>
      <c r="C58" s="12">
        <v>53.266117333333327</v>
      </c>
      <c r="D58" s="12">
        <v>47.728277333333331</v>
      </c>
      <c r="E58" s="12">
        <v>76.29443733333332</v>
      </c>
      <c r="F58" s="12">
        <v>56.300831999999978</v>
      </c>
      <c r="G58" s="12">
        <v>117.83743999999999</v>
      </c>
      <c r="H58" s="12">
        <v>52.955391999999982</v>
      </c>
      <c r="I58" s="12">
        <v>66.231050666666661</v>
      </c>
      <c r="J58" s="12">
        <v>64.11227199999999</v>
      </c>
      <c r="K58" s="12">
        <v>32.343584</v>
      </c>
      <c r="L58" s="12">
        <v>58.462917333333323</v>
      </c>
      <c r="M58" s="12">
        <v>75.319820799999988</v>
      </c>
      <c r="N58" s="12">
        <v>36.576810666666667</v>
      </c>
      <c r="O58" s="12">
        <v>64.95783466666667</v>
      </c>
      <c r="P58" s="10">
        <v>41.260426666666653</v>
      </c>
      <c r="Q58" s="12">
        <v>19.202176000000001</v>
      </c>
      <c r="R58" s="12">
        <v>8.8778666666666659</v>
      </c>
      <c r="S58" s="12">
        <v>11.066802133333333</v>
      </c>
      <c r="T58" s="12">
        <v>18.639189333333327</v>
      </c>
      <c r="U58" s="12">
        <v>15.389023999999997</v>
      </c>
      <c r="V58" s="13"/>
      <c r="W58" s="10" t="s">
        <v>13</v>
      </c>
      <c r="X58" s="12">
        <f>AVERAGE(M66:M70)</f>
        <v>55.302310186666659</v>
      </c>
      <c r="Y58" s="12">
        <f>AVERAGE(M54:M60)</f>
        <v>57.347090133333332</v>
      </c>
      <c r="Z58" s="12">
        <f>AVERAGE(M61:M65)</f>
        <v>38.265250986666658</v>
      </c>
      <c r="AA58" s="12">
        <f>AVERAGE(M47:M53)</f>
        <v>28.807053333333332</v>
      </c>
    </row>
    <row r="59" spans="1:32" x14ac:dyDescent="0.3">
      <c r="A59" s="10" t="s">
        <v>34</v>
      </c>
      <c r="B59" s="12">
        <v>47.557215999999997</v>
      </c>
      <c r="C59" s="12">
        <v>57.780837333333338</v>
      </c>
      <c r="D59" s="12">
        <v>80.560144000000008</v>
      </c>
      <c r="E59" s="12">
        <v>85.70281066666665</v>
      </c>
      <c r="F59" s="12">
        <v>83.113071999999988</v>
      </c>
      <c r="G59" s="12">
        <v>179.08605866666664</v>
      </c>
      <c r="H59" s="12">
        <v>35.797290666666662</v>
      </c>
      <c r="I59" s="12">
        <v>63.123797333333322</v>
      </c>
      <c r="J59" s="12">
        <v>43.185407999999995</v>
      </c>
      <c r="K59" s="12">
        <v>46.641280000000002</v>
      </c>
      <c r="L59" s="12">
        <v>49.624026666666659</v>
      </c>
      <c r="M59" s="12">
        <v>50.02526293333333</v>
      </c>
      <c r="N59" s="12">
        <v>12.143189333333334</v>
      </c>
      <c r="O59" s="12">
        <v>155.16345599999997</v>
      </c>
      <c r="P59" s="10">
        <v>45.008618666666663</v>
      </c>
      <c r="Q59" s="12">
        <v>53.223893333333343</v>
      </c>
      <c r="R59" s="12">
        <v>12.550272000000001</v>
      </c>
      <c r="S59" s="12">
        <v>14.568362666666665</v>
      </c>
      <c r="T59" s="12">
        <v>21.176960000000001</v>
      </c>
      <c r="U59" s="12">
        <v>15.014421333333331</v>
      </c>
      <c r="V59" s="13"/>
      <c r="W59" s="10" t="s">
        <v>14</v>
      </c>
      <c r="X59" s="12">
        <f>AVERAGE(N66:N70)</f>
        <v>54.677914666666666</v>
      </c>
      <c r="Y59" s="12">
        <f>AVERAGE(N54:N60)</f>
        <v>40.968106666666664</v>
      </c>
      <c r="Z59" s="12">
        <f>AVERAGE(N61:N65)</f>
        <v>40.007131733333338</v>
      </c>
      <c r="AA59" s="12">
        <f>AVERAGE(N47:N53)</f>
        <v>40.448426666666663</v>
      </c>
    </row>
    <row r="60" spans="1:32" x14ac:dyDescent="0.3">
      <c r="A60" s="10" t="s">
        <v>35</v>
      </c>
      <c r="B60" s="12">
        <v>46.326224000000003</v>
      </c>
      <c r="C60" s="12">
        <v>60.784154666666652</v>
      </c>
      <c r="D60" s="12">
        <v>51.080213333333333</v>
      </c>
      <c r="E60" s="12">
        <v>77.438815999999989</v>
      </c>
      <c r="F60" s="12">
        <v>77.22011733333332</v>
      </c>
      <c r="G60" s="12">
        <v>137.85161599999998</v>
      </c>
      <c r="H60" s="12">
        <v>38.283093333333333</v>
      </c>
      <c r="I60" s="12">
        <v>48.945194666666666</v>
      </c>
      <c r="J60" s="12">
        <v>45.598671999999993</v>
      </c>
      <c r="K60" s="12">
        <v>37.107317333333334</v>
      </c>
      <c r="L60" s="12">
        <v>60.819882666666672</v>
      </c>
      <c r="M60" s="12">
        <v>63.395113599999988</v>
      </c>
      <c r="N60" s="12">
        <v>43.637962666666667</v>
      </c>
      <c r="O60" s="12">
        <v>82.962581333333333</v>
      </c>
      <c r="P60" s="10">
        <v>40.491733333333329</v>
      </c>
      <c r="Q60" s="12">
        <v>31.596543999999994</v>
      </c>
      <c r="R60" s="12">
        <v>6.3660799999999993</v>
      </c>
      <c r="S60" s="12">
        <v>7.5483519999999986</v>
      </c>
      <c r="T60" s="12">
        <v>39.357098666666658</v>
      </c>
      <c r="U60" s="12">
        <v>15.590399999999997</v>
      </c>
      <c r="V60" s="13"/>
      <c r="W60" s="10" t="s">
        <v>15</v>
      </c>
      <c r="X60" s="12">
        <f>AVERAGE(O66:O70)</f>
        <v>88.239498666666663</v>
      </c>
      <c r="Y60" s="12">
        <f>AVERAGE(O54:O60)</f>
        <v>80.585045333333326</v>
      </c>
      <c r="Z60" s="12">
        <f>AVERAGE(O61:O65)</f>
        <v>51.974929066666661</v>
      </c>
      <c r="AA60" s="12">
        <f>AVERAGE(O47:O53)</f>
        <v>75.006527999999989</v>
      </c>
    </row>
    <row r="61" spans="1:32" x14ac:dyDescent="0.3">
      <c r="A61" s="10" t="s">
        <v>36</v>
      </c>
      <c r="B61" s="12">
        <v>52.587285333333327</v>
      </c>
      <c r="C61" s="12">
        <v>18.603461333333332</v>
      </c>
      <c r="D61" s="12">
        <v>48.345397333333338</v>
      </c>
      <c r="E61" s="12">
        <v>46.890293333333332</v>
      </c>
      <c r="F61" s="12">
        <v>59.650602666666671</v>
      </c>
      <c r="G61" s="12">
        <v>123.98482133333331</v>
      </c>
      <c r="H61" s="12">
        <v>34.238250666666666</v>
      </c>
      <c r="I61" s="12">
        <v>60.22766399999999</v>
      </c>
      <c r="J61" s="12">
        <v>64.875551999999999</v>
      </c>
      <c r="K61" s="12">
        <v>52.879605333333338</v>
      </c>
      <c r="L61" s="12">
        <v>44.013648000000003</v>
      </c>
      <c r="M61" s="12">
        <v>57.965107199999984</v>
      </c>
      <c r="N61" s="12">
        <v>42.081087999999994</v>
      </c>
      <c r="O61" s="12">
        <v>50.66879999999999</v>
      </c>
      <c r="P61" s="10">
        <v>36.550826666666666</v>
      </c>
      <c r="Q61" s="12">
        <v>24.282047999999996</v>
      </c>
      <c r="R61" s="12">
        <v>30.124117333333334</v>
      </c>
      <c r="S61" s="12">
        <v>9.7723658666666662</v>
      </c>
      <c r="T61" s="12">
        <v>28.777279999999998</v>
      </c>
      <c r="U61" s="12">
        <v>6.6583999999999985</v>
      </c>
      <c r="V61" s="13"/>
      <c r="W61" s="10" t="s">
        <v>16</v>
      </c>
      <c r="X61" s="12">
        <f>AVERAGE(P66:P70)</f>
        <v>35.634457600000005</v>
      </c>
      <c r="Y61" s="12">
        <f>AVERAGE(P55:P60)</f>
        <v>39.221404444444438</v>
      </c>
      <c r="Z61" s="12">
        <f>AVERAGE(P61:P65)</f>
        <v>30.387746666666661</v>
      </c>
      <c r="AA61" s="12">
        <f>AVERAGE(P47:P53)</f>
        <v>30.495935999999993</v>
      </c>
    </row>
    <row r="62" spans="1:32" x14ac:dyDescent="0.3">
      <c r="A62" s="10" t="s">
        <v>37</v>
      </c>
      <c r="B62" s="12">
        <v>62.706970666666663</v>
      </c>
      <c r="C62" s="12">
        <v>45.575935999999999</v>
      </c>
      <c r="D62" s="12">
        <v>44.918757333333332</v>
      </c>
      <c r="E62" s="12">
        <v>59.936426666666662</v>
      </c>
      <c r="F62" s="12">
        <v>63.348991999999988</v>
      </c>
      <c r="G62" s="12">
        <v>131.75403733333332</v>
      </c>
      <c r="H62" s="12">
        <v>47.810559999999995</v>
      </c>
      <c r="I62" s="12">
        <v>65.581450666666655</v>
      </c>
      <c r="J62" s="12">
        <v>54.651930666666672</v>
      </c>
      <c r="K62" s="12">
        <v>33.51069866666667</v>
      </c>
      <c r="L62" s="12">
        <v>55.199760000000005</v>
      </c>
      <c r="M62" s="12">
        <v>40.702420266666664</v>
      </c>
      <c r="N62" s="12">
        <v>50.329925333333335</v>
      </c>
      <c r="O62" s="12">
        <v>50.556202666666657</v>
      </c>
      <c r="P62" s="10">
        <v>34.508917333333329</v>
      </c>
      <c r="Q62" s="12">
        <v>34.065024000000001</v>
      </c>
      <c r="R62" s="12">
        <v>18.877375999999998</v>
      </c>
      <c r="S62" s="12">
        <v>8.3402144000000007</v>
      </c>
      <c r="T62" s="12">
        <v>15.226623999999997</v>
      </c>
      <c r="U62" s="12">
        <v>7.808192</v>
      </c>
      <c r="V62" s="13"/>
      <c r="W62" s="10" t="s">
        <v>17</v>
      </c>
      <c r="X62" s="12">
        <f>AVERAGE(Q66:Q70)</f>
        <v>27.041547733333328</v>
      </c>
      <c r="Y62" s="12">
        <f>AVERAGE(Q54:Q60)</f>
        <v>33.065258666666672</v>
      </c>
      <c r="Z62" s="12">
        <f>AVERAGE(Q61:Q65)</f>
        <v>18.559505066666667</v>
      </c>
      <c r="AA62" s="12">
        <f>AVERAGE(Q47:Q53)</f>
        <v>25.331202666666666</v>
      </c>
    </row>
    <row r="63" spans="1:32" x14ac:dyDescent="0.3">
      <c r="A63" s="10" t="s">
        <v>38</v>
      </c>
      <c r="B63" s="12">
        <v>47.250821333333327</v>
      </c>
      <c r="C63" s="12">
        <v>34.087759999999989</v>
      </c>
      <c r="D63" s="12">
        <v>45.592176000000002</v>
      </c>
      <c r="E63" s="12">
        <v>44.203114666666657</v>
      </c>
      <c r="F63" s="12">
        <v>59.988394666666657</v>
      </c>
      <c r="G63" s="12">
        <v>112.47390933333334</v>
      </c>
      <c r="H63" s="12">
        <v>26.607615999999993</v>
      </c>
      <c r="I63" s="12">
        <v>32.813461333333336</v>
      </c>
      <c r="J63" s="12">
        <v>39.160053333333323</v>
      </c>
      <c r="K63" s="12">
        <v>50.480415999999998</v>
      </c>
      <c r="L63" s="12">
        <v>33.749967999999996</v>
      </c>
      <c r="M63" s="12">
        <v>29.647094399999997</v>
      </c>
      <c r="N63" s="12">
        <v>40.603248000000001</v>
      </c>
      <c r="O63" s="12">
        <v>49.867626666666666</v>
      </c>
      <c r="P63" s="10">
        <v>22.335413333333328</v>
      </c>
      <c r="Q63" s="12">
        <v>11.861695999999998</v>
      </c>
      <c r="R63" s="12">
        <v>8.0550400000000035</v>
      </c>
      <c r="S63" s="12">
        <v>8.9001695999999999</v>
      </c>
      <c r="T63" s="12">
        <v>12.844757333333328</v>
      </c>
      <c r="U63" s="12">
        <v>17.103967999999998</v>
      </c>
      <c r="V63" s="13"/>
      <c r="W63" s="10" t="s">
        <v>18</v>
      </c>
      <c r="X63" s="12">
        <f>AVERAGE(R66:R70)</f>
        <v>15.36304</v>
      </c>
      <c r="Y63" s="12">
        <f>AVERAGE(R54:R60)</f>
        <v>14.855423999999999</v>
      </c>
      <c r="Z63" s="12">
        <f>AVERAGE(R61:R65)</f>
        <v>15.623313066666665</v>
      </c>
      <c r="AA63" s="12">
        <f>AVERAGE(R47:R53)</f>
        <v>12.612138666666667</v>
      </c>
    </row>
    <row r="64" spans="1:32" x14ac:dyDescent="0.3">
      <c r="A64" s="10" t="s">
        <v>39</v>
      </c>
      <c r="B64" s="12">
        <v>64.055973333333313</v>
      </c>
      <c r="C64" s="12">
        <v>15.399850666666666</v>
      </c>
      <c r="D64" s="12">
        <v>48.158095999999993</v>
      </c>
      <c r="E64" s="12">
        <v>53.334325333333325</v>
      </c>
      <c r="F64" s="12">
        <v>69.364287999999988</v>
      </c>
      <c r="G64" s="12">
        <v>92.028831999999994</v>
      </c>
      <c r="H64" s="12">
        <v>26.209194666666669</v>
      </c>
      <c r="I64" s="12">
        <v>22.134037333333332</v>
      </c>
      <c r="J64" s="12">
        <v>53.292101333333321</v>
      </c>
      <c r="K64" s="12">
        <v>38.729151999999992</v>
      </c>
      <c r="L64" s="12">
        <v>39.681898666666662</v>
      </c>
      <c r="M64" s="12">
        <v>23.499063466666669</v>
      </c>
      <c r="N64" s="12">
        <v>30.277855999999996</v>
      </c>
      <c r="O64" s="12">
        <v>62.132074666666668</v>
      </c>
      <c r="P64" s="10"/>
      <c r="Q64" s="12">
        <v>9.4668373333333342</v>
      </c>
      <c r="R64" s="12">
        <v>15.356543999999996</v>
      </c>
      <c r="S64" s="12">
        <v>6.5271808</v>
      </c>
      <c r="T64" s="12">
        <v>41.288575999999999</v>
      </c>
      <c r="U64" s="12">
        <v>13.32113066666667</v>
      </c>
      <c r="V64" s="13"/>
      <c r="W64" s="10" t="s">
        <v>19</v>
      </c>
      <c r="X64" s="12">
        <f>AVERAGE(S66:S70)</f>
        <v>10.283557759999999</v>
      </c>
      <c r="Y64" s="12">
        <f>AVERAGE(S54:S60)</f>
        <v>11.305452799999998</v>
      </c>
      <c r="Z64" s="12">
        <f>AVERAGE(S61:S65)</f>
        <v>8.9743972266666656</v>
      </c>
      <c r="AA64" s="12">
        <f>AVERAGE(S47:S53)</f>
        <v>8.4909215999999983</v>
      </c>
    </row>
    <row r="65" spans="1:38" x14ac:dyDescent="0.3">
      <c r="A65" s="10" t="s">
        <v>40</v>
      </c>
      <c r="B65" s="12">
        <v>47.873354666666664</v>
      </c>
      <c r="C65" s="12">
        <v>35.929376000000005</v>
      </c>
      <c r="D65" s="12">
        <v>59.182890666666665</v>
      </c>
      <c r="E65" s="12">
        <v>59.796762666666652</v>
      </c>
      <c r="F65" s="12">
        <v>52.435711999999988</v>
      </c>
      <c r="G65" s="12">
        <v>100.09036799999998</v>
      </c>
      <c r="H65" s="12">
        <v>29.569791999999993</v>
      </c>
      <c r="I65" s="12">
        <v>24.378405333333326</v>
      </c>
      <c r="J65" s="12">
        <v>38.747557333333333</v>
      </c>
      <c r="K65" s="12">
        <v>22.950368000000001</v>
      </c>
      <c r="L65" s="12">
        <v>83.289546666666652</v>
      </c>
      <c r="M65" s="12">
        <v>39.512569599999999</v>
      </c>
      <c r="N65" s="12">
        <v>36.74354133333334</v>
      </c>
      <c r="O65" s="12">
        <v>46.649941333333331</v>
      </c>
      <c r="P65" s="10">
        <v>28.155829333333333</v>
      </c>
      <c r="Q65" s="12">
        <v>13.121920000000003</v>
      </c>
      <c r="R65" s="12">
        <v>5.7034879999999992</v>
      </c>
      <c r="S65" s="12">
        <v>11.332055466666668</v>
      </c>
      <c r="T65" s="12">
        <v>17.227392000000002</v>
      </c>
      <c r="U65" s="12">
        <v>18.816746666666663</v>
      </c>
      <c r="V65" s="13"/>
      <c r="W65" s="10" t="s">
        <v>20</v>
      </c>
      <c r="X65" s="12">
        <f>AVERAGE(T66:T70)</f>
        <v>18.8461952</v>
      </c>
      <c r="Y65" s="12">
        <f>AVERAGE(T54:T60)</f>
        <v>34.226495999999997</v>
      </c>
      <c r="Z65" s="12">
        <f>AVERAGE(T61:T65)</f>
        <v>23.072925866666662</v>
      </c>
      <c r="AA65" s="12">
        <f>AVERAGE(T47:T53)</f>
        <v>31.717183999999996</v>
      </c>
    </row>
    <row r="66" spans="1:38" x14ac:dyDescent="0.3">
      <c r="A66" s="10" t="s">
        <v>41</v>
      </c>
      <c r="B66" s="12">
        <v>61.699007999999992</v>
      </c>
      <c r="C66" s="12">
        <v>25.283514666666669</v>
      </c>
      <c r="D66" s="12">
        <v>64.616794666666664</v>
      </c>
      <c r="E66" s="12">
        <v>73.351749333333345</v>
      </c>
      <c r="F66" s="12">
        <v>67.285567999999998</v>
      </c>
      <c r="G66" s="12">
        <v>103.71946666666663</v>
      </c>
      <c r="H66" s="12">
        <v>41.842901333333337</v>
      </c>
      <c r="I66" s="12">
        <v>55.104485333333329</v>
      </c>
      <c r="J66" s="12">
        <v>48.760058666666666</v>
      </c>
      <c r="K66" s="12">
        <v>33.681759999999997</v>
      </c>
      <c r="L66" s="12">
        <v>50.696949333333329</v>
      </c>
      <c r="M66" s="12">
        <v>64.108590933333332</v>
      </c>
      <c r="N66" s="12">
        <v>45.670127999999991</v>
      </c>
      <c r="O66" s="12">
        <v>60.726773333333334</v>
      </c>
      <c r="P66" s="10">
        <v>33.489045333333337</v>
      </c>
      <c r="Q66" s="12">
        <v>18.539583999999994</v>
      </c>
      <c r="R66" s="12">
        <v>11.692799999999995</v>
      </c>
      <c r="S66" s="12">
        <v>7.7718143999999993</v>
      </c>
      <c r="T66" s="12">
        <v>18.630527999999995</v>
      </c>
      <c r="U66" s="12">
        <v>17.188415999999997</v>
      </c>
      <c r="V66" s="13"/>
      <c r="W66" s="10" t="s">
        <v>21</v>
      </c>
      <c r="X66" s="12">
        <f>AVERAGE(U66:U70)</f>
        <v>32.461378133333334</v>
      </c>
      <c r="Y66" s="12">
        <f>AVERAGE(U54:U60)</f>
        <v>17.149439999999998</v>
      </c>
      <c r="Z66" s="12">
        <f>AVERAGE(U61:U65)</f>
        <v>12.741687466666667</v>
      </c>
      <c r="AA66" s="12">
        <f>AVERAGE(U47:U53)</f>
        <v>16.706998476190474</v>
      </c>
    </row>
    <row r="67" spans="1:38" x14ac:dyDescent="0.3">
      <c r="A67" s="10" t="s">
        <v>42</v>
      </c>
      <c r="B67" s="12">
        <v>60.527562666666668</v>
      </c>
      <c r="C67" s="12">
        <v>9.6411466666666659</v>
      </c>
      <c r="D67" s="12">
        <v>47.823551999999992</v>
      </c>
      <c r="E67" s="12">
        <v>59.959162666666671</v>
      </c>
      <c r="F67" s="12">
        <v>62.257663999999991</v>
      </c>
      <c r="G67" s="12">
        <v>154.53767466666665</v>
      </c>
      <c r="H67" s="12">
        <v>41.461802666666664</v>
      </c>
      <c r="I67" s="12">
        <v>71.483066666666673</v>
      </c>
      <c r="J67" s="12">
        <v>35.332826666666662</v>
      </c>
      <c r="K67" s="12">
        <v>61.534442666666664</v>
      </c>
      <c r="L67" s="12">
        <v>50.393802666666659</v>
      </c>
      <c r="M67" s="12">
        <v>59.323204266666664</v>
      </c>
      <c r="N67" s="12">
        <v>44.736869333333324</v>
      </c>
      <c r="O67" s="12">
        <v>60.272053333333325</v>
      </c>
      <c r="P67" s="10">
        <v>30.06781866666666</v>
      </c>
      <c r="Q67" s="12">
        <v>37.040191999999998</v>
      </c>
      <c r="R67" s="12">
        <v>17.643135999999998</v>
      </c>
      <c r="S67" s="12">
        <v>11.578903466666663</v>
      </c>
      <c r="T67" s="12">
        <v>21.27223466666667</v>
      </c>
      <c r="U67" s="12">
        <v>43.529696000000001</v>
      </c>
      <c r="V67" s="13"/>
      <c r="W67" s="11" t="s">
        <v>60</v>
      </c>
      <c r="X67" s="15" t="s">
        <v>61</v>
      </c>
      <c r="Y67" s="15" t="s">
        <v>61</v>
      </c>
      <c r="Z67" s="15" t="s">
        <v>61</v>
      </c>
      <c r="AA67" s="15" t="s">
        <v>61</v>
      </c>
    </row>
    <row r="68" spans="1:38" x14ac:dyDescent="0.3">
      <c r="A68" s="10" t="s">
        <v>43</v>
      </c>
      <c r="B68" s="12">
        <v>65.349759999999989</v>
      </c>
      <c r="C68" s="12">
        <v>51.007674666666666</v>
      </c>
      <c r="D68" s="12">
        <v>108.78526399999998</v>
      </c>
      <c r="E68" s="12">
        <v>81.423029333333318</v>
      </c>
      <c r="F68" s="12">
        <v>80.334949333333313</v>
      </c>
      <c r="G68" s="12">
        <v>147.50900266666662</v>
      </c>
      <c r="H68" s="12">
        <v>49.023146666666662</v>
      </c>
      <c r="I68" s="12">
        <v>68.348746666666656</v>
      </c>
      <c r="J68" s="12">
        <v>61.852746666666654</v>
      </c>
      <c r="K68" s="12">
        <v>30.663285333333327</v>
      </c>
      <c r="L68" s="12">
        <v>55.519146666666678</v>
      </c>
      <c r="M68" s="12">
        <v>64.451796266666662</v>
      </c>
      <c r="N68" s="12">
        <v>68.348746666666656</v>
      </c>
      <c r="O68" s="12">
        <v>62.673407999999995</v>
      </c>
      <c r="P68" s="10">
        <v>39.878943999999997</v>
      </c>
      <c r="Q68" s="12">
        <v>29.872938666666663</v>
      </c>
      <c r="R68" s="12">
        <v>21.402154666666668</v>
      </c>
      <c r="S68" s="12">
        <v>9.7769130666666673</v>
      </c>
      <c r="T68" s="12">
        <v>12.121535999999999</v>
      </c>
      <c r="U68" s="12">
        <v>34.07368533333333</v>
      </c>
      <c r="V68" s="13"/>
      <c r="W68" s="10" t="s">
        <v>2</v>
      </c>
      <c r="X68" s="12">
        <f>(STDEVA(B66:B70))/(SQRT(COUNT(B66:B70)))</f>
        <v>6.2461268913600918</v>
      </c>
      <c r="Y68" s="12">
        <f>(STDEVA(B54:B60))/(SQRT(COUNT(B54:B60)))</f>
        <v>2.39384406189268</v>
      </c>
      <c r="Z68" s="12">
        <f>(STDEVA(B61:B65))/(SQRT(COUNT(B61:B65)))</f>
        <v>3.5917463419482143</v>
      </c>
      <c r="AA68" s="12">
        <f>(STDEVA(B47:B53))/(SQRT(COUNT(B47:B53)))</f>
        <v>3.0158564381558612</v>
      </c>
    </row>
    <row r="69" spans="1:38" x14ac:dyDescent="0.3">
      <c r="A69" s="10" t="s">
        <v>44</v>
      </c>
      <c r="B69" s="12">
        <v>37.891168</v>
      </c>
      <c r="C69" s="12">
        <v>24.731354666666665</v>
      </c>
      <c r="D69" s="12">
        <v>68.652975999999995</v>
      </c>
      <c r="E69" s="12">
        <v>64.938346666666661</v>
      </c>
      <c r="F69" s="12">
        <v>60.697541333333319</v>
      </c>
      <c r="G69" s="12">
        <v>133.96484266666664</v>
      </c>
      <c r="H69" s="12">
        <v>32.835114666666662</v>
      </c>
      <c r="I69" s="12">
        <v>48.764389333333327</v>
      </c>
      <c r="J69" s="12">
        <v>48.67019733333332</v>
      </c>
      <c r="K69" s="12">
        <v>27.374144000000001</v>
      </c>
      <c r="L69" s="12">
        <v>45.048677333333337</v>
      </c>
      <c r="M69" s="12">
        <v>42.760353066666667</v>
      </c>
      <c r="N69" s="12">
        <v>64.81817066666666</v>
      </c>
      <c r="O69" s="12">
        <v>63.773397333333335</v>
      </c>
      <c r="P69" s="10">
        <v>54.624864000000002</v>
      </c>
      <c r="Q69" s="12">
        <v>17.314</v>
      </c>
      <c r="R69" s="12"/>
      <c r="S69" s="12">
        <v>13.052412799999999</v>
      </c>
      <c r="T69" s="12">
        <v>22.796629333333332</v>
      </c>
      <c r="U69" s="12">
        <v>39.842133333333337</v>
      </c>
      <c r="V69" s="13"/>
      <c r="W69" s="10" t="s">
        <v>3</v>
      </c>
      <c r="X69" s="12">
        <f>(STDEVA(C66:C70))/(SQRT(COUNT(C66:C70)))</f>
        <v>7.3011083086454693</v>
      </c>
      <c r="Y69" s="12">
        <f>(STDEVA(C54:C60))/(SQRT(COUNT(C54:C60)))</f>
        <v>1.940405673520339</v>
      </c>
      <c r="Z69" s="12">
        <f>(STDEVA(C61:C65))/(SQRT(COUNT(C61:C65)))</f>
        <v>5.6457503345633455</v>
      </c>
      <c r="AA69" s="12">
        <f>(STDEVA(C47:C53))/(SQRT(COUNT(C47:C53)))</f>
        <v>4.2140014959864143</v>
      </c>
    </row>
    <row r="70" spans="1:38" x14ac:dyDescent="0.3">
      <c r="A70" s="10" t="s">
        <v>45</v>
      </c>
      <c r="B70" s="12">
        <v>36.602794666666661</v>
      </c>
      <c r="C70" s="12">
        <v>42.753423999999995</v>
      </c>
      <c r="D70" s="12">
        <v>61.462986666666652</v>
      </c>
      <c r="E70" s="12">
        <v>94.140031999999991</v>
      </c>
      <c r="F70" s="12">
        <v>68.846773333333317</v>
      </c>
      <c r="G70" s="12">
        <v>118.92876799999999</v>
      </c>
      <c r="H70" s="12">
        <v>37.416959999999996</v>
      </c>
      <c r="I70" s="12">
        <v>35.727999999999994</v>
      </c>
      <c r="J70" s="12">
        <v>54.056463999999991</v>
      </c>
      <c r="K70" s="12">
        <v>49.581802666666661</v>
      </c>
      <c r="L70" s="12">
        <v>39.481605333333327</v>
      </c>
      <c r="M70" s="12">
        <v>45.867606400000007</v>
      </c>
      <c r="N70" s="12">
        <v>49.815658666666664</v>
      </c>
      <c r="O70" s="12">
        <v>193.75186133333335</v>
      </c>
      <c r="P70" s="10">
        <v>20.111615999999998</v>
      </c>
      <c r="Q70" s="12">
        <v>32.441023999999999</v>
      </c>
      <c r="R70" s="12">
        <v>10.714069333333335</v>
      </c>
      <c r="S70" s="12">
        <v>9.2377450666666672</v>
      </c>
      <c r="T70" s="12">
        <v>19.410047999999996</v>
      </c>
      <c r="U70" s="12">
        <v>27.672959999999996</v>
      </c>
      <c r="V70" s="13"/>
      <c r="W70" s="10" t="s">
        <v>4</v>
      </c>
      <c r="X70" s="12">
        <f>(STDEVA(D66:D70))/(SQRT(COUNT(D66:D70)))</f>
        <v>10.245500367516405</v>
      </c>
      <c r="Y70" s="12">
        <f>(STDEVA(D54:D60))/(SQRT(COUNT(D54:D60)))</f>
        <v>4.9639651594396099</v>
      </c>
      <c r="Z70" s="12">
        <f>(STDEVA(D61:D65))/(SQRT(COUNT(D61:D65)))</f>
        <v>2.576932883153594</v>
      </c>
      <c r="AA70" s="12">
        <f>(STDEVA(D47:D53))/(SQRT(COUNT(D47:D53)))</f>
        <v>5.3063136617740225</v>
      </c>
    </row>
    <row r="71" spans="1:38" x14ac:dyDescent="0.3">
      <c r="A71" s="10"/>
      <c r="B71" s="10"/>
      <c r="C71" s="10"/>
      <c r="D71" s="10"/>
      <c r="E71" s="10"/>
      <c r="F71" s="10"/>
      <c r="G71" s="10"/>
      <c r="H71" s="10"/>
      <c r="I71" s="10"/>
      <c r="J71" s="10"/>
      <c r="K71" s="10"/>
      <c r="L71" s="10"/>
      <c r="M71" s="10"/>
      <c r="N71" s="10"/>
      <c r="O71" s="10"/>
      <c r="P71" s="10"/>
      <c r="Q71" s="12"/>
      <c r="R71" s="12"/>
      <c r="S71" s="12"/>
      <c r="T71" s="12"/>
      <c r="U71" s="12"/>
      <c r="V71" s="13"/>
      <c r="W71" s="10" t="s">
        <v>5</v>
      </c>
      <c r="X71" s="12">
        <f>(STDEVA(E66:E70))/(SQRT(COUNT(E66:E70)))</f>
        <v>6.0724558449178421</v>
      </c>
      <c r="Y71" s="12">
        <f>(STDEVA(E54:E60))/(SQRT(COUNT(E54:E60)))</f>
        <v>4.2670179306017886</v>
      </c>
      <c r="Z71" s="12">
        <f>(STDEVA(E61:E65))/(SQRT(COUNT(E61:E65)))</f>
        <v>3.2326047395545272</v>
      </c>
      <c r="AA71" s="12">
        <f>(STDEVA(E47:E53))/(SQRT(COUNT(E47:E53)))</f>
        <v>7.7368717127133735</v>
      </c>
    </row>
    <row r="72" spans="1:38" x14ac:dyDescent="0.3">
      <c r="A72" s="10"/>
      <c r="B72" s="10"/>
      <c r="C72" s="10"/>
      <c r="D72" s="10"/>
      <c r="E72" s="10"/>
      <c r="F72" s="10"/>
      <c r="G72" s="10"/>
      <c r="H72" s="10"/>
      <c r="I72" s="10"/>
      <c r="J72" s="10"/>
      <c r="K72" s="10"/>
      <c r="L72" s="10"/>
      <c r="M72" s="10"/>
      <c r="N72" s="10"/>
      <c r="O72" s="10"/>
      <c r="P72" s="10"/>
      <c r="Q72" s="10"/>
      <c r="R72" s="10"/>
      <c r="S72" s="10"/>
      <c r="T72" s="10"/>
      <c r="U72" s="10"/>
      <c r="V72" s="13"/>
      <c r="W72" s="10" t="s">
        <v>6</v>
      </c>
      <c r="X72" s="12">
        <f>(STDEVA(F66:F70))/(SQRT(COUNT(F66:F70)))</f>
        <v>3.461300596292022</v>
      </c>
      <c r="Y72" s="12">
        <f>(STDEVA(F54:F60))/(SQRT(COUNT(F54:F60)))</f>
        <v>3.6974917099247637</v>
      </c>
      <c r="Z72" s="12">
        <f>(STDEVA(F61:F65))/(SQRT(COUNT(F61:F65)))</f>
        <v>2.7537368694106505</v>
      </c>
      <c r="AA72" s="12">
        <f>(STDEVA(F47:F53))/(SQRT(COUNT(F47:F53)))</f>
        <v>4.1540005534318167</v>
      </c>
    </row>
    <row r="73" spans="1:38" x14ac:dyDescent="0.3">
      <c r="A73" s="10"/>
      <c r="B73" s="10"/>
      <c r="C73" s="10"/>
      <c r="D73" s="10"/>
      <c r="E73" s="10"/>
      <c r="F73" s="10"/>
      <c r="G73" s="10"/>
      <c r="H73" s="10"/>
      <c r="I73" s="10"/>
      <c r="J73" s="10"/>
      <c r="K73" s="10"/>
      <c r="L73" s="10"/>
      <c r="M73" s="10"/>
      <c r="N73" s="10"/>
      <c r="O73" s="10"/>
      <c r="P73" s="10"/>
      <c r="Q73" s="10"/>
      <c r="R73" s="10"/>
      <c r="S73" s="10"/>
      <c r="T73" s="10"/>
      <c r="U73" s="10"/>
      <c r="V73" s="13"/>
      <c r="W73" s="10" t="s">
        <v>7</v>
      </c>
      <c r="X73" s="12">
        <f>(STDEVA(G66:G70))/(SQRT(COUNT(G66:G70)))</f>
        <v>9.2806868547130072</v>
      </c>
      <c r="Y73" s="12">
        <f>(STDEVA(G54:G60))/(SQRT(COUNT(G54:G60)))</f>
        <v>9.6014507523741823</v>
      </c>
      <c r="Z73" s="12">
        <f>(STDEVA(G61:G65))/(SQRT(COUNT(G61:G65)))</f>
        <v>7.3305776325058769</v>
      </c>
      <c r="AA73" s="12">
        <f>(STDEVA(G47:G53))/(SQRT(COUNT(G47:G53)))</f>
        <v>8.9995337705256162</v>
      </c>
      <c r="AE73" t="s">
        <v>89</v>
      </c>
      <c r="AL73" t="s">
        <v>90</v>
      </c>
    </row>
    <row r="74" spans="1:38" x14ac:dyDescent="0.3">
      <c r="A74" s="10"/>
      <c r="B74" s="10"/>
      <c r="C74" s="10"/>
      <c r="D74" s="10"/>
      <c r="E74" s="10"/>
      <c r="F74" s="10"/>
      <c r="G74" s="10"/>
      <c r="H74" s="10"/>
      <c r="I74" s="10"/>
      <c r="J74" s="10"/>
      <c r="K74" s="10"/>
      <c r="L74" s="10"/>
      <c r="M74" s="10"/>
      <c r="N74" s="10"/>
      <c r="O74" s="10"/>
      <c r="P74" s="10"/>
      <c r="Q74" s="10"/>
      <c r="R74" s="10"/>
      <c r="S74" s="10"/>
      <c r="T74" s="10"/>
      <c r="U74" s="10"/>
      <c r="V74" s="13"/>
      <c r="W74" s="10" t="s">
        <v>8</v>
      </c>
      <c r="X74" s="12">
        <f>(STDEVA(H66:H70))/(SQRT(COUNT(H66:H70)))</f>
        <v>2.6798022563722155</v>
      </c>
      <c r="Y74" s="12">
        <f>(STDEVA(H54:H60))/(SQRT(COUNT(H54:H60)))</f>
        <v>2.888610782063624</v>
      </c>
      <c r="Z74" s="12">
        <f>(STDEVA(H61:H65))/(SQRT(COUNT(H61:H65)))</f>
        <v>3.9972874415546613</v>
      </c>
      <c r="AA74" s="12">
        <f>(STDEVA(H47:H53))/(SQRT(COUNT(H47:H53)))</f>
        <v>2.1564449424683789</v>
      </c>
    </row>
    <row r="75" spans="1:38" x14ac:dyDescent="0.3">
      <c r="A75" s="10"/>
      <c r="B75" s="10"/>
      <c r="C75" s="10"/>
      <c r="D75" s="10"/>
      <c r="E75" s="10"/>
      <c r="F75" s="10"/>
      <c r="G75" s="10"/>
      <c r="H75" s="10"/>
      <c r="I75" s="10"/>
      <c r="J75" s="10"/>
      <c r="K75" s="10"/>
      <c r="L75" s="10"/>
      <c r="M75" s="10"/>
      <c r="N75" s="10"/>
      <c r="O75" s="10"/>
      <c r="P75" s="10"/>
      <c r="Q75" s="10"/>
      <c r="R75" s="10"/>
      <c r="S75" s="10"/>
      <c r="T75" s="10"/>
      <c r="U75" s="10"/>
      <c r="V75" s="13"/>
      <c r="W75" s="10" t="s">
        <v>9</v>
      </c>
      <c r="X75" s="12">
        <f>(STDEVA(I66:I70))/(SQRT(COUNT(I66:I70)))</f>
        <v>6.5431705250569694</v>
      </c>
      <c r="Y75" s="12">
        <f>(STDEVA(I54:I60))/(SQRT(COUNT(I54:I60)))</f>
        <v>3.7052265444167647</v>
      </c>
      <c r="Z75" s="12">
        <f>(STDEVA(I61:I65))/(SQRT(COUNT(I61:I65)))</f>
        <v>9.146497979310011</v>
      </c>
      <c r="AA75" s="12">
        <f>(STDEVA(I47:I53))/(SQRT(COUNT(I47:I53)))</f>
        <v>2.1711242860719828</v>
      </c>
    </row>
    <row r="76" spans="1:38" x14ac:dyDescent="0.3">
      <c r="A76" s="10"/>
      <c r="B76" s="10"/>
      <c r="C76" s="10"/>
      <c r="D76" s="10"/>
      <c r="E76" s="10"/>
      <c r="F76" s="10"/>
      <c r="G76" s="10"/>
      <c r="H76" s="10"/>
      <c r="I76" s="10"/>
      <c r="J76" s="10"/>
      <c r="K76" s="10"/>
      <c r="L76" s="10"/>
      <c r="M76" s="10"/>
      <c r="N76" s="10"/>
      <c r="O76" s="10"/>
      <c r="P76" s="10"/>
      <c r="Q76" s="10"/>
      <c r="R76" s="10"/>
      <c r="S76" s="10"/>
      <c r="T76" s="10"/>
      <c r="U76" s="10"/>
      <c r="V76" s="13"/>
      <c r="W76" s="10" t="s">
        <v>10</v>
      </c>
      <c r="X76" s="12">
        <f>(STDEVA(J66:J70))/(SQRT(COUNT(J66:J70)))</f>
        <v>4.3302525674685404</v>
      </c>
      <c r="Y76" s="12">
        <f>(STDEVA(J54:J60))/(SQRT(COUNT(J54:J60)))</f>
        <v>4.9937670851722036</v>
      </c>
      <c r="Z76" s="12">
        <f>(STDEVA(J61:J65))/(SQRT(COUNT(J61:J65)))</f>
        <v>4.9888705370417741</v>
      </c>
      <c r="AA76" s="12">
        <f>(STDEVA(J47:J53))/(SQRT(COUNT(J47:J53)))</f>
        <v>14.684091621727584</v>
      </c>
    </row>
    <row r="77" spans="1:38" x14ac:dyDescent="0.3">
      <c r="A77" s="10"/>
      <c r="B77" s="10"/>
      <c r="C77" s="10"/>
      <c r="D77" s="10"/>
      <c r="E77" s="10"/>
      <c r="F77" s="10"/>
      <c r="G77" s="10"/>
      <c r="H77" s="10"/>
      <c r="I77" s="10"/>
      <c r="J77" s="10"/>
      <c r="K77" s="10"/>
      <c r="L77" s="10"/>
      <c r="M77" s="10"/>
      <c r="N77" s="10"/>
      <c r="O77" s="10"/>
      <c r="P77" s="10"/>
      <c r="Q77" s="10"/>
      <c r="R77" s="10"/>
      <c r="S77" s="10"/>
      <c r="T77" s="10"/>
      <c r="U77" s="10"/>
      <c r="V77" s="13"/>
      <c r="W77" s="10" t="s">
        <v>11</v>
      </c>
      <c r="X77" s="12">
        <f>(STDEVA(K66:K70))/(SQRT(COUNT(K66:K70)))</f>
        <v>6.4824449961191073</v>
      </c>
      <c r="Y77" s="12">
        <f>(STDEVA(K54:K60))/(SQRT(COUNT(K54:K60)))</f>
        <v>4.3697481660795114</v>
      </c>
      <c r="Z77" s="12">
        <f>(STDEVA(K61:K65))/(SQRT(COUNT(K61:K65)))</f>
        <v>5.5214084708219788</v>
      </c>
      <c r="AA77" s="12">
        <f>(STDEVA(K47:K53))/(SQRT(COUNT(K47:K53)))</f>
        <v>6.6992714931959956</v>
      </c>
    </row>
    <row r="78" spans="1:38" x14ac:dyDescent="0.3">
      <c r="A78" s="10"/>
      <c r="B78" s="10"/>
      <c r="C78" s="10"/>
      <c r="D78" s="10"/>
      <c r="E78" s="10"/>
      <c r="F78" s="10"/>
      <c r="G78" s="10"/>
      <c r="H78" s="10"/>
      <c r="I78" s="10"/>
      <c r="J78" s="10"/>
      <c r="K78" s="10"/>
      <c r="L78" s="10"/>
      <c r="M78" s="10"/>
      <c r="N78" s="10"/>
      <c r="O78" s="10"/>
      <c r="P78" s="10"/>
      <c r="Q78" s="10"/>
      <c r="R78" s="10"/>
      <c r="S78" s="10"/>
      <c r="T78" s="10"/>
      <c r="U78" s="10"/>
      <c r="V78" s="13"/>
      <c r="W78" s="10" t="s">
        <v>12</v>
      </c>
      <c r="X78" s="12">
        <f>(STDEVA(L66:L70))/(SQRT(COUNT(L66:L70)))</f>
        <v>2.7436722106845473</v>
      </c>
      <c r="Y78" s="12">
        <f>(STDEVA(L54:L60))/(SQRT(COUNT(L54:L60)))</f>
        <v>2.4667000891755682</v>
      </c>
      <c r="Z78" s="12">
        <f>(STDEVA(L61:L65))/(SQRT(COUNT(L61:L65)))</f>
        <v>8.7594239704215777</v>
      </c>
      <c r="AA78" s="12">
        <f>(STDEVA(L47:L53))/(SQRT(COUNT(L47:L53)))</f>
        <v>3.7048302627061216</v>
      </c>
    </row>
    <row r="79" spans="1:38" x14ac:dyDescent="0.3">
      <c r="A79" s="10"/>
      <c r="B79" s="10"/>
      <c r="C79" s="10"/>
      <c r="D79" s="10"/>
      <c r="E79" s="10"/>
      <c r="F79" s="10"/>
      <c r="G79" s="10"/>
      <c r="H79" s="10"/>
      <c r="I79" s="10"/>
      <c r="J79" s="10"/>
      <c r="K79" s="10"/>
      <c r="L79" s="10"/>
      <c r="M79" s="10"/>
      <c r="N79" s="10"/>
      <c r="O79" s="10"/>
      <c r="P79" s="10"/>
      <c r="Q79" s="10"/>
      <c r="R79" s="10"/>
      <c r="S79" s="10"/>
      <c r="T79" s="10"/>
      <c r="U79" s="10"/>
      <c r="V79" s="13"/>
      <c r="W79" s="10" t="s">
        <v>13</v>
      </c>
      <c r="X79" s="12">
        <f>(STDEVA(M66:M70))/(SQRT(COUNT(M66:M70)))</f>
        <v>4.602964203976982</v>
      </c>
      <c r="Y79" s="12">
        <f>(STDEVA(M54:M60))/(SQRT(COUNT(M54:M60)))</f>
        <v>4.2361440295355788</v>
      </c>
      <c r="Z79" s="12">
        <f>(STDEVA(M61:M65))/(SQRT(COUNT(M61:M65)))</f>
        <v>5.8646945763469276</v>
      </c>
      <c r="AA79" s="12">
        <f>(STDEVA(M47:M53))/(SQRT(COUNT(M47:M53)))</f>
        <v>2.4520577462504347</v>
      </c>
    </row>
    <row r="80" spans="1:38" x14ac:dyDescent="0.3">
      <c r="A80" s="10"/>
      <c r="B80" s="10"/>
      <c r="C80" s="10"/>
      <c r="D80" s="10"/>
      <c r="E80" s="10"/>
      <c r="F80" s="10"/>
      <c r="G80" s="10"/>
      <c r="H80" s="10"/>
      <c r="I80" s="10"/>
      <c r="J80" s="10"/>
      <c r="K80" s="10"/>
      <c r="L80" s="10"/>
      <c r="M80" s="10"/>
      <c r="N80" s="10"/>
      <c r="O80" s="10"/>
      <c r="P80" s="10"/>
      <c r="Q80" s="10"/>
      <c r="R80" s="10"/>
      <c r="S80" s="10"/>
      <c r="T80" s="10"/>
      <c r="U80" s="10"/>
      <c r="V80" s="13"/>
      <c r="W80" s="10" t="s">
        <v>14</v>
      </c>
      <c r="X80" s="12">
        <f>(STDEVA(N66:N70))/(SQRT(COUNT(N66:N70)))</f>
        <v>4.9665006578015349</v>
      </c>
      <c r="Y80" s="12">
        <f>(STDEVA(N54:N60))/(SQRT(COUNT(N54:N60)))</f>
        <v>5.108507165064144</v>
      </c>
      <c r="Z80" s="12">
        <f>(STDEVA(N61:N65))/(SQRT(COUNT(N61:N65)))</f>
        <v>3.290338474244189</v>
      </c>
      <c r="AA80" s="12">
        <f>(STDEVA(N47:N53))/(SQRT(COUNT(N47:N53)))</f>
        <v>2.4959769898445474</v>
      </c>
    </row>
    <row r="81" spans="1:34" x14ac:dyDescent="0.3">
      <c r="A81" s="10"/>
      <c r="B81" s="10"/>
      <c r="C81" s="10"/>
      <c r="D81" s="10"/>
      <c r="E81" s="10"/>
      <c r="F81" s="10"/>
      <c r="G81" s="10"/>
      <c r="H81" s="10"/>
      <c r="I81" s="10"/>
      <c r="J81" s="10"/>
      <c r="K81" s="10"/>
      <c r="L81" s="10"/>
      <c r="M81" s="10"/>
      <c r="N81" s="10"/>
      <c r="O81" s="10"/>
      <c r="P81" s="10"/>
      <c r="Q81" s="10"/>
      <c r="R81" s="10"/>
      <c r="S81" s="10"/>
      <c r="T81" s="10"/>
      <c r="U81" s="10"/>
      <c r="V81" s="13"/>
      <c r="W81" s="10" t="s">
        <v>15</v>
      </c>
      <c r="X81" s="12">
        <f>(STDEVA(O66:O70))/(SQRT(COUNT(O66:O70)))</f>
        <v>26.385793370364837</v>
      </c>
      <c r="Y81" s="12">
        <f>(STDEVA(O54:O60))/(SQRT(COUNT(O54:O60)))</f>
        <v>14.395844196779196</v>
      </c>
      <c r="Z81" s="12">
        <f>(STDEVA(O61:O65))/(SQRT(COUNT(O61:O65)))</f>
        <v>2.6427502931760607</v>
      </c>
      <c r="AA81" s="12">
        <f>(STDEVA(O47:O53))/(SQRT(COUNT(O47:O53)))</f>
        <v>13.3525521993966</v>
      </c>
    </row>
    <row r="82" spans="1:34" x14ac:dyDescent="0.3">
      <c r="A82" s="10"/>
      <c r="B82" s="10"/>
      <c r="C82" s="10"/>
      <c r="D82" s="10"/>
      <c r="E82" s="10"/>
      <c r="F82" s="10"/>
      <c r="G82" s="10"/>
      <c r="H82" s="10"/>
      <c r="I82" s="10"/>
      <c r="J82" s="10"/>
      <c r="K82" s="10"/>
      <c r="L82" s="10"/>
      <c r="M82" s="10"/>
      <c r="N82" s="10"/>
      <c r="O82" s="10"/>
      <c r="P82" s="10"/>
      <c r="Q82" s="10"/>
      <c r="R82" s="10"/>
      <c r="S82" s="10"/>
      <c r="T82" s="10"/>
      <c r="U82" s="10"/>
      <c r="V82" s="13"/>
      <c r="W82" s="10" t="s">
        <v>16</v>
      </c>
      <c r="X82" s="12">
        <f>(STDEVA(P66:P70))/(SQRT(COUNT(P66:P70)))</f>
        <v>5.7236355325252051</v>
      </c>
      <c r="Y82" s="12">
        <f>(STDEVA(P54:P60))/(SQRT(COUNT(P54:P60)))</f>
        <v>3.6623554498812938</v>
      </c>
      <c r="Z82" s="12">
        <f>(STDEVA(P61:P65))/(SQRT(COUNT(P61:P65)))</f>
        <v>3.2247626507509386</v>
      </c>
      <c r="AA82" s="12">
        <f>(STDEVA(P47:P53))/(SQRT(COUNT(P47:P53)))</f>
        <v>4.068352007839958</v>
      </c>
    </row>
    <row r="83" spans="1:34" x14ac:dyDescent="0.3">
      <c r="A83" s="10"/>
      <c r="B83" s="10"/>
      <c r="C83" s="10"/>
      <c r="D83" s="10"/>
      <c r="E83" s="10"/>
      <c r="F83" s="10"/>
      <c r="G83" s="10"/>
      <c r="H83" s="10"/>
      <c r="I83" s="10"/>
      <c r="J83" s="10"/>
      <c r="K83" s="10"/>
      <c r="L83" s="10"/>
      <c r="M83" s="10"/>
      <c r="N83" s="10"/>
      <c r="O83" s="10"/>
      <c r="P83" s="10"/>
      <c r="Q83" s="10"/>
      <c r="R83" s="10"/>
      <c r="S83" s="10"/>
      <c r="T83" s="10"/>
      <c r="U83" s="10"/>
      <c r="V83" s="13"/>
      <c r="W83" s="10" t="s">
        <v>17</v>
      </c>
      <c r="X83" s="12">
        <f>(STDEVA(Q66:Q70))/(SQRT(COUNT(Q66:Q70)))</f>
        <v>3.899054872467171</v>
      </c>
      <c r="Y83" s="12">
        <f>(STDEVA(Q54:Q60))/(SQRT(COUNT(Q54:Q60)))</f>
        <v>5.5350921573444234</v>
      </c>
      <c r="Z83" s="12">
        <f>(STDEVA(Q61:Q65))/(SQRT(COUNT(Q61:Q65)))</f>
        <v>4.6382820050928428</v>
      </c>
      <c r="AA83" s="12">
        <f>(STDEVA(Q47:Q53))/(SQRT(COUNT(Q47:Q53)))</f>
        <v>3.2386061088893912</v>
      </c>
    </row>
    <row r="84" spans="1:34" x14ac:dyDescent="0.3">
      <c r="A84" s="10"/>
      <c r="B84" s="10"/>
      <c r="C84" s="10"/>
      <c r="D84" s="10"/>
      <c r="E84" s="10"/>
      <c r="F84" s="10"/>
      <c r="G84" s="10"/>
      <c r="H84" s="10"/>
      <c r="I84" s="10"/>
      <c r="J84" s="10"/>
      <c r="K84" s="10"/>
      <c r="L84" s="10"/>
      <c r="M84" s="10"/>
      <c r="N84" s="10"/>
      <c r="O84" s="10"/>
      <c r="P84" s="10"/>
      <c r="Q84" s="10"/>
      <c r="R84" s="10"/>
      <c r="S84" s="10"/>
      <c r="T84" s="10"/>
      <c r="U84" s="10"/>
      <c r="V84" s="13"/>
      <c r="W84" s="10" t="s">
        <v>18</v>
      </c>
      <c r="X84" s="12">
        <f>(STDEVA(R66:R70))/(SQRT(COUNT(R66:R70)))</f>
        <v>2.5290534072964168</v>
      </c>
      <c r="Y84" s="12">
        <f>(STDEVA(R54:R60))/(SQRT(COUNT(R54:R60)))</f>
        <v>3.7595068345150042</v>
      </c>
      <c r="Z84" s="12">
        <f>(STDEVA(R61:R65))/(SQRT(COUNT(R61:R65)))</f>
        <v>4.3394417973634747</v>
      </c>
      <c r="AA84" s="12">
        <f>(STDEVA(R47:R53))/(SQRT(COUNT(R47:R53)))</f>
        <v>2.1239135427085394</v>
      </c>
    </row>
    <row r="85" spans="1:34" x14ac:dyDescent="0.3">
      <c r="A85" s="10"/>
      <c r="B85" s="10"/>
      <c r="C85" s="10"/>
      <c r="D85" s="10"/>
      <c r="E85" s="10"/>
      <c r="F85" s="10"/>
      <c r="G85" s="10"/>
      <c r="H85" s="10"/>
      <c r="I85" s="10"/>
      <c r="J85" s="10"/>
      <c r="K85" s="10"/>
      <c r="L85" s="10"/>
      <c r="M85" s="10"/>
      <c r="N85" s="10"/>
      <c r="O85" s="10"/>
      <c r="P85" s="10"/>
      <c r="Q85" s="10"/>
      <c r="R85" s="10"/>
      <c r="S85" s="10"/>
      <c r="T85" s="10"/>
      <c r="U85" s="10"/>
      <c r="V85" s="13"/>
      <c r="W85" s="10" t="s">
        <v>19</v>
      </c>
      <c r="X85" s="12">
        <f>(STDEVA(S66:S70))/(SQRT(COUNT(S66:S70)))</f>
        <v>0.92205603066291997</v>
      </c>
      <c r="Y85" s="12">
        <f>(STDEVA(S54:S60))/(SQRT(COUNT(S54:S60)))</f>
        <v>1.5678396908235084</v>
      </c>
      <c r="Z85" s="12">
        <f>(STDEVA(S61:S65))/(SQRT(COUNT(S61:S65)))</f>
        <v>0.79346934925711343</v>
      </c>
      <c r="AA85" s="12">
        <f>(STDEVA(S47:S53))/(SQRT(COUNT(S47:S53)))</f>
        <v>0.82606474902099525</v>
      </c>
    </row>
    <row r="86" spans="1:34" x14ac:dyDescent="0.3">
      <c r="A86" s="10"/>
      <c r="B86" s="10"/>
      <c r="C86" s="10"/>
      <c r="D86" s="10"/>
      <c r="E86" s="10"/>
      <c r="F86" s="10"/>
      <c r="G86" s="10"/>
      <c r="H86" s="10"/>
      <c r="I86" s="10"/>
      <c r="J86" s="10"/>
      <c r="K86" s="10"/>
      <c r="L86" s="10"/>
      <c r="M86" s="10"/>
      <c r="N86" s="10"/>
      <c r="O86" s="10"/>
      <c r="P86" s="10"/>
      <c r="Q86" s="10"/>
      <c r="R86" s="10"/>
      <c r="S86" s="10"/>
      <c r="T86" s="10"/>
      <c r="U86" s="10"/>
      <c r="V86" s="13"/>
      <c r="W86" s="10" t="s">
        <v>20</v>
      </c>
      <c r="X86" s="12">
        <f>(STDEVA(T66:T70))/(SQRT(COUNT(T66:T70)))</f>
        <v>1.83135306553648</v>
      </c>
      <c r="Y86" s="12">
        <f>(STDEVA(T54:T60))/(SQRT(COUNT(T54:T60)))</f>
        <v>6.4574404222869912</v>
      </c>
      <c r="Z86" s="12">
        <f>(STDEVA(T61:T65))/(SQRT(COUNT(T61:T65)))</f>
        <v>5.31366030422513</v>
      </c>
      <c r="AA86" s="12">
        <f>(STDEVA(T47:T53))/(SQRT(COUNT(T47:T53)))</f>
        <v>11.489552077910028</v>
      </c>
    </row>
    <row r="87" spans="1:34" x14ac:dyDescent="0.3">
      <c r="A87" s="10"/>
      <c r="B87" s="10"/>
      <c r="C87" s="10"/>
      <c r="D87" s="10"/>
      <c r="E87" s="10"/>
      <c r="F87" s="10"/>
      <c r="G87" s="10"/>
      <c r="H87" s="10"/>
      <c r="I87" s="10"/>
      <c r="J87" s="10"/>
      <c r="K87" s="10"/>
      <c r="L87" s="10"/>
      <c r="M87" s="10"/>
      <c r="N87" s="10"/>
      <c r="O87" s="10"/>
      <c r="P87" s="10"/>
      <c r="Q87" s="10"/>
      <c r="R87" s="10"/>
      <c r="S87" s="10"/>
      <c r="T87" s="10"/>
      <c r="U87" s="10"/>
      <c r="V87" s="13"/>
      <c r="W87" s="10" t="s">
        <v>21</v>
      </c>
      <c r="X87" s="12">
        <f>(STDEVA(U66:U70))/(SQRT(COUNT(U66:U70)))</f>
        <v>4.6678424500669475</v>
      </c>
      <c r="Y87" s="12">
        <f>(STDEVA(U54:U60))/(SQRT(COUNT(U54:U60)))</f>
        <v>3.0213987876907242</v>
      </c>
      <c r="Z87" s="12">
        <f>(STDEVA(U61:U65))/(SQRT(COUNT(U61:U65)))</f>
        <v>2.4250500415326885</v>
      </c>
      <c r="AA87" s="12">
        <f>(STDEVA(U47:U53))/(SQRT(COUNT(U47:U53)))</f>
        <v>3.2307153644972488</v>
      </c>
    </row>
    <row r="88" spans="1:34" x14ac:dyDescent="0.3">
      <c r="X88" s="2"/>
      <c r="Y88" s="2"/>
      <c r="Z88" s="2"/>
      <c r="AA88" s="2"/>
    </row>
    <row r="89" spans="1:34" x14ac:dyDescent="0.3">
      <c r="A89" s="18" t="s">
        <v>47</v>
      </c>
      <c r="B89" s="17"/>
      <c r="C89" s="17"/>
      <c r="D89" s="17"/>
      <c r="E89" s="17"/>
      <c r="F89" s="17"/>
      <c r="G89" s="17"/>
      <c r="H89" s="17"/>
      <c r="I89" s="17"/>
      <c r="J89" s="17"/>
      <c r="K89" s="17"/>
      <c r="L89" s="17"/>
      <c r="M89" s="17"/>
      <c r="N89" s="17"/>
      <c r="O89" s="17"/>
      <c r="P89" s="17"/>
      <c r="Q89" s="17"/>
      <c r="R89" s="17"/>
      <c r="S89" s="17"/>
      <c r="T89" s="17"/>
      <c r="U89" s="17"/>
      <c r="V89" s="20"/>
      <c r="W89" s="17" t="s">
        <v>47</v>
      </c>
      <c r="X89" s="19"/>
      <c r="Y89" s="19"/>
      <c r="Z89" s="19"/>
      <c r="AA89" s="19"/>
    </row>
    <row r="90" spans="1:34" x14ac:dyDescent="0.3">
      <c r="A90" s="17" t="s">
        <v>1</v>
      </c>
      <c r="B90" s="17" t="s">
        <v>2</v>
      </c>
      <c r="C90" s="17" t="s">
        <v>3</v>
      </c>
      <c r="D90" s="17" t="s">
        <v>4</v>
      </c>
      <c r="E90" s="17" t="s">
        <v>5</v>
      </c>
      <c r="F90" s="17" t="s">
        <v>6</v>
      </c>
      <c r="G90" s="17" t="s">
        <v>7</v>
      </c>
      <c r="H90" s="17" t="s">
        <v>8</v>
      </c>
      <c r="I90" s="17" t="s">
        <v>9</v>
      </c>
      <c r="J90" s="17" t="s">
        <v>10</v>
      </c>
      <c r="K90" s="17" t="s">
        <v>11</v>
      </c>
      <c r="L90" s="17" t="s">
        <v>12</v>
      </c>
      <c r="M90" s="17" t="s">
        <v>13</v>
      </c>
      <c r="N90" s="17" t="s">
        <v>14</v>
      </c>
      <c r="O90" s="17" t="s">
        <v>15</v>
      </c>
      <c r="P90" s="17" t="s">
        <v>16</v>
      </c>
      <c r="Q90" s="22" t="s">
        <v>17</v>
      </c>
      <c r="R90" s="22" t="s">
        <v>18</v>
      </c>
      <c r="S90" s="22" t="s">
        <v>19</v>
      </c>
      <c r="T90" s="22" t="s">
        <v>20</v>
      </c>
      <c r="U90" s="22" t="s">
        <v>21</v>
      </c>
      <c r="V90" s="20"/>
      <c r="W90" s="18" t="s">
        <v>55</v>
      </c>
      <c r="X90" s="19" t="s">
        <v>56</v>
      </c>
      <c r="Y90" s="19" t="s">
        <v>57</v>
      </c>
      <c r="Z90" s="19" t="s">
        <v>58</v>
      </c>
      <c r="AA90" s="19" t="s">
        <v>59</v>
      </c>
    </row>
    <row r="91" spans="1:34" x14ac:dyDescent="0.3">
      <c r="A91" s="17" t="s">
        <v>22</v>
      </c>
      <c r="B91" s="19">
        <v>7.6143946666666666</v>
      </c>
      <c r="C91" s="19">
        <v>4.614866666666666</v>
      </c>
      <c r="D91" s="19">
        <v>4.0400789333333336</v>
      </c>
      <c r="E91" s="19">
        <v>4.5453594666666666</v>
      </c>
      <c r="F91" s="19">
        <v>5.1896543999999984</v>
      </c>
      <c r="G91" s="19">
        <v>13.125601066666668</v>
      </c>
      <c r="H91" s="19">
        <v>3.4537066666666663</v>
      </c>
      <c r="I91" s="19">
        <v>3.2213664</v>
      </c>
      <c r="J91" s="19">
        <v>5.6521695999999997</v>
      </c>
      <c r="K91" s="19"/>
      <c r="L91" s="23">
        <v>4.1994474666666664</v>
      </c>
      <c r="M91" s="19">
        <v>4.7491173333333325</v>
      </c>
      <c r="N91" s="19">
        <v>4.6252602666666673</v>
      </c>
      <c r="O91" s="19">
        <v>4.903938666666666</v>
      </c>
      <c r="P91" s="17">
        <v>6.2305301333333327</v>
      </c>
      <c r="Q91" s="19"/>
      <c r="R91" s="19">
        <v>17.660458666666663</v>
      </c>
      <c r="S91" s="19">
        <v>1.5479968</v>
      </c>
      <c r="T91" s="19">
        <v>16.512831999999996</v>
      </c>
      <c r="U91" s="19">
        <v>11.896341333333332</v>
      </c>
      <c r="V91" s="20"/>
      <c r="W91" s="17" t="s">
        <v>2</v>
      </c>
      <c r="X91" s="19">
        <f>AVERAGE(B110:B114)</f>
        <v>7.9279132799999985</v>
      </c>
      <c r="Y91" s="19">
        <f>AVERAGE(B98:B104)</f>
        <v>7.8311445333333323</v>
      </c>
      <c r="Z91" s="19">
        <f>AVERAGE(B105:B109)</f>
        <v>8.3694897066666663</v>
      </c>
      <c r="AA91" s="19">
        <f>AVERAGE(B91:B97)</f>
        <v>7.6675845333333319</v>
      </c>
    </row>
    <row r="92" spans="1:34" x14ac:dyDescent="0.3">
      <c r="A92" s="17" t="s">
        <v>23</v>
      </c>
      <c r="B92" s="19">
        <v>7.2930592000000001</v>
      </c>
      <c r="C92" s="19">
        <v>2.7705439999999997</v>
      </c>
      <c r="D92" s="19">
        <v>3.6545413333333334</v>
      </c>
      <c r="E92" s="19">
        <v>6.506826666666667</v>
      </c>
      <c r="F92" s="19">
        <v>10.488874666666666</v>
      </c>
      <c r="G92" s="19">
        <v>13.000228266666664</v>
      </c>
      <c r="H92" s="19">
        <v>4.8535946666666669</v>
      </c>
      <c r="I92" s="19">
        <v>5.3340821333333341</v>
      </c>
      <c r="J92" s="19">
        <v>9.9108389333333324</v>
      </c>
      <c r="K92" s="19"/>
      <c r="L92" s="23">
        <v>6.9542927999999984</v>
      </c>
      <c r="M92" s="19">
        <v>4.1879711999999989</v>
      </c>
      <c r="N92" s="19">
        <v>5.0814959999999996</v>
      </c>
      <c r="O92" s="19">
        <v>8.1432773333333301</v>
      </c>
      <c r="P92" s="17">
        <v>4.6224453333333324</v>
      </c>
      <c r="Q92" s="19">
        <v>10.486709333333334</v>
      </c>
      <c r="R92" s="19">
        <v>36.65476266666667</v>
      </c>
      <c r="S92" s="19">
        <v>3.1423317333333332</v>
      </c>
      <c r="T92" s="19">
        <v>17.643135999999995</v>
      </c>
      <c r="U92" s="19">
        <v>9.5815999999999999</v>
      </c>
      <c r="V92" s="20"/>
      <c r="W92" s="17" t="s">
        <v>3</v>
      </c>
      <c r="X92" s="19">
        <f>AVERAGE(C110:C114)</f>
        <v>5.4442759466666661</v>
      </c>
      <c r="Y92" s="19">
        <f>AVERAGE(C98:C104)</f>
        <v>7.1629690666666663</v>
      </c>
      <c r="Z92" s="19">
        <f>AVERAGE(C105:C109)</f>
        <v>4.3207494400000002</v>
      </c>
      <c r="AA92" s="19">
        <f>AVERAGE(C91:C96)</f>
        <v>4.192771022222221</v>
      </c>
    </row>
    <row r="93" spans="1:34" x14ac:dyDescent="0.3">
      <c r="A93" s="17" t="s">
        <v>24</v>
      </c>
      <c r="B93" s="19">
        <v>7.6475242666666654</v>
      </c>
      <c r="C93" s="19">
        <v>2.9746266666666661</v>
      </c>
      <c r="D93" s="19">
        <v>4.6208213333333337</v>
      </c>
      <c r="E93" s="19">
        <v>5.1873807999999997</v>
      </c>
      <c r="F93" s="19">
        <v>6.7506431999999998</v>
      </c>
      <c r="G93" s="19">
        <v>12.295628799999999</v>
      </c>
      <c r="H93" s="19">
        <v>3.3833333333333333</v>
      </c>
      <c r="I93" s="19">
        <v>3.1723215999999996</v>
      </c>
      <c r="J93" s="19">
        <v>5.8520298666666655</v>
      </c>
      <c r="K93" s="19"/>
      <c r="L93" s="23">
        <v>4.4650256000000006</v>
      </c>
      <c r="M93" s="19"/>
      <c r="N93" s="19">
        <v>6.3305685333333335</v>
      </c>
      <c r="O93" s="19">
        <v>6.5434207999999998</v>
      </c>
      <c r="P93" s="17">
        <v>4.5597589333333328</v>
      </c>
      <c r="Q93" s="19">
        <v>15.793941333333333</v>
      </c>
      <c r="R93" s="19">
        <v>23.861973333333331</v>
      </c>
      <c r="S93" s="19">
        <v>1.393608533333333</v>
      </c>
      <c r="T93" s="19">
        <v>19.358080000000001</v>
      </c>
      <c r="U93" s="19">
        <v>7.6999253333333328</v>
      </c>
      <c r="V93" s="20"/>
      <c r="W93" s="17" t="s">
        <v>4</v>
      </c>
      <c r="X93" s="19">
        <f>AVERAGE(D110:D114)</f>
        <v>5.7253578666666662</v>
      </c>
      <c r="Y93" s="19">
        <f>AVERAGE(D98:D104)</f>
        <v>5.5615658666666663</v>
      </c>
      <c r="Z93" s="19">
        <f>AVERAGE(D105:D109)</f>
        <v>4.1106687999999991</v>
      </c>
      <c r="AA93" s="19">
        <f>AVERAGE(D91:D97)</f>
        <v>3.9944213333333338</v>
      </c>
    </row>
    <row r="94" spans="1:34" x14ac:dyDescent="0.3">
      <c r="A94" s="17" t="s">
        <v>25</v>
      </c>
      <c r="B94" s="19">
        <v>7.6826026666666651</v>
      </c>
      <c r="C94" s="19">
        <v>5.1785029333333314</v>
      </c>
      <c r="D94" s="19">
        <v>4.1895952000000003</v>
      </c>
      <c r="E94" s="19">
        <v>6.6604570666666669</v>
      </c>
      <c r="F94" s="19">
        <v>8.0273237333333327</v>
      </c>
      <c r="G94" s="19">
        <v>12.969047466666666</v>
      </c>
      <c r="H94" s="19">
        <v>0.76306346666666669</v>
      </c>
      <c r="I94" s="19">
        <v>3.324111466666666</v>
      </c>
      <c r="J94" s="19">
        <v>6.8594512000000005</v>
      </c>
      <c r="K94" s="19"/>
      <c r="L94" s="23">
        <v>5.5489914666666653</v>
      </c>
      <c r="M94" s="19">
        <v>5.2053530666666665</v>
      </c>
      <c r="N94" s="19">
        <v>4.7570207999999994</v>
      </c>
      <c r="O94" s="19">
        <v>6.7898357333333328</v>
      </c>
      <c r="P94" s="17">
        <v>6.6474650666666664</v>
      </c>
      <c r="Q94" s="19">
        <v>7.4671519999999987</v>
      </c>
      <c r="R94" s="19">
        <v>24.884010666666665</v>
      </c>
      <c r="S94" s="19"/>
      <c r="T94" s="19">
        <v>20.618304000000002</v>
      </c>
      <c r="U94" s="19">
        <v>6.1062399999999988</v>
      </c>
      <c r="V94" s="20"/>
      <c r="W94" s="17" t="s">
        <v>5</v>
      </c>
      <c r="X94" s="19">
        <f>AVERAGE(E110:E114)</f>
        <v>5.8938857599999999</v>
      </c>
      <c r="Y94" s="19">
        <f>AVERAGE(E98:E104)</f>
        <v>6.4291221333333324</v>
      </c>
      <c r="Z94" s="19">
        <f>AVERAGE(E105:E109)</f>
        <v>5.0272760533333329</v>
      </c>
      <c r="AA94" s="19">
        <f>AVERAGE(E91:E97)</f>
        <v>5.2584965333333331</v>
      </c>
    </row>
    <row r="95" spans="1:34" x14ac:dyDescent="0.3">
      <c r="A95" s="17" t="s">
        <v>26</v>
      </c>
      <c r="B95" s="19">
        <v>7.3670053333333332</v>
      </c>
      <c r="C95" s="19">
        <v>5.8874330666666665</v>
      </c>
      <c r="D95" s="19">
        <v>4.2980783999999996</v>
      </c>
      <c r="E95" s="19">
        <v>4.9241845333333334</v>
      </c>
      <c r="F95" s="19">
        <v>6.3773397333333328</v>
      </c>
      <c r="G95" s="19">
        <v>12.361887999999999</v>
      </c>
      <c r="H95" s="19">
        <v>4.5077909333333324</v>
      </c>
      <c r="I95" s="19">
        <v>5.1648613333333335</v>
      </c>
      <c r="J95" s="19">
        <v>9.4774474666666624</v>
      </c>
      <c r="K95" s="19"/>
      <c r="L95" s="23">
        <v>5.0782479999999994</v>
      </c>
      <c r="M95" s="19">
        <v>3.4353013333333333</v>
      </c>
      <c r="N95" s="19">
        <v>5.0215162666666666</v>
      </c>
      <c r="O95" s="19">
        <v>6.5554383999999981</v>
      </c>
      <c r="P95" s="17">
        <v>5.7690975999999985</v>
      </c>
      <c r="Q95" s="19">
        <v>10.796351999999999</v>
      </c>
      <c r="R95" s="19">
        <v>14.706943999999998</v>
      </c>
      <c r="S95" s="19">
        <v>4.6353290666666656</v>
      </c>
      <c r="T95" s="19">
        <v>9.2632960000000004</v>
      </c>
      <c r="U95" s="19">
        <v>21.34152533333333</v>
      </c>
      <c r="V95" s="20"/>
      <c r="W95" s="17" t="s">
        <v>6</v>
      </c>
      <c r="X95" s="19">
        <f>AVERAGE(F110:F114)</f>
        <v>8.9458581333333331</v>
      </c>
      <c r="Y95" s="19">
        <f>AVERAGE(F98:F104)</f>
        <v>9.7118911999999984</v>
      </c>
      <c r="Z95" s="19">
        <f>AVERAGE(F105:F109)</f>
        <v>8.7936785066666658</v>
      </c>
      <c r="AA95" s="19">
        <f>AVERAGE(F91:F97)</f>
        <v>7.5953397333333319</v>
      </c>
      <c r="AF95">
        <v>0</v>
      </c>
      <c r="AG95">
        <v>0</v>
      </c>
      <c r="AH95">
        <v>0</v>
      </c>
    </row>
    <row r="96" spans="1:34" x14ac:dyDescent="0.3">
      <c r="A96" s="17" t="s">
        <v>27</v>
      </c>
      <c r="B96" s="19">
        <v>8.3724778666666655</v>
      </c>
      <c r="C96" s="19">
        <v>3.7306527999999997</v>
      </c>
      <c r="D96" s="19">
        <v>3.5980261333333328</v>
      </c>
      <c r="E96" s="19">
        <v>3.0708757333333327</v>
      </c>
      <c r="F96" s="19">
        <v>6.2939743999999989</v>
      </c>
      <c r="G96" s="19">
        <v>9.4858922666666654</v>
      </c>
      <c r="H96" s="19">
        <v>2.6172383999999997</v>
      </c>
      <c r="I96" s="19">
        <v>2.8610549333333331</v>
      </c>
      <c r="J96" s="19">
        <v>5.3581173333333325</v>
      </c>
      <c r="K96" s="19"/>
      <c r="L96" s="23">
        <v>4.7617845333333335</v>
      </c>
      <c r="M96" s="19">
        <v>3.4652911999999993</v>
      </c>
      <c r="N96" s="19">
        <v>4.6496202666666662</v>
      </c>
      <c r="O96" s="19">
        <v>6.8624826666666658</v>
      </c>
      <c r="P96" s="17">
        <v>3.6504271999999998</v>
      </c>
      <c r="Q96" s="19">
        <v>18.890368000000002</v>
      </c>
      <c r="R96" s="19">
        <v>29.881599999999999</v>
      </c>
      <c r="S96" s="19">
        <v>2.1131488000000003</v>
      </c>
      <c r="T96" s="19">
        <v>11.367999999999999</v>
      </c>
      <c r="U96" s="19">
        <v>6.9896959999999995</v>
      </c>
      <c r="V96" s="20"/>
      <c r="W96" s="17" t="s">
        <v>7</v>
      </c>
      <c r="X96" s="19">
        <f>AVERAGE(G110:G114)</f>
        <v>14.12802048</v>
      </c>
      <c r="Y96" s="19">
        <f>AVERAGE(G98:G104)</f>
        <v>14.498515199999998</v>
      </c>
      <c r="Z96" s="19">
        <f>AVERAGE(G105:G109)</f>
        <v>11.275410346666668</v>
      </c>
      <c r="AA96" s="19">
        <f>AVERAGE(G91:G97)</f>
        <v>12.205365333333333</v>
      </c>
      <c r="AF96">
        <v>35</v>
      </c>
      <c r="AG96">
        <v>35</v>
      </c>
      <c r="AH96">
        <v>25</v>
      </c>
    </row>
    <row r="97" spans="1:27" x14ac:dyDescent="0.3">
      <c r="A97" s="17" t="s">
        <v>28</v>
      </c>
      <c r="B97" s="19">
        <v>7.6960277333333327</v>
      </c>
      <c r="C97" s="19"/>
      <c r="D97" s="19">
        <v>3.5598079999999994</v>
      </c>
      <c r="E97" s="19">
        <v>5.9143914666666664</v>
      </c>
      <c r="F97" s="19">
        <v>10.039567999999997</v>
      </c>
      <c r="G97" s="19">
        <v>12.199271466666669</v>
      </c>
      <c r="H97" s="19">
        <v>2.0512202666666663</v>
      </c>
      <c r="I97" s="19">
        <v>3.5294933333333325</v>
      </c>
      <c r="J97" s="19">
        <v>6.5692965333333326</v>
      </c>
      <c r="K97" s="19"/>
      <c r="L97" s="23">
        <v>4.6799349333333327</v>
      </c>
      <c r="M97" s="19">
        <v>4.0362895999999999</v>
      </c>
      <c r="N97" s="19">
        <v>5.6713328000000001</v>
      </c>
      <c r="O97" s="19">
        <v>9.2785615999999997</v>
      </c>
      <c r="P97" s="17">
        <v>3.2773402666666671</v>
      </c>
      <c r="Q97" s="19">
        <v>6.9788693333333311</v>
      </c>
      <c r="R97" s="19">
        <v>38.309077333333342</v>
      </c>
      <c r="S97" s="19">
        <v>3.0786709333333331</v>
      </c>
      <c r="T97" s="19">
        <v>11.017215999999998</v>
      </c>
      <c r="U97" s="19">
        <v>7.4249280000000004</v>
      </c>
      <c r="V97" s="20"/>
      <c r="W97" s="17" t="s">
        <v>8</v>
      </c>
      <c r="X97" s="19">
        <f>AVERAGE(H110:H114)</f>
        <v>4.4817636266666661</v>
      </c>
      <c r="Y97" s="19">
        <f>AVERAGE(H98:H104)</f>
        <v>4.3591872</v>
      </c>
      <c r="Z97" s="19">
        <f>AVERAGE(H105:H109)</f>
        <v>3.8226794666666661</v>
      </c>
      <c r="AA97" s="19">
        <f>AVERAGE(H91:H97)</f>
        <v>3.0899925333333331</v>
      </c>
    </row>
    <row r="98" spans="1:27" x14ac:dyDescent="0.3">
      <c r="A98" s="17" t="s">
        <v>29</v>
      </c>
      <c r="B98" s="19">
        <v>7.1248127999999999</v>
      </c>
      <c r="C98" s="19">
        <v>6.8977775999999986</v>
      </c>
      <c r="D98" s="19">
        <v>6.185599466666666</v>
      </c>
      <c r="E98" s="19">
        <v>7.0553055999999996</v>
      </c>
      <c r="F98" s="19">
        <v>10.7911552</v>
      </c>
      <c r="G98" s="19">
        <v>15.638903466666665</v>
      </c>
      <c r="H98" s="19">
        <v>4.3865322666666664</v>
      </c>
      <c r="I98" s="19">
        <v>5.7253578666666662</v>
      </c>
      <c r="J98" s="19">
        <v>9.3713461333333328</v>
      </c>
      <c r="K98" s="19"/>
      <c r="L98" s="23">
        <v>8.0195285333333342</v>
      </c>
      <c r="M98" s="19">
        <v>5.6060479999999995</v>
      </c>
      <c r="N98" s="19">
        <v>6.2661498666666668</v>
      </c>
      <c r="O98" s="19">
        <v>7.1620565333333319</v>
      </c>
      <c r="P98" s="17">
        <v>6.6128197333333318</v>
      </c>
      <c r="Q98" s="19">
        <v>28.636533333333329</v>
      </c>
      <c r="R98" s="19">
        <v>26.079274666666663</v>
      </c>
      <c r="S98" s="19">
        <v>4.5253301333333331</v>
      </c>
      <c r="T98" s="19">
        <v>26.079274666666663</v>
      </c>
      <c r="U98" s="19">
        <v>26.46253866666666</v>
      </c>
      <c r="V98" s="20"/>
      <c r="W98" s="17" t="s">
        <v>9</v>
      </c>
      <c r="X98" s="19">
        <f>AVERAGE(I110:I114)</f>
        <v>5.2553939199999995</v>
      </c>
      <c r="Y98" s="19">
        <f>AVERAGE(I98:I104)</f>
        <v>5.3975573333333324</v>
      </c>
      <c r="Z98" s="19">
        <f>AVERAGE(I105:I109)</f>
        <v>4.6228567466666659</v>
      </c>
      <c r="AA98" s="19">
        <f>AVERAGE(I91:I97)</f>
        <v>3.8010415999999991</v>
      </c>
    </row>
    <row r="99" spans="1:27" x14ac:dyDescent="0.3">
      <c r="A99" s="17" t="s">
        <v>30</v>
      </c>
      <c r="B99" s="19">
        <v>8.9138111999999996</v>
      </c>
      <c r="C99" s="19">
        <v>5.8978266666666661</v>
      </c>
      <c r="D99" s="19">
        <v>5.3293183999999982</v>
      </c>
      <c r="E99" s="19">
        <v>6.172499199999999</v>
      </c>
      <c r="F99" s="19">
        <v>12.215078399999998</v>
      </c>
      <c r="G99" s="19">
        <v>15.783331199999997</v>
      </c>
      <c r="H99" s="19">
        <v>3.7328181333333332</v>
      </c>
      <c r="I99" s="19">
        <v>6.0806890666666664</v>
      </c>
      <c r="J99" s="19">
        <v>5.7749439999999996</v>
      </c>
      <c r="K99" s="19"/>
      <c r="L99" s="23">
        <v>4.4851632000000006</v>
      </c>
      <c r="M99" s="19">
        <v>5.4308725333333321</v>
      </c>
      <c r="N99" s="19">
        <v>6.0920570666666665</v>
      </c>
      <c r="O99" s="19">
        <v>6.8696282666666661</v>
      </c>
      <c r="P99" s="17">
        <v>4.2783738666666666</v>
      </c>
      <c r="Q99" s="19">
        <v>18.130335999999996</v>
      </c>
      <c r="R99" s="19">
        <v>23.602133333333327</v>
      </c>
      <c r="S99" s="19">
        <v>3.7505738666666661</v>
      </c>
      <c r="T99" s="19">
        <v>23.602133333333327</v>
      </c>
      <c r="U99" s="19">
        <v>5.3981759999999994</v>
      </c>
      <c r="V99" s="20"/>
      <c r="W99" s="17" t="s">
        <v>10</v>
      </c>
      <c r="X99" s="19">
        <f>AVERAGE(J110:J114)</f>
        <v>8.0614060800000011</v>
      </c>
      <c r="Y99" s="19">
        <f>AVERAGE(J98:J104)</f>
        <v>6.9366144000000007</v>
      </c>
      <c r="Z99" s="19">
        <f>AVERAGE(J105:J109)</f>
        <v>6.0595121066666664</v>
      </c>
      <c r="AA99" s="19">
        <f>AVERAGE(J91:J97)</f>
        <v>7.0970501333333322</v>
      </c>
    </row>
    <row r="100" spans="1:27" x14ac:dyDescent="0.3">
      <c r="A100" s="17" t="s">
        <v>31</v>
      </c>
      <c r="B100" s="19">
        <v>7.9527280000000005</v>
      </c>
      <c r="C100" s="19">
        <v>6.1359050666666652</v>
      </c>
      <c r="D100" s="19">
        <v>4.812020266666666</v>
      </c>
      <c r="E100" s="19">
        <v>3.8719407999999991</v>
      </c>
      <c r="F100" s="19">
        <v>7.8608095999999996</v>
      </c>
      <c r="G100" s="19">
        <v>14.821057066666665</v>
      </c>
      <c r="H100" s="19">
        <v>3.4952810666666663</v>
      </c>
      <c r="I100" s="19">
        <v>4.0621653333333327</v>
      </c>
      <c r="J100" s="19">
        <v>9.8797663999999994</v>
      </c>
      <c r="K100" s="19"/>
      <c r="L100" s="23">
        <v>4.9731210666666659</v>
      </c>
      <c r="M100" s="19">
        <v>5.1526272000000004</v>
      </c>
      <c r="N100" s="19">
        <v>5.5194346666666672</v>
      </c>
      <c r="O100" s="19">
        <v>5.1180901333333324</v>
      </c>
      <c r="P100" s="17">
        <v>5.0761909333333328</v>
      </c>
      <c r="Q100" s="19">
        <v>8.262912</v>
      </c>
      <c r="R100" s="19">
        <v>25.992661333333331</v>
      </c>
      <c r="S100" s="19">
        <v>3.7408298666666657</v>
      </c>
      <c r="T100" s="19">
        <v>25.992661333333331</v>
      </c>
      <c r="U100" s="19">
        <v>4.3501546666666657</v>
      </c>
      <c r="V100" s="20"/>
      <c r="W100" s="17" t="s">
        <v>11</v>
      </c>
      <c r="X100" s="19"/>
      <c r="Y100" s="19"/>
      <c r="Z100" s="19"/>
      <c r="AA100" s="19"/>
    </row>
    <row r="101" spans="1:27" x14ac:dyDescent="0.3">
      <c r="A101" s="17" t="s">
        <v>32</v>
      </c>
      <c r="B101" s="19">
        <v>7.2038474666666676</v>
      </c>
      <c r="C101" s="19">
        <v>8.1609247999999983</v>
      </c>
      <c r="D101" s="19">
        <v>5.3108047999999997</v>
      </c>
      <c r="E101" s="19">
        <v>6.4248687999999996</v>
      </c>
      <c r="F101" s="19">
        <v>9.4291605333333326</v>
      </c>
      <c r="G101" s="19">
        <v>13.523372799999999</v>
      </c>
      <c r="H101" s="19">
        <v>4.6385770666666666</v>
      </c>
      <c r="I101" s="19">
        <v>5.6400437333333331</v>
      </c>
      <c r="J101" s="19">
        <v>5.8184671999999988</v>
      </c>
      <c r="K101" s="19"/>
      <c r="L101" s="23">
        <v>5.4693072000000003</v>
      </c>
      <c r="M101" s="19">
        <v>4.567554133333334</v>
      </c>
      <c r="N101" s="19">
        <v>5.3324581333333319</v>
      </c>
      <c r="O101" s="19">
        <v>7.3772906666666653</v>
      </c>
      <c r="P101" s="17">
        <v>6.7257418666666648</v>
      </c>
      <c r="Q101" s="19"/>
      <c r="R101" s="19">
        <v>6.5609599999999997</v>
      </c>
      <c r="S101" s="19">
        <v>5.3310506666666662</v>
      </c>
      <c r="T101" s="19">
        <v>6.5609599999999997</v>
      </c>
      <c r="U101" s="19">
        <v>13.266997333333331</v>
      </c>
      <c r="V101" s="20"/>
      <c r="W101" s="17" t="s">
        <v>12</v>
      </c>
      <c r="X101" s="19">
        <f>AVERAGE(L110:L114)</f>
        <v>5.8607778133333337</v>
      </c>
      <c r="Y101" s="19">
        <f>AVERAGE(L98:L104)</f>
        <v>6.4082266666666658</v>
      </c>
      <c r="Z101" s="19">
        <f>AVERAGE(L105:L109)</f>
        <v>4.4645708799999992</v>
      </c>
      <c r="AA101" s="19">
        <f>AVERAGE(L91:L97)</f>
        <v>5.0982463999999998</v>
      </c>
    </row>
    <row r="102" spans="1:27" x14ac:dyDescent="0.3">
      <c r="A102" s="17" t="s">
        <v>33</v>
      </c>
      <c r="B102" s="19">
        <v>7.4371621333333335</v>
      </c>
      <c r="C102" s="19">
        <v>8.786597866666666</v>
      </c>
      <c r="D102" s="19">
        <v>5.2075184000000005</v>
      </c>
      <c r="E102" s="19">
        <v>7.7949834666666655</v>
      </c>
      <c r="F102" s="19">
        <v>8.3287381333333315</v>
      </c>
      <c r="G102" s="19">
        <v>13.821106133333332</v>
      </c>
      <c r="H102" s="19">
        <v>5.3308341333333331</v>
      </c>
      <c r="I102" s="19">
        <v>6.1426175999999986</v>
      </c>
      <c r="J102" s="19">
        <v>6.7310469333333325</v>
      </c>
      <c r="K102" s="19"/>
      <c r="L102" s="23">
        <v>8.2124597333333345</v>
      </c>
      <c r="M102" s="19">
        <v>10.014450133333332</v>
      </c>
      <c r="N102" s="19">
        <v>5.7225429333333331</v>
      </c>
      <c r="O102" s="19">
        <v>7.0779333333333332</v>
      </c>
      <c r="P102" s="17">
        <v>5.9647354666666663</v>
      </c>
      <c r="Q102" s="19">
        <v>3.6009493333333333</v>
      </c>
      <c r="R102" s="19">
        <v>35.693354666666657</v>
      </c>
      <c r="S102" s="19">
        <v>5.6881141333333334</v>
      </c>
      <c r="T102" s="19">
        <v>35.693354666666657</v>
      </c>
      <c r="U102" s="19">
        <v>8.5812159999999995</v>
      </c>
      <c r="V102" s="20"/>
      <c r="W102" s="17" t="s">
        <v>13</v>
      </c>
      <c r="X102" s="19">
        <f>AVERAGE(M110:M114)</f>
        <v>6.9815543466666652</v>
      </c>
      <c r="Y102" s="19">
        <f>AVERAGE(M98:M104)</f>
        <v>6.1308629333333329</v>
      </c>
      <c r="Z102" s="19">
        <f>AVERAGE(M105:M109)</f>
        <v>4.7736938666666662</v>
      </c>
      <c r="AA102" s="19">
        <f>AVERAGE(M91:M97)</f>
        <v>4.1798872888888887</v>
      </c>
    </row>
    <row r="103" spans="1:27" x14ac:dyDescent="0.3">
      <c r="A103" s="17" t="s">
        <v>34</v>
      </c>
      <c r="B103" s="19">
        <v>7.7535173333333338</v>
      </c>
      <c r="C103" s="19">
        <v>7.0603941333333315</v>
      </c>
      <c r="D103" s="19">
        <v>4.9729045333333328</v>
      </c>
      <c r="E103" s="19">
        <v>6.8184181333333322</v>
      </c>
      <c r="F103" s="19">
        <v>8.2460223999999975</v>
      </c>
      <c r="G103" s="19">
        <v>13.987620266666665</v>
      </c>
      <c r="H103" s="19">
        <v>3.9495679999999997</v>
      </c>
      <c r="I103" s="19">
        <v>5.3077733333333335</v>
      </c>
      <c r="J103" s="19">
        <v>5.0593013333333339</v>
      </c>
      <c r="K103" s="19"/>
      <c r="L103" s="23">
        <v>7.6111466666666665</v>
      </c>
      <c r="M103" s="19">
        <v>6.0691045333333342</v>
      </c>
      <c r="N103" s="19">
        <v>2.1114165333333332</v>
      </c>
      <c r="O103" s="19">
        <v>8.869530133333333</v>
      </c>
      <c r="P103" s="17">
        <v>6.6009104000000001</v>
      </c>
      <c r="Q103" s="19"/>
      <c r="R103" s="19">
        <v>20.358463999999998</v>
      </c>
      <c r="S103" s="19">
        <v>9.7779957333333325</v>
      </c>
      <c r="T103" s="19">
        <v>20.358463999999998</v>
      </c>
      <c r="U103" s="19">
        <v>9.6703786666666662</v>
      </c>
      <c r="V103" s="20"/>
      <c r="W103" s="17" t="s">
        <v>14</v>
      </c>
      <c r="X103" s="19">
        <f>AVERAGE(N110:N114)</f>
        <v>6.7412456533333343</v>
      </c>
      <c r="Y103" s="19">
        <f>AVERAGE(N98:N104)</f>
        <v>5.5786719999999992</v>
      </c>
      <c r="Z103" s="19">
        <f>AVERAGE(N105:N109)</f>
        <v>5.6348036266666659</v>
      </c>
      <c r="AA103" s="19">
        <f>AVERAGE(N91:N97)</f>
        <v>5.162402133333333</v>
      </c>
    </row>
    <row r="104" spans="1:27" x14ac:dyDescent="0.3">
      <c r="A104" s="17" t="s">
        <v>35</v>
      </c>
      <c r="B104" s="19">
        <v>8.4321327999999998</v>
      </c>
      <c r="C104" s="19">
        <v>7.2013573333333332</v>
      </c>
      <c r="D104" s="19">
        <v>7.112795199999999</v>
      </c>
      <c r="E104" s="19">
        <v>6.8658389333333325</v>
      </c>
      <c r="F104" s="19">
        <v>11.112274133333331</v>
      </c>
      <c r="G104" s="19">
        <v>13.914215466666667</v>
      </c>
      <c r="H104" s="19">
        <v>4.9806997333333332</v>
      </c>
      <c r="I104" s="19">
        <v>4.8242544000000001</v>
      </c>
      <c r="J104" s="19">
        <v>5.9214288000000002</v>
      </c>
      <c r="K104" s="19"/>
      <c r="L104" s="23">
        <v>6.0868602666666654</v>
      </c>
      <c r="M104" s="19">
        <v>6.0753840000000006</v>
      </c>
      <c r="N104" s="19">
        <v>8.0066447999999983</v>
      </c>
      <c r="O104" s="19">
        <v>8.4106959999999997</v>
      </c>
      <c r="P104" s="17">
        <v>7.132932799999999</v>
      </c>
      <c r="Q104" s="19">
        <v>16.242165333333332</v>
      </c>
      <c r="R104" s="19">
        <v>15.59906133333333</v>
      </c>
      <c r="S104" s="19">
        <v>5.0090655999999996</v>
      </c>
      <c r="T104" s="19">
        <v>15.59906133333333</v>
      </c>
      <c r="U104" s="19">
        <v>24.762751999999999</v>
      </c>
      <c r="V104" s="20"/>
      <c r="W104" s="17" t="s">
        <v>15</v>
      </c>
      <c r="X104" s="19">
        <f>AVERAGE(O110:O114)</f>
        <v>6.9837413333333327</v>
      </c>
      <c r="Y104" s="19">
        <f>AVERAGE(O98:O104)</f>
        <v>7.2693178666666665</v>
      </c>
      <c r="Z104" s="19">
        <f>AVERAGE(O105:O109)</f>
        <v>6.9933121066666661</v>
      </c>
      <c r="AA104" s="19">
        <f>AVERAGE(O91:O97)</f>
        <v>7.0109935999999982</v>
      </c>
    </row>
    <row r="105" spans="1:27" x14ac:dyDescent="0.3">
      <c r="A105" s="17" t="s">
        <v>36</v>
      </c>
      <c r="B105" s="19">
        <v>6.2896437333333335</v>
      </c>
      <c r="C105" s="19">
        <v>4.3917290666666666</v>
      </c>
      <c r="D105" s="19">
        <v>3.8898047999999998</v>
      </c>
      <c r="E105" s="19">
        <v>3.5493061333333329</v>
      </c>
      <c r="F105" s="19">
        <v>8.9549525333333335</v>
      </c>
      <c r="G105" s="19">
        <v>8.984834133333333</v>
      </c>
      <c r="H105" s="19">
        <v>3.013277866666666</v>
      </c>
      <c r="I105" s="19">
        <v>5.0950293333333327</v>
      </c>
      <c r="J105" s="19">
        <v>5.8379551999999988</v>
      </c>
      <c r="K105" s="19"/>
      <c r="L105" s="23">
        <v>3.7097573333333327</v>
      </c>
      <c r="M105" s="19">
        <v>6.5334602666666663</v>
      </c>
      <c r="N105" s="19">
        <v>5.5616586666666672</v>
      </c>
      <c r="O105" s="19">
        <v>5.0799802666666656</v>
      </c>
      <c r="P105" s="17">
        <v>5.2099002666666658</v>
      </c>
      <c r="Q105" s="19">
        <v>17.134282666666664</v>
      </c>
      <c r="R105" s="19">
        <v>7.8991359999999986</v>
      </c>
      <c r="S105" s="19">
        <v>5.4438645333333326</v>
      </c>
      <c r="T105" s="19">
        <v>33.562666666666658</v>
      </c>
      <c r="U105" s="19">
        <v>5.9979733333333325</v>
      </c>
      <c r="V105" s="20"/>
      <c r="W105" s="17" t="s">
        <v>16</v>
      </c>
      <c r="X105" s="19">
        <f>AVERAGE(P110:P114)</f>
        <v>4.9646762666666664</v>
      </c>
      <c r="Y105" s="19">
        <f>AVERAGE(P99:P104)</f>
        <v>5.9631475555555555</v>
      </c>
      <c r="Z105" s="19">
        <f>AVERAGE(P105:P109)</f>
        <v>4.6564681333333322</v>
      </c>
      <c r="AA105" s="19">
        <f>AVERAGE(P91:P97)</f>
        <v>4.9652949333333325</v>
      </c>
    </row>
    <row r="106" spans="1:27" x14ac:dyDescent="0.3">
      <c r="A106" s="17" t="s">
        <v>37</v>
      </c>
      <c r="B106" s="19">
        <v>9.1137797333333328</v>
      </c>
      <c r="C106" s="19">
        <v>6.1381786666666667</v>
      </c>
      <c r="D106" s="19">
        <v>4.5870421333333322</v>
      </c>
      <c r="E106" s="19">
        <v>6.8036938666666664</v>
      </c>
      <c r="F106" s="19">
        <v>8.0206111999999994</v>
      </c>
      <c r="G106" s="19">
        <v>13.761559466666668</v>
      </c>
      <c r="H106" s="19">
        <v>5.6859488000000002</v>
      </c>
      <c r="I106" s="19">
        <v>7.0523823999999999</v>
      </c>
      <c r="J106" s="19">
        <v>6.9237615999999989</v>
      </c>
      <c r="K106" s="19"/>
      <c r="L106" s="23">
        <v>4.531068266666666</v>
      </c>
      <c r="M106" s="19">
        <v>6.5880266666666669</v>
      </c>
      <c r="N106" s="19">
        <v>6.554788799999999</v>
      </c>
      <c r="O106" s="19">
        <v>6.720653333333332</v>
      </c>
      <c r="P106" s="17">
        <v>5.3075567999999995</v>
      </c>
      <c r="Q106" s="19">
        <v>11.23374933333333</v>
      </c>
      <c r="R106" s="19">
        <v>6.0369493333333315</v>
      </c>
      <c r="S106" s="19">
        <v>5.3957941333333315</v>
      </c>
      <c r="T106" s="19">
        <v>10.532181333333332</v>
      </c>
      <c r="U106" s="19">
        <v>17.071487999999999</v>
      </c>
      <c r="V106" s="20"/>
      <c r="W106" s="17" t="s">
        <v>17</v>
      </c>
      <c r="X106" s="19"/>
      <c r="Y106" s="19"/>
      <c r="Z106" s="19"/>
      <c r="AA106" s="19"/>
    </row>
    <row r="107" spans="1:27" x14ac:dyDescent="0.3">
      <c r="A107" s="17" t="s">
        <v>38</v>
      </c>
      <c r="B107" s="19">
        <v>7.7894618666666657</v>
      </c>
      <c r="C107" s="19">
        <v>5.329968</v>
      </c>
      <c r="D107" s="19">
        <v>4.150077866666666</v>
      </c>
      <c r="E107" s="19">
        <v>3.8095791999999999</v>
      </c>
      <c r="F107" s="19">
        <v>7.3164448000000002</v>
      </c>
      <c r="G107" s="19">
        <v>11.599257600000001</v>
      </c>
      <c r="H107" s="19">
        <v>2.5284597333333338</v>
      </c>
      <c r="I107" s="19">
        <v>4.2032368</v>
      </c>
      <c r="J107" s="19">
        <v>5.1092122666666668</v>
      </c>
      <c r="K107" s="19"/>
      <c r="L107" s="23">
        <v>4.5640895999999991</v>
      </c>
      <c r="M107" s="19">
        <v>3.0710922666666658</v>
      </c>
      <c r="N107" s="19">
        <v>5.7673653333333332</v>
      </c>
      <c r="O107" s="19">
        <v>7.1260037333333335</v>
      </c>
      <c r="P107" s="17">
        <v>3.5085978666666664</v>
      </c>
      <c r="Q107" s="19">
        <v>9.8251999999999988</v>
      </c>
      <c r="R107" s="19">
        <v>23.922602666666663</v>
      </c>
      <c r="S107" s="19">
        <v>1.4102815999999996</v>
      </c>
      <c r="T107" s="19">
        <v>15.044736000000004</v>
      </c>
      <c r="U107" s="19">
        <v>5.0603839999999991</v>
      </c>
      <c r="V107" s="20"/>
      <c r="W107" s="17" t="s">
        <v>18</v>
      </c>
      <c r="X107" s="19"/>
      <c r="Y107" s="19"/>
      <c r="Z107" s="19"/>
      <c r="AA107" s="19"/>
    </row>
    <row r="108" spans="1:27" x14ac:dyDescent="0.3">
      <c r="A108" s="17" t="s">
        <v>39</v>
      </c>
      <c r="B108" s="19">
        <v>9.2270266666666654</v>
      </c>
      <c r="C108" s="19">
        <v>0.92665439999999999</v>
      </c>
      <c r="D108" s="19">
        <v>3.3000762666666668</v>
      </c>
      <c r="E108" s="19">
        <v>3.7000133333333327</v>
      </c>
      <c r="F108" s="19">
        <v>11.337252266666665</v>
      </c>
      <c r="G108" s="19">
        <v>10.1019296</v>
      </c>
      <c r="H108" s="19">
        <v>4.2864938666666665</v>
      </c>
      <c r="I108" s="19">
        <v>3.4586869333333334</v>
      </c>
      <c r="J108" s="19">
        <v>5.0625493333333331</v>
      </c>
      <c r="K108" s="19"/>
      <c r="L108" s="23">
        <v>4.2816218666666659</v>
      </c>
      <c r="M108" s="19">
        <v>3.3833333333333324</v>
      </c>
      <c r="N108" s="19">
        <v>4.666942933333333</v>
      </c>
      <c r="O108" s="19">
        <v>8.227725333333332</v>
      </c>
      <c r="P108" s="17"/>
      <c r="Q108" s="19">
        <v>12.167007999999997</v>
      </c>
      <c r="R108" s="19">
        <v>35.580757333333331</v>
      </c>
      <c r="S108" s="19">
        <v>3.8893717333333324</v>
      </c>
      <c r="T108" s="19">
        <v>7.0503253333333333</v>
      </c>
      <c r="U108" s="19">
        <v>11.357173333333334</v>
      </c>
      <c r="V108" s="20"/>
      <c r="W108" s="17" t="s">
        <v>19</v>
      </c>
      <c r="X108" s="19">
        <f>AVERAGE(S110:S114)</f>
        <v>5.0201087999999991</v>
      </c>
      <c r="Y108" s="19">
        <f>AVERAGE(S98:S104)</f>
        <v>5.4032799999999996</v>
      </c>
      <c r="Z108" s="19">
        <f>AVERAGE(S105:S109)</f>
        <v>3.9273083733333332</v>
      </c>
      <c r="AA108" s="19">
        <f>AVERAGE(S91:S97)</f>
        <v>2.6518476444444441</v>
      </c>
    </row>
    <row r="109" spans="1:27" x14ac:dyDescent="0.3">
      <c r="A109" s="17" t="s">
        <v>40</v>
      </c>
      <c r="B109" s="19">
        <v>9.427536533333333</v>
      </c>
      <c r="C109" s="19">
        <v>4.8172170666666663</v>
      </c>
      <c r="D109" s="19">
        <v>4.6263429333333326</v>
      </c>
      <c r="E109" s="19">
        <v>7.2737877333333332</v>
      </c>
      <c r="F109" s="19">
        <v>8.3391317333333319</v>
      </c>
      <c r="G109" s="19">
        <v>11.929470933333333</v>
      </c>
      <c r="H109" s="19">
        <v>3.5992170666666663</v>
      </c>
      <c r="I109" s="19">
        <v>3.3049482666666665</v>
      </c>
      <c r="J109" s="19">
        <v>7.3640821333333326</v>
      </c>
      <c r="K109" s="19"/>
      <c r="L109" s="23">
        <v>5.236317333333333</v>
      </c>
      <c r="M109" s="19">
        <v>4.2925568000000007</v>
      </c>
      <c r="N109" s="19">
        <v>5.6232623999999989</v>
      </c>
      <c r="O109" s="19">
        <v>7.8121978666666658</v>
      </c>
      <c r="P109" s="17">
        <v>4.5998175999999997</v>
      </c>
      <c r="Q109" s="19">
        <v>15.269930666666664</v>
      </c>
      <c r="R109" s="19">
        <v>11.562879999999998</v>
      </c>
      <c r="S109" s="19">
        <v>3.4972298666666672</v>
      </c>
      <c r="T109" s="19">
        <v>25.169834666666667</v>
      </c>
      <c r="U109" s="19">
        <v>26.770015999999998</v>
      </c>
      <c r="V109" s="20"/>
      <c r="W109" s="17" t="s">
        <v>20</v>
      </c>
      <c r="X109" s="19"/>
      <c r="Y109" s="19"/>
      <c r="Z109" s="19"/>
      <c r="AA109" s="19"/>
    </row>
    <row r="110" spans="1:27" x14ac:dyDescent="0.3">
      <c r="A110" s="17" t="s">
        <v>41</v>
      </c>
      <c r="B110" s="19">
        <v>9.457526399999999</v>
      </c>
      <c r="C110" s="19">
        <v>5.9729637333333327</v>
      </c>
      <c r="D110" s="19">
        <v>4.3968175999999994</v>
      </c>
      <c r="E110" s="19">
        <v>5.5249562666666661</v>
      </c>
      <c r="F110" s="19">
        <v>8.7596394666666679</v>
      </c>
      <c r="G110" s="19">
        <v>12.259467733333333</v>
      </c>
      <c r="H110" s="19">
        <v>3.4108330666666662</v>
      </c>
      <c r="I110" s="19">
        <v>5.0236815999999997</v>
      </c>
      <c r="J110" s="19">
        <v>7.7109685333333324</v>
      </c>
      <c r="K110" s="19"/>
      <c r="L110" s="23">
        <v>6.207685866666667</v>
      </c>
      <c r="M110" s="19">
        <v>8.6945711999999986</v>
      </c>
      <c r="N110" s="19">
        <v>5.9450309333333351</v>
      </c>
      <c r="O110" s="19">
        <v>7.0637503999999991</v>
      </c>
      <c r="P110" s="17">
        <v>5.0529135999999992</v>
      </c>
      <c r="Q110" s="19">
        <v>10.007088</v>
      </c>
      <c r="R110" s="19">
        <v>19.262805333333333</v>
      </c>
      <c r="S110" s="19">
        <v>4.5656053333333322</v>
      </c>
      <c r="T110" s="19">
        <v>36.897280000000002</v>
      </c>
      <c r="U110" s="19">
        <v>31.414655999999997</v>
      </c>
      <c r="V110" s="20"/>
      <c r="W110" s="17" t="s">
        <v>21</v>
      </c>
      <c r="X110" s="19"/>
      <c r="Y110" s="19"/>
      <c r="Z110" s="19"/>
      <c r="AA110" s="19"/>
    </row>
    <row r="111" spans="1:27" x14ac:dyDescent="0.3">
      <c r="A111" s="17" t="s">
        <v>42</v>
      </c>
      <c r="B111" s="19">
        <v>8.9484565333333332</v>
      </c>
      <c r="C111" s="19">
        <v>4.0661711999999994</v>
      </c>
      <c r="D111" s="19">
        <v>6.3310015999999996</v>
      </c>
      <c r="E111" s="19">
        <v>5.3188165333333339</v>
      </c>
      <c r="F111" s="19">
        <v>9.6307530666666654</v>
      </c>
      <c r="G111" s="19">
        <v>14.159547733333332</v>
      </c>
      <c r="H111" s="19">
        <v>3.8891551999999994</v>
      </c>
      <c r="I111" s="19">
        <v>6.7049546666666648</v>
      </c>
      <c r="J111" s="19">
        <v>6.4346128000000009</v>
      </c>
      <c r="K111" s="19"/>
      <c r="L111" s="23">
        <v>5.7034880000000001</v>
      </c>
      <c r="M111" s="19">
        <v>6.8067253333333326</v>
      </c>
      <c r="N111" s="19">
        <v>5.7070607999999989</v>
      </c>
      <c r="O111" s="19">
        <v>7.0336522666666665</v>
      </c>
      <c r="P111" s="17">
        <v>5.3272613333333334</v>
      </c>
      <c r="Q111" s="19"/>
      <c r="R111" s="19">
        <v>20.527359999999994</v>
      </c>
      <c r="S111" s="19">
        <v>3.5994336000000002</v>
      </c>
      <c r="T111" s="19">
        <v>6.8424533333333315</v>
      </c>
      <c r="U111" s="19">
        <v>5.5865600000000004</v>
      </c>
      <c r="V111" s="20"/>
      <c r="W111" s="18" t="s">
        <v>60</v>
      </c>
      <c r="X111" s="21" t="s">
        <v>61</v>
      </c>
      <c r="Y111" s="21" t="s">
        <v>61</v>
      </c>
      <c r="Z111" s="21" t="s">
        <v>61</v>
      </c>
      <c r="AA111" s="21" t="s">
        <v>61</v>
      </c>
    </row>
    <row r="112" spans="1:27" x14ac:dyDescent="0.3">
      <c r="A112" s="17" t="s">
        <v>43</v>
      </c>
      <c r="B112" s="19">
        <v>8.8845791999999992</v>
      </c>
      <c r="C112" s="19">
        <v>7.5384997333333335</v>
      </c>
      <c r="D112" s="19">
        <v>7.2378431999999995</v>
      </c>
      <c r="E112" s="19">
        <v>7.7584975999999992</v>
      </c>
      <c r="F112" s="19">
        <v>9.2444575999999987</v>
      </c>
      <c r="G112" s="19">
        <v>17.82394133333333</v>
      </c>
      <c r="H112" s="19">
        <v>6.7807413333333315</v>
      </c>
      <c r="I112" s="19">
        <v>6.0158373333333319</v>
      </c>
      <c r="J112" s="19">
        <v>10.187460266666669</v>
      </c>
      <c r="K112" s="19"/>
      <c r="L112" s="23">
        <v>7.301395733333333</v>
      </c>
      <c r="M112" s="19">
        <v>8.4674277333333325</v>
      </c>
      <c r="N112" s="19">
        <v>8.8938901333333327</v>
      </c>
      <c r="O112" s="19">
        <v>7.514789333333332</v>
      </c>
      <c r="P112" s="17">
        <v>6.6848170666666658</v>
      </c>
      <c r="Q112" s="19">
        <v>10.296159999999999</v>
      </c>
      <c r="R112" s="19">
        <v>12.480981333333331</v>
      </c>
      <c r="S112" s="19">
        <v>4.810937599999999</v>
      </c>
      <c r="T112" s="19">
        <v>17.266368</v>
      </c>
      <c r="U112" s="19"/>
      <c r="V112" s="20"/>
      <c r="W112" s="17" t="s">
        <v>2</v>
      </c>
      <c r="X112" s="19">
        <f>(STDEVA(B110:B114))/(SQRT(COUNT(B110:B114)))</f>
        <v>0.74136977760574896</v>
      </c>
      <c r="Y112" s="19">
        <f>(STDEVA(B98:B104))/(SQRT(COUNT(B98:B104)))</f>
        <v>0.24889234564177268</v>
      </c>
      <c r="Z112" s="19">
        <f>(STDEVA(B105:B109))/(SQRT(COUNT(B105:B109)))</f>
        <v>0.5946003673454523</v>
      </c>
      <c r="AA112" s="19">
        <f>(STDEVA(B91:B97))/(SQRT(COUNT(B91:B97)))</f>
        <v>0.13199547506031029</v>
      </c>
    </row>
    <row r="113" spans="1:40" x14ac:dyDescent="0.3">
      <c r="A113" s="17" t="s">
        <v>44</v>
      </c>
      <c r="B113" s="19">
        <v>5.6514117333333322</v>
      </c>
      <c r="C113" s="19">
        <v>5.524090133333333</v>
      </c>
      <c r="D113" s="19">
        <v>6.0895669333333329</v>
      </c>
      <c r="E113" s="19">
        <v>4.7476015999999985</v>
      </c>
      <c r="F113" s="19">
        <v>9.2654613333333309</v>
      </c>
      <c r="G113" s="19">
        <v>15.377114666666669</v>
      </c>
      <c r="H113" s="19">
        <v>5.1186314666666668</v>
      </c>
      <c r="I113" s="19">
        <v>4.9257002666666656</v>
      </c>
      <c r="J113" s="19">
        <v>9.9547952000000013</v>
      </c>
      <c r="K113" s="19"/>
      <c r="L113" s="23">
        <v>5.3804202666666647</v>
      </c>
      <c r="M113" s="19">
        <v>6.8686538666666657</v>
      </c>
      <c r="N113" s="19">
        <v>7.8957797333333328</v>
      </c>
      <c r="O113" s="19">
        <v>6.7229269333333335</v>
      </c>
      <c r="P113" s="17">
        <v>4.9163893333333322</v>
      </c>
      <c r="Q113" s="19"/>
      <c r="R113" s="19"/>
      <c r="S113" s="19">
        <v>8.8330442666666649</v>
      </c>
      <c r="T113" s="19">
        <v>5.0322346666666649</v>
      </c>
      <c r="U113" s="19"/>
      <c r="V113" s="20"/>
      <c r="W113" s="17" t="s">
        <v>3</v>
      </c>
      <c r="X113" s="19">
        <f>(STDEVA(C110:C114))/(SQRT(COUNT(C110:C114)))</f>
        <v>0.64519174942623292</v>
      </c>
      <c r="Y113" s="19">
        <f>(STDEVA(C98:C104))/(SQRT(COUNT(C98:C104)))</f>
        <v>0.38943957500046772</v>
      </c>
      <c r="Z113" s="19">
        <f>(STDEVA(C105:C109))/(SQRT(COUNT(C105:C109)))</f>
        <v>0.89702203005480941</v>
      </c>
      <c r="AA113" s="19">
        <f>(STDEVA(C91:C97))/(SQRT(COUNT(C91:C97)))</f>
        <v>0.507998366255351</v>
      </c>
    </row>
    <row r="114" spans="1:40" x14ac:dyDescent="0.3">
      <c r="A114" s="17" t="s">
        <v>45</v>
      </c>
      <c r="B114" s="19">
        <v>6.6975925333333315</v>
      </c>
      <c r="C114" s="19">
        <v>4.119654933333333</v>
      </c>
      <c r="D114" s="19">
        <v>4.571559999999999</v>
      </c>
      <c r="E114" s="19">
        <v>6.1195568000000007</v>
      </c>
      <c r="F114" s="19">
        <v>7.8289791999999991</v>
      </c>
      <c r="G114" s="19">
        <v>11.020030933333334</v>
      </c>
      <c r="H114" s="19">
        <v>3.209457066666666</v>
      </c>
      <c r="I114" s="19">
        <v>3.6067957333333323</v>
      </c>
      <c r="J114" s="19">
        <v>6.0191935999999995</v>
      </c>
      <c r="K114" s="19"/>
      <c r="L114" s="23">
        <v>4.7108992000000001</v>
      </c>
      <c r="M114" s="19">
        <v>4.0703936000000001</v>
      </c>
      <c r="N114" s="19">
        <v>5.2644666666666673</v>
      </c>
      <c r="O114" s="19">
        <v>6.583587733333335</v>
      </c>
      <c r="P114" s="17">
        <v>2.8420000000000005</v>
      </c>
      <c r="Q114" s="19">
        <v>10.125098666666666</v>
      </c>
      <c r="R114" s="19">
        <v>13.05696</v>
      </c>
      <c r="S114" s="19">
        <v>3.291523199999999</v>
      </c>
      <c r="T114" s="19">
        <v>14.628991999999997</v>
      </c>
      <c r="U114" s="19">
        <v>2.023504</v>
      </c>
      <c r="V114" s="20"/>
      <c r="W114" s="17" t="s">
        <v>4</v>
      </c>
      <c r="X114" s="19">
        <f>(STDEVA(D110:D114))/(SQRT(COUNT(D110:D114)))</f>
        <v>0.54237133113743419</v>
      </c>
      <c r="Y114" s="19">
        <f>(STDEVA(D98:D104))/(SQRT(COUNT(D98:D104)))</f>
        <v>0.30652587699921663</v>
      </c>
      <c r="Z114" s="19">
        <f>(STDEVA(D105:D109))/(SQRT(COUNT(D105:D109)))</f>
        <v>0.24497403950495272</v>
      </c>
      <c r="AA114" s="19">
        <f>(STDEVA(D91:D97))/(SQRT(COUNT(D91:D97)))</f>
        <v>0.153242598461684</v>
      </c>
    </row>
    <row r="115" spans="1:40" x14ac:dyDescent="0.3">
      <c r="A115" s="17"/>
      <c r="B115" s="17"/>
      <c r="C115" s="17"/>
      <c r="D115" s="17"/>
      <c r="E115" s="17"/>
      <c r="F115" s="17"/>
      <c r="G115" s="17"/>
      <c r="H115" s="17"/>
      <c r="I115" s="17"/>
      <c r="J115" s="17"/>
      <c r="K115" s="17"/>
      <c r="L115" s="17"/>
      <c r="M115" s="17"/>
      <c r="N115" s="17"/>
      <c r="O115" s="17"/>
      <c r="P115" s="17"/>
      <c r="Q115" s="17"/>
      <c r="R115" s="17"/>
      <c r="S115" s="17"/>
      <c r="T115" s="17"/>
      <c r="U115" s="17"/>
      <c r="V115" s="20"/>
      <c r="W115" s="17" t="s">
        <v>5</v>
      </c>
      <c r="X115" s="19">
        <f>(STDEVA(E110:E114))/(SQRT(COUNT(E110:E114)))</f>
        <v>0.51519344396740585</v>
      </c>
      <c r="Y115" s="19">
        <f>(STDEVA(E98:E104))/(SQRT(COUNT(E98:E104)))</f>
        <v>0.46815254044222859</v>
      </c>
      <c r="Z115" s="19">
        <f>(STDEVA(E105:E109))/(SQRT(COUNT(E105:E109)))</f>
        <v>0.82556895577682943</v>
      </c>
      <c r="AA115" s="19">
        <f>(STDEVA(E91:E97))/(SQRT(COUNT(E91:E97)))</f>
        <v>0.47220583747482875</v>
      </c>
      <c r="AF115" t="s">
        <v>93</v>
      </c>
      <c r="AN115" t="s">
        <v>94</v>
      </c>
    </row>
    <row r="116" spans="1:40" x14ac:dyDescent="0.3">
      <c r="A116" s="17"/>
      <c r="B116" s="17"/>
      <c r="C116" s="17"/>
      <c r="D116" s="17"/>
      <c r="E116" s="17"/>
      <c r="F116" s="17"/>
      <c r="G116" s="17"/>
      <c r="H116" s="17"/>
      <c r="I116" s="17"/>
      <c r="J116" s="17"/>
      <c r="K116" s="17"/>
      <c r="L116" s="17"/>
      <c r="M116" s="17"/>
      <c r="N116" s="17"/>
      <c r="O116" s="17"/>
      <c r="P116" s="17"/>
      <c r="Q116" s="17"/>
      <c r="R116" s="17"/>
      <c r="S116" s="17"/>
      <c r="T116" s="17"/>
      <c r="U116" s="17"/>
      <c r="V116" s="20"/>
      <c r="W116" s="17" t="s">
        <v>6</v>
      </c>
      <c r="X116" s="19">
        <f>(STDEVA(F110:F114))/(SQRT(COUNT(F110:F114)))</f>
        <v>0.31164762634973187</v>
      </c>
      <c r="Y116" s="19">
        <f>(STDEVA(F98:F104))/(SQRT(COUNT(F98:F104)))</f>
        <v>0.63546295018233323</v>
      </c>
      <c r="Z116" s="19">
        <f>(STDEVA(F105:F109))/(SQRT(COUNT(F105:F109)))</f>
        <v>0.6885579873233092</v>
      </c>
      <c r="AA116" s="19">
        <f>(STDEVA(F91:F97))/(SQRT(COUNT(F91:F97)))</f>
        <v>0.75924957145182881</v>
      </c>
    </row>
    <row r="117" spans="1:40" x14ac:dyDescent="0.3">
      <c r="A117" s="17"/>
      <c r="B117" s="17"/>
      <c r="C117" s="17"/>
      <c r="D117" s="17"/>
      <c r="E117" s="17"/>
      <c r="F117" s="17"/>
      <c r="G117" s="17"/>
      <c r="H117" s="17"/>
      <c r="I117" s="17"/>
      <c r="J117" s="17"/>
      <c r="K117" s="17"/>
      <c r="L117" s="17"/>
      <c r="M117" s="17"/>
      <c r="N117" s="17"/>
      <c r="O117" s="17"/>
      <c r="P117" s="17"/>
      <c r="Q117" s="17"/>
      <c r="R117" s="17"/>
      <c r="S117" s="17"/>
      <c r="T117" s="17"/>
      <c r="U117" s="17"/>
      <c r="V117" s="20"/>
      <c r="W117" s="17" t="s">
        <v>7</v>
      </c>
      <c r="X117" s="19">
        <f>(STDEVA(G110:G114))/(SQRT(COUNT(G110:G114)))</f>
        <v>1.1910530970161677</v>
      </c>
      <c r="Y117" s="19">
        <f>(STDEVA(G98:G104))/(SQRT(COUNT(G98:G104)))</f>
        <v>0.34735313318207073</v>
      </c>
      <c r="Z117" s="19">
        <f>(STDEVA(G105:G109))/(SQRT(COUNT(G105:G109)))</f>
        <v>0.81662127676435459</v>
      </c>
      <c r="AA117" s="19">
        <f>(STDEVA(G91:G97))/(SQRT(COUNT(G91:G97)))</f>
        <v>0.47534621524473752</v>
      </c>
    </row>
    <row r="118" spans="1:40" x14ac:dyDescent="0.3">
      <c r="A118" s="17"/>
      <c r="B118" s="17"/>
      <c r="C118" s="17"/>
      <c r="D118" s="17"/>
      <c r="E118" s="17"/>
      <c r="F118" s="17"/>
      <c r="G118" s="17"/>
      <c r="H118" s="17"/>
      <c r="I118" s="17"/>
      <c r="J118" s="17"/>
      <c r="K118" s="17"/>
      <c r="L118" s="17"/>
      <c r="M118" s="17"/>
      <c r="N118" s="17"/>
      <c r="O118" s="17"/>
      <c r="P118" s="17"/>
      <c r="Q118" s="17"/>
      <c r="R118" s="17"/>
      <c r="S118" s="17"/>
      <c r="T118" s="17"/>
      <c r="U118" s="17"/>
      <c r="V118" s="20"/>
      <c r="W118" s="17" t="s">
        <v>8</v>
      </c>
      <c r="X118" s="19">
        <f>(STDEVA(H110:H114))/(SQRT(COUNT(H110:H114)))</f>
        <v>0.66361661129351868</v>
      </c>
      <c r="Y118" s="19">
        <f>(STDEVA(H98:H104))/(SQRT(COUNT(H98:H104)))</f>
        <v>0.2542796523098303</v>
      </c>
      <c r="Z118" s="19">
        <f>(STDEVA(H105:H109))/(SQRT(COUNT(H105:H109)))</f>
        <v>0.55077071085132745</v>
      </c>
      <c r="AA118" s="19">
        <f>(STDEVA(H91:H97))/(SQRT(COUNT(H91:H97)))</f>
        <v>0.53576657935703209</v>
      </c>
    </row>
    <row r="119" spans="1:40" x14ac:dyDescent="0.3">
      <c r="A119" s="17"/>
      <c r="B119" s="17"/>
      <c r="C119" s="17"/>
      <c r="D119" s="17"/>
      <c r="E119" s="17"/>
      <c r="F119" s="17"/>
      <c r="G119" s="17"/>
      <c r="H119" s="17"/>
      <c r="I119" s="17"/>
      <c r="J119" s="17"/>
      <c r="K119" s="17"/>
      <c r="L119" s="17"/>
      <c r="M119" s="17"/>
      <c r="N119" s="17"/>
      <c r="O119" s="17"/>
      <c r="P119" s="17"/>
      <c r="Q119" s="17"/>
      <c r="R119" s="17"/>
      <c r="S119" s="17"/>
      <c r="T119" s="17"/>
      <c r="U119" s="17"/>
      <c r="V119" s="20"/>
      <c r="W119" s="17" t="s">
        <v>9</v>
      </c>
      <c r="X119" s="19">
        <f>(STDEVA(I110:I114))/(SQRT(COUNT(I110:I114)))</f>
        <v>0.52724591172087443</v>
      </c>
      <c r="Y119" s="19">
        <f>(STDEVA(I98:I104))/(SQRT(COUNT(I98:I104)))</f>
        <v>0.28064745820961107</v>
      </c>
      <c r="Z119" s="19">
        <f>(STDEVA(I105:I109))/(SQRT(COUNT(I105:I109)))</f>
        <v>0.68533921773736572</v>
      </c>
      <c r="AA119" s="19">
        <f>(STDEVA(I91:I97))/(SQRT(COUNT(I91:I97)))</f>
        <v>0.38192200227425982</v>
      </c>
    </row>
    <row r="120" spans="1:40" x14ac:dyDescent="0.3">
      <c r="A120" s="17"/>
      <c r="B120" s="17"/>
      <c r="C120" s="17"/>
      <c r="D120" s="17"/>
      <c r="E120" s="17"/>
      <c r="F120" s="17"/>
      <c r="G120" s="17"/>
      <c r="H120" s="17"/>
      <c r="I120" s="17"/>
      <c r="J120" s="17"/>
      <c r="K120" s="17"/>
      <c r="L120" s="17"/>
      <c r="M120" s="17"/>
      <c r="N120" s="17"/>
      <c r="O120" s="17"/>
      <c r="P120" s="17"/>
      <c r="Q120" s="17"/>
      <c r="R120" s="17"/>
      <c r="S120" s="17"/>
      <c r="T120" s="17"/>
      <c r="U120" s="17"/>
      <c r="V120" s="20"/>
      <c r="W120" s="17" t="s">
        <v>10</v>
      </c>
      <c r="X120" s="19">
        <f>(STDEVA(J110:J114))/(SQRT(COUNT(J110:J114)))</f>
        <v>0.86732126192697212</v>
      </c>
      <c r="Y120" s="19">
        <f>(STDEVA(J98:J104))/(SQRT(COUNT(J98:J104)))</f>
        <v>0.72023405130331042</v>
      </c>
      <c r="Z120" s="19">
        <f>(STDEVA(J105:J109))/(SQRT(COUNT(J105:J109)))</f>
        <v>0.46877084814502673</v>
      </c>
      <c r="AA120" s="19">
        <f>(STDEVA(J91:J97))/(SQRT(COUNT(J91:J97)))</f>
        <v>0.70000541654217552</v>
      </c>
    </row>
    <row r="121" spans="1:40" x14ac:dyDescent="0.3">
      <c r="A121" s="17"/>
      <c r="B121" s="17"/>
      <c r="C121" s="17"/>
      <c r="D121" s="17"/>
      <c r="E121" s="17"/>
      <c r="F121" s="17"/>
      <c r="G121" s="17"/>
      <c r="H121" s="17"/>
      <c r="I121" s="17"/>
      <c r="J121" s="17"/>
      <c r="K121" s="17"/>
      <c r="L121" s="17"/>
      <c r="M121" s="17"/>
      <c r="N121" s="17"/>
      <c r="O121" s="17"/>
      <c r="P121" s="17"/>
      <c r="Q121" s="17"/>
      <c r="R121" s="17"/>
      <c r="S121" s="17"/>
      <c r="T121" s="17"/>
      <c r="U121" s="17"/>
      <c r="V121" s="20"/>
      <c r="W121" s="17" t="s">
        <v>11</v>
      </c>
      <c r="X121" s="19"/>
      <c r="Y121" s="19"/>
      <c r="Z121" s="19"/>
      <c r="AA121" s="19"/>
    </row>
    <row r="122" spans="1:40" x14ac:dyDescent="0.3">
      <c r="A122" s="17"/>
      <c r="B122" s="17"/>
      <c r="C122" s="17"/>
      <c r="D122" s="17"/>
      <c r="E122" s="17"/>
      <c r="F122" s="17"/>
      <c r="G122" s="17"/>
      <c r="H122" s="17"/>
      <c r="I122" s="17"/>
      <c r="J122" s="17"/>
      <c r="K122" s="17"/>
      <c r="L122" s="17"/>
      <c r="M122" s="17"/>
      <c r="N122" s="17"/>
      <c r="O122" s="17"/>
      <c r="P122" s="17"/>
      <c r="Q122" s="17"/>
      <c r="R122" s="17"/>
      <c r="S122" s="17"/>
      <c r="T122" s="17"/>
      <c r="U122" s="17"/>
      <c r="V122" s="20"/>
      <c r="W122" s="17" t="s">
        <v>12</v>
      </c>
      <c r="X122" s="19">
        <f>(STDEVA(L110:L114))/(SQRT(COUNT(L110:L114)))</f>
        <v>0.43436329680994584</v>
      </c>
      <c r="Y122" s="19">
        <f>(STDEVA(L98:L104))/(SQRT(COUNT(L98:L104)))</f>
        <v>0.57819741435675065</v>
      </c>
      <c r="Z122" s="19">
        <f>(STDEVA(L105:L109))/(SQRT(COUNT(L105:L109)))</f>
        <v>0.24628563681299506</v>
      </c>
      <c r="AA122" s="19">
        <f>(STDEVA(L91:L97))/(SQRT(COUNT(L91:L97)))</f>
        <v>0.35001627394339874</v>
      </c>
    </row>
    <row r="123" spans="1:40" x14ac:dyDescent="0.3">
      <c r="A123" s="17"/>
      <c r="B123" s="17"/>
      <c r="C123" s="17"/>
      <c r="D123" s="17"/>
      <c r="E123" s="17"/>
      <c r="F123" s="17"/>
      <c r="G123" s="17"/>
      <c r="H123" s="17"/>
      <c r="I123" s="17"/>
      <c r="J123" s="17"/>
      <c r="K123" s="17"/>
      <c r="L123" s="17"/>
      <c r="M123" s="17"/>
      <c r="N123" s="17"/>
      <c r="O123" s="17"/>
      <c r="P123" s="17"/>
      <c r="Q123" s="17"/>
      <c r="R123" s="17"/>
      <c r="S123" s="17"/>
      <c r="T123" s="17"/>
      <c r="U123" s="17"/>
      <c r="V123" s="20"/>
      <c r="W123" s="17" t="s">
        <v>13</v>
      </c>
      <c r="X123" s="19">
        <f>(STDEVA(M110:M114))/(SQRT(COUNT(M110:M114)))</f>
        <v>0.82645069593498521</v>
      </c>
      <c r="Y123" s="19">
        <f>(STDEVA(M98:M104))/(SQRT(COUNT(M98:M104)))</f>
        <v>0.67709882482769124</v>
      </c>
      <c r="Z123" s="19">
        <f>(STDEVA(M105:M109))/(SQRT(COUNT(M105:M109)))</f>
        <v>0.75670432764782536</v>
      </c>
      <c r="AA123" s="19">
        <f>(STDEVA(M91:M97))/(SQRT(COUNT(M91:M97)))</f>
        <v>0.28643465608701141</v>
      </c>
    </row>
    <row r="124" spans="1:40" x14ac:dyDescent="0.3">
      <c r="A124" s="17"/>
      <c r="B124" s="17"/>
      <c r="C124" s="17"/>
      <c r="D124" s="17"/>
      <c r="E124" s="17"/>
      <c r="F124" s="17"/>
      <c r="G124" s="17"/>
      <c r="H124" s="17"/>
      <c r="I124" s="17"/>
      <c r="J124" s="17"/>
      <c r="K124" s="17"/>
      <c r="L124" s="17"/>
      <c r="M124" s="17"/>
      <c r="N124" s="17"/>
      <c r="O124" s="17"/>
      <c r="P124" s="17"/>
      <c r="Q124" s="17"/>
      <c r="R124" s="17"/>
      <c r="S124" s="17"/>
      <c r="T124" s="17"/>
      <c r="U124" s="17"/>
      <c r="V124" s="20"/>
      <c r="W124" s="17" t="s">
        <v>14</v>
      </c>
      <c r="X124" s="19">
        <f>(STDEVA(N110:N114))/(SQRT(COUNT(N110:N114)))</f>
        <v>0.70182617384309831</v>
      </c>
      <c r="Y124" s="19">
        <f>(STDEVA(N98:N104))/(SQRT(COUNT(N98:N104)))</f>
        <v>0.66793804260290135</v>
      </c>
      <c r="Z124" s="19">
        <f>(STDEVA(N105:N109))/(SQRT(COUNT(N105:N109)))</f>
        <v>0.30051481095061028</v>
      </c>
      <c r="AA124" s="19">
        <f>(STDEVA(N91:N97))/(SQRT(COUNT(N91:N97)))</f>
        <v>0.2373373349978756</v>
      </c>
    </row>
    <row r="125" spans="1:40" x14ac:dyDescent="0.3">
      <c r="A125" s="17"/>
      <c r="B125" s="17"/>
      <c r="C125" s="17"/>
      <c r="D125" s="17"/>
      <c r="E125" s="17"/>
      <c r="F125" s="17"/>
      <c r="G125" s="17"/>
      <c r="H125" s="17"/>
      <c r="I125" s="17"/>
      <c r="J125" s="17"/>
      <c r="K125" s="17"/>
      <c r="L125" s="17"/>
      <c r="M125" s="17"/>
      <c r="N125" s="17"/>
      <c r="O125" s="17"/>
      <c r="P125" s="17"/>
      <c r="Q125" s="17"/>
      <c r="R125" s="17"/>
      <c r="S125" s="17"/>
      <c r="T125" s="17"/>
      <c r="U125" s="17"/>
      <c r="V125" s="20"/>
      <c r="W125" s="17" t="s">
        <v>15</v>
      </c>
      <c r="X125" s="19">
        <f>(STDEVA(O110:O114))/(SQRT(COUNT(O110:O114)))</f>
        <v>0.1610980423778316</v>
      </c>
      <c r="Y125" s="19">
        <f>(STDEVA(O98:O104))/(SQRT(COUNT(O98:O104)))</f>
        <v>0.455410516991198</v>
      </c>
      <c r="Z125" s="19">
        <f>(STDEVA(O105:O109))/(SQRT(COUNT(O105:O109)))</f>
        <v>0.54530443362039838</v>
      </c>
      <c r="AA125" s="19">
        <f>(STDEVA(O91:O97))/(SQRT(COUNT(O91:O97)))</f>
        <v>0.52009002751663369</v>
      </c>
    </row>
    <row r="126" spans="1:40" x14ac:dyDescent="0.3">
      <c r="A126" s="17"/>
      <c r="B126" s="17"/>
      <c r="C126" s="17"/>
      <c r="D126" s="17"/>
      <c r="E126" s="17"/>
      <c r="F126" s="17"/>
      <c r="G126" s="17"/>
      <c r="H126" s="17"/>
      <c r="I126" s="17"/>
      <c r="J126" s="17"/>
      <c r="K126" s="17"/>
      <c r="L126" s="17"/>
      <c r="M126" s="17"/>
      <c r="N126" s="17"/>
      <c r="O126" s="17"/>
      <c r="P126" s="17"/>
      <c r="Q126" s="17"/>
      <c r="R126" s="17"/>
      <c r="S126" s="17"/>
      <c r="T126" s="17"/>
      <c r="U126" s="17"/>
      <c r="V126" s="20"/>
      <c r="W126" s="17" t="s">
        <v>16</v>
      </c>
      <c r="X126" s="19">
        <f>(STDEVA(P110:P114))/(SQRT(COUNT(P110:P114)))</f>
        <v>0.61669377694236349</v>
      </c>
      <c r="Y126" s="19">
        <f>(STDEVA(P98:P104))/(SQRT(COUNT(P98:P104)))</f>
        <v>0.38863692392494276</v>
      </c>
      <c r="Z126" s="19">
        <f>(STDEVA(P105:P109))/(SQRT(COUNT(P105:P109)))</f>
        <v>0.41342260562408051</v>
      </c>
      <c r="AA126" s="19">
        <f>(STDEVA(P91:P97))/(SQRT(COUNT(P91:P97)))</f>
        <v>0.48640294397549716</v>
      </c>
    </row>
    <row r="127" spans="1:40" x14ac:dyDescent="0.3">
      <c r="A127" s="17"/>
      <c r="B127" s="17"/>
      <c r="C127" s="17"/>
      <c r="D127" s="17"/>
      <c r="E127" s="17"/>
      <c r="F127" s="17"/>
      <c r="G127" s="17"/>
      <c r="H127" s="17"/>
      <c r="I127" s="17"/>
      <c r="J127" s="17"/>
      <c r="K127" s="17"/>
      <c r="L127" s="17"/>
      <c r="M127" s="17"/>
      <c r="N127" s="17"/>
      <c r="O127" s="17"/>
      <c r="P127" s="17"/>
      <c r="Q127" s="17"/>
      <c r="R127" s="17"/>
      <c r="S127" s="17"/>
      <c r="T127" s="17"/>
      <c r="U127" s="17"/>
      <c r="V127" s="20"/>
      <c r="W127" s="17" t="s">
        <v>17</v>
      </c>
      <c r="X127" s="19"/>
      <c r="Y127" s="19"/>
      <c r="Z127" s="19"/>
      <c r="AA127" s="19"/>
    </row>
    <row r="128" spans="1:40" x14ac:dyDescent="0.3">
      <c r="A128" s="17"/>
      <c r="B128" s="17"/>
      <c r="C128" s="17"/>
      <c r="D128" s="17"/>
      <c r="E128" s="17"/>
      <c r="F128" s="17"/>
      <c r="G128" s="17"/>
      <c r="H128" s="17"/>
      <c r="I128" s="17"/>
      <c r="J128" s="17"/>
      <c r="K128" s="17"/>
      <c r="L128" s="17"/>
      <c r="M128" s="17"/>
      <c r="N128" s="17"/>
      <c r="O128" s="17"/>
      <c r="P128" s="17"/>
      <c r="Q128" s="17"/>
      <c r="R128" s="17"/>
      <c r="S128" s="17"/>
      <c r="T128" s="17"/>
      <c r="U128" s="17"/>
      <c r="V128" s="20"/>
      <c r="W128" s="17" t="s">
        <v>18</v>
      </c>
      <c r="X128" s="19"/>
      <c r="Y128" s="19"/>
      <c r="Z128" s="19"/>
      <c r="AA128" s="19"/>
    </row>
    <row r="129" spans="1:31" x14ac:dyDescent="0.3">
      <c r="A129" s="17"/>
      <c r="B129" s="17"/>
      <c r="C129" s="17"/>
      <c r="D129" s="17"/>
      <c r="E129" s="17"/>
      <c r="F129" s="17"/>
      <c r="G129" s="17"/>
      <c r="H129" s="17"/>
      <c r="I129" s="17"/>
      <c r="J129" s="17"/>
      <c r="K129" s="17"/>
      <c r="L129" s="17"/>
      <c r="M129" s="17"/>
      <c r="N129" s="17"/>
      <c r="O129" s="17"/>
      <c r="P129" s="17"/>
      <c r="Q129" s="17"/>
      <c r="R129" s="17"/>
      <c r="S129" s="17"/>
      <c r="T129" s="17"/>
      <c r="U129" s="17"/>
      <c r="V129" s="20"/>
      <c r="W129" s="17" t="s">
        <v>19</v>
      </c>
      <c r="X129" s="19">
        <f>(STDEVA(S110:S114))/(SQRT(COUNT(S110:S114)))</f>
        <v>0.99486504274470333</v>
      </c>
      <c r="Y129" s="19">
        <f>(STDEVA(S98:S104))/(SQRT(COUNT(S98:S104)))</f>
        <v>0.78141910403147385</v>
      </c>
      <c r="Z129" s="19">
        <f>(STDEVA(S105:S109))/(SQRT(COUNT(S105:S109)))</f>
        <v>0.7408853994372081</v>
      </c>
      <c r="AA129" s="19">
        <f>(STDEVA(S91:S97))/(SQRT(COUNT(S91:S97)))</f>
        <v>0.49829041418995645</v>
      </c>
    </row>
    <row r="130" spans="1:31" x14ac:dyDescent="0.3">
      <c r="A130" s="17"/>
      <c r="B130" s="17"/>
      <c r="C130" s="17"/>
      <c r="D130" s="17"/>
      <c r="E130" s="17"/>
      <c r="F130" s="17"/>
      <c r="G130" s="17"/>
      <c r="H130" s="17"/>
      <c r="I130" s="17"/>
      <c r="J130" s="17"/>
      <c r="K130" s="17"/>
      <c r="L130" s="17"/>
      <c r="M130" s="17"/>
      <c r="N130" s="17"/>
      <c r="O130" s="17"/>
      <c r="P130" s="17"/>
      <c r="Q130" s="17"/>
      <c r="R130" s="17"/>
      <c r="S130" s="17"/>
      <c r="T130" s="17"/>
      <c r="U130" s="17"/>
      <c r="V130" s="20"/>
      <c r="W130" s="17" t="s">
        <v>20</v>
      </c>
      <c r="X130" s="19"/>
      <c r="Y130" s="19"/>
      <c r="Z130" s="19"/>
      <c r="AA130" s="19"/>
    </row>
    <row r="131" spans="1:31" x14ac:dyDescent="0.3">
      <c r="A131" s="17"/>
      <c r="B131" s="17"/>
      <c r="C131" s="17"/>
      <c r="D131" s="17"/>
      <c r="E131" s="17"/>
      <c r="F131" s="17"/>
      <c r="G131" s="17"/>
      <c r="H131" s="17"/>
      <c r="I131" s="17"/>
      <c r="J131" s="17"/>
      <c r="K131" s="17"/>
      <c r="L131" s="17"/>
      <c r="M131" s="17"/>
      <c r="N131" s="17"/>
      <c r="O131" s="17"/>
      <c r="P131" s="17"/>
      <c r="Q131" s="17"/>
      <c r="R131" s="17"/>
      <c r="S131" s="17"/>
      <c r="T131" s="17"/>
      <c r="U131" s="17"/>
      <c r="V131" s="20"/>
      <c r="W131" s="17" t="s">
        <v>21</v>
      </c>
      <c r="X131" s="19"/>
      <c r="Y131" s="19"/>
      <c r="Z131" s="19"/>
      <c r="AA131" s="19"/>
    </row>
    <row r="132" spans="1:31" x14ac:dyDescent="0.3">
      <c r="X132" s="2"/>
      <c r="Y132" s="2"/>
      <c r="Z132" s="2"/>
      <c r="AA132" s="2"/>
    </row>
    <row r="133" spans="1:31" x14ac:dyDescent="0.3">
      <c r="A133" s="25" t="s">
        <v>48</v>
      </c>
      <c r="B133" s="24"/>
      <c r="C133" s="24"/>
      <c r="D133" s="24"/>
      <c r="E133" s="24"/>
      <c r="F133" s="24"/>
      <c r="G133" s="24"/>
      <c r="H133" s="24"/>
      <c r="I133" s="24"/>
      <c r="J133" s="24"/>
      <c r="K133" s="24"/>
      <c r="L133" s="24"/>
      <c r="M133" s="24"/>
      <c r="N133" s="24"/>
      <c r="O133" s="24"/>
      <c r="P133" s="24"/>
      <c r="Q133" s="24"/>
      <c r="R133" s="24"/>
      <c r="S133" s="24"/>
      <c r="T133" s="24"/>
      <c r="U133" s="24"/>
      <c r="V133" s="27"/>
      <c r="W133" s="24" t="s">
        <v>48</v>
      </c>
      <c r="X133" s="26"/>
      <c r="Y133" s="26"/>
      <c r="Z133" s="26"/>
      <c r="AA133" s="26"/>
    </row>
    <row r="134" spans="1:31" x14ac:dyDescent="0.3">
      <c r="A134" s="24" t="s">
        <v>1</v>
      </c>
      <c r="B134" s="24" t="s">
        <v>2</v>
      </c>
      <c r="C134" s="24" t="s">
        <v>3</v>
      </c>
      <c r="D134" s="24" t="s">
        <v>4</v>
      </c>
      <c r="E134" s="24" t="s">
        <v>5</v>
      </c>
      <c r="F134" s="24" t="s">
        <v>6</v>
      </c>
      <c r="G134" s="24" t="s">
        <v>7</v>
      </c>
      <c r="H134" s="24" t="s">
        <v>8</v>
      </c>
      <c r="I134" s="24" t="s">
        <v>9</v>
      </c>
      <c r="J134" s="24" t="s">
        <v>10</v>
      </c>
      <c r="K134" s="24" t="s">
        <v>11</v>
      </c>
      <c r="L134" s="24" t="s">
        <v>12</v>
      </c>
      <c r="M134" s="24" t="s">
        <v>13</v>
      </c>
      <c r="N134" s="24" t="s">
        <v>14</v>
      </c>
      <c r="O134" s="24" t="s">
        <v>15</v>
      </c>
      <c r="P134" s="24" t="s">
        <v>16</v>
      </c>
      <c r="Q134" s="29" t="s">
        <v>17</v>
      </c>
      <c r="R134" s="29" t="s">
        <v>18</v>
      </c>
      <c r="S134" s="29" t="s">
        <v>19</v>
      </c>
      <c r="T134" s="29" t="s">
        <v>20</v>
      </c>
      <c r="U134" s="29" t="s">
        <v>21</v>
      </c>
      <c r="V134" s="27"/>
      <c r="W134" s="25" t="s">
        <v>55</v>
      </c>
      <c r="X134" s="26" t="s">
        <v>56</v>
      </c>
      <c r="Y134" s="26" t="s">
        <v>57</v>
      </c>
      <c r="Z134" s="26" t="s">
        <v>58</v>
      </c>
      <c r="AA134" s="26" t="s">
        <v>59</v>
      </c>
    </row>
    <row r="135" spans="1:31" x14ac:dyDescent="0.3">
      <c r="A135" s="24" t="s">
        <v>22</v>
      </c>
      <c r="B135" s="26">
        <v>381.30220799999995</v>
      </c>
      <c r="C135" s="26">
        <v>287.46965333333333</v>
      </c>
      <c r="D135" s="26">
        <v>766.9957119999998</v>
      </c>
      <c r="E135" s="26">
        <v>712.50726399999996</v>
      </c>
      <c r="F135" s="26">
        <v>411.84640000000002</v>
      </c>
      <c r="G135" s="26">
        <v>434.48712533333327</v>
      </c>
      <c r="H135" s="26">
        <v>677.50681600000007</v>
      </c>
      <c r="I135" s="26">
        <v>647.64253866666661</v>
      </c>
      <c r="J135" s="26">
        <v>499.04004266666664</v>
      </c>
      <c r="K135" s="26">
        <v>194.724096</v>
      </c>
      <c r="L135" s="26">
        <v>647.76379733333329</v>
      </c>
      <c r="M135" s="26">
        <v>578.96682666666652</v>
      </c>
      <c r="N135" s="26">
        <v>454.59874133333335</v>
      </c>
      <c r="O135" s="26">
        <v>360.87445333333335</v>
      </c>
      <c r="P135" s="24">
        <v>545.89785599999993</v>
      </c>
      <c r="Q135" s="26">
        <v>210.15859199999994</v>
      </c>
      <c r="R135" s="26"/>
      <c r="S135" s="26">
        <v>354.33947733333332</v>
      </c>
      <c r="T135" s="26">
        <v>233.60265600000002</v>
      </c>
      <c r="U135" s="26">
        <v>166.94286933333333</v>
      </c>
      <c r="V135" s="27"/>
      <c r="W135" s="24" t="s">
        <v>2</v>
      </c>
      <c r="X135" s="26">
        <f>AVERAGE(B154:B158)</f>
        <v>276.31385599999999</v>
      </c>
      <c r="Y135" s="26">
        <f>AVERAGE(B142:B148)</f>
        <v>342.37508266666657</v>
      </c>
      <c r="Z135" s="26">
        <f>AVERAGE(B149:B153)</f>
        <v>391.8032085333333</v>
      </c>
      <c r="AA135" s="26">
        <f>AVERAGE(B135:B141)</f>
        <v>344.75014399999992</v>
      </c>
    </row>
    <row r="136" spans="1:31" x14ac:dyDescent="0.3">
      <c r="A136" s="24" t="s">
        <v>23</v>
      </c>
      <c r="B136" s="26">
        <v>308.079296</v>
      </c>
      <c r="C136" s="26">
        <v>484.49766399999999</v>
      </c>
      <c r="D136" s="26">
        <v>614.83340799999996</v>
      </c>
      <c r="E136" s="26">
        <v>589.24782933333324</v>
      </c>
      <c r="F136" s="26">
        <v>711.93561599999998</v>
      </c>
      <c r="G136" s="26">
        <v>284.85393066666671</v>
      </c>
      <c r="H136" s="26">
        <v>786.74355199999991</v>
      </c>
      <c r="I136" s="26">
        <v>796.6607786666666</v>
      </c>
      <c r="J136" s="26">
        <v>539.80893866666656</v>
      </c>
      <c r="K136" s="26">
        <v>173.78099199999997</v>
      </c>
      <c r="L136" s="26">
        <v>767.83586133333324</v>
      </c>
      <c r="M136" s="26">
        <v>562.41501866666658</v>
      </c>
      <c r="N136" s="26">
        <v>434.65169066666658</v>
      </c>
      <c r="O136" s="26">
        <v>387.43876266666661</v>
      </c>
      <c r="P136" s="24">
        <v>530.307456</v>
      </c>
      <c r="Q136" s="26">
        <v>224.25491199999996</v>
      </c>
      <c r="R136" s="26">
        <v>105.65094400000001</v>
      </c>
      <c r="S136" s="26">
        <v>261.74549333333334</v>
      </c>
      <c r="T136" s="26">
        <v>155.65715199999997</v>
      </c>
      <c r="U136" s="26">
        <v>177.91244799999998</v>
      </c>
      <c r="V136" s="27"/>
      <c r="W136" s="24" t="s">
        <v>3</v>
      </c>
      <c r="X136" s="26">
        <f>AVERAGE(C154:C158)</f>
        <v>325.51715839999997</v>
      </c>
      <c r="Y136" s="26">
        <f>AVERAGE(C142:C148)</f>
        <v>502.51942400000001</v>
      </c>
      <c r="Z136" s="26">
        <f>AVERAGE(C149:C153)</f>
        <v>514.78548053333327</v>
      </c>
      <c r="AA136" s="26">
        <f>AVERAGE(C135:C140)</f>
        <v>384.82737066666664</v>
      </c>
    </row>
    <row r="137" spans="1:31" x14ac:dyDescent="0.3">
      <c r="A137" s="24" t="s">
        <v>24</v>
      </c>
      <c r="B137" s="26">
        <v>368.7476053333333</v>
      </c>
      <c r="C137" s="26">
        <v>319.35202133333325</v>
      </c>
      <c r="D137" s="26">
        <v>628.63091199999985</v>
      </c>
      <c r="E137" s="26">
        <v>635.32612266666661</v>
      </c>
      <c r="F137" s="26">
        <v>655.65427199999999</v>
      </c>
      <c r="G137" s="26">
        <v>343.93288533333333</v>
      </c>
      <c r="H137" s="26">
        <v>545.59470933333318</v>
      </c>
      <c r="I137" s="26">
        <v>672.41395199999999</v>
      </c>
      <c r="J137" s="26">
        <v>411.62120533333325</v>
      </c>
      <c r="K137" s="26">
        <v>95.101439999999982</v>
      </c>
      <c r="L137" s="26">
        <v>681.00599466666654</v>
      </c>
      <c r="M137" s="26"/>
      <c r="N137" s="26">
        <v>393.09461333333331</v>
      </c>
      <c r="O137" s="26">
        <v>401.30555733333324</v>
      </c>
      <c r="P137" s="24">
        <v>495.7573973333333</v>
      </c>
      <c r="Q137" s="26">
        <v>225.41336533333333</v>
      </c>
      <c r="R137" s="26"/>
      <c r="S137" s="26">
        <v>724.65478399999995</v>
      </c>
      <c r="T137" s="26">
        <v>160.78682666666666</v>
      </c>
      <c r="U137" s="26">
        <v>203.16023466666664</v>
      </c>
      <c r="V137" s="27"/>
      <c r="W137" s="24" t="s">
        <v>4</v>
      </c>
      <c r="X137" s="26">
        <f>AVERAGE(D154:D158)</f>
        <v>672.28229973333328</v>
      </c>
      <c r="Y137" s="26">
        <f>AVERAGE(D142:D148)</f>
        <v>599.14402133333328</v>
      </c>
      <c r="Z137" s="26">
        <f>AVERAGE(D149:D153)</f>
        <v>728.56364373333327</v>
      </c>
      <c r="AA137" s="26">
        <f>AVERAGE(D135:D141)</f>
        <v>687.91155199999992</v>
      </c>
    </row>
    <row r="138" spans="1:31" x14ac:dyDescent="0.3">
      <c r="A138" s="24" t="s">
        <v>25</v>
      </c>
      <c r="B138" s="26">
        <v>402.64373333333322</v>
      </c>
      <c r="C138" s="26">
        <v>235.0339413333333</v>
      </c>
      <c r="D138" s="26">
        <v>505.53604266666673</v>
      </c>
      <c r="E138" s="26">
        <v>656.33851733333336</v>
      </c>
      <c r="F138" s="26">
        <v>665.62346666666667</v>
      </c>
      <c r="G138" s="26">
        <v>293.60187733333333</v>
      </c>
      <c r="H138" s="26">
        <v>693.0798933333333</v>
      </c>
      <c r="I138" s="26">
        <v>753.302144</v>
      </c>
      <c r="J138" s="26">
        <v>437.68315733333327</v>
      </c>
      <c r="K138" s="26">
        <v>74.522111999999993</v>
      </c>
      <c r="L138" s="26">
        <v>737.35662933333322</v>
      </c>
      <c r="M138" s="26">
        <v>187.22338133333332</v>
      </c>
      <c r="N138" s="26">
        <v>321.80317866666667</v>
      </c>
      <c r="O138" s="26">
        <v>364.93661866666656</v>
      </c>
      <c r="P138" s="24">
        <v>392.45367466666664</v>
      </c>
      <c r="Q138" s="26">
        <v>403.45573333333334</v>
      </c>
      <c r="R138" s="26">
        <v>26.692063999999998</v>
      </c>
      <c r="S138" s="26"/>
      <c r="T138" s="26">
        <v>136.30340266666664</v>
      </c>
      <c r="U138" s="26">
        <v>324.10276266666665</v>
      </c>
      <c r="V138" s="27"/>
      <c r="W138" s="24" t="s">
        <v>5</v>
      </c>
      <c r="X138" s="26">
        <f>AVERAGE(E154:E158)</f>
        <v>592.48543573333325</v>
      </c>
      <c r="Y138" s="26">
        <f>AVERAGE(E142:E148)</f>
        <v>562.661248</v>
      </c>
      <c r="Z138" s="26">
        <f>AVERAGE(E149:E153)</f>
        <v>706.41141759999994</v>
      </c>
      <c r="AA138" s="26">
        <f>AVERAGE(E135:E141)</f>
        <v>650.79278933333342</v>
      </c>
    </row>
    <row r="139" spans="1:31" x14ac:dyDescent="0.3">
      <c r="A139" s="24" t="s">
        <v>26</v>
      </c>
      <c r="B139" s="26">
        <v>329.88853333333327</v>
      </c>
      <c r="C139" s="26">
        <v>452.34679466666665</v>
      </c>
      <c r="D139" s="26">
        <v>788.25928533333331</v>
      </c>
      <c r="E139" s="26">
        <v>646.87167999999997</v>
      </c>
      <c r="F139" s="26">
        <v>681.53433599999994</v>
      </c>
      <c r="G139" s="26">
        <v>460.57506133333328</v>
      </c>
      <c r="H139" s="26">
        <v>794.60804266666651</v>
      </c>
      <c r="I139" s="26">
        <v>748.32187733333342</v>
      </c>
      <c r="J139" s="26">
        <v>561.55754666666655</v>
      </c>
      <c r="K139" s="26">
        <v>294.82312533333339</v>
      </c>
      <c r="L139" s="26">
        <v>635.11825066666665</v>
      </c>
      <c r="M139" s="26">
        <v>313.15050666666667</v>
      </c>
      <c r="N139" s="26">
        <v>391.34502400000002</v>
      </c>
      <c r="O139" s="26">
        <v>407.08266666666657</v>
      </c>
      <c r="P139" s="24">
        <v>575.44166399999995</v>
      </c>
      <c r="Q139" s="26">
        <v>382.28093866666666</v>
      </c>
      <c r="R139" s="26">
        <v>194.50539733333332</v>
      </c>
      <c r="S139" s="26">
        <v>403.73939200000001</v>
      </c>
      <c r="T139" s="26">
        <v>192.69517866666666</v>
      </c>
      <c r="U139" s="26">
        <v>276.52822399999997</v>
      </c>
      <c r="V139" s="27"/>
      <c r="W139" s="24" t="s">
        <v>6</v>
      </c>
      <c r="X139" s="26">
        <f>AVERAGE(F154:F158)</f>
        <v>662.13156351999999</v>
      </c>
      <c r="Y139" s="26">
        <f>AVERAGE(F142:F148)</f>
        <v>692.48968533333311</v>
      </c>
      <c r="Z139" s="26">
        <f>AVERAGE(F149:F153)</f>
        <v>739.79046399999993</v>
      </c>
      <c r="AA139" s="26">
        <f>AVERAGE(F135:F141)</f>
        <v>693.3100373333333</v>
      </c>
    </row>
    <row r="140" spans="1:31" x14ac:dyDescent="0.3">
      <c r="A140" s="24" t="s">
        <v>27</v>
      </c>
      <c r="B140" s="26">
        <v>295.4250879999999</v>
      </c>
      <c r="C140" s="26">
        <v>530.26414933333319</v>
      </c>
      <c r="D140" s="26">
        <v>794.61670399999991</v>
      </c>
      <c r="E140" s="26">
        <v>495.31566933333335</v>
      </c>
      <c r="F140" s="26">
        <v>1017.3775359999997</v>
      </c>
      <c r="G140" s="26">
        <v>401.45280000000002</v>
      </c>
      <c r="H140" s="26">
        <v>734.39445333333333</v>
      </c>
      <c r="I140" s="26">
        <v>819.03300266666656</v>
      </c>
      <c r="J140" s="26">
        <v>634.52061866666656</v>
      </c>
      <c r="K140" s="26">
        <v>80.93149866666667</v>
      </c>
      <c r="L140" s="26">
        <v>622.49002666666661</v>
      </c>
      <c r="M140" s="26">
        <v>616.27985066666656</v>
      </c>
      <c r="N140" s="26">
        <v>483.84806399999991</v>
      </c>
      <c r="O140" s="26">
        <v>591.68166399999996</v>
      </c>
      <c r="P140" s="24">
        <v>574.99127466666653</v>
      </c>
      <c r="Q140" s="26">
        <v>183.04645333333332</v>
      </c>
      <c r="R140" s="26">
        <v>49.107594666666664</v>
      </c>
      <c r="S140" s="26">
        <v>675.09463466666659</v>
      </c>
      <c r="T140" s="26">
        <v>247.20094933333331</v>
      </c>
      <c r="U140" s="26">
        <v>209.93123200000005</v>
      </c>
      <c r="V140" s="27"/>
      <c r="W140" s="24" t="s">
        <v>7</v>
      </c>
      <c r="X140" s="26">
        <f>AVERAGE(G154:G158)</f>
        <v>328.51224746666662</v>
      </c>
      <c r="Y140" s="26">
        <f>AVERAGE(G142:G148)</f>
        <v>382.03285333333326</v>
      </c>
      <c r="Z140" s="26">
        <f>AVERAGE(G149:G153)</f>
        <v>389.7166933333333</v>
      </c>
      <c r="AA140" s="26">
        <f>AVERAGE(G135:G141)</f>
        <v>384.65228799999994</v>
      </c>
      <c r="AE140">
        <v>0</v>
      </c>
    </row>
    <row r="141" spans="1:31" x14ac:dyDescent="0.3">
      <c r="A141" s="24" t="s">
        <v>28</v>
      </c>
      <c r="B141" s="26">
        <v>327.16454399999998</v>
      </c>
      <c r="C141" s="24"/>
      <c r="D141" s="26">
        <v>716.50879999999984</v>
      </c>
      <c r="E141" s="26">
        <v>819.94244266666669</v>
      </c>
      <c r="F141" s="26">
        <v>709.19863466666652</v>
      </c>
      <c r="G141" s="26">
        <v>473.66233599999998</v>
      </c>
      <c r="H141" s="26">
        <v>666.76676266666652</v>
      </c>
      <c r="I141" s="26">
        <v>863.56091733333346</v>
      </c>
      <c r="J141" s="26">
        <v>646.36066133333316</v>
      </c>
      <c r="K141" s="26">
        <v>409.89759999999995</v>
      </c>
      <c r="L141" s="26">
        <v>712.8970240000001</v>
      </c>
      <c r="M141" s="26">
        <v>611.55076266666651</v>
      </c>
      <c r="N141" s="26">
        <v>631.8789119999999</v>
      </c>
      <c r="O141" s="26">
        <v>690.39487999999994</v>
      </c>
      <c r="P141" s="24">
        <v>524.72089599999993</v>
      </c>
      <c r="Q141" s="26">
        <v>346.70884266666656</v>
      </c>
      <c r="R141" s="26">
        <v>62.378922666666654</v>
      </c>
      <c r="S141" s="26">
        <v>783.32665599999996</v>
      </c>
      <c r="T141" s="26">
        <v>339.88587733333333</v>
      </c>
      <c r="U141" s="26">
        <v>347.79583999999994</v>
      </c>
      <c r="V141" s="27"/>
      <c r="W141" s="24" t="s">
        <v>8</v>
      </c>
      <c r="X141" s="26">
        <f>AVERAGE(H154:H158)</f>
        <v>633.94030933333329</v>
      </c>
      <c r="Y141" s="26">
        <f>AVERAGE(H142:H148)</f>
        <v>619.93122133333316</v>
      </c>
      <c r="Z141" s="26">
        <f>AVERAGE(H149:H153)</f>
        <v>718.19256319999988</v>
      </c>
      <c r="AA141" s="26">
        <f>AVERAGE(H135:H141)</f>
        <v>699.81346133333318</v>
      </c>
      <c r="AE141">
        <v>900</v>
      </c>
    </row>
    <row r="142" spans="1:31" x14ac:dyDescent="0.3">
      <c r="A142" s="24" t="s">
        <v>29</v>
      </c>
      <c r="B142" s="26">
        <v>390.99857066666664</v>
      </c>
      <c r="C142" s="26">
        <v>345.84703999999999</v>
      </c>
      <c r="D142" s="26">
        <v>688.07364266666661</v>
      </c>
      <c r="E142" s="26">
        <v>580.31799466666655</v>
      </c>
      <c r="F142" s="26">
        <v>767.73192533333327</v>
      </c>
      <c r="G142" s="26">
        <v>426.4927146666667</v>
      </c>
      <c r="H142" s="26">
        <v>574.30702933333328</v>
      </c>
      <c r="I142" s="26">
        <v>589.38641066666662</v>
      </c>
      <c r="J142" s="26">
        <v>514.44855466666661</v>
      </c>
      <c r="K142" s="26">
        <v>178.86519466666661</v>
      </c>
      <c r="L142" s="26">
        <v>673.70449066666663</v>
      </c>
      <c r="M142" s="26">
        <v>317.13471999999996</v>
      </c>
      <c r="N142" s="26">
        <v>462.61913599999991</v>
      </c>
      <c r="O142" s="26">
        <v>407.86218666666667</v>
      </c>
      <c r="P142" s="24">
        <v>553.80565333333323</v>
      </c>
      <c r="Q142" s="26">
        <v>482.32799999999997</v>
      </c>
      <c r="R142" s="26">
        <v>72.986890666666653</v>
      </c>
      <c r="S142" s="26">
        <v>273.96663466666666</v>
      </c>
      <c r="T142" s="26">
        <v>168.69895466666665</v>
      </c>
      <c r="U142" s="26">
        <v>153.59358933333334</v>
      </c>
      <c r="V142" s="27"/>
      <c r="W142" s="24" t="s">
        <v>9</v>
      </c>
      <c r="X142" s="26">
        <f>AVERAGE(I154:I158)</f>
        <v>757.18935039999997</v>
      </c>
      <c r="Y142" s="26">
        <f>AVERAGE(I142:I148)</f>
        <v>643.39477333333332</v>
      </c>
      <c r="Z142" s="26">
        <f>AVERAGE(I149:I153)</f>
        <v>778.36804266666661</v>
      </c>
      <c r="AA142" s="26">
        <f>AVERAGE(I135:I141)</f>
        <v>757.2764586666666</v>
      </c>
    </row>
    <row r="143" spans="1:31" x14ac:dyDescent="0.3">
      <c r="A143" s="24" t="s">
        <v>30</v>
      </c>
      <c r="B143" s="26">
        <v>351.69343999999995</v>
      </c>
      <c r="C143" s="26">
        <v>472.35447466666665</v>
      </c>
      <c r="D143" s="26">
        <v>448.04211199999997</v>
      </c>
      <c r="E143" s="26">
        <v>786.37111466666659</v>
      </c>
      <c r="F143" s="26">
        <v>1036.086016</v>
      </c>
      <c r="G143" s="26">
        <v>345.40531199999998</v>
      </c>
      <c r="H143" s="26">
        <v>781.3648639999999</v>
      </c>
      <c r="I143" s="26">
        <v>798.43635199999994</v>
      </c>
      <c r="J143" s="26">
        <v>680.60757333333322</v>
      </c>
      <c r="K143" s="26">
        <v>285.01849599999991</v>
      </c>
      <c r="L143" s="26">
        <v>636.3914666666667</v>
      </c>
      <c r="M143" s="26">
        <v>463.06086400000015</v>
      </c>
      <c r="N143" s="26">
        <v>397.00953599999997</v>
      </c>
      <c r="O143" s="26">
        <v>336.45815466666659</v>
      </c>
      <c r="P143" s="24">
        <v>453.54205866666661</v>
      </c>
      <c r="Q143" s="26">
        <v>298.15124266666663</v>
      </c>
      <c r="R143" s="26">
        <v>25.808608</v>
      </c>
      <c r="S143" s="26">
        <v>436.21939199999997</v>
      </c>
      <c r="T143" s="26">
        <v>283.98346666666669</v>
      </c>
      <c r="U143" s="26">
        <v>68.285951999999995</v>
      </c>
      <c r="V143" s="27"/>
      <c r="W143" s="24" t="s">
        <v>10</v>
      </c>
      <c r="X143" s="26">
        <f>AVERAGE(J154:J158)</f>
        <v>442.56468479999995</v>
      </c>
      <c r="Y143" s="26">
        <f>AVERAGE(J142:J148)</f>
        <v>429.14926933333328</v>
      </c>
      <c r="Z143" s="26">
        <f>AVERAGE(J149:J153)</f>
        <v>578.23754239999994</v>
      </c>
      <c r="AA143" s="26">
        <f>AVERAGE(J135:J141)</f>
        <v>532.94173866666654</v>
      </c>
    </row>
    <row r="144" spans="1:31" x14ac:dyDescent="0.3">
      <c r="A144" s="24" t="s">
        <v>31</v>
      </c>
      <c r="B144" s="26">
        <v>310.91588266666662</v>
      </c>
      <c r="C144" s="26">
        <v>621.70184533333327</v>
      </c>
      <c r="D144" s="26">
        <v>600.62016000000006</v>
      </c>
      <c r="E144" s="26">
        <v>226.58914133333332</v>
      </c>
      <c r="F144" s="26">
        <v>573.1290879999998</v>
      </c>
      <c r="G144" s="26">
        <v>313.43633066666666</v>
      </c>
      <c r="H144" s="26">
        <v>461.58843733333316</v>
      </c>
      <c r="I144" s="26">
        <v>498.36445866666674</v>
      </c>
      <c r="J144" s="26">
        <v>440.82722133333317</v>
      </c>
      <c r="K144" s="26"/>
      <c r="L144" s="26">
        <v>596.66193066666654</v>
      </c>
      <c r="M144" s="26">
        <v>289.01137066666661</v>
      </c>
      <c r="N144" s="26">
        <v>367.91611733333332</v>
      </c>
      <c r="O144" s="26">
        <v>255.02429866666665</v>
      </c>
      <c r="P144" s="24">
        <v>434.05405866666661</v>
      </c>
      <c r="Q144" s="26">
        <v>353.90857599999998</v>
      </c>
      <c r="R144" s="26">
        <v>11.199104</v>
      </c>
      <c r="S144" s="26">
        <v>351.54186666666658</v>
      </c>
      <c r="T144" s="26">
        <v>164.00234666666665</v>
      </c>
      <c r="U144" s="26">
        <v>77.111850666666669</v>
      </c>
      <c r="V144" s="27"/>
      <c r="W144" s="24" t="s">
        <v>11</v>
      </c>
      <c r="X144" s="26">
        <f>AVERAGE(K154:K158)</f>
        <v>201.95111253333329</v>
      </c>
      <c r="Y144" s="26">
        <f>AVERAGE(K142:K148)</f>
        <v>248.33774933333333</v>
      </c>
      <c r="Z144" s="26">
        <f>AVERAGE(K149:K153)</f>
        <v>194.88346453333332</v>
      </c>
      <c r="AA144" s="26">
        <f>AVERAGE(K135:K141)</f>
        <v>189.11155199999999</v>
      </c>
    </row>
    <row r="145" spans="1:40" x14ac:dyDescent="0.3">
      <c r="A145" s="24" t="s">
        <v>32</v>
      </c>
      <c r="B145" s="26">
        <v>388.85489066666662</v>
      </c>
      <c r="C145" s="26">
        <v>509.28639999999996</v>
      </c>
      <c r="D145" s="26">
        <v>690.58542933333331</v>
      </c>
      <c r="E145" s="26">
        <v>705.00654933333328</v>
      </c>
      <c r="F145" s="26">
        <v>692.85469866666654</v>
      </c>
      <c r="G145" s="26">
        <v>417.19910399999992</v>
      </c>
      <c r="H145" s="26">
        <v>720.38907733333326</v>
      </c>
      <c r="I145" s="26">
        <v>648.34410666666668</v>
      </c>
      <c r="J145" s="26">
        <v>414.60936533333336</v>
      </c>
      <c r="K145" s="26">
        <v>217.48607999999999</v>
      </c>
      <c r="L145" s="26">
        <v>589.64625066666656</v>
      </c>
      <c r="M145" s="26">
        <v>260.50692266666658</v>
      </c>
      <c r="N145" s="26">
        <v>273.47293866666666</v>
      </c>
      <c r="O145" s="26">
        <v>489.25273600000003</v>
      </c>
      <c r="P145" s="24">
        <v>570.30549333333329</v>
      </c>
      <c r="Q145" s="26">
        <v>120.36005333333333</v>
      </c>
      <c r="R145" s="26">
        <v>170.90542933333333</v>
      </c>
      <c r="S145" s="26">
        <v>362.52443733333337</v>
      </c>
      <c r="T145" s="26">
        <v>206.93874133333333</v>
      </c>
      <c r="U145" s="26">
        <v>150.88908799999996</v>
      </c>
      <c r="V145" s="27"/>
      <c r="W145" s="24" t="s">
        <v>12</v>
      </c>
      <c r="X145" s="26">
        <f>AVERAGE(L154:L158)</f>
        <v>656.28135253333323</v>
      </c>
      <c r="Y145" s="26">
        <f>AVERAGE(L142:L148)</f>
        <v>611.076864</v>
      </c>
      <c r="Z145" s="26">
        <f>AVERAGE(L149:L153)</f>
        <v>724.6643114666665</v>
      </c>
      <c r="AA145" s="26">
        <f>AVERAGE(L135:L141)</f>
        <v>686.35251199999982</v>
      </c>
    </row>
    <row r="146" spans="1:40" x14ac:dyDescent="0.3">
      <c r="A146" s="24" t="s">
        <v>33</v>
      </c>
      <c r="B146" s="26">
        <v>365.58621866666664</v>
      </c>
      <c r="C146" s="26">
        <v>576.38574933333337</v>
      </c>
      <c r="D146" s="26">
        <v>758.29973333333339</v>
      </c>
      <c r="E146" s="26">
        <v>588.23445333333325</v>
      </c>
      <c r="F146" s="26">
        <v>711.58916266666654</v>
      </c>
      <c r="G146" s="26">
        <v>447.21062399999994</v>
      </c>
      <c r="H146" s="26">
        <v>699.51526399999989</v>
      </c>
      <c r="I146" s="26">
        <v>763.57448533333331</v>
      </c>
      <c r="J146" s="26">
        <v>493.80859733333335</v>
      </c>
      <c r="K146" s="26">
        <v>168.14246399999999</v>
      </c>
      <c r="L146" s="26">
        <v>623.40812799999992</v>
      </c>
      <c r="M146" s="26">
        <v>503.01559466666657</v>
      </c>
      <c r="N146" s="26">
        <v>287.14918399999999</v>
      </c>
      <c r="O146" s="26">
        <v>393.12059733333325</v>
      </c>
      <c r="P146" s="24">
        <v>600.07449599999995</v>
      </c>
      <c r="Q146" s="26">
        <v>123.25293866666664</v>
      </c>
      <c r="R146" s="26">
        <v>61.419679999999993</v>
      </c>
      <c r="S146" s="26">
        <v>371.70111999999995</v>
      </c>
      <c r="T146" s="26">
        <v>176.49848533333335</v>
      </c>
      <c r="U146" s="26">
        <v>49.603455999999994</v>
      </c>
      <c r="V146" s="27"/>
      <c r="W146" s="24" t="s">
        <v>13</v>
      </c>
      <c r="X146" s="26">
        <f>AVERAGE(M154:M158)</f>
        <v>376.69004799999993</v>
      </c>
      <c r="Y146" s="26">
        <f>AVERAGE(M142:M148)</f>
        <v>365.56518399999999</v>
      </c>
      <c r="Z146" s="26">
        <f>AVERAGE(M149:M153)</f>
        <v>396.6613504</v>
      </c>
      <c r="AA146" s="26">
        <f>AVERAGE(M135:M141)</f>
        <v>478.26439111111102</v>
      </c>
    </row>
    <row r="147" spans="1:40" x14ac:dyDescent="0.3">
      <c r="A147" s="24" t="s">
        <v>34</v>
      </c>
      <c r="B147" s="26">
        <v>330.65506133333332</v>
      </c>
      <c r="C147" s="26">
        <v>513.12337066666657</v>
      </c>
      <c r="D147" s="26">
        <v>417.59752533333324</v>
      </c>
      <c r="E147" s="26">
        <v>586.25100799999996</v>
      </c>
      <c r="F147" s="26">
        <v>545.43014399999993</v>
      </c>
      <c r="G147" s="26">
        <v>392.51430399999998</v>
      </c>
      <c r="H147" s="26">
        <v>643.93548799999985</v>
      </c>
      <c r="I147" s="26">
        <v>754.41079466666656</v>
      </c>
      <c r="J147" s="26">
        <v>202.24213333333336</v>
      </c>
      <c r="K147" s="26">
        <v>351.31234133333328</v>
      </c>
      <c r="L147" s="26">
        <v>682.91148799999996</v>
      </c>
      <c r="M147" s="26">
        <v>337.80066133333327</v>
      </c>
      <c r="N147" s="26">
        <v>118.18389333333334</v>
      </c>
      <c r="O147" s="26">
        <v>340.85811200000001</v>
      </c>
      <c r="P147" s="24">
        <v>351.54619733333323</v>
      </c>
      <c r="Q147" s="26">
        <v>313.9603413333333</v>
      </c>
      <c r="R147" s="26">
        <v>192.03908266666664</v>
      </c>
      <c r="S147" s="26">
        <v>409.51650133333334</v>
      </c>
      <c r="T147" s="26">
        <v>241.38702933333329</v>
      </c>
      <c r="U147" s="26">
        <v>169.14717866666666</v>
      </c>
      <c r="V147" s="27"/>
      <c r="W147" s="24" t="s">
        <v>14</v>
      </c>
      <c r="X147" s="26">
        <f>AVERAGE(N154:N158)</f>
        <v>366.5788074666666</v>
      </c>
      <c r="Y147" s="26">
        <f>AVERAGE(N142:N148)</f>
        <v>323.67526399999997</v>
      </c>
      <c r="Z147" s="26">
        <f>AVERAGE(N149:N153)</f>
        <v>413.02087679999994</v>
      </c>
      <c r="AA147" s="26">
        <f>AVERAGE(N135:N141)</f>
        <v>444.46003199999996</v>
      </c>
    </row>
    <row r="148" spans="1:40" x14ac:dyDescent="0.3">
      <c r="A148" s="24" t="s">
        <v>35</v>
      </c>
      <c r="B148" s="26">
        <v>257.92151466666667</v>
      </c>
      <c r="C148" s="26">
        <v>478.93708799999996</v>
      </c>
      <c r="D148" s="26">
        <v>590.78954666666664</v>
      </c>
      <c r="E148" s="26">
        <v>465.85847466666667</v>
      </c>
      <c r="F148" s="26">
        <v>520.60676266666655</v>
      </c>
      <c r="G148" s="26">
        <v>331.97158400000001</v>
      </c>
      <c r="H148" s="26">
        <v>458.41838933333327</v>
      </c>
      <c r="I148" s="26">
        <v>451.24680533333333</v>
      </c>
      <c r="J148" s="26">
        <v>257.50144</v>
      </c>
      <c r="K148" s="26">
        <v>289.20191999999997</v>
      </c>
      <c r="L148" s="26">
        <v>474.81429333333335</v>
      </c>
      <c r="M148" s="26">
        <v>388.4261546666666</v>
      </c>
      <c r="N148" s="26">
        <v>359.37604266666665</v>
      </c>
      <c r="O148" s="26">
        <v>257.93450666666666</v>
      </c>
      <c r="P148" s="24">
        <v>440.47210666666672</v>
      </c>
      <c r="Q148" s="26">
        <v>281.68821333333335</v>
      </c>
      <c r="R148" s="26">
        <v>65.973375999999988</v>
      </c>
      <c r="S148" s="26">
        <v>409.1570559999999</v>
      </c>
      <c r="T148" s="26">
        <v>111.367424</v>
      </c>
      <c r="U148" s="26">
        <v>104.00962133333333</v>
      </c>
      <c r="V148" s="27"/>
      <c r="W148" s="24" t="s">
        <v>15</v>
      </c>
      <c r="X148" s="26">
        <f>AVERAGE(O154:O158)</f>
        <v>461.0912768</v>
      </c>
      <c r="Y148" s="26">
        <f>AVERAGE(O142:O148)</f>
        <v>354.358656</v>
      </c>
      <c r="Z148" s="26">
        <f>AVERAGE(O149:O153)</f>
        <v>530.1896618666666</v>
      </c>
      <c r="AA148" s="26">
        <f>AVERAGE(O135:O141)</f>
        <v>457.67351466666656</v>
      </c>
    </row>
    <row r="149" spans="1:40" x14ac:dyDescent="0.3">
      <c r="A149" s="24" t="s">
        <v>36</v>
      </c>
      <c r="B149" s="26">
        <v>328.98342399999996</v>
      </c>
      <c r="C149" s="26">
        <v>427.2375893333334</v>
      </c>
      <c r="D149" s="26">
        <v>729.31025066666655</v>
      </c>
      <c r="E149" s="26">
        <v>741.28887466666652</v>
      </c>
      <c r="F149" s="26">
        <v>669.72027733333323</v>
      </c>
      <c r="G149" s="26">
        <v>341.96676266666657</v>
      </c>
      <c r="H149" s="26">
        <v>605.93821866666656</v>
      </c>
      <c r="I149" s="26">
        <v>718.11980799999981</v>
      </c>
      <c r="J149" s="26">
        <v>757.01785599999994</v>
      </c>
      <c r="K149" s="26">
        <v>130.07590399999998</v>
      </c>
      <c r="L149" s="26">
        <v>732.566912</v>
      </c>
      <c r="M149" s="26">
        <v>395.74498133333333</v>
      </c>
      <c r="N149" s="26">
        <v>362.97049599999991</v>
      </c>
      <c r="O149" s="26">
        <v>582.98568533333332</v>
      </c>
      <c r="P149" s="24">
        <v>588.91003733333332</v>
      </c>
      <c r="Q149" s="26">
        <v>158.20791466666665</v>
      </c>
      <c r="R149" s="26">
        <v>20.592320000000001</v>
      </c>
      <c r="S149" s="26">
        <v>513.61273599999981</v>
      </c>
      <c r="T149" s="26">
        <v>73.054015999999976</v>
      </c>
      <c r="U149" s="26">
        <v>130.8445973333333</v>
      </c>
      <c r="V149" s="27"/>
      <c r="W149" s="24" t="s">
        <v>16</v>
      </c>
      <c r="X149" s="26">
        <f>AVERAGE(P154:P158)</f>
        <v>475.09492053333327</v>
      </c>
      <c r="Y149" s="26">
        <f>AVERAGE(P143:P148)</f>
        <v>474.99906844444439</v>
      </c>
      <c r="Z149" s="26">
        <f>AVERAGE(P149:P153)</f>
        <v>586.31813333333321</v>
      </c>
      <c r="AA149" s="26">
        <f>AVERAGE(P135:P141)</f>
        <v>519.93860266666661</v>
      </c>
    </row>
    <row r="150" spans="1:40" x14ac:dyDescent="0.3">
      <c r="A150" s="24" t="s">
        <v>37</v>
      </c>
      <c r="B150" s="26">
        <v>396.54182399999996</v>
      </c>
      <c r="C150" s="26">
        <v>658.67707733333316</v>
      </c>
      <c r="D150" s="26">
        <v>612.46886399999994</v>
      </c>
      <c r="E150" s="26">
        <v>593.64778666666666</v>
      </c>
      <c r="F150" s="26">
        <v>620.0561919999999</v>
      </c>
      <c r="G150" s="26">
        <v>374.03101866666668</v>
      </c>
      <c r="H150" s="26">
        <v>831.47933866666665</v>
      </c>
      <c r="I150" s="26">
        <v>694.17988266666669</v>
      </c>
      <c r="J150" s="26">
        <v>463.96164266666665</v>
      </c>
      <c r="K150" s="26">
        <v>189.52729600000001</v>
      </c>
      <c r="L150" s="26">
        <v>629.51436799999988</v>
      </c>
      <c r="M150" s="26">
        <v>411.69915733333335</v>
      </c>
      <c r="N150" s="26">
        <v>385.97499733333336</v>
      </c>
      <c r="O150" s="26">
        <v>523.72484266666675</v>
      </c>
      <c r="P150" s="24">
        <v>550.04663466666659</v>
      </c>
      <c r="Q150" s="26">
        <v>314.33277866666663</v>
      </c>
      <c r="R150" s="26">
        <v>113.97231999999997</v>
      </c>
      <c r="S150" s="26">
        <v>575.23379199999988</v>
      </c>
      <c r="T150" s="26">
        <v>262.27383466666663</v>
      </c>
      <c r="U150" s="26">
        <v>156.40202666666667</v>
      </c>
      <c r="V150" s="27"/>
      <c r="W150" s="24" t="s">
        <v>17</v>
      </c>
      <c r="X150" s="26">
        <f>AVERAGE(Q154:Q158)</f>
        <v>174.92472106666665</v>
      </c>
      <c r="Y150" s="26">
        <f>AVERAGE(Q142:Q148)</f>
        <v>281.94990933333332</v>
      </c>
      <c r="Z150" s="26">
        <f>AVERAGE(Q149:Q153)</f>
        <v>300.72149333333334</v>
      </c>
      <c r="AA150" s="26">
        <f>AVERAGE(Q135:Q141)</f>
        <v>282.18840533333332</v>
      </c>
    </row>
    <row r="151" spans="1:40" x14ac:dyDescent="0.3">
      <c r="A151" s="24" t="s">
        <v>38</v>
      </c>
      <c r="B151" s="26">
        <v>418.45066666666651</v>
      </c>
      <c r="C151" s="26">
        <v>667.51163733333328</v>
      </c>
      <c r="D151" s="26">
        <v>711.95293866666657</v>
      </c>
      <c r="E151" s="26">
        <v>773.49171199999978</v>
      </c>
      <c r="F151" s="26">
        <v>776.48853333333329</v>
      </c>
      <c r="G151" s="26">
        <v>362.40750933333328</v>
      </c>
      <c r="H151" s="26">
        <v>723.37723733333314</v>
      </c>
      <c r="I151" s="26">
        <v>811.86141866666662</v>
      </c>
      <c r="J151" s="26">
        <v>719.08987733333311</v>
      </c>
      <c r="K151" s="26">
        <v>234.33237333333327</v>
      </c>
      <c r="L151" s="26">
        <v>649.83385599999997</v>
      </c>
      <c r="M151" s="26">
        <v>363.77599999999995</v>
      </c>
      <c r="N151" s="26">
        <v>578.16132266666659</v>
      </c>
      <c r="O151" s="26">
        <v>523.92405333333329</v>
      </c>
      <c r="P151" s="24">
        <v>483.94333866666659</v>
      </c>
      <c r="Q151" s="26">
        <v>439.93077333333332</v>
      </c>
      <c r="R151" s="26">
        <v>189.06174933333332</v>
      </c>
      <c r="S151" s="26">
        <v>491.27948799999984</v>
      </c>
      <c r="T151" s="26">
        <v>178.12031999999996</v>
      </c>
      <c r="U151" s="26">
        <v>102.78187733333334</v>
      </c>
      <c r="V151" s="27"/>
      <c r="W151" s="24" t="s">
        <v>18</v>
      </c>
      <c r="X151" s="26">
        <f>AVERAGE(R154:R158)</f>
        <v>52.414329333333328</v>
      </c>
      <c r="Y151" s="26">
        <f>AVERAGE(R142:R148)</f>
        <v>85.761738666666673</v>
      </c>
      <c r="Z151" s="26">
        <f>AVERAGE(R149:R153)</f>
        <v>106.77821653333331</v>
      </c>
      <c r="AA151" s="26">
        <f>AVERAGE(R135:R141)</f>
        <v>87.66698453333332</v>
      </c>
    </row>
    <row r="152" spans="1:40" x14ac:dyDescent="0.3">
      <c r="A152" s="24" t="s">
        <v>39</v>
      </c>
      <c r="B152" s="26">
        <v>426.52736000000004</v>
      </c>
      <c r="C152" s="26">
        <v>138.54668799999996</v>
      </c>
      <c r="D152" s="26">
        <v>638.66073600000004</v>
      </c>
      <c r="E152" s="26">
        <v>655.44639999999993</v>
      </c>
      <c r="F152" s="26">
        <v>745.13450666666665</v>
      </c>
      <c r="G152" s="26">
        <v>378.43097599999993</v>
      </c>
      <c r="H152" s="26">
        <v>622.05696</v>
      </c>
      <c r="I152" s="26">
        <v>890.74018133333323</v>
      </c>
      <c r="J152" s="26">
        <v>422.91558400000002</v>
      </c>
      <c r="K152" s="26">
        <v>167.97789866666668</v>
      </c>
      <c r="L152" s="26">
        <v>811.61023999999986</v>
      </c>
      <c r="M152" s="26">
        <v>343.79430399999995</v>
      </c>
      <c r="N152" s="26">
        <v>343.49981866666656</v>
      </c>
      <c r="O152" s="26">
        <v>508.51554133333332</v>
      </c>
      <c r="P152" s="24"/>
      <c r="Q152" s="26">
        <v>158.42228266666669</v>
      </c>
      <c r="R152" s="26">
        <v>39.733866666666657</v>
      </c>
      <c r="S152" s="26">
        <v>448.95588266666664</v>
      </c>
      <c r="T152" s="26">
        <v>137.31028266666669</v>
      </c>
      <c r="U152" s="26"/>
      <c r="V152" s="27"/>
      <c r="W152" s="24" t="s">
        <v>19</v>
      </c>
      <c r="X152" s="26">
        <f>AVERAGE(S154:S158)</f>
        <v>395.36215039999996</v>
      </c>
      <c r="Y152" s="26">
        <f>AVERAGE(S142:S148)</f>
        <v>373.51814400000001</v>
      </c>
      <c r="Z152" s="26">
        <f>AVERAGE(S149:S153)</f>
        <v>521.88517546666651</v>
      </c>
      <c r="AA152" s="26">
        <f>AVERAGE(S135:S141)</f>
        <v>533.8167395555555</v>
      </c>
    </row>
    <row r="153" spans="1:40" x14ac:dyDescent="0.3">
      <c r="A153" s="24" t="s">
        <v>40</v>
      </c>
      <c r="B153" s="26">
        <v>388.51276799999994</v>
      </c>
      <c r="C153" s="26">
        <v>681.9544106666666</v>
      </c>
      <c r="D153" s="26">
        <v>950.42542933333334</v>
      </c>
      <c r="E153" s="26">
        <v>768.18231466666657</v>
      </c>
      <c r="F153" s="26">
        <v>887.55281066666669</v>
      </c>
      <c r="G153" s="26">
        <v>491.74719999999996</v>
      </c>
      <c r="H153" s="26">
        <v>808.11106133333328</v>
      </c>
      <c r="I153" s="26">
        <v>776.93892266666649</v>
      </c>
      <c r="J153" s="26">
        <v>528.20275199999992</v>
      </c>
      <c r="K153" s="26">
        <v>252.50385066666664</v>
      </c>
      <c r="L153" s="26">
        <v>799.79618133333327</v>
      </c>
      <c r="M153" s="26">
        <v>468.29230933333338</v>
      </c>
      <c r="N153" s="26">
        <v>394.49774933333327</v>
      </c>
      <c r="O153" s="26">
        <v>511.7981866666666</v>
      </c>
      <c r="P153" s="24">
        <v>722.37252266666667</v>
      </c>
      <c r="Q153" s="26">
        <v>432.71371733333325</v>
      </c>
      <c r="R153" s="26">
        <v>170.53082666666666</v>
      </c>
      <c r="S153" s="26">
        <v>580.34397866666654</v>
      </c>
      <c r="T153" s="26">
        <v>158.14511999999999</v>
      </c>
      <c r="U153" s="26">
        <v>121.44272000000001</v>
      </c>
      <c r="V153" s="27"/>
      <c r="W153" s="24" t="s">
        <v>20</v>
      </c>
      <c r="X153" s="26">
        <f>AVERAGE(T154:T158)</f>
        <v>191.36782933333333</v>
      </c>
      <c r="Y153" s="26">
        <f>AVERAGE(T142:T148)</f>
        <v>193.26806399999995</v>
      </c>
      <c r="Z153" s="26">
        <f>AVERAGE(T149:T153)</f>
        <v>161.78071466666665</v>
      </c>
      <c r="AA153" s="26">
        <f>AVERAGE(T135:T141)</f>
        <v>209.44743466666665</v>
      </c>
    </row>
    <row r="154" spans="1:40" x14ac:dyDescent="0.3">
      <c r="A154" s="24" t="s">
        <v>41</v>
      </c>
      <c r="B154" s="26">
        <v>341.55101866666666</v>
      </c>
      <c r="C154" s="26">
        <v>311.68674133333332</v>
      </c>
      <c r="D154" s="26">
        <v>583.26284799999996</v>
      </c>
      <c r="E154" s="26">
        <v>706.05457066666656</v>
      </c>
      <c r="F154" s="26">
        <v>639.93395200000009</v>
      </c>
      <c r="G154" s="26">
        <v>254.82508799999999</v>
      </c>
      <c r="H154" s="26">
        <v>678.10444800000005</v>
      </c>
      <c r="I154" s="26">
        <v>666.32503466666662</v>
      </c>
      <c r="J154" s="26">
        <v>407.02203733333329</v>
      </c>
      <c r="K154" s="26">
        <v>136.78843733333332</v>
      </c>
      <c r="L154" s="26">
        <v>682.48708266666654</v>
      </c>
      <c r="M154" s="26">
        <v>344.68642133333333</v>
      </c>
      <c r="N154" s="26">
        <v>370.02948266666669</v>
      </c>
      <c r="O154" s="26">
        <v>491.38342399999999</v>
      </c>
      <c r="P154" s="24">
        <v>496.17314133333332</v>
      </c>
      <c r="Q154" s="26">
        <v>245.84761599999996</v>
      </c>
      <c r="R154" s="26">
        <v>59.169898666666654</v>
      </c>
      <c r="S154" s="26">
        <v>361.93113599999998</v>
      </c>
      <c r="T154" s="26">
        <v>224.39565866666666</v>
      </c>
      <c r="U154" s="26">
        <v>298.74887466666667</v>
      </c>
      <c r="V154" s="27"/>
      <c r="W154" s="24" t="s">
        <v>21</v>
      </c>
      <c r="X154" s="26">
        <f>AVERAGE(U154:U158)</f>
        <v>163.93998506666665</v>
      </c>
      <c r="Y154" s="26">
        <f>AVERAGE(U142:U148)</f>
        <v>110.37724800000001</v>
      </c>
      <c r="Z154" s="26">
        <f>AVERAGE(U149:U153)</f>
        <v>127.86780533333334</v>
      </c>
      <c r="AA154" s="26">
        <f>AVERAGE(U135:U141)</f>
        <v>243.76765866666668</v>
      </c>
    </row>
    <row r="155" spans="1:40" x14ac:dyDescent="0.3">
      <c r="A155" s="24" t="s">
        <v>42</v>
      </c>
      <c r="B155" s="26">
        <v>217.55537066666665</v>
      </c>
      <c r="C155" s="26">
        <v>109.40996266666669</v>
      </c>
      <c r="D155" s="26">
        <v>709.73563733333333</v>
      </c>
      <c r="E155" s="26">
        <v>675.97375999999986</v>
      </c>
      <c r="F155" s="26">
        <v>698.40661333333321</v>
      </c>
      <c r="G155" s="26">
        <v>289.70427733333332</v>
      </c>
      <c r="H155" s="26">
        <v>624.15300266666668</v>
      </c>
      <c r="I155" s="26">
        <v>755.42417066666656</v>
      </c>
      <c r="J155" s="26">
        <v>371.53655466666658</v>
      </c>
      <c r="K155" s="26">
        <v>283.59803733333331</v>
      </c>
      <c r="L155" s="26">
        <v>644.79295999999988</v>
      </c>
      <c r="M155" s="26">
        <v>387.7505706666667</v>
      </c>
      <c r="N155" s="26">
        <v>312.95995733333336</v>
      </c>
      <c r="O155" s="26">
        <v>436.14143999999999</v>
      </c>
      <c r="P155" s="24">
        <v>582.18884266666646</v>
      </c>
      <c r="Q155" s="26">
        <v>148.04383999999999</v>
      </c>
      <c r="R155" s="26">
        <v>65.08342399999998</v>
      </c>
      <c r="S155" s="26">
        <v>339.86205866666671</v>
      </c>
      <c r="T155" s="26">
        <v>307.24997333333329</v>
      </c>
      <c r="U155" s="26">
        <v>109.20642133333334</v>
      </c>
      <c r="V155" s="27"/>
      <c r="W155" s="25" t="s">
        <v>60</v>
      </c>
      <c r="X155" s="28" t="s">
        <v>61</v>
      </c>
      <c r="Y155" s="28" t="s">
        <v>61</v>
      </c>
      <c r="Z155" s="28" t="s">
        <v>61</v>
      </c>
      <c r="AA155" s="28" t="s">
        <v>61</v>
      </c>
    </row>
    <row r="156" spans="1:40" x14ac:dyDescent="0.3">
      <c r="A156" s="24" t="s">
        <v>43</v>
      </c>
      <c r="B156" s="26">
        <v>371.64915200000002</v>
      </c>
      <c r="C156" s="26">
        <v>429.42890666666653</v>
      </c>
      <c r="D156" s="26">
        <v>607.09017599999993</v>
      </c>
      <c r="E156" s="26">
        <v>525.14530133333324</v>
      </c>
      <c r="F156" s="26">
        <v>656.50481493333325</v>
      </c>
      <c r="G156" s="26">
        <v>322.84253866666666</v>
      </c>
      <c r="H156" s="26">
        <v>435.56979199999989</v>
      </c>
      <c r="I156" s="26">
        <v>651.55746133333332</v>
      </c>
      <c r="J156" s="26">
        <v>403.09845333333334</v>
      </c>
      <c r="K156" s="26">
        <v>151.14892799999998</v>
      </c>
      <c r="L156" s="26">
        <v>509.38167466666664</v>
      </c>
      <c r="M156" s="26">
        <v>368.9814613333333</v>
      </c>
      <c r="N156" s="26">
        <v>312.48358399999995</v>
      </c>
      <c r="O156" s="26">
        <v>404.20710399999996</v>
      </c>
      <c r="P156" s="24">
        <v>443.03586133333329</v>
      </c>
      <c r="Q156" s="26">
        <v>173.884928</v>
      </c>
      <c r="R156" s="26">
        <v>51.809930666666673</v>
      </c>
      <c r="S156" s="26">
        <v>296.96247466666659</v>
      </c>
      <c r="T156" s="26">
        <v>60.250399999999999</v>
      </c>
      <c r="U156" s="26">
        <v>123.98265600000001</v>
      </c>
      <c r="V156" s="27"/>
      <c r="W156" s="24" t="s">
        <v>2</v>
      </c>
      <c r="X156" s="26">
        <f>(STDEVA(B154:B158))/(SQRT(COUNT(B154:B158)))</f>
        <v>33.152884690119926</v>
      </c>
      <c r="Y156" s="26">
        <f>(STDEVA(B142:B148))/(SQRT(COUNT(B142:B148)))</f>
        <v>17.868334633027615</v>
      </c>
      <c r="Z156" s="26">
        <f>(STDEVA(B149:B153))/(SQRT(COUNT(B149:B153)))</f>
        <v>17.168955303550831</v>
      </c>
      <c r="AA156" s="26">
        <f>(STDEVA(B135:B141))/(SQRT(COUNT(B135:B141)))</f>
        <v>15.096067179749699</v>
      </c>
    </row>
    <row r="157" spans="1:40" x14ac:dyDescent="0.3">
      <c r="A157" s="24" t="s">
        <v>44</v>
      </c>
      <c r="B157" s="26">
        <v>224.41514666666663</v>
      </c>
      <c r="C157" s="26">
        <v>288.89011200000004</v>
      </c>
      <c r="D157" s="26">
        <v>637.83790933333341</v>
      </c>
      <c r="E157" s="26">
        <v>440.12565333333322</v>
      </c>
      <c r="F157" s="26">
        <v>621.46798933333332</v>
      </c>
      <c r="G157" s="26">
        <v>431.51628799999997</v>
      </c>
      <c r="H157" s="26">
        <v>682.59101866666663</v>
      </c>
      <c r="I157" s="26">
        <v>866.67033599999979</v>
      </c>
      <c r="J157" s="26">
        <v>421.99748266666666</v>
      </c>
      <c r="K157" s="26">
        <v>165.8212266666666</v>
      </c>
      <c r="L157" s="26">
        <v>734.32516266666664</v>
      </c>
      <c r="M157" s="26">
        <v>353.78082133333328</v>
      </c>
      <c r="N157" s="26">
        <v>471.19385599999987</v>
      </c>
      <c r="O157" s="26">
        <v>395.1560106666667</v>
      </c>
      <c r="P157" s="24">
        <v>423.85966933333322</v>
      </c>
      <c r="Q157" s="26">
        <v>90.772938666666633</v>
      </c>
      <c r="R157" s="26"/>
      <c r="S157" s="26">
        <v>402.21932799999996</v>
      </c>
      <c r="T157" s="26">
        <v>195.80243199999995</v>
      </c>
      <c r="U157" s="26">
        <v>143.87340799999998</v>
      </c>
      <c r="V157" s="27"/>
      <c r="W157" s="24" t="s">
        <v>3</v>
      </c>
      <c r="X157" s="26">
        <f>(STDEVA(C154:C158))/(SQRT(COUNT(C154:C158)))</f>
        <v>65.379187007362262</v>
      </c>
      <c r="Y157" s="26">
        <f>(STDEVA(C142:C148))/(SQRT(COUNT(C142:C148)))</f>
        <v>33.033606938692884</v>
      </c>
      <c r="Z157" s="26">
        <f>(STDEVA(C149:C153))/(SQRT(COUNT(C149:C153)))</f>
        <v>105.16553239131702</v>
      </c>
      <c r="AA157" s="26">
        <f>(STDEVA(C135:C141))/(SQRT(COUNT(C135:C141)))</f>
        <v>48.938231321228166</v>
      </c>
    </row>
    <row r="158" spans="1:40" x14ac:dyDescent="0.3">
      <c r="A158" s="24" t="s">
        <v>45</v>
      </c>
      <c r="B158" s="26">
        <v>226.39859199999995</v>
      </c>
      <c r="C158" s="26">
        <v>488.17006933333334</v>
      </c>
      <c r="D158" s="26">
        <v>823.48492800000008</v>
      </c>
      <c r="E158" s="26">
        <v>615.12789333333342</v>
      </c>
      <c r="F158" s="26">
        <v>694.34444799999983</v>
      </c>
      <c r="G158" s="26">
        <v>343.67304533333328</v>
      </c>
      <c r="H158" s="26">
        <v>749.2832853333332</v>
      </c>
      <c r="I158" s="26">
        <v>845.96974933333354</v>
      </c>
      <c r="J158" s="26">
        <v>609.1688959999999</v>
      </c>
      <c r="K158" s="26">
        <v>272.39893333333328</v>
      </c>
      <c r="L158" s="26">
        <v>710.41988266666658</v>
      </c>
      <c r="M158" s="26">
        <v>428.25096533333328</v>
      </c>
      <c r="N158" s="26">
        <v>366.22715733333325</v>
      </c>
      <c r="O158" s="26">
        <v>578.5684053333332</v>
      </c>
      <c r="P158" s="24">
        <v>430.21708800000005</v>
      </c>
      <c r="Q158" s="26">
        <v>216.07428266666665</v>
      </c>
      <c r="R158" s="26">
        <v>33.594063999999996</v>
      </c>
      <c r="S158" s="26">
        <v>575.83575466666662</v>
      </c>
      <c r="T158" s="26">
        <v>169.14068266666669</v>
      </c>
      <c r="U158" s="26">
        <v>143.8885653333333</v>
      </c>
      <c r="V158" s="27"/>
      <c r="W158" s="24" t="s">
        <v>4</v>
      </c>
      <c r="X158" s="26">
        <f>(STDEVA(D154:D158))/(SQRT(COUNT(D154:D158)))</f>
        <v>43.373885637512863</v>
      </c>
      <c r="Y158" s="26">
        <f>(STDEVA(D142:D148))/(SQRT(COUNT(D142:D148)))</f>
        <v>48.172172058771679</v>
      </c>
      <c r="Z158" s="26">
        <f>(STDEVA(D149:D153))/(SQRT(COUNT(D149:D153)))</f>
        <v>59.606902098072986</v>
      </c>
      <c r="AA158" s="26">
        <f>(STDEVA(D135:D141))/(SQRT(COUNT(D135:D141)))</f>
        <v>41.011961036485857</v>
      </c>
    </row>
    <row r="159" spans="1:40" x14ac:dyDescent="0.3">
      <c r="A159" s="24"/>
      <c r="B159" s="24"/>
      <c r="C159" s="24"/>
      <c r="D159" s="24"/>
      <c r="E159" s="24"/>
      <c r="F159" s="24"/>
      <c r="G159" s="24"/>
      <c r="H159" s="24"/>
      <c r="I159" s="24"/>
      <c r="J159" s="24"/>
      <c r="K159" s="24"/>
      <c r="L159" s="24"/>
      <c r="M159" s="24"/>
      <c r="N159" s="24"/>
      <c r="O159" s="24"/>
      <c r="P159" s="24"/>
      <c r="Q159" s="24"/>
      <c r="R159" s="24"/>
      <c r="S159" s="24"/>
      <c r="T159" s="24"/>
      <c r="U159" s="24"/>
      <c r="V159" s="27"/>
      <c r="W159" s="24" t="s">
        <v>5</v>
      </c>
      <c r="X159" s="26">
        <f>(STDEVA(E154:E158))/(SQRT(COUNT(E154:E158)))</f>
        <v>49.055645229940112</v>
      </c>
      <c r="Y159" s="26">
        <f>(STDEVA(E142:E148))/(SQRT(COUNT(E142:E148)))</f>
        <v>67.98910160754059</v>
      </c>
      <c r="Z159" s="26">
        <f>(STDEVA(E149:E153))/(SQRT(COUNT(E149:E153)))</f>
        <v>35.245507595214065</v>
      </c>
      <c r="AA159" s="26">
        <f>(STDEVA(E135:E141))/(SQRT(COUNT(E135:E141)))</f>
        <v>38.005809871116298</v>
      </c>
    </row>
    <row r="160" spans="1:40" x14ac:dyDescent="0.3">
      <c r="V160" s="27"/>
      <c r="W160" s="24" t="s">
        <v>6</v>
      </c>
      <c r="X160" s="26">
        <f>(STDEVA(F154:F158))/(SQRT(COUNT(F154:F158)))</f>
        <v>15.052358100919857</v>
      </c>
      <c r="Y160" s="26">
        <f>(STDEVA(F142:F148))/(SQRT(COUNT(F142:F148)))</f>
        <v>67.17106030666919</v>
      </c>
      <c r="Z160" s="26">
        <f>(STDEVA(F149:F153))/(SQRT(COUNT(F149:F153)))</f>
        <v>46.073389894888663</v>
      </c>
      <c r="AA160" s="26">
        <f>(STDEVA(F135:F141))/(SQRT(COUNT(F135:F141)))</f>
        <v>66.755426485128851</v>
      </c>
      <c r="AF160" t="s">
        <v>95</v>
      </c>
      <c r="AN160" t="s">
        <v>96</v>
      </c>
    </row>
    <row r="161" spans="1:27" x14ac:dyDescent="0.3">
      <c r="V161" s="27"/>
      <c r="W161" s="24" t="s">
        <v>7</v>
      </c>
      <c r="X161" s="26">
        <f>(STDEVA(G154:G158))/(SQRT(COUNT(G154:G158)))</f>
        <v>29.839306101314527</v>
      </c>
      <c r="Y161" s="26">
        <f>(STDEVA(G142:G148))/(SQRT(COUNT(G142:G148)))</f>
        <v>19.593814285218539</v>
      </c>
      <c r="Z161" s="26">
        <f>(STDEVA(G149:G153))/(SQRT(COUNT(G149:G153)))</f>
        <v>26.276871489534621</v>
      </c>
      <c r="AA161" s="26">
        <f>(STDEVA(G135:G141))/(SQRT(COUNT(G135:G141)))</f>
        <v>29.423340076827685</v>
      </c>
    </row>
    <row r="162" spans="1:27" x14ac:dyDescent="0.3">
      <c r="V162" s="27"/>
      <c r="W162" s="24" t="s">
        <v>8</v>
      </c>
      <c r="X162" s="26">
        <f>(STDEVA(H154:H158))/(SQRT(COUNT(H154:H158)))</f>
        <v>53.417234248051251</v>
      </c>
      <c r="Y162" s="26">
        <f>(STDEVA(H142:H148))/(SQRT(COUNT(H142:H148)))</f>
        <v>47.884490361927412</v>
      </c>
      <c r="Z162" s="26">
        <f>(STDEVA(H149:H153))/(SQRT(COUNT(H149:H153)))</f>
        <v>46.254298566346485</v>
      </c>
      <c r="AA162" s="26">
        <f>(STDEVA(H135:H141))/(SQRT(COUNT(H135:H141)))</f>
        <v>32.055433179780778</v>
      </c>
    </row>
    <row r="163" spans="1:27" x14ac:dyDescent="0.3">
      <c r="V163" s="27"/>
      <c r="W163" s="24" t="s">
        <v>9</v>
      </c>
      <c r="X163" s="26">
        <f>(STDEVA(I154:I158))/(SQRT(COUNT(I154:I158)))</f>
        <v>44.320187930377834</v>
      </c>
      <c r="Y163" s="26">
        <f>(STDEVA(I142:I148))/(SQRT(COUNT(I142:I148)))</f>
        <v>51.570950710499041</v>
      </c>
      <c r="Z163" s="26">
        <f>(STDEVA(I149:I153))/(SQRT(COUNT(I149:I153)))</f>
        <v>34.9777373717967</v>
      </c>
      <c r="AA163" s="26">
        <f>(STDEVA(I135:I141))/(SQRT(COUNT(I135:I141)))</f>
        <v>29.268300217045375</v>
      </c>
    </row>
    <row r="164" spans="1:27" x14ac:dyDescent="0.3">
      <c r="V164" s="27"/>
      <c r="W164" s="24" t="s">
        <v>10</v>
      </c>
      <c r="X164" s="26">
        <f>(STDEVA(J154:J158))/(SQRT(COUNT(J154:J158)))</f>
        <v>42.453404738916859</v>
      </c>
      <c r="Y164" s="26">
        <f>(STDEVA(J142:J148))/(SQRT(COUNT(J142:J148)))</f>
        <v>60.942143616508559</v>
      </c>
      <c r="Z164" s="26">
        <f>(STDEVA(J149:J153))/(SQRT(COUNT(J149:J153)))</f>
        <v>67.634737028590536</v>
      </c>
      <c r="AA164" s="26">
        <f>(STDEVA(J135:J141))/(SQRT(COUNT(J135:J141)))</f>
        <v>34.1531348006421</v>
      </c>
    </row>
    <row r="165" spans="1:27" x14ac:dyDescent="0.3">
      <c r="V165" s="27"/>
      <c r="W165" s="24" t="s">
        <v>11</v>
      </c>
      <c r="X165" s="26">
        <f>(STDEVA(K154:K158))/(SQRT(COUNT(K154:K158)))</f>
        <v>31.433676709926612</v>
      </c>
      <c r="Y165" s="26">
        <f>(STDEVA(K142:K148))/(SQRT(COUNT(K142:K148)))</f>
        <v>29.342045691081871</v>
      </c>
      <c r="Z165" s="26">
        <f>(STDEVA(K149:K153))/(SQRT(COUNT(K149:K153)))</f>
        <v>22.168607558786601</v>
      </c>
      <c r="AA165" s="26">
        <f>(STDEVA(K135:K141))/(SQRT(COUNT(K135:K141)))</f>
        <v>47.273144320332555</v>
      </c>
    </row>
    <row r="166" spans="1:27" x14ac:dyDescent="0.3">
      <c r="V166" s="27"/>
      <c r="W166" s="24" t="s">
        <v>12</v>
      </c>
      <c r="X166" s="26">
        <f>(STDEVA(L154:L158))/(SQRT(COUNT(L154:L158)))</f>
        <v>39.63587740751872</v>
      </c>
      <c r="Y166" s="26">
        <f>(STDEVA(L142:L148))/(SQRT(COUNT(L142:L148)))</f>
        <v>26.326643964705912</v>
      </c>
      <c r="Z166" s="26">
        <f>(STDEVA(L149:L153))/(SQRT(COUNT(L149:L153)))</f>
        <v>37.363051441520199</v>
      </c>
      <c r="AA166" s="26">
        <f>(STDEVA(L135:L141))/(SQRT(COUNT(L135:L141)))</f>
        <v>20.797554821587948</v>
      </c>
    </row>
    <row r="167" spans="1:27" x14ac:dyDescent="0.3">
      <c r="V167" s="27"/>
      <c r="W167" s="24" t="s">
        <v>13</v>
      </c>
      <c r="X167" s="26">
        <f>(STDEVA(M154:M158))/(SQRT(COUNT(M154:M158)))</f>
        <v>14.814436291327929</v>
      </c>
      <c r="Y167" s="26">
        <f>(STDEVA(M142:M148))/(SQRT(COUNT(M142:M148)))</f>
        <v>34.133753077081373</v>
      </c>
      <c r="Z167" s="26">
        <f>(STDEVA(M149:M153))/(SQRT(COUNT(M149:M153)))</f>
        <v>21.487601673209348</v>
      </c>
      <c r="AA167" s="26">
        <f>(STDEVA(M135:M141))/(SQRT(COUNT(M135:M141)))</f>
        <v>74.387117337254352</v>
      </c>
    </row>
    <row r="168" spans="1:27" x14ac:dyDescent="0.3">
      <c r="V168" s="27"/>
      <c r="W168" s="24" t="s">
        <v>14</v>
      </c>
      <c r="X168" s="26">
        <f>(STDEVA(N154:N158))/(SQRT(COUNT(N154:N158)))</f>
        <v>28.946168561929984</v>
      </c>
      <c r="Y168" s="26">
        <f>(STDEVA(N142:N148))/(SQRT(COUNT(N142:N148)))</f>
        <v>41.97398432495779</v>
      </c>
      <c r="Z168" s="26">
        <f>(STDEVA(N149:N153))/(SQRT(COUNT(N149:N153)))</f>
        <v>42.239892785444262</v>
      </c>
      <c r="AA168" s="26">
        <f>(STDEVA(N135:N141))/(SQRT(COUNT(N135:N141)))</f>
        <v>36.962195812949076</v>
      </c>
    </row>
    <row r="169" spans="1:27" x14ac:dyDescent="0.3">
      <c r="V169" s="27"/>
      <c r="W169" s="24" t="s">
        <v>15</v>
      </c>
      <c r="X169" s="26">
        <f>(STDEVA(O154:O158))/(SQRT(COUNT(O154:O158)))</f>
        <v>33.855762214122265</v>
      </c>
      <c r="Y169" s="26">
        <f>(STDEVA(O142:O148))/(SQRT(COUNT(O142:O148)))</f>
        <v>31.708926363219003</v>
      </c>
      <c r="Z169" s="26">
        <f>(STDEVA(O149:O153))/(SQRT(COUNT(O149:O153)))</f>
        <v>13.558181464341306</v>
      </c>
      <c r="AA169" s="26">
        <f>(STDEVA(O135:O141))/(SQRT(COUNT(O135:O141)))</f>
        <v>48.979419640361471</v>
      </c>
    </row>
    <row r="170" spans="1:27" x14ac:dyDescent="0.3">
      <c r="V170" s="27"/>
      <c r="W170" s="24" t="s">
        <v>16</v>
      </c>
      <c r="X170" s="26">
        <f>(STDEVA(P154:P158))/(SQRT(COUNT(P154:P158)))</f>
        <v>29.648148040982491</v>
      </c>
      <c r="Y170" s="26">
        <f>(STDEVA(P142:P148))/(SQRT(COUNT(P142:P148)))</f>
        <v>34.023823403341964</v>
      </c>
      <c r="Z170" s="26">
        <f>(STDEVA(P149:P153))/(SQRT(COUNT(P149:P153)))</f>
        <v>50.260765863129606</v>
      </c>
      <c r="AA170" s="26">
        <f>(STDEVA(P135:P141))/(SQRT(COUNT(P135:P141)))</f>
        <v>23.78114016292669</v>
      </c>
    </row>
    <row r="171" spans="1:27" x14ac:dyDescent="0.3">
      <c r="V171" s="27"/>
      <c r="W171" s="24" t="s">
        <v>17</v>
      </c>
      <c r="X171" s="26">
        <f>(STDEVA(Q154:Q158))/(SQRT(COUNT(Q154:Q158)))</f>
        <v>26.952299403979943</v>
      </c>
      <c r="Y171" s="26">
        <f>(STDEVA(Q142:Q148))/(SQRT(COUNT(Q142:Q148)))</f>
        <v>48.28305885286359</v>
      </c>
      <c r="Z171" s="26">
        <f>(STDEVA(Q149:Q153))/(SQRT(COUNT(Q149:Q153)))</f>
        <v>62.267818085968983</v>
      </c>
      <c r="AA171" s="26">
        <f>(STDEVA(Q135:Q141))/(SQRT(COUNT(Q135:Q141)))</f>
        <v>34.669968607069826</v>
      </c>
    </row>
    <row r="172" spans="1:27" x14ac:dyDescent="0.3">
      <c r="V172" s="27"/>
      <c r="W172" s="24" t="s">
        <v>18</v>
      </c>
      <c r="X172" s="26">
        <f>(STDEVA(R154:R158))/(SQRT(COUNT(R154:R158)))</f>
        <v>6.8356379954359472</v>
      </c>
      <c r="Y172" s="26">
        <f>(STDEVA(R142:R148))/(SQRT(COUNT(R142:R148)))</f>
        <v>26.206868479822781</v>
      </c>
      <c r="Z172" s="26">
        <f>(STDEVA(R149:R153))/(SQRT(COUNT(R149:R153)))</f>
        <v>33.77105550900729</v>
      </c>
      <c r="AA172" s="26">
        <f>(STDEVA(R135:R141))/(SQRT(COUNT(R135:R141)))</f>
        <v>29.649724114762169</v>
      </c>
    </row>
    <row r="173" spans="1:27" x14ac:dyDescent="0.3">
      <c r="V173" s="27"/>
      <c r="W173" s="24" t="s">
        <v>19</v>
      </c>
      <c r="X173" s="26">
        <f>(STDEVA(S154:S158))/(SQRT(COUNT(S154:S158)))</f>
        <v>48.217285185027713</v>
      </c>
      <c r="Y173" s="26">
        <f>(STDEVA(S142:S148))/(SQRT(COUNT(S142:S148)))</f>
        <v>20.127618562837252</v>
      </c>
      <c r="Z173" s="26">
        <f>(STDEVA(S149:S153))/(SQRT(COUNT(S149:S153)))</f>
        <v>25.087177667029465</v>
      </c>
      <c r="AA173" s="26">
        <f>(STDEVA(S135:S141))/(SQRT(COUNT(S135:S141)))</f>
        <v>89.775417622959935</v>
      </c>
    </row>
    <row r="174" spans="1:27" x14ac:dyDescent="0.3">
      <c r="V174" s="27"/>
      <c r="W174" s="24" t="s">
        <v>20</v>
      </c>
      <c r="X174" s="26">
        <f>(STDEVA(T154:T158))/(SQRT(COUNT(T154:T158)))</f>
        <v>40.140379191808137</v>
      </c>
      <c r="Y174" s="26">
        <f>(STDEVA(T142:T148))/(SQRT(COUNT(T142:T148)))</f>
        <v>21.370130172082273</v>
      </c>
      <c r="Z174" s="26">
        <f>(STDEVA(T149:T153))/(SQRT(COUNT(T149:T153)))</f>
        <v>30.700404327073503</v>
      </c>
      <c r="AA174" s="26">
        <f>(STDEVA(T135:T141))/(SQRT(COUNT(T135:T141)))</f>
        <v>26.688202624295879</v>
      </c>
    </row>
    <row r="175" spans="1:27" x14ac:dyDescent="0.3">
      <c r="V175" s="27"/>
      <c r="W175" s="24" t="s">
        <v>21</v>
      </c>
      <c r="X175" s="26">
        <f>(STDEVA(U154:U158))/(SQRT(COUNT(U154:U158)))</f>
        <v>34.329662690428911</v>
      </c>
      <c r="Y175" s="26">
        <f>(STDEVA(U142:U148))/(SQRT(COUNT(U142:U148)))</f>
        <v>17.978181492813675</v>
      </c>
      <c r="Z175" s="26">
        <f>(STDEVA(U149:U153))/(SQRT(COUNT(U149:U153)))</f>
        <v>11.156644443531954</v>
      </c>
      <c r="AA175" s="26">
        <f>(STDEVA(U135:U141))/(SQRT(COUNT(U135:U141)))</f>
        <v>27.3346412733165</v>
      </c>
    </row>
    <row r="176" spans="1:27" x14ac:dyDescent="0.3">
      <c r="A176" s="31" t="s">
        <v>49</v>
      </c>
      <c r="B176" s="30"/>
      <c r="C176" s="30"/>
      <c r="D176" s="30"/>
      <c r="E176" s="30"/>
      <c r="F176" s="30"/>
      <c r="G176" s="30"/>
      <c r="H176" s="30"/>
      <c r="I176" s="30"/>
      <c r="J176" s="30"/>
      <c r="K176" s="30"/>
      <c r="L176" s="30"/>
      <c r="M176" s="30"/>
      <c r="N176" s="30"/>
      <c r="O176" s="30"/>
      <c r="P176" s="30"/>
      <c r="Q176" s="30"/>
      <c r="R176" s="30"/>
      <c r="S176" s="30"/>
      <c r="T176" s="30"/>
      <c r="U176" s="30"/>
      <c r="V176" s="33"/>
      <c r="W176" s="30" t="s">
        <v>49</v>
      </c>
      <c r="X176" s="32"/>
      <c r="Y176" s="32"/>
      <c r="Z176" s="32"/>
      <c r="AA176" s="32"/>
    </row>
    <row r="177" spans="1:33" x14ac:dyDescent="0.3">
      <c r="A177" s="30" t="s">
        <v>1</v>
      </c>
      <c r="B177" s="30" t="s">
        <v>2</v>
      </c>
      <c r="C177" s="30" t="s">
        <v>3</v>
      </c>
      <c r="D177" s="30" t="s">
        <v>4</v>
      </c>
      <c r="E177" s="30" t="s">
        <v>5</v>
      </c>
      <c r="F177" s="30" t="s">
        <v>6</v>
      </c>
      <c r="G177" s="30" t="s">
        <v>7</v>
      </c>
      <c r="H177" s="30" t="s">
        <v>8</v>
      </c>
      <c r="I177" s="30" t="s">
        <v>9</v>
      </c>
      <c r="J177" s="30" t="s">
        <v>10</v>
      </c>
      <c r="K177" s="30" t="s">
        <v>11</v>
      </c>
      <c r="L177" s="30" t="s">
        <v>12</v>
      </c>
      <c r="M177" s="30" t="s">
        <v>13</v>
      </c>
      <c r="N177" s="30" t="s">
        <v>14</v>
      </c>
      <c r="O177" s="30" t="s">
        <v>15</v>
      </c>
      <c r="P177" s="30" t="s">
        <v>16</v>
      </c>
      <c r="Q177" s="34" t="s">
        <v>17</v>
      </c>
      <c r="R177" s="34" t="s">
        <v>18</v>
      </c>
      <c r="S177" s="34" t="s">
        <v>19</v>
      </c>
      <c r="T177" s="34" t="s">
        <v>20</v>
      </c>
      <c r="U177" s="34" t="s">
        <v>21</v>
      </c>
      <c r="V177" s="33"/>
      <c r="W177" s="31" t="s">
        <v>55</v>
      </c>
      <c r="X177" s="32" t="s">
        <v>56</v>
      </c>
      <c r="Y177" s="32" t="s">
        <v>57</v>
      </c>
      <c r="Z177" s="32" t="s">
        <v>58</v>
      </c>
      <c r="AA177" s="32" t="s">
        <v>59</v>
      </c>
    </row>
    <row r="178" spans="1:33" x14ac:dyDescent="0.3">
      <c r="A178" s="30" t="s">
        <v>22</v>
      </c>
      <c r="B178" s="32">
        <v>20.108223166666669</v>
      </c>
      <c r="C178" s="32">
        <v>40.229320666666666</v>
      </c>
      <c r="D178" s="32">
        <v>37.066196000000005</v>
      </c>
      <c r="E178" s="32">
        <v>7.3086104833333323</v>
      </c>
      <c r="F178" s="32">
        <v>11.723566</v>
      </c>
      <c r="G178" s="32">
        <v>34.830518499999997</v>
      </c>
      <c r="H178" s="32">
        <v>11.373582199999998</v>
      </c>
      <c r="I178" s="32">
        <v>33.571309666666664</v>
      </c>
      <c r="J178" s="32">
        <v>31.809506666666671</v>
      </c>
      <c r="K178" s="32">
        <v>34.905288666666671</v>
      </c>
      <c r="L178" s="32">
        <v>44.645217000000002</v>
      </c>
      <c r="M178" s="32">
        <v>51.64885433333334</v>
      </c>
      <c r="N178" s="32">
        <v>49.364155333333329</v>
      </c>
      <c r="O178" s="32">
        <v>28.421576333333331</v>
      </c>
      <c r="P178" s="30">
        <v>18.925270000000005</v>
      </c>
      <c r="Q178" s="32">
        <v>20.449393000000001</v>
      </c>
      <c r="R178" s="32"/>
      <c r="S178" s="32">
        <v>6.8590486666666681</v>
      </c>
      <c r="T178" s="32">
        <v>23.400586333333333</v>
      </c>
      <c r="U178" s="32">
        <v>9.2487230000000018</v>
      </c>
      <c r="V178" s="33"/>
      <c r="W178" s="30" t="s">
        <v>2</v>
      </c>
      <c r="X178" s="32">
        <f>AVERAGE(B197:B201)</f>
        <v>41.728883400000008</v>
      </c>
      <c r="Y178" s="32">
        <f>AVERAGE(B185:B191)</f>
        <v>47.055476119047626</v>
      </c>
      <c r="Z178" s="32">
        <f>AVERAGE(B192:B196)</f>
        <v>51.482379300000005</v>
      </c>
      <c r="AA178" s="32">
        <f>AVERAGE(B178:B184)</f>
        <v>36.702107023809525</v>
      </c>
    </row>
    <row r="179" spans="1:33" x14ac:dyDescent="0.3">
      <c r="A179" s="30" t="s">
        <v>23</v>
      </c>
      <c r="B179" s="32">
        <v>48.954652499999995</v>
      </c>
      <c r="C179" s="32">
        <v>27.454020666666668</v>
      </c>
      <c r="D179" s="32">
        <v>33.553483666666672</v>
      </c>
      <c r="E179" s="32">
        <v>7.8172952000000002</v>
      </c>
      <c r="F179" s="32">
        <v>24.042817500000005</v>
      </c>
      <c r="G179" s="32">
        <v>30.491868166666659</v>
      </c>
      <c r="H179" s="32">
        <v>13.369103866666666</v>
      </c>
      <c r="I179" s="32">
        <v>45.502845666666666</v>
      </c>
      <c r="J179" s="32">
        <v>38.960703666666674</v>
      </c>
      <c r="K179" s="32">
        <v>48.518410666666668</v>
      </c>
      <c r="L179" s="32">
        <v>71.591691833333343</v>
      </c>
      <c r="M179" s="32">
        <v>30.456711333333335</v>
      </c>
      <c r="N179" s="32">
        <v>69.18270600000001</v>
      </c>
      <c r="O179" s="32">
        <v>53.784012999999995</v>
      </c>
      <c r="P179" s="30">
        <v>21.347625333333333</v>
      </c>
      <c r="Q179" s="32">
        <v>18.071602666666671</v>
      </c>
      <c r="R179" s="32">
        <v>13.537856666666665</v>
      </c>
      <c r="S179" s="32">
        <v>3.0026906666666666</v>
      </c>
      <c r="T179" s="32">
        <v>25.754113499999999</v>
      </c>
      <c r="U179" s="32">
        <v>3.602832666666667</v>
      </c>
      <c r="V179" s="33"/>
      <c r="W179" s="30" t="s">
        <v>3</v>
      </c>
      <c r="X179" s="32">
        <f>AVERAGE(C197:C201)</f>
        <v>37.024998133333341</v>
      </c>
      <c r="Y179" s="32">
        <f>AVERAGE(C185:C191)</f>
        <v>59.589347000000011</v>
      </c>
      <c r="Z179" s="32">
        <f>AVERAGE(C192:C196)</f>
        <v>39.974210800000002</v>
      </c>
      <c r="AA179" s="32">
        <f>AVERAGE(C178:C183)</f>
        <v>34.516252722222227</v>
      </c>
    </row>
    <row r="180" spans="1:33" x14ac:dyDescent="0.3">
      <c r="A180" s="30" t="s">
        <v>24</v>
      </c>
      <c r="B180" s="32">
        <v>29.811014</v>
      </c>
      <c r="C180" s="32">
        <v>25.498112333333331</v>
      </c>
      <c r="D180" s="32">
        <v>33.166263333333333</v>
      </c>
      <c r="E180" s="32">
        <v>5.6588141833333339</v>
      </c>
      <c r="F180" s="32">
        <v>19.950760166666669</v>
      </c>
      <c r="G180" s="32">
        <v>25.285190666666665</v>
      </c>
      <c r="H180" s="32">
        <v>10.286394266666667</v>
      </c>
      <c r="I180" s="32">
        <v>31.241550500000006</v>
      </c>
      <c r="J180" s="32">
        <v>17.966627333333335</v>
      </c>
      <c r="K180" s="32">
        <v>21.521924000000002</v>
      </c>
      <c r="L180" s="32">
        <v>32.753294333333329</v>
      </c>
      <c r="M180" s="32"/>
      <c r="N180" s="32">
        <v>65.478859333333332</v>
      </c>
      <c r="O180" s="32">
        <v>48.090586666666674</v>
      </c>
      <c r="P180" s="30">
        <v>11.333374666666668</v>
      </c>
      <c r="Q180" s="32">
        <v>18.964883333333336</v>
      </c>
      <c r="R180" s="32"/>
      <c r="S180" s="32">
        <v>4.7902423333333344</v>
      </c>
      <c r="T180" s="32">
        <v>10.594586000000001</v>
      </c>
      <c r="U180" s="32">
        <v>3.1007336666666672</v>
      </c>
      <c r="V180" s="33"/>
      <c r="W180" s="30" t="s">
        <v>4</v>
      </c>
      <c r="X180" s="32">
        <f>AVERAGE(D197:D201)</f>
        <v>42.672373966666669</v>
      </c>
      <c r="Y180" s="32">
        <f>AVERAGE(D185:D191)</f>
        <v>38.00920554761904</v>
      </c>
      <c r="Z180" s="32">
        <f>AVERAGE(D192:D196)</f>
        <v>33.470790833333339</v>
      </c>
      <c r="AA180" s="32">
        <f>AVERAGE(D178:D184)</f>
        <v>31.06258311904762</v>
      </c>
    </row>
    <row r="181" spans="1:33" x14ac:dyDescent="0.3">
      <c r="A181" s="30" t="s">
        <v>25</v>
      </c>
      <c r="B181" s="32">
        <v>34.162043500000003</v>
      </c>
      <c r="C181" s="32">
        <v>27.84025066666667</v>
      </c>
      <c r="D181" s="32">
        <v>29.756545666666664</v>
      </c>
      <c r="E181" s="32">
        <v>8.0901320333333349</v>
      </c>
      <c r="F181" s="32">
        <v>22.015605166666667</v>
      </c>
      <c r="G181" s="32">
        <v>28.251239000000005</v>
      </c>
      <c r="H181" s="32">
        <v>9.2924957333333325</v>
      </c>
      <c r="I181" s="32">
        <v>28.543387333333328</v>
      </c>
      <c r="J181" s="32">
        <v>28.592161249999997</v>
      </c>
      <c r="K181" s="32">
        <v>29.621860333333338</v>
      </c>
      <c r="L181" s="32">
        <v>22.036897333333336</v>
      </c>
      <c r="M181" s="32">
        <v>34.358624666666671</v>
      </c>
      <c r="N181" s="32">
        <v>46.177262666666671</v>
      </c>
      <c r="O181" s="32">
        <v>52.190566666666676</v>
      </c>
      <c r="P181" s="30">
        <v>25.147732400000002</v>
      </c>
      <c r="Q181" s="32">
        <v>10.525262666666666</v>
      </c>
      <c r="R181" s="32">
        <v>2.896725</v>
      </c>
      <c r="S181" s="32"/>
      <c r="T181" s="32">
        <v>23.380779666666669</v>
      </c>
      <c r="U181" s="32">
        <v>22.492450666666663</v>
      </c>
      <c r="V181" s="33"/>
      <c r="W181" s="30" t="s">
        <v>5</v>
      </c>
      <c r="X181" s="32">
        <f>AVERAGE(E197:E201)</f>
        <v>6.6277761233333337</v>
      </c>
      <c r="Y181" s="32">
        <f>AVERAGE(E185:E191)</f>
        <v>6.7190084595238107</v>
      </c>
      <c r="Z181" s="32">
        <f>AVERAGE(E192:E196)</f>
        <v>5.5834993333333331</v>
      </c>
      <c r="AA181" s="32">
        <f>AVERAGE(E178:E184)</f>
        <v>7.0193270428571441</v>
      </c>
    </row>
    <row r="182" spans="1:33" x14ac:dyDescent="0.3">
      <c r="A182" s="30" t="s">
        <v>26</v>
      </c>
      <c r="B182" s="32">
        <v>50.827372833333342</v>
      </c>
      <c r="C182" s="32">
        <v>62.786143000000003</v>
      </c>
      <c r="D182" s="32">
        <v>39.910928499999997</v>
      </c>
      <c r="E182" s="32">
        <v>9.2648159166666666</v>
      </c>
      <c r="F182" s="32">
        <v>21.798227000000001</v>
      </c>
      <c r="G182" s="32">
        <v>37.199395833333334</v>
      </c>
      <c r="H182" s="32">
        <v>15.171906666666668</v>
      </c>
      <c r="I182" s="32">
        <v>40.843327333333335</v>
      </c>
      <c r="J182" s="32">
        <v>43.699943833333336</v>
      </c>
      <c r="K182" s="32">
        <v>44.468937666666662</v>
      </c>
      <c r="L182" s="32">
        <v>56.108325333333333</v>
      </c>
      <c r="M182" s="32">
        <v>32.832521</v>
      </c>
      <c r="N182" s="32">
        <v>59.023866666666677</v>
      </c>
      <c r="O182" s="32">
        <v>44.89676166666667</v>
      </c>
      <c r="P182" s="30">
        <v>36.90675233333333</v>
      </c>
      <c r="Q182" s="32">
        <v>19.717536666666668</v>
      </c>
      <c r="R182" s="32">
        <v>20.813835666666666</v>
      </c>
      <c r="S182" s="32">
        <v>10.348983333333333</v>
      </c>
      <c r="T182" s="32">
        <v>18.757903666666671</v>
      </c>
      <c r="U182" s="32">
        <v>7.5512916666666685</v>
      </c>
      <c r="V182" s="33"/>
      <c r="W182" s="30" t="s">
        <v>6</v>
      </c>
      <c r="X182" s="32">
        <f>AVERAGE(F197:F201)</f>
        <v>22.109290700000003</v>
      </c>
      <c r="Y182" s="32">
        <f>AVERAGE(F185:F191)</f>
        <v>24.748005571428575</v>
      </c>
      <c r="Z182" s="32">
        <f>AVERAGE(F192:F196)</f>
        <v>20.373731533333334</v>
      </c>
      <c r="AA182" s="32">
        <f>AVERAGE(F178:F184)</f>
        <v>19.806737404761908</v>
      </c>
      <c r="AF182">
        <v>0</v>
      </c>
      <c r="AG182">
        <v>0</v>
      </c>
    </row>
    <row r="183" spans="1:33" x14ac:dyDescent="0.3">
      <c r="A183" s="30" t="s">
        <v>27</v>
      </c>
      <c r="B183" s="32">
        <v>30.6919155</v>
      </c>
      <c r="C183" s="32">
        <v>23.289669</v>
      </c>
      <c r="D183" s="32">
        <v>23.358001999999999</v>
      </c>
      <c r="E183" s="32">
        <v>5.7482907999999995</v>
      </c>
      <c r="F183" s="32">
        <v>21.509049666666662</v>
      </c>
      <c r="G183" s="32">
        <v>23.689268500000001</v>
      </c>
      <c r="H183" s="32">
        <v>6.9493670666666674</v>
      </c>
      <c r="I183" s="32">
        <v>23.565476833333335</v>
      </c>
      <c r="J183" s="32">
        <v>30.944945666666666</v>
      </c>
      <c r="K183" s="32">
        <v>18.005250333333333</v>
      </c>
      <c r="L183" s="32">
        <v>28.687480833333332</v>
      </c>
      <c r="M183" s="32">
        <v>42.966602000000002</v>
      </c>
      <c r="N183" s="32">
        <v>39.387537333333334</v>
      </c>
      <c r="O183" s="32">
        <v>37.211775000000003</v>
      </c>
      <c r="P183" s="30">
        <v>12.630711333333334</v>
      </c>
      <c r="Q183" s="32">
        <v>6.1549216666666675</v>
      </c>
      <c r="R183" s="32">
        <v>4.6743733333333335</v>
      </c>
      <c r="S183" s="32">
        <v>5.9291256666666667</v>
      </c>
      <c r="T183" s="32">
        <v>15.540310666666667</v>
      </c>
      <c r="U183" s="32">
        <v>12.138515666666667</v>
      </c>
      <c r="V183" s="33"/>
      <c r="W183" s="30" t="s">
        <v>7</v>
      </c>
      <c r="X183" s="32">
        <f>AVERAGE(G197:G201)</f>
        <v>33.178345399999998</v>
      </c>
      <c r="Y183" s="32">
        <f>AVERAGE(G185:G191)</f>
        <v>33.466688023809532</v>
      </c>
      <c r="Z183" s="32">
        <f>AVERAGE(G192:G196)</f>
        <v>30.112768566666666</v>
      </c>
      <c r="AA183" s="32">
        <f>AVERAGE(G178:G184)</f>
        <v>29.956168571428574</v>
      </c>
      <c r="AF183">
        <v>60</v>
      </c>
      <c r="AG183">
        <v>60</v>
      </c>
    </row>
    <row r="184" spans="1:33" x14ac:dyDescent="0.3">
      <c r="A184" s="30" t="s">
        <v>28</v>
      </c>
      <c r="B184" s="32">
        <v>42.359527666666665</v>
      </c>
      <c r="C184" s="30"/>
      <c r="D184" s="32">
        <v>20.626662666666668</v>
      </c>
      <c r="E184" s="32">
        <v>5.2473306833333346</v>
      </c>
      <c r="F184" s="32">
        <v>17.607136333333337</v>
      </c>
      <c r="G184" s="32">
        <v>29.945699333333341</v>
      </c>
      <c r="H184" s="32">
        <v>10.433755866666667</v>
      </c>
      <c r="I184" s="32">
        <v>28.710258499999998</v>
      </c>
      <c r="J184" s="32">
        <v>22.626640833333333</v>
      </c>
      <c r="K184" s="32">
        <v>20.858400666666665</v>
      </c>
      <c r="L184" s="32">
        <v>27.644164666666672</v>
      </c>
      <c r="M184" s="32">
        <v>31.475764333333338</v>
      </c>
      <c r="N184" s="32">
        <v>57.790901666666663</v>
      </c>
      <c r="O184" s="32">
        <v>53.555245999999997</v>
      </c>
      <c r="P184" s="30">
        <v>12.770348333333335</v>
      </c>
      <c r="Q184" s="32">
        <v>11.450234000000002</v>
      </c>
      <c r="R184" s="32">
        <v>6.5114416666666672</v>
      </c>
      <c r="S184" s="32">
        <v>3.5929293333333341</v>
      </c>
      <c r="T184" s="32">
        <v>10.476736333333331</v>
      </c>
      <c r="U184" s="32">
        <v>18.825246333333336</v>
      </c>
      <c r="V184" s="33"/>
      <c r="W184" s="30" t="s">
        <v>8</v>
      </c>
      <c r="X184" s="32">
        <f>AVERAGE(H197:H201)</f>
        <v>12.898893599999999</v>
      </c>
      <c r="Y184" s="32">
        <f>AVERAGE(H185:H191)</f>
        <v>12.331545780952382</v>
      </c>
      <c r="Z184" s="32">
        <f>AVERAGE(H192:H196)</f>
        <v>12.135029693333333</v>
      </c>
      <c r="AA184" s="32">
        <f>AVERAGE(H178:H184)</f>
        <v>10.982372238095239</v>
      </c>
    </row>
    <row r="185" spans="1:33" x14ac:dyDescent="0.3">
      <c r="A185" s="30" t="s">
        <v>29</v>
      </c>
      <c r="B185" s="32">
        <v>51.072480333333338</v>
      </c>
      <c r="C185" s="32">
        <v>54.323744666666663</v>
      </c>
      <c r="D185" s="32">
        <v>41.139932166666668</v>
      </c>
      <c r="E185" s="32">
        <v>5.4353949833333335</v>
      </c>
      <c r="F185" s="32">
        <v>22.712799833333332</v>
      </c>
      <c r="G185" s="32">
        <v>34.071923166666679</v>
      </c>
      <c r="H185" s="32">
        <v>12.075134333333335</v>
      </c>
      <c r="I185" s="32">
        <v>39.045872333333328</v>
      </c>
      <c r="J185" s="32">
        <v>25.996250000000003</v>
      </c>
      <c r="K185" s="32">
        <v>34.771593666666668</v>
      </c>
      <c r="L185" s="32">
        <v>38.075345666666671</v>
      </c>
      <c r="M185" s="32">
        <v>55.763689333333332</v>
      </c>
      <c r="N185" s="32">
        <v>58.74063133333334</v>
      </c>
      <c r="O185" s="32">
        <v>37.078080000000007</v>
      </c>
      <c r="P185" s="30">
        <v>33.89911</v>
      </c>
      <c r="Q185" s="32">
        <v>10.109322666666667</v>
      </c>
      <c r="R185" s="32">
        <v>8.5673736666666667</v>
      </c>
      <c r="S185" s="32">
        <v>5.382461666666666</v>
      </c>
      <c r="T185" s="32">
        <v>13.576479666666666</v>
      </c>
      <c r="U185" s="32">
        <v>6.0479656666666681</v>
      </c>
      <c r="V185" s="33"/>
      <c r="W185" s="30" t="s">
        <v>9</v>
      </c>
      <c r="X185" s="32">
        <f>AVERAGE(I197:I201)</f>
        <v>42.862022799999998</v>
      </c>
      <c r="Y185" s="32">
        <f>AVERAGE(I185:I191)</f>
        <v>46.954037690476198</v>
      </c>
      <c r="Z185" s="32">
        <f>AVERAGE(I192:I196)</f>
        <v>41.441389633333337</v>
      </c>
      <c r="AA185" s="32">
        <f>AVERAGE(I178:I184)</f>
        <v>33.139736547619044</v>
      </c>
    </row>
    <row r="186" spans="1:33" x14ac:dyDescent="0.3">
      <c r="A186" s="30" t="s">
        <v>30</v>
      </c>
      <c r="B186" s="32">
        <v>53.666658499999997</v>
      </c>
      <c r="C186" s="32">
        <v>58.258338999999999</v>
      </c>
      <c r="D186" s="32">
        <v>28.662227333333327</v>
      </c>
      <c r="E186" s="32">
        <v>7.2479030500000015</v>
      </c>
      <c r="F186" s="32">
        <v>33.462868166666667</v>
      </c>
      <c r="G186" s="32">
        <v>27.880854333333339</v>
      </c>
      <c r="H186" s="32">
        <v>9.8001406000000024</v>
      </c>
      <c r="I186" s="32">
        <v>44.377331833333336</v>
      </c>
      <c r="J186" s="32">
        <v>12.528707000000001</v>
      </c>
      <c r="K186" s="32">
        <v>55.797360666666677</v>
      </c>
      <c r="L186" s="32">
        <v>35.699536000000002</v>
      </c>
      <c r="M186" s="32">
        <v>54.848621333333334</v>
      </c>
      <c r="N186" s="32">
        <v>24.645435333333335</v>
      </c>
      <c r="O186" s="32">
        <v>44.832390000000004</v>
      </c>
      <c r="P186" s="30">
        <v>31.733250999999996</v>
      </c>
      <c r="Q186" s="32">
        <v>13.539837333333335</v>
      </c>
      <c r="R186" s="32">
        <v>1.15869</v>
      </c>
      <c r="S186" s="32">
        <v>3.0571589999999995</v>
      </c>
      <c r="T186" s="32">
        <v>36.674023999999996</v>
      </c>
      <c r="U186" s="32">
        <v>4.2000036666666674</v>
      </c>
      <c r="V186" s="33"/>
      <c r="W186" s="30" t="s">
        <v>10</v>
      </c>
      <c r="X186" s="32">
        <f>AVERAGE(J197:J201)</f>
        <v>33.229347566666668</v>
      </c>
      <c r="Y186" s="32">
        <f>AVERAGE(J185:J191)</f>
        <v>26.588469333333332</v>
      </c>
      <c r="Z186" s="32">
        <f>AVERAGE(J192:J196)</f>
        <v>30.780352266666664</v>
      </c>
      <c r="AA186" s="32">
        <f>AVERAGE(J178:J184)</f>
        <v>30.657218464285712</v>
      </c>
    </row>
    <row r="187" spans="1:33" x14ac:dyDescent="0.3">
      <c r="A187" s="30" t="s">
        <v>31</v>
      </c>
      <c r="B187" s="32">
        <v>54.134095833333348</v>
      </c>
      <c r="C187" s="32">
        <v>41.751463000000001</v>
      </c>
      <c r="D187" s="32">
        <v>33.163787499999998</v>
      </c>
      <c r="E187" s="32">
        <v>3.9664830666666671</v>
      </c>
      <c r="F187" s="32">
        <v>24.675145333333333</v>
      </c>
      <c r="G187" s="32">
        <v>31.850110333333333</v>
      </c>
      <c r="H187" s="32">
        <v>9.2738774666666668</v>
      </c>
      <c r="I187" s="32">
        <v>35.167231833333339</v>
      </c>
      <c r="J187" s="32">
        <v>41.604398499999995</v>
      </c>
      <c r="K187" s="32"/>
      <c r="L187" s="32">
        <v>38.114958999999999</v>
      </c>
      <c r="M187" s="32">
        <v>38.090200666666668</v>
      </c>
      <c r="N187" s="32">
        <v>38.456623999999998</v>
      </c>
      <c r="O187" s="32">
        <v>26.766729333333338</v>
      </c>
      <c r="P187" s="30">
        <v>23.021288666666671</v>
      </c>
      <c r="Q187" s="32">
        <v>12.243490999999999</v>
      </c>
      <c r="R187" s="32">
        <v>1.8256795000000001</v>
      </c>
      <c r="S187" s="32">
        <v>8.263341333333333</v>
      </c>
      <c r="T187" s="32">
        <v>5.5696346666666656</v>
      </c>
      <c r="U187" s="32">
        <v>9.1516703333333336</v>
      </c>
      <c r="V187" s="33"/>
      <c r="W187" s="30" t="s">
        <v>11</v>
      </c>
      <c r="X187" s="32">
        <f>AVERAGE(K197:K201)</f>
        <v>33.351257600000004</v>
      </c>
      <c r="Y187" s="32">
        <f>AVERAGE(K185:K191)</f>
        <v>37.605432500000013</v>
      </c>
      <c r="Z187" s="32">
        <f>AVERAGE(K192:K196)</f>
        <v>32.181475866666673</v>
      </c>
      <c r="AA187" s="32">
        <f>AVERAGE(K178:K184)</f>
        <v>31.128581761904762</v>
      </c>
    </row>
    <row r="188" spans="1:33" x14ac:dyDescent="0.3">
      <c r="A188" s="30" t="s">
        <v>32</v>
      </c>
      <c r="B188" s="32">
        <v>49.039326000000003</v>
      </c>
      <c r="C188" s="32">
        <v>74.899900333333335</v>
      </c>
      <c r="D188" s="32">
        <v>44.168371499999999</v>
      </c>
      <c r="E188" s="32">
        <v>8.3153833499999994</v>
      </c>
      <c r="F188" s="32">
        <v>24.656824166666674</v>
      </c>
      <c r="G188" s="32">
        <v>38.697275000000005</v>
      </c>
      <c r="H188" s="32">
        <v>10.546653866666666</v>
      </c>
      <c r="I188" s="32">
        <v>61.135257333333342</v>
      </c>
      <c r="J188" s="32">
        <v>33.167748833333334</v>
      </c>
      <c r="K188" s="32">
        <v>38.660632666666672</v>
      </c>
      <c r="L188" s="32">
        <v>62.229080500000009</v>
      </c>
      <c r="M188" s="32">
        <v>67.037644</v>
      </c>
      <c r="N188" s="32">
        <v>56.558926999999997</v>
      </c>
      <c r="O188" s="32">
        <v>76.581486333333345</v>
      </c>
      <c r="P188" s="30">
        <v>56.915447000000007</v>
      </c>
      <c r="Q188" s="32">
        <v>8.8912126666666662</v>
      </c>
      <c r="R188" s="32">
        <v>25.732821333333341</v>
      </c>
      <c r="S188" s="32">
        <v>8.0187290000000022</v>
      </c>
      <c r="T188" s="32">
        <v>42.292185000000003</v>
      </c>
      <c r="U188" s="32">
        <v>19.445195000000002</v>
      </c>
      <c r="V188" s="33"/>
      <c r="W188" s="30" t="s">
        <v>12</v>
      </c>
      <c r="X188" s="32">
        <f>AVERAGE(L197:L201)</f>
        <v>45.828368233333329</v>
      </c>
      <c r="Y188" s="32">
        <f>AVERAGE(L185:L191)</f>
        <v>45.380751714285715</v>
      </c>
      <c r="Z188" s="32">
        <f>AVERAGE(L192:L196)</f>
        <v>40.839465033333333</v>
      </c>
      <c r="AA188" s="32">
        <f>AVERAGE(L178:L184)</f>
        <v>40.49529590476191</v>
      </c>
    </row>
    <row r="189" spans="1:33" x14ac:dyDescent="0.3">
      <c r="A189" s="30" t="s">
        <v>33</v>
      </c>
      <c r="B189" s="32">
        <v>37.66732833333333</v>
      </c>
      <c r="C189" s="32">
        <v>61.93841766666668</v>
      </c>
      <c r="D189" s="32">
        <v>38.297675499999997</v>
      </c>
      <c r="E189" s="32">
        <v>6.7503595833333341</v>
      </c>
      <c r="F189" s="32">
        <v>22.673186500000003</v>
      </c>
      <c r="G189" s="32">
        <v>35.085034166666667</v>
      </c>
      <c r="H189" s="32">
        <v>14.3552778</v>
      </c>
      <c r="I189" s="32">
        <v>60.263764000000002</v>
      </c>
      <c r="J189" s="32">
        <v>29.882317999999998</v>
      </c>
      <c r="K189" s="32">
        <v>23.45208366666667</v>
      </c>
      <c r="L189" s="32">
        <v>55.821623833333334</v>
      </c>
      <c r="M189" s="32">
        <v>59.73294533333334</v>
      </c>
      <c r="N189" s="32">
        <v>50.084127666666667</v>
      </c>
      <c r="O189" s="32">
        <v>39.050823999999992</v>
      </c>
      <c r="P189" s="30">
        <v>32.505711000000005</v>
      </c>
      <c r="Q189" s="32">
        <v>6.2499936666666667</v>
      </c>
      <c r="R189" s="32">
        <v>2.0797000000000003</v>
      </c>
      <c r="S189" s="32">
        <v>8.9555843333333343</v>
      </c>
      <c r="T189" s="32">
        <v>15.756203333333335</v>
      </c>
      <c r="U189" s="32">
        <v>6.6530593333333332</v>
      </c>
      <c r="V189" s="33"/>
      <c r="W189" s="30" t="s">
        <v>13</v>
      </c>
      <c r="X189" s="32">
        <f>AVERAGE(M197:M201)</f>
        <v>51.826124000000007</v>
      </c>
      <c r="Y189" s="32">
        <f>AVERAGE(M185:M191)</f>
        <v>59.081871904761911</v>
      </c>
      <c r="Z189" s="32">
        <f>AVERAGE(M192:M196)</f>
        <v>35.131876933333324</v>
      </c>
      <c r="AA189" s="32">
        <f>AVERAGE(M178:M184)</f>
        <v>37.289846277777777</v>
      </c>
    </row>
    <row r="190" spans="1:33" x14ac:dyDescent="0.3">
      <c r="A190" s="30" t="s">
        <v>34</v>
      </c>
      <c r="B190" s="32">
        <v>38.727975333333333</v>
      </c>
      <c r="C190" s="32">
        <v>49.896954666666673</v>
      </c>
      <c r="D190" s="32">
        <v>31.657490500000002</v>
      </c>
      <c r="E190" s="32">
        <v>7.2914281999999995</v>
      </c>
      <c r="F190" s="32">
        <v>20.40680866666667</v>
      </c>
      <c r="G190" s="32">
        <v>31.007831833333324</v>
      </c>
      <c r="H190" s="32">
        <v>11.861420400000002</v>
      </c>
      <c r="I190" s="32">
        <v>51.363638333333334</v>
      </c>
      <c r="J190" s="32">
        <v>25.4778105</v>
      </c>
      <c r="K190" s="32">
        <v>37.938679666666673</v>
      </c>
      <c r="L190" s="32">
        <v>51.762247500000001</v>
      </c>
      <c r="M190" s="32">
        <v>71.214870000000005</v>
      </c>
      <c r="N190" s="32">
        <v>44.479831333333337</v>
      </c>
      <c r="O190" s="32">
        <v>59.920118333333335</v>
      </c>
      <c r="P190" s="30">
        <v>25.818980333333332</v>
      </c>
      <c r="Q190" s="32">
        <v>20.624682</v>
      </c>
      <c r="R190" s="32">
        <v>13.933990000000003</v>
      </c>
      <c r="S190" s="32">
        <v>8.4455626666666674</v>
      </c>
      <c r="T190" s="32">
        <v>43.745003999999994</v>
      </c>
      <c r="U190" s="32">
        <v>18.040902333333335</v>
      </c>
      <c r="V190" s="33"/>
      <c r="W190" s="30" t="s">
        <v>14</v>
      </c>
      <c r="X190" s="32">
        <f>AVERAGE(N197:N201)</f>
        <v>62.631056799999996</v>
      </c>
      <c r="Y190" s="32">
        <f>AVERAGE(N185:N191)</f>
        <v>46.189995523809522</v>
      </c>
      <c r="Z190" s="32">
        <f>AVERAGE(N192:N196)</f>
        <v>50.911848266666667</v>
      </c>
      <c r="AA190" s="32">
        <f>AVERAGE(N178:N184)</f>
        <v>55.20075557142858</v>
      </c>
    </row>
    <row r="191" spans="1:33" x14ac:dyDescent="0.3">
      <c r="A191" s="30" t="s">
        <v>35</v>
      </c>
      <c r="B191" s="32">
        <v>45.080468500000002</v>
      </c>
      <c r="C191" s="32">
        <v>76.056609666666674</v>
      </c>
      <c r="D191" s="32">
        <v>48.974954333333329</v>
      </c>
      <c r="E191" s="32">
        <v>8.0261069833333334</v>
      </c>
      <c r="F191" s="32">
        <v>24.648406333333334</v>
      </c>
      <c r="G191" s="32">
        <v>35.673787333333344</v>
      </c>
      <c r="H191" s="32">
        <v>18.408315999999999</v>
      </c>
      <c r="I191" s="32">
        <v>37.325168166666664</v>
      </c>
      <c r="J191" s="32">
        <v>17.462052499999999</v>
      </c>
      <c r="K191" s="32">
        <v>35.012244666666668</v>
      </c>
      <c r="L191" s="32">
        <v>35.962469500000005</v>
      </c>
      <c r="M191" s="32">
        <v>66.885132666666678</v>
      </c>
      <c r="N191" s="32">
        <v>50.364391999999995</v>
      </c>
      <c r="O191" s="32">
        <v>65.210478999999992</v>
      </c>
      <c r="P191" s="30">
        <v>39.942124</v>
      </c>
      <c r="Q191" s="32">
        <v>16.600957666666666</v>
      </c>
      <c r="R191" s="32">
        <v>10.125167999999999</v>
      </c>
      <c r="S191" s="32">
        <v>5.4567366666666661</v>
      </c>
      <c r="T191" s="32">
        <v>12.443538333333333</v>
      </c>
      <c r="U191" s="32">
        <v>12.101873333333334</v>
      </c>
      <c r="V191" s="33"/>
      <c r="W191" s="30" t="s">
        <v>15</v>
      </c>
      <c r="X191" s="32">
        <f>AVERAGE(O197:O201)</f>
        <v>42.282974900000006</v>
      </c>
      <c r="Y191" s="32">
        <f>AVERAGE(O185:O191)</f>
        <v>49.920015285714285</v>
      </c>
      <c r="Z191" s="32">
        <f>AVERAGE(O192:O196)</f>
        <v>41.524775700000006</v>
      </c>
      <c r="AA191" s="32">
        <f>AVERAGE(O178:O184)</f>
        <v>45.450075047619052</v>
      </c>
    </row>
    <row r="192" spans="1:33" x14ac:dyDescent="0.3">
      <c r="A192" s="30" t="s">
        <v>36</v>
      </c>
      <c r="B192" s="32">
        <v>48.361442833333335</v>
      </c>
      <c r="C192" s="32">
        <v>26.268591666666669</v>
      </c>
      <c r="D192" s="32">
        <v>40.137714833333334</v>
      </c>
      <c r="E192" s="32">
        <v>5.5927589499999986</v>
      </c>
      <c r="F192" s="32">
        <v>21.841306499999998</v>
      </c>
      <c r="G192" s="32">
        <v>25.854137166666668</v>
      </c>
      <c r="H192" s="32">
        <v>13.064873466666665</v>
      </c>
      <c r="I192" s="32">
        <v>46.566958833333338</v>
      </c>
      <c r="J192" s="32">
        <v>48.211407333333327</v>
      </c>
      <c r="K192" s="32">
        <v>36.603710333333339</v>
      </c>
      <c r="L192" s="32">
        <v>51.109617833333331</v>
      </c>
      <c r="M192" s="32">
        <v>51.655786666666657</v>
      </c>
      <c r="N192" s="32">
        <v>45.580091666666668</v>
      </c>
      <c r="O192" s="32">
        <v>45.671697500000001</v>
      </c>
      <c r="P192" s="30">
        <v>26.031902000000002</v>
      </c>
      <c r="Q192" s="32">
        <v>11.130356333333332</v>
      </c>
      <c r="R192" s="32">
        <v>1.7647739999999998</v>
      </c>
      <c r="S192" s="32">
        <v>5.6231126666666649</v>
      </c>
      <c r="T192" s="32">
        <v>10.002366666666665</v>
      </c>
      <c r="U192" s="32">
        <v>6.8303290000000008</v>
      </c>
      <c r="V192" s="33"/>
      <c r="W192" s="30" t="s">
        <v>16</v>
      </c>
      <c r="X192" s="32">
        <f>AVERAGE(P197:P201)</f>
        <v>32.689120733333333</v>
      </c>
      <c r="Y192" s="32">
        <f>AVERAGE(P186:P191)</f>
        <v>34.989467000000005</v>
      </c>
      <c r="Z192" s="32">
        <f>AVERAGE(P192:P196)</f>
        <v>20.66677116666667</v>
      </c>
      <c r="AA192" s="32">
        <f>AVERAGE(P178:P184)</f>
        <v>19.865973485714289</v>
      </c>
    </row>
    <row r="193" spans="1:38" x14ac:dyDescent="0.3">
      <c r="A193" s="30" t="s">
        <v>37</v>
      </c>
      <c r="B193" s="32">
        <v>45.206240833333332</v>
      </c>
      <c r="C193" s="32">
        <v>58.232590333333334</v>
      </c>
      <c r="D193" s="32">
        <v>37.060254</v>
      </c>
      <c r="E193" s="32">
        <v>6.9000979833333336</v>
      </c>
      <c r="F193" s="32">
        <v>18.763845666666665</v>
      </c>
      <c r="G193" s="32">
        <v>27.279226833333336</v>
      </c>
      <c r="H193" s="32">
        <v>14.602266933333334</v>
      </c>
      <c r="I193" s="32">
        <v>64.837123333333338</v>
      </c>
      <c r="J193" s="32">
        <v>34.005075666666663</v>
      </c>
      <c r="K193" s="32">
        <v>25.975453000000005</v>
      </c>
      <c r="L193" s="32">
        <v>56.459893666666673</v>
      </c>
      <c r="M193" s="32">
        <v>38.19121466666666</v>
      </c>
      <c r="N193" s="32">
        <v>72.936069333333336</v>
      </c>
      <c r="O193" s="32">
        <v>44.073794666666664</v>
      </c>
      <c r="P193" s="30">
        <v>20.860381333333336</v>
      </c>
      <c r="Q193" s="32">
        <v>7.2799403333333332</v>
      </c>
      <c r="R193" s="32">
        <v>28.592210766666664</v>
      </c>
      <c r="S193" s="32">
        <v>6.7976480000000006</v>
      </c>
      <c r="T193" s="32">
        <v>32.790927000000003</v>
      </c>
      <c r="U193" s="32">
        <v>8.4307076666666667</v>
      </c>
      <c r="V193" s="33"/>
      <c r="W193" s="30" t="s">
        <v>17</v>
      </c>
      <c r="X193" s="32">
        <f>AVERAGE(Q197:Q201)</f>
        <v>9.1620688333333327</v>
      </c>
      <c r="Y193" s="32">
        <f>AVERAGE(Q185:Q191)</f>
        <v>12.608499571428572</v>
      </c>
      <c r="Z193" s="32">
        <f>AVERAGE(Q192:Q196)</f>
        <v>8.6647234333333323</v>
      </c>
      <c r="AA193" s="32">
        <f>AVERAGE(Q178:Q184)</f>
        <v>15.047690571428571</v>
      </c>
    </row>
    <row r="194" spans="1:38" x14ac:dyDescent="0.3">
      <c r="A194" s="30" t="s">
        <v>38</v>
      </c>
      <c r="B194" s="32">
        <v>64.162706333333333</v>
      </c>
      <c r="C194" s="32">
        <v>41.324629333333334</v>
      </c>
      <c r="D194" s="32">
        <v>33.298472833333342</v>
      </c>
      <c r="E194" s="32">
        <v>4.7088369333333331</v>
      </c>
      <c r="F194" s="32">
        <v>25.107920999999997</v>
      </c>
      <c r="G194" s="32">
        <v>30.016012999999994</v>
      </c>
      <c r="H194" s="32">
        <v>12.0693904</v>
      </c>
      <c r="I194" s="32">
        <v>38.779472666666663</v>
      </c>
      <c r="J194" s="32">
        <v>20.247364999999999</v>
      </c>
      <c r="K194" s="32">
        <v>32.53145966666667</v>
      </c>
      <c r="L194" s="32">
        <v>34.729504500000004</v>
      </c>
      <c r="M194" s="32">
        <v>31.874868666666664</v>
      </c>
      <c r="N194" s="32">
        <v>57.041219333333345</v>
      </c>
      <c r="O194" s="32">
        <v>42.084215000000007</v>
      </c>
      <c r="P194" s="30">
        <v>19.082733000000001</v>
      </c>
      <c r="Q194" s="32">
        <v>8.1692596666666653</v>
      </c>
      <c r="R194" s="32">
        <v>15.508620000000002</v>
      </c>
      <c r="S194" s="32">
        <v>6.251974333333334</v>
      </c>
      <c r="T194" s="32">
        <v>20.80492266666667</v>
      </c>
      <c r="U194" s="32">
        <v>10.498523666666667</v>
      </c>
      <c r="V194" s="33"/>
      <c r="W194" s="30" t="s">
        <v>18</v>
      </c>
      <c r="X194" s="32">
        <f>AVERAGE(R197:R201)</f>
        <v>4.9771677500000004</v>
      </c>
      <c r="Y194" s="32">
        <f>AVERAGE(R185:R191)</f>
        <v>9.0604889285714307</v>
      </c>
      <c r="Z194" s="32">
        <f>AVERAGE(R192:R196)</f>
        <v>10.588307286666666</v>
      </c>
      <c r="AA194" s="32">
        <f>AVERAGE(R178:R184)</f>
        <v>9.6868464666666689</v>
      </c>
    </row>
    <row r="195" spans="1:38" x14ac:dyDescent="0.3">
      <c r="A195" s="30" t="s">
        <v>39</v>
      </c>
      <c r="B195" s="32">
        <v>42.263465333333329</v>
      </c>
      <c r="C195" s="32">
        <v>21.819023999999999</v>
      </c>
      <c r="D195" s="32">
        <v>25.143573000000004</v>
      </c>
      <c r="E195" s="32">
        <v>3.4947872999999992</v>
      </c>
      <c r="F195" s="32">
        <v>18.407820833333332</v>
      </c>
      <c r="G195" s="32">
        <v>30.916226000000005</v>
      </c>
      <c r="H195" s="32">
        <v>9.8195511333333307</v>
      </c>
      <c r="I195" s="32">
        <v>31.613915833333333</v>
      </c>
      <c r="J195" s="32">
        <v>15.727483666666668</v>
      </c>
      <c r="K195" s="32">
        <v>36.818612666666667</v>
      </c>
      <c r="L195" s="32">
        <v>30.179913166666672</v>
      </c>
      <c r="M195" s="32">
        <v>25.367388333333331</v>
      </c>
      <c r="N195" s="32">
        <v>33.541599666666663</v>
      </c>
      <c r="O195" s="32">
        <v>37.187016666666672</v>
      </c>
      <c r="P195" s="30"/>
      <c r="Q195" s="32">
        <v>4.7639984999999996</v>
      </c>
      <c r="R195" s="32">
        <v>3.5582676666666671</v>
      </c>
      <c r="S195" s="32">
        <v>3.3701043333333338</v>
      </c>
      <c r="T195" s="32">
        <v>10.167752333333333</v>
      </c>
      <c r="U195" s="32"/>
      <c r="V195" s="33"/>
      <c r="W195" s="30" t="s">
        <v>19</v>
      </c>
      <c r="X195" s="32">
        <f>AVERAGE(S197:S201)</f>
        <v>5.2705539999999997</v>
      </c>
      <c r="Y195" s="32">
        <f>AVERAGE(S185:S191)</f>
        <v>6.7970820952380953</v>
      </c>
      <c r="Z195" s="32">
        <f>AVERAGE(S192:S196)</f>
        <v>5.4630747999999993</v>
      </c>
      <c r="AA195" s="32">
        <f>AVERAGE(S178:S184)</f>
        <v>5.7538366666666674</v>
      </c>
    </row>
    <row r="196" spans="1:38" x14ac:dyDescent="0.3">
      <c r="A196" s="30" t="s">
        <v>40</v>
      </c>
      <c r="B196" s="32">
        <v>57.418041166666661</v>
      </c>
      <c r="C196" s="32">
        <v>52.226218666666682</v>
      </c>
      <c r="D196" s="32">
        <v>31.713939500000002</v>
      </c>
      <c r="E196" s="32">
        <v>7.2210155</v>
      </c>
      <c r="F196" s="32">
        <v>17.747763666666668</v>
      </c>
      <c r="G196" s="32">
        <v>36.498239833333336</v>
      </c>
      <c r="H196" s="32">
        <v>11.119066533333335</v>
      </c>
      <c r="I196" s="32">
        <v>25.409477500000001</v>
      </c>
      <c r="J196" s="32">
        <v>35.71042966666667</v>
      </c>
      <c r="K196" s="32">
        <v>28.978143666666671</v>
      </c>
      <c r="L196" s="32">
        <v>31.718396000000002</v>
      </c>
      <c r="M196" s="32">
        <v>28.570126333333331</v>
      </c>
      <c r="N196" s="32">
        <v>45.460261333333335</v>
      </c>
      <c r="O196" s="32">
        <v>38.607154666666666</v>
      </c>
      <c r="P196" s="30">
        <v>16.692068333333332</v>
      </c>
      <c r="Q196" s="32">
        <v>11.980062333333333</v>
      </c>
      <c r="R196" s="32">
        <v>3.5176639999999999</v>
      </c>
      <c r="S196" s="32">
        <v>5.272534666666667</v>
      </c>
      <c r="T196" s="32">
        <v>17.01887833333333</v>
      </c>
      <c r="U196" s="32">
        <v>6.2499936666666667</v>
      </c>
      <c r="V196" s="33"/>
      <c r="W196" s="30" t="s">
        <v>20</v>
      </c>
      <c r="X196" s="32">
        <f>AVERAGE(T197:T201)</f>
        <v>25.574268966666668</v>
      </c>
      <c r="Y196" s="32">
        <f>AVERAGE(T185:T191)</f>
        <v>24.293866999999999</v>
      </c>
      <c r="Z196" s="32">
        <f>AVERAGE(T192:T196)</f>
        <v>18.156969400000001</v>
      </c>
      <c r="AA196" s="32">
        <f>AVERAGE(T178:T184)</f>
        <v>18.272145166666668</v>
      </c>
    </row>
    <row r="197" spans="1:38" x14ac:dyDescent="0.3">
      <c r="A197" s="30" t="s">
        <v>41</v>
      </c>
      <c r="B197" s="32">
        <v>26.394859166666663</v>
      </c>
      <c r="C197" s="32">
        <v>40.858182333333332</v>
      </c>
      <c r="D197" s="32">
        <v>36.987959666666669</v>
      </c>
      <c r="E197" s="32">
        <v>5.9128346833333332</v>
      </c>
      <c r="F197" s="32">
        <v>24.362199999999998</v>
      </c>
      <c r="G197" s="32">
        <v>27.609503000000007</v>
      </c>
      <c r="H197" s="32">
        <v>13.798512400000002</v>
      </c>
      <c r="I197" s="32">
        <v>38.248158833333335</v>
      </c>
      <c r="J197" s="32">
        <v>37.419249833333332</v>
      </c>
      <c r="K197" s="32">
        <v>29.169278000000002</v>
      </c>
      <c r="L197" s="32">
        <v>53.790450166666666</v>
      </c>
      <c r="M197" s="32">
        <v>70.788036333333338</v>
      </c>
      <c r="N197" s="32">
        <v>64.236981333333333</v>
      </c>
      <c r="O197" s="32">
        <v>32.504225500000004</v>
      </c>
      <c r="P197" s="30">
        <v>26.606295333333332</v>
      </c>
      <c r="Q197" s="32">
        <v>8.0642843333333332</v>
      </c>
      <c r="R197" s="32">
        <v>6.157892666666668</v>
      </c>
      <c r="S197" s="32">
        <v>5.2279696666666666</v>
      </c>
      <c r="T197" s="32">
        <v>33.643603999999996</v>
      </c>
      <c r="U197" s="32">
        <v>18.3860335</v>
      </c>
      <c r="V197" s="33"/>
      <c r="W197" s="30" t="s">
        <v>21</v>
      </c>
      <c r="X197" s="32">
        <f>AVERAGE(U197:U201)</f>
        <v>16.899543166666668</v>
      </c>
      <c r="Y197" s="32">
        <f>AVERAGE(U185:U191)</f>
        <v>10.805809952380953</v>
      </c>
      <c r="Z197" s="32">
        <f>AVERAGE(U192:U196)</f>
        <v>8.0023885000000003</v>
      </c>
      <c r="AA197" s="32">
        <f>AVERAGE(U178:U184)</f>
        <v>10.994256238095238</v>
      </c>
    </row>
    <row r="198" spans="1:38" x14ac:dyDescent="0.3">
      <c r="A198" s="30" t="s">
        <v>42</v>
      </c>
      <c r="B198" s="32">
        <v>58.691609833333338</v>
      </c>
      <c r="C198" s="32">
        <v>14.804493000000003</v>
      </c>
      <c r="D198" s="32">
        <v>38.207059999999998</v>
      </c>
      <c r="E198" s="32">
        <v>7.2074479333333326</v>
      </c>
      <c r="F198" s="32">
        <v>20.475636833333336</v>
      </c>
      <c r="G198" s="32">
        <v>31.216792166666671</v>
      </c>
      <c r="H198" s="32">
        <v>13.428523866666668</v>
      </c>
      <c r="I198" s="32">
        <v>41.610835666666659</v>
      </c>
      <c r="J198" s="32">
        <v>17.35757233333333</v>
      </c>
      <c r="K198" s="32">
        <v>47.645927000000015</v>
      </c>
      <c r="L198" s="32">
        <v>51.155668333333324</v>
      </c>
      <c r="M198" s="32">
        <v>51.57953100000001</v>
      </c>
      <c r="N198" s="32">
        <v>52.544115666666663</v>
      </c>
      <c r="O198" s="32">
        <v>38.670536000000006</v>
      </c>
      <c r="P198" s="30">
        <v>35.365793666666669</v>
      </c>
      <c r="Q198" s="32">
        <v>11.086286499999998</v>
      </c>
      <c r="R198" s="32">
        <v>4.7476579999999995</v>
      </c>
      <c r="S198" s="32">
        <v>5.6151900000000001</v>
      </c>
      <c r="T198" s="32">
        <v>41.395933333333332</v>
      </c>
      <c r="U198" s="32">
        <v>27.676845666666662</v>
      </c>
      <c r="V198" s="33"/>
      <c r="W198" s="30" t="s">
        <v>60</v>
      </c>
      <c r="X198" s="32" t="s">
        <v>61</v>
      </c>
      <c r="Y198" s="32" t="s">
        <v>61</v>
      </c>
      <c r="Z198" s="32" t="s">
        <v>61</v>
      </c>
      <c r="AA198" s="32" t="s">
        <v>61</v>
      </c>
    </row>
    <row r="199" spans="1:38" x14ac:dyDescent="0.3">
      <c r="A199" s="30" t="s">
        <v>43</v>
      </c>
      <c r="B199" s="32">
        <v>53.384908666666675</v>
      </c>
      <c r="C199" s="32">
        <v>47.286436000000002</v>
      </c>
      <c r="D199" s="32">
        <v>52.476772999999994</v>
      </c>
      <c r="E199" s="32">
        <v>6.2314744333333332</v>
      </c>
      <c r="F199" s="32">
        <v>22.108696500000001</v>
      </c>
      <c r="G199" s="32">
        <v>37.441532333333335</v>
      </c>
      <c r="H199" s="32">
        <v>14.203360666666667</v>
      </c>
      <c r="I199" s="32">
        <v>44.049531500000001</v>
      </c>
      <c r="J199" s="32">
        <v>38.86365099999999</v>
      </c>
      <c r="K199" s="32">
        <v>25.924945999999995</v>
      </c>
      <c r="L199" s="32">
        <v>54.170243000000006</v>
      </c>
      <c r="M199" s="32">
        <v>60.96194899999999</v>
      </c>
      <c r="N199" s="32">
        <v>72.096266666666665</v>
      </c>
      <c r="O199" s="32">
        <v>47.507280333333341</v>
      </c>
      <c r="P199" s="30">
        <v>35.73023633333333</v>
      </c>
      <c r="Q199" s="32">
        <v>14.818357666666667</v>
      </c>
      <c r="R199" s="32">
        <v>5.8271213333333343</v>
      </c>
      <c r="S199" s="32">
        <v>3.6899819999999997</v>
      </c>
      <c r="T199" s="32">
        <v>13.111022999999998</v>
      </c>
      <c r="U199" s="32">
        <v>15.440286999999998</v>
      </c>
      <c r="V199" s="33"/>
      <c r="W199" s="30" t="s">
        <v>2</v>
      </c>
      <c r="X199" s="32">
        <f>(STDEVA(B197:B201))/(SQRT(COUNT(B197:B201)))</f>
        <v>6.4323052664583527</v>
      </c>
      <c r="Y199" s="32">
        <f>(STDEVA(B185:B191))/(SQRT(COUNT(B185:B191)))</f>
        <v>2.5600958688299738</v>
      </c>
      <c r="Z199" s="32">
        <f>(STDEVA(B192:B196))/(SQRT(COUNT(B192:B196)))</f>
        <v>4.0628888040052775</v>
      </c>
      <c r="AA199" s="32">
        <f>(STDEVA(B178:B184))/(SQRT(COUNT(B178:B184)))</f>
        <v>4.2175169927990437</v>
      </c>
    </row>
    <row r="200" spans="1:38" x14ac:dyDescent="0.3">
      <c r="A200" s="30" t="s">
        <v>44</v>
      </c>
      <c r="B200" s="32">
        <v>28.741454000000004</v>
      </c>
      <c r="C200" s="32">
        <v>44.635313666666669</v>
      </c>
      <c r="D200" s="32">
        <v>47.038852666666671</v>
      </c>
      <c r="E200" s="32">
        <v>6.1372937333333333</v>
      </c>
      <c r="F200" s="32">
        <v>21.56153733333333</v>
      </c>
      <c r="G200" s="32">
        <v>38.336298499999998</v>
      </c>
      <c r="H200" s="32">
        <v>13.235012733333333</v>
      </c>
      <c r="I200" s="32">
        <v>49.760783833333335</v>
      </c>
      <c r="J200" s="32">
        <v>30.877603000000004</v>
      </c>
      <c r="K200" s="32">
        <v>35.092461666666665</v>
      </c>
      <c r="L200" s="32">
        <v>35.065722666666666</v>
      </c>
      <c r="M200" s="32">
        <v>46.650641999999998</v>
      </c>
      <c r="N200" s="32">
        <v>68.672684333333336</v>
      </c>
      <c r="O200" s="32">
        <v>29.288118000000004</v>
      </c>
      <c r="P200" s="30">
        <v>28.919713999999999</v>
      </c>
      <c r="Q200" s="32">
        <v>2.2965829999999996</v>
      </c>
      <c r="R200" s="32"/>
      <c r="S200" s="32">
        <v>5.445843</v>
      </c>
      <c r="T200" s="32">
        <v>23.057931000000004</v>
      </c>
      <c r="U200" s="32">
        <v>14.300413333333333</v>
      </c>
      <c r="V200" s="33"/>
      <c r="W200" s="30" t="s">
        <v>3</v>
      </c>
      <c r="X200" s="32">
        <f>(STDEVA(C197:C201))/(SQRT(COUNT(C197:C201)))</f>
        <v>5.7962227742789656</v>
      </c>
      <c r="Y200" s="32">
        <f>(STDEVA(C185:C191))/(SQRT(COUNT(C185:C191)))</f>
        <v>4.7627839024801562</v>
      </c>
      <c r="Z200" s="32">
        <f>(STDEVA(C192:C196))/(SQRT(COUNT(C192:C196)))</f>
        <v>7.0808140553687915</v>
      </c>
      <c r="AA200" s="32">
        <f>(STDEVA(C178:C184))/(SQRT(COUNT(C178:C184)))</f>
        <v>6.1471755163204964</v>
      </c>
    </row>
    <row r="201" spans="1:38" x14ac:dyDescent="0.3">
      <c r="A201" s="30" t="s">
        <v>45</v>
      </c>
      <c r="B201" s="32">
        <v>41.431585333333338</v>
      </c>
      <c r="C201" s="32">
        <v>37.540565666666666</v>
      </c>
      <c r="D201" s="32">
        <v>38.651224499999998</v>
      </c>
      <c r="E201" s="32">
        <v>7.6498298333333334</v>
      </c>
      <c r="F201" s="32">
        <v>22.038382833333337</v>
      </c>
      <c r="G201" s="32">
        <v>31.287601000000002</v>
      </c>
      <c r="H201" s="32">
        <v>9.8290583333333341</v>
      </c>
      <c r="I201" s="32">
        <v>40.640804166666669</v>
      </c>
      <c r="J201" s="32">
        <v>41.628661666666666</v>
      </c>
      <c r="K201" s="32">
        <v>28.923675333333335</v>
      </c>
      <c r="L201" s="32">
        <v>34.959757000000003</v>
      </c>
      <c r="M201" s="32">
        <v>29.150461666666672</v>
      </c>
      <c r="N201" s="32">
        <v>55.605235999999991</v>
      </c>
      <c r="O201" s="32">
        <v>63.444714666666677</v>
      </c>
      <c r="P201" s="30">
        <v>36.823564333333337</v>
      </c>
      <c r="Q201" s="32">
        <v>9.5448326666666681</v>
      </c>
      <c r="R201" s="32">
        <v>3.1759990000000005</v>
      </c>
      <c r="S201" s="32">
        <v>6.373785333333335</v>
      </c>
      <c r="T201" s="32">
        <v>16.662853500000001</v>
      </c>
      <c r="U201" s="32">
        <v>8.6941363333333328</v>
      </c>
      <c r="V201" s="33"/>
      <c r="W201" s="30" t="s">
        <v>4</v>
      </c>
      <c r="X201" s="32">
        <f>(STDEVA(D197:D201))/(SQRT(COUNT(D197:D201)))</f>
        <v>3.0299638152179771</v>
      </c>
      <c r="Y201" s="32">
        <f>(STDEVA(D185:D191))/(SQRT(COUNT(D185:D191)))</f>
        <v>2.7570515547698955</v>
      </c>
      <c r="Z201" s="32">
        <f>(STDEVA(D192:D196))/(SQRT(COUNT(D192:D196)))</f>
        <v>2.5474585216542436</v>
      </c>
      <c r="AA201" s="32">
        <f>(STDEVA(D178:D184))/(SQRT(COUNT(D178:D184)))</f>
        <v>2.6499837345524808</v>
      </c>
    </row>
    <row r="202" spans="1:38" x14ac:dyDescent="0.3">
      <c r="A202" s="30"/>
      <c r="B202" s="30"/>
      <c r="C202" s="30"/>
      <c r="D202" s="30"/>
      <c r="E202" s="30"/>
      <c r="F202" s="30"/>
      <c r="G202" s="30"/>
      <c r="H202" s="30"/>
      <c r="I202" s="30"/>
      <c r="J202" s="30"/>
      <c r="K202" s="30"/>
      <c r="L202" s="30"/>
      <c r="M202" s="30"/>
      <c r="N202" s="30"/>
      <c r="O202" s="30"/>
      <c r="P202" s="30"/>
      <c r="Q202" s="30"/>
      <c r="R202" s="30"/>
      <c r="S202" s="30"/>
      <c r="T202" s="30"/>
      <c r="U202" s="30"/>
      <c r="V202" s="33"/>
      <c r="W202" s="30" t="s">
        <v>5</v>
      </c>
      <c r="X202" s="32">
        <f>(STDEVA(E197:E201))/(SQRT(COUNT(E197:E201)))</f>
        <v>0.3383328583259132</v>
      </c>
      <c r="Y202" s="32">
        <f>(STDEVA(E185:E191))/(SQRT(COUNT(E185:E191)))</f>
        <v>0.57918982159719057</v>
      </c>
      <c r="Z202" s="32">
        <f>(STDEVA(E192:E196))/(SQRT(COUNT(E192:E196)))</f>
        <v>0.69075065016048109</v>
      </c>
      <c r="AA202" s="32">
        <f>(STDEVA(E178:E184))/(SQRT(COUNT(E178:E184)))</f>
        <v>0.56727798612006386</v>
      </c>
    </row>
    <row r="203" spans="1:38" x14ac:dyDescent="0.3">
      <c r="A203" s="30"/>
      <c r="B203" s="30"/>
      <c r="C203" s="30"/>
      <c r="D203" s="30"/>
      <c r="E203" s="30"/>
      <c r="F203" s="30"/>
      <c r="G203" s="30"/>
      <c r="H203" s="30"/>
      <c r="I203" s="30"/>
      <c r="J203" s="30"/>
      <c r="K203" s="30"/>
      <c r="L203" s="30"/>
      <c r="M203" s="30"/>
      <c r="N203" s="30"/>
      <c r="O203" s="30"/>
      <c r="P203" s="30"/>
      <c r="Q203" s="30"/>
      <c r="R203" s="30"/>
      <c r="S203" s="30"/>
      <c r="T203" s="30"/>
      <c r="U203" s="30"/>
      <c r="V203" s="33"/>
      <c r="W203" s="30" t="s">
        <v>6</v>
      </c>
      <c r="X203" s="32">
        <f>(STDEVA(F197:F201))/(SQRT(COUNT(F197:F201)))</f>
        <v>0.63440867346785812</v>
      </c>
      <c r="Y203" s="32">
        <f>(STDEVA(F185:F191))/(SQRT(COUNT(F185:F191)))</f>
        <v>1.5680234742718044</v>
      </c>
      <c r="Z203" s="32">
        <f>(STDEVA(F192:F196))/(SQRT(COUNT(F192:F196)))</f>
        <v>1.376927209585125</v>
      </c>
      <c r="AA203" s="32">
        <f>(STDEVA(F178:F184))/(SQRT(COUNT(F178:F184)))</f>
        <v>1.5421384086172285</v>
      </c>
      <c r="AD203" t="s">
        <v>97</v>
      </c>
      <c r="AL203" t="s">
        <v>98</v>
      </c>
    </row>
    <row r="204" spans="1:38" x14ac:dyDescent="0.3">
      <c r="A204" s="30"/>
      <c r="B204" s="30"/>
      <c r="C204" s="30"/>
      <c r="D204" s="30"/>
      <c r="E204" s="30"/>
      <c r="F204" s="30"/>
      <c r="G204" s="30"/>
      <c r="H204" s="30"/>
      <c r="I204" s="30"/>
      <c r="J204" s="30"/>
      <c r="K204" s="30"/>
      <c r="L204" s="30"/>
      <c r="M204" s="30"/>
      <c r="N204" s="30"/>
      <c r="O204" s="30"/>
      <c r="P204" s="30"/>
      <c r="Q204" s="30"/>
      <c r="R204" s="30"/>
      <c r="S204" s="30"/>
      <c r="T204" s="30"/>
      <c r="U204" s="30"/>
      <c r="V204" s="33"/>
      <c r="W204" s="30" t="s">
        <v>7</v>
      </c>
      <c r="X204" s="32">
        <f>(STDEVA(G197:G201))/(SQRT(COUNT(G197:G201)))</f>
        <v>2.0397776123846709</v>
      </c>
      <c r="Y204" s="32">
        <f>(STDEVA(G185:G191))/(SQRT(COUNT(G185:G191)))</f>
        <v>1.3369876990057339</v>
      </c>
      <c r="Z204" s="32">
        <f>(STDEVA(G192:G196))/(SQRT(COUNT(G192:G196)))</f>
        <v>1.8383967055547827</v>
      </c>
      <c r="AA204" s="32">
        <f>(STDEVA(G178:G184))/(SQRT(COUNT(G178:G184)))</f>
        <v>1.8290614818913877</v>
      </c>
    </row>
    <row r="205" spans="1:38" x14ac:dyDescent="0.3">
      <c r="A205" s="30"/>
      <c r="B205" s="30"/>
      <c r="C205" s="30"/>
      <c r="D205" s="30"/>
      <c r="E205" s="30"/>
      <c r="F205" s="30"/>
      <c r="G205" s="30"/>
      <c r="H205" s="30"/>
      <c r="I205" s="30"/>
      <c r="J205" s="30"/>
      <c r="K205" s="30"/>
      <c r="L205" s="30"/>
      <c r="M205" s="30"/>
      <c r="N205" s="30"/>
      <c r="O205" s="30"/>
      <c r="P205" s="30"/>
      <c r="Q205" s="30"/>
      <c r="R205" s="30"/>
      <c r="S205" s="30"/>
      <c r="T205" s="30"/>
      <c r="U205" s="30"/>
      <c r="V205" s="33"/>
      <c r="W205" s="30" t="s">
        <v>8</v>
      </c>
      <c r="X205" s="32">
        <f>(STDEVA(H197:H201))/(SQRT(COUNT(H197:H201)))</f>
        <v>0.78512168384792635</v>
      </c>
      <c r="Y205" s="32">
        <f>(STDEVA(H185:H191))/(SQRT(COUNT(H185:H191)))</f>
        <v>1.1977417157412964</v>
      </c>
      <c r="Z205" s="32">
        <f>(STDEVA(H192:H196))/(SQRT(COUNT(H192:H196)))</f>
        <v>0.8170006016636594</v>
      </c>
      <c r="AA205" s="32">
        <f>(STDEVA(H178:H184))/(SQRT(COUNT(H178:H184)))</f>
        <v>1.0154509953139401</v>
      </c>
    </row>
    <row r="206" spans="1:38" x14ac:dyDescent="0.3">
      <c r="A206" s="30"/>
      <c r="B206" s="30"/>
      <c r="C206" s="30"/>
      <c r="D206" s="30"/>
      <c r="E206" s="30"/>
      <c r="F206" s="30"/>
      <c r="G206" s="30"/>
      <c r="H206" s="30"/>
      <c r="I206" s="30"/>
      <c r="J206" s="30"/>
      <c r="K206" s="30"/>
      <c r="L206" s="30"/>
      <c r="M206" s="30"/>
      <c r="N206" s="30"/>
      <c r="O206" s="30"/>
      <c r="P206" s="30"/>
      <c r="Q206" s="30"/>
      <c r="R206" s="30"/>
      <c r="S206" s="30"/>
      <c r="T206" s="30"/>
      <c r="U206" s="30"/>
      <c r="V206" s="33"/>
      <c r="W206" s="30" t="s">
        <v>9</v>
      </c>
      <c r="X206" s="32">
        <f>(STDEVA(I197:I201))/(SQRT(COUNT(I197:I201)))</f>
        <v>1.9594655249608919</v>
      </c>
      <c r="Y206" s="32">
        <f>(STDEVA(I185:I191))/(SQRT(COUNT(I185:I191)))</f>
        <v>4.0781730148307593</v>
      </c>
      <c r="Z206" s="32">
        <f>(STDEVA(I192:I196))/(SQRT(COUNT(I192:I196)))</f>
        <v>6.8349069666797178</v>
      </c>
      <c r="AA206" s="32">
        <f>(STDEVA(I178:I184))/(SQRT(COUNT(I178:I184)))</f>
        <v>2.8801219164930867</v>
      </c>
    </row>
    <row r="207" spans="1:38" x14ac:dyDescent="0.3">
      <c r="A207" s="30"/>
      <c r="B207" s="30"/>
      <c r="C207" s="30"/>
      <c r="D207" s="30"/>
      <c r="E207" s="30"/>
      <c r="F207" s="30"/>
      <c r="G207" s="30"/>
      <c r="H207" s="30"/>
      <c r="I207" s="30"/>
      <c r="J207" s="30"/>
      <c r="K207" s="30"/>
      <c r="L207" s="30"/>
      <c r="M207" s="30"/>
      <c r="N207" s="30"/>
      <c r="O207" s="30"/>
      <c r="P207" s="30"/>
      <c r="Q207" s="30"/>
      <c r="R207" s="30"/>
      <c r="S207" s="30"/>
      <c r="T207" s="30"/>
      <c r="U207" s="30"/>
      <c r="V207" s="33"/>
      <c r="W207" s="30" t="s">
        <v>10</v>
      </c>
      <c r="X207" s="32">
        <f>(STDEVA(J197:J201))/(SQRT(COUNT(J197:J201)))</f>
        <v>4.3433459745790932</v>
      </c>
      <c r="Y207" s="32">
        <f>(STDEVA(J185:J191))/(SQRT(COUNT(J185:J191)))</f>
        <v>3.6585424315493533</v>
      </c>
      <c r="Z207" s="32">
        <f>(STDEVA(J192:J196))/(SQRT(COUNT(J192:J196)))</f>
        <v>5.8141158345972599</v>
      </c>
      <c r="AA207" s="32">
        <f>(STDEVA(J178:J184))/(SQRT(COUNT(J178:J184)))</f>
        <v>3.3462019985739384</v>
      </c>
    </row>
    <row r="208" spans="1:38" x14ac:dyDescent="0.3">
      <c r="A208" s="30"/>
      <c r="B208" s="30"/>
      <c r="C208" s="30"/>
      <c r="D208" s="30"/>
      <c r="E208" s="30"/>
      <c r="F208" s="30"/>
      <c r="G208" s="30"/>
      <c r="H208" s="30"/>
      <c r="I208" s="30"/>
      <c r="J208" s="30"/>
      <c r="K208" s="30"/>
      <c r="L208" s="30"/>
      <c r="M208" s="30"/>
      <c r="N208" s="30"/>
      <c r="O208" s="30"/>
      <c r="P208" s="30"/>
      <c r="Q208" s="30"/>
      <c r="R208" s="30"/>
      <c r="S208" s="30"/>
      <c r="T208" s="30"/>
      <c r="U208" s="30"/>
      <c r="V208" s="33"/>
      <c r="W208" s="30" t="s">
        <v>11</v>
      </c>
      <c r="X208" s="32">
        <f>(STDEVA(K197:K201))/(SQRT(COUNT(K197:K201)))</f>
        <v>3.8704774055682378</v>
      </c>
      <c r="Y208" s="32">
        <f>(STDEVA(K185:K191))/(SQRT(COUNT(K185:K191)))</f>
        <v>4.2710002745541749</v>
      </c>
      <c r="Z208" s="32">
        <f>(STDEVA(K192:K196))/(SQRT(COUNT(K192:K196)))</f>
        <v>2.1208222585296785</v>
      </c>
      <c r="AA208" s="32">
        <f>(STDEVA(K178:K184))/(SQRT(COUNT(K178:K184)))</f>
        <v>4.5431562617327019</v>
      </c>
    </row>
    <row r="209" spans="1:27" x14ac:dyDescent="0.3">
      <c r="A209" s="30"/>
      <c r="B209" s="30"/>
      <c r="C209" s="30"/>
      <c r="D209" s="30"/>
      <c r="E209" s="30"/>
      <c r="F209" s="30"/>
      <c r="G209" s="30"/>
      <c r="H209" s="30"/>
      <c r="I209" s="30"/>
      <c r="J209" s="30"/>
      <c r="K209" s="30"/>
      <c r="L209" s="30"/>
      <c r="M209" s="30"/>
      <c r="N209" s="30"/>
      <c r="O209" s="30"/>
      <c r="P209" s="30"/>
      <c r="Q209" s="30"/>
      <c r="R209" s="30"/>
      <c r="S209" s="30"/>
      <c r="T209" s="30"/>
      <c r="U209" s="30"/>
      <c r="V209" s="33"/>
      <c r="W209" s="30" t="s">
        <v>12</v>
      </c>
      <c r="X209" s="32">
        <f>(STDEVA(L197:L201))/(SQRT(COUNT(L197:L201)))</f>
        <v>4.4459138510904301</v>
      </c>
      <c r="Y209" s="32">
        <f>(STDEVA(L185:L191))/(SQRT(COUNT(L185:L191)))</f>
        <v>4.1466916267898615</v>
      </c>
      <c r="Z209" s="32">
        <f>(STDEVA(L192:L196))/(SQRT(COUNT(L192:L196)))</f>
        <v>5.4019690542074033</v>
      </c>
      <c r="AA209" s="32">
        <f>(STDEVA(L178:L184))/(SQRT(COUNT(L178:L184)))</f>
        <v>6.7844386190790189</v>
      </c>
    </row>
    <row r="210" spans="1:27" x14ac:dyDescent="0.3">
      <c r="A210" s="30"/>
      <c r="B210" s="30"/>
      <c r="C210" s="30"/>
      <c r="D210" s="30"/>
      <c r="E210" s="30"/>
      <c r="F210" s="30"/>
      <c r="G210" s="30"/>
      <c r="H210" s="30"/>
      <c r="I210" s="30"/>
      <c r="J210" s="30"/>
      <c r="K210" s="30"/>
      <c r="L210" s="30"/>
      <c r="M210" s="30"/>
      <c r="N210" s="30"/>
      <c r="O210" s="30"/>
      <c r="P210" s="30"/>
      <c r="Q210" s="30"/>
      <c r="R210" s="30"/>
      <c r="S210" s="30"/>
      <c r="T210" s="30"/>
      <c r="U210" s="30"/>
      <c r="V210" s="33"/>
      <c r="W210" s="30" t="s">
        <v>13</v>
      </c>
      <c r="X210" s="32">
        <f>(STDEVA(M197:M201))/(SQRT(COUNT(M197:M201)))</f>
        <v>7.0144475978617367</v>
      </c>
      <c r="Y210" s="32">
        <f>(STDEVA(M185:M191))/(SQRT(COUNT(M185:M191)))</f>
        <v>4.2014729131698525</v>
      </c>
      <c r="Z210" s="32">
        <f>(STDEVA(M192:M196))/(SQRT(COUNT(M192:M196)))</f>
        <v>4.6444001315951038</v>
      </c>
      <c r="AA210" s="32">
        <f>(STDEVA(M178:M184))/(SQRT(COUNT(M178:M184)))</f>
        <v>3.4027526046832346</v>
      </c>
    </row>
    <row r="211" spans="1:27" x14ac:dyDescent="0.3">
      <c r="A211" s="30"/>
      <c r="B211" s="30"/>
      <c r="C211" s="30"/>
      <c r="D211" s="30"/>
      <c r="E211" s="30"/>
      <c r="F211" s="30"/>
      <c r="G211" s="30"/>
      <c r="H211" s="30"/>
      <c r="I211" s="30"/>
      <c r="J211" s="30"/>
      <c r="K211" s="30"/>
      <c r="L211" s="30"/>
      <c r="M211" s="30"/>
      <c r="N211" s="30"/>
      <c r="O211" s="30"/>
      <c r="P211" s="30"/>
      <c r="Q211" s="30"/>
      <c r="R211" s="30"/>
      <c r="S211" s="30"/>
      <c r="T211" s="30"/>
      <c r="U211" s="30"/>
      <c r="V211" s="33"/>
      <c r="W211" s="30" t="s">
        <v>14</v>
      </c>
      <c r="X211" s="32">
        <f>(STDEVA(N197:N201))/(SQRT(COUNT(N197:N201)))</f>
        <v>3.7401804369534077</v>
      </c>
      <c r="Y211" s="32">
        <f>(STDEVA(N185:N191))/(SQRT(COUNT(N185:N191)))</f>
        <v>4.4307390030504497</v>
      </c>
      <c r="Z211" s="32">
        <f>(STDEVA(N192:N196))/(SQRT(COUNT(N192:N196)))</f>
        <v>6.6426969983035775</v>
      </c>
      <c r="AA211" s="32">
        <f>(STDEVA(N178:N184))/(SQRT(COUNT(N178:N184)))</f>
        <v>4.0473583023402968</v>
      </c>
    </row>
    <row r="212" spans="1:27" x14ac:dyDescent="0.3">
      <c r="A212" s="30"/>
      <c r="B212" s="30"/>
      <c r="C212" s="30"/>
      <c r="D212" s="30"/>
      <c r="E212" s="30"/>
      <c r="F212" s="30"/>
      <c r="G212" s="30"/>
      <c r="H212" s="30"/>
      <c r="I212" s="30"/>
      <c r="J212" s="30"/>
      <c r="K212" s="30"/>
      <c r="L212" s="30"/>
      <c r="M212" s="30"/>
      <c r="N212" s="30"/>
      <c r="O212" s="30"/>
      <c r="P212" s="30"/>
      <c r="Q212" s="30"/>
      <c r="R212" s="30"/>
      <c r="S212" s="30"/>
      <c r="T212" s="30"/>
      <c r="U212" s="30"/>
      <c r="V212" s="33"/>
      <c r="W212" s="30" t="s">
        <v>15</v>
      </c>
      <c r="X212" s="32">
        <f>(STDEVA(O197:O201))/(SQRT(COUNT(O197:O201)))</f>
        <v>6.1345438204425244</v>
      </c>
      <c r="Y212" s="32">
        <f>(STDEVA(O185:O191))/(SQRT(COUNT(O185:O191)))</f>
        <v>6.7075784831366736</v>
      </c>
      <c r="Z212" s="32">
        <f>(STDEVA(O192:O196))/(SQRT(COUNT(O192:O196)))</f>
        <v>1.6021250944220942</v>
      </c>
      <c r="AA212" s="32">
        <f>(STDEVA(O178:O184))/(SQRT(COUNT(O178:O184)))</f>
        <v>3.6045617878857081</v>
      </c>
    </row>
    <row r="213" spans="1:27" x14ac:dyDescent="0.3">
      <c r="A213" s="30"/>
      <c r="B213" s="30"/>
      <c r="C213" s="30"/>
      <c r="D213" s="30"/>
      <c r="E213" s="30"/>
      <c r="F213" s="30"/>
      <c r="G213" s="30"/>
      <c r="H213" s="30"/>
      <c r="I213" s="30"/>
      <c r="J213" s="30"/>
      <c r="K213" s="30"/>
      <c r="L213" s="30"/>
      <c r="M213" s="30"/>
      <c r="N213" s="30"/>
      <c r="O213" s="30"/>
      <c r="P213" s="30"/>
      <c r="Q213" s="30"/>
      <c r="R213" s="30"/>
      <c r="S213" s="30"/>
      <c r="T213" s="30"/>
      <c r="U213" s="30"/>
      <c r="V213" s="33"/>
      <c r="W213" s="30" t="s">
        <v>16</v>
      </c>
      <c r="X213" s="32">
        <f>(STDEVA(P197:P201))/(SQRT(COUNT(P197:P201)))</f>
        <v>2.0581032279063041</v>
      </c>
      <c r="Y213" s="32">
        <f>(STDEVA(P185:P191))/(SQRT(COUNT(P185:P191)))</f>
        <v>4.2269080046937004</v>
      </c>
      <c r="Z213" s="32">
        <f>(STDEVA(P192:P196))/(SQRT(COUNT(P192:P196)))</f>
        <v>1.9817827261118763</v>
      </c>
      <c r="AA213" s="32">
        <f>(STDEVA(P178:P184))/(SQRT(COUNT(P178:P184)))</f>
        <v>3.4395026409949576</v>
      </c>
    </row>
    <row r="214" spans="1:27" x14ac:dyDescent="0.3">
      <c r="A214" s="30"/>
      <c r="B214" s="30"/>
      <c r="C214" s="30"/>
      <c r="D214" s="30"/>
      <c r="E214" s="30"/>
      <c r="F214" s="30"/>
      <c r="G214" s="30"/>
      <c r="H214" s="30"/>
      <c r="I214" s="30"/>
      <c r="J214" s="30"/>
      <c r="K214" s="30"/>
      <c r="L214" s="30"/>
      <c r="M214" s="30"/>
      <c r="N214" s="30"/>
      <c r="O214" s="30"/>
      <c r="P214" s="30"/>
      <c r="Q214" s="30"/>
      <c r="R214" s="30"/>
      <c r="S214" s="30"/>
      <c r="T214" s="30"/>
      <c r="U214" s="30"/>
      <c r="V214" s="33"/>
      <c r="W214" s="30" t="s">
        <v>17</v>
      </c>
      <c r="X214" s="32">
        <f>(STDEVA(Q197:Q201))/(SQRT(COUNT(Q197:Q201)))</f>
        <v>2.0516182842216586</v>
      </c>
      <c r="Y214" s="32">
        <f>(STDEVA(Q185:Q191))/(SQRT(COUNT(Q185:Q191)))</f>
        <v>1.8367558624666598</v>
      </c>
      <c r="Z214" s="32">
        <f>(STDEVA(Q192:Q196))/(SQRT(COUNT(Q192:Q196)))</f>
        <v>1.3124324973702286</v>
      </c>
      <c r="AA214" s="32">
        <f>(STDEVA(Q178:Q184))/(SQRT(COUNT(Q178:Q184)))</f>
        <v>2.1154177900103521</v>
      </c>
    </row>
    <row r="215" spans="1:27" x14ac:dyDescent="0.3">
      <c r="A215" s="30"/>
      <c r="B215" s="30"/>
      <c r="C215" s="30"/>
      <c r="D215" s="30"/>
      <c r="E215" s="30"/>
      <c r="F215" s="30"/>
      <c r="G215" s="30"/>
      <c r="H215" s="30"/>
      <c r="I215" s="30"/>
      <c r="J215" s="30"/>
      <c r="K215" s="30"/>
      <c r="L215" s="30"/>
      <c r="M215" s="30"/>
      <c r="N215" s="30"/>
      <c r="O215" s="30"/>
      <c r="P215" s="30"/>
      <c r="Q215" s="30"/>
      <c r="R215" s="30"/>
      <c r="S215" s="30"/>
      <c r="T215" s="30"/>
      <c r="U215" s="30"/>
      <c r="V215" s="33"/>
      <c r="W215" s="30" t="s">
        <v>18</v>
      </c>
      <c r="X215" s="32">
        <f>(STDEVA(R197:R201))/(SQRT(COUNT(R197:R201)))</f>
        <v>0.67165318518192541</v>
      </c>
      <c r="Y215" s="32">
        <f>(STDEVA(R185:R191))/(SQRT(COUNT(R185:R191)))</f>
        <v>3.3331191331248888</v>
      </c>
      <c r="Z215" s="32">
        <f>(STDEVA(R192:R196))/(SQRT(COUNT(R192:R196)))</f>
        <v>5.1265008091344066</v>
      </c>
      <c r="AA215" s="32">
        <f>(STDEVA(R178:R184))/(SQRT(COUNT(R178:R184)))</f>
        <v>3.3162780364872866</v>
      </c>
    </row>
    <row r="216" spans="1:27" x14ac:dyDescent="0.3">
      <c r="A216" s="30"/>
      <c r="B216" s="30"/>
      <c r="C216" s="30"/>
      <c r="D216" s="30"/>
      <c r="E216" s="30"/>
      <c r="F216" s="30"/>
      <c r="G216" s="30"/>
      <c r="H216" s="30"/>
      <c r="I216" s="30"/>
      <c r="J216" s="30"/>
      <c r="K216" s="30"/>
      <c r="L216" s="30"/>
      <c r="M216" s="30"/>
      <c r="N216" s="30"/>
      <c r="O216" s="30"/>
      <c r="P216" s="30"/>
      <c r="Q216" s="30"/>
      <c r="R216" s="30"/>
      <c r="S216" s="30"/>
      <c r="T216" s="30"/>
      <c r="U216" s="30"/>
      <c r="V216" s="33"/>
      <c r="W216" s="30" t="s">
        <v>19</v>
      </c>
      <c r="X216" s="32">
        <f>(STDEVA(S197:S201))/(SQRT(COUNT(S197:S201)))</f>
        <v>0.43969539760468918</v>
      </c>
      <c r="Y216" s="32">
        <f>(STDEVA(S185:S191))/(SQRT(COUNT(S185:S191)))</f>
        <v>0.82813127269966325</v>
      </c>
      <c r="Z216" s="32">
        <f>(STDEVA(S192:S196))/(SQRT(COUNT(S192:S196)))</f>
        <v>0.5850594472089391</v>
      </c>
      <c r="AA216" s="32">
        <f>(STDEVA(S178:S184))/(SQRT(COUNT(S178:S184)))</f>
        <v>1.0883386657722038</v>
      </c>
    </row>
    <row r="217" spans="1:27" x14ac:dyDescent="0.3">
      <c r="A217" s="30"/>
      <c r="B217" s="30"/>
      <c r="C217" s="30"/>
      <c r="D217" s="30"/>
      <c r="E217" s="30"/>
      <c r="F217" s="30"/>
      <c r="G217" s="30"/>
      <c r="H217" s="30"/>
      <c r="I217" s="30"/>
      <c r="J217" s="30"/>
      <c r="K217" s="30"/>
      <c r="L217" s="30"/>
      <c r="M217" s="30"/>
      <c r="N217" s="30"/>
      <c r="O217" s="30"/>
      <c r="P217" s="30"/>
      <c r="Q217" s="30"/>
      <c r="R217" s="30"/>
      <c r="S217" s="30"/>
      <c r="T217" s="30"/>
      <c r="U217" s="30"/>
      <c r="V217" s="33"/>
      <c r="W217" s="30" t="s">
        <v>20</v>
      </c>
      <c r="X217" s="32">
        <f>(STDEVA(T197:T201))/(SQRT(COUNT(T197:T201)))</f>
        <v>5.2750213915172717</v>
      </c>
      <c r="Y217" s="32">
        <f>(STDEVA(T185:T191))/(SQRT(COUNT(T185:T191)))</f>
        <v>6.0441544504646805</v>
      </c>
      <c r="Z217" s="32">
        <f>(STDEVA(T192:T196))/(SQRT(COUNT(T192:T196)))</f>
        <v>4.1999092721979121</v>
      </c>
      <c r="AA217" s="32">
        <f>(STDEVA(T178:T184))/(SQRT(COUNT(T178:T184)))</f>
        <v>2.3694036827043643</v>
      </c>
    </row>
    <row r="218" spans="1:27" x14ac:dyDescent="0.3">
      <c r="A218" s="30"/>
      <c r="B218" s="30"/>
      <c r="C218" s="30"/>
      <c r="D218" s="30"/>
      <c r="E218" s="30"/>
      <c r="F218" s="30"/>
      <c r="G218" s="30"/>
      <c r="H218" s="30"/>
      <c r="I218" s="30"/>
      <c r="J218" s="30"/>
      <c r="K218" s="30"/>
      <c r="L218" s="30"/>
      <c r="M218" s="30"/>
      <c r="N218" s="30"/>
      <c r="O218" s="30"/>
      <c r="P218" s="30"/>
      <c r="Q218" s="30"/>
      <c r="R218" s="30"/>
      <c r="S218" s="30"/>
      <c r="T218" s="30"/>
      <c r="U218" s="30"/>
      <c r="V218" s="33"/>
      <c r="W218" s="30" t="s">
        <v>21</v>
      </c>
      <c r="X218" s="32">
        <f>(STDEVA(U197:U201))/(SQRT(COUNT(U197:U201)))</f>
        <v>3.1190824647529807</v>
      </c>
      <c r="Y218" s="32">
        <f>(STDEVA(U185:U191))/(SQRT(COUNT(U185:U191)))</f>
        <v>2.2621133743017015</v>
      </c>
      <c r="Z218" s="32">
        <f>(STDEVA(U192:U196))/(SQRT(COUNT(U192:U196)))</f>
        <v>0.95126053223418805</v>
      </c>
      <c r="AA218" s="32">
        <f>(STDEVA(U178:U184))/(SQRT(COUNT(U178:U184)))</f>
        <v>2.788940500962398</v>
      </c>
    </row>
    <row r="219" spans="1:27" x14ac:dyDescent="0.3">
      <c r="X219" s="2"/>
      <c r="Y219" s="2"/>
      <c r="Z219" s="2"/>
      <c r="AA219" s="2"/>
    </row>
    <row r="220" spans="1:27" x14ac:dyDescent="0.3">
      <c r="X220" s="2"/>
      <c r="Y220" s="2"/>
      <c r="Z220" s="2"/>
      <c r="AA220" s="2"/>
    </row>
    <row r="221" spans="1:27" x14ac:dyDescent="0.3">
      <c r="A221" s="36" t="s">
        <v>64</v>
      </c>
      <c r="B221" s="35"/>
      <c r="C221" s="35"/>
      <c r="D221" s="35"/>
      <c r="E221" s="35"/>
      <c r="F221" s="35"/>
      <c r="G221" s="35"/>
      <c r="H221" s="35"/>
      <c r="I221" s="35"/>
      <c r="J221" s="35"/>
      <c r="K221" s="35"/>
      <c r="L221" s="35"/>
      <c r="M221" s="35"/>
      <c r="N221" s="35"/>
      <c r="O221" s="35"/>
      <c r="P221" s="35"/>
      <c r="Q221" s="35"/>
      <c r="R221" s="35"/>
      <c r="S221" s="35"/>
      <c r="T221" s="35"/>
      <c r="U221" s="35"/>
      <c r="V221" s="38"/>
      <c r="W221" s="35" t="s">
        <v>64</v>
      </c>
      <c r="X221" s="37"/>
      <c r="Y221" s="37"/>
      <c r="Z221" s="37"/>
      <c r="AA221" s="37"/>
    </row>
    <row r="222" spans="1:27" x14ac:dyDescent="0.3">
      <c r="A222" s="35" t="s">
        <v>1</v>
      </c>
      <c r="B222" s="35" t="s">
        <v>2</v>
      </c>
      <c r="C222" s="35" t="s">
        <v>3</v>
      </c>
      <c r="D222" s="35" t="s">
        <v>4</v>
      </c>
      <c r="E222" s="35" t="s">
        <v>5</v>
      </c>
      <c r="F222" s="35" t="s">
        <v>6</v>
      </c>
      <c r="G222" s="35" t="s">
        <v>7</v>
      </c>
      <c r="H222" s="35" t="s">
        <v>8</v>
      </c>
      <c r="I222" s="35" t="s">
        <v>9</v>
      </c>
      <c r="J222" s="35" t="s">
        <v>10</v>
      </c>
      <c r="K222" s="35" t="s">
        <v>11</v>
      </c>
      <c r="L222" s="35" t="s">
        <v>12</v>
      </c>
      <c r="M222" s="35" t="s">
        <v>13</v>
      </c>
      <c r="N222" s="35" t="s">
        <v>14</v>
      </c>
      <c r="O222" s="35" t="s">
        <v>15</v>
      </c>
      <c r="P222" s="35" t="s">
        <v>16</v>
      </c>
      <c r="Q222" s="39" t="s">
        <v>17</v>
      </c>
      <c r="R222" s="39" t="s">
        <v>18</v>
      </c>
      <c r="S222" s="39" t="s">
        <v>19</v>
      </c>
      <c r="T222" s="39" t="s">
        <v>20</v>
      </c>
      <c r="U222" s="39" t="s">
        <v>21</v>
      </c>
      <c r="V222" s="38"/>
      <c r="W222" s="36" t="s">
        <v>55</v>
      </c>
      <c r="X222" s="37" t="s">
        <v>56</v>
      </c>
      <c r="Y222" s="37" t="s">
        <v>57</v>
      </c>
      <c r="Z222" s="37" t="s">
        <v>58</v>
      </c>
      <c r="AA222" s="37" t="s">
        <v>59</v>
      </c>
    </row>
    <row r="223" spans="1:27" x14ac:dyDescent="0.3">
      <c r="A223" s="35" t="s">
        <v>22</v>
      </c>
      <c r="B223" s="37">
        <v>57.797077333333334</v>
      </c>
      <c r="C223" s="37">
        <v>82.118101333333314</v>
      </c>
      <c r="D223" s="37">
        <v>119.80789333333333</v>
      </c>
      <c r="E223" s="37">
        <v>121.3214613333333</v>
      </c>
      <c r="F223" s="37">
        <v>103.76710399999997</v>
      </c>
      <c r="G223" s="37">
        <v>84.575754666666654</v>
      </c>
      <c r="H223" s="37">
        <v>212.32609066666663</v>
      </c>
      <c r="I223" s="37">
        <v>171.15444266666665</v>
      </c>
      <c r="J223" s="37">
        <v>100.08820266666666</v>
      </c>
      <c r="K223" s="37">
        <v>70.86269866666666</v>
      </c>
      <c r="L223" s="37">
        <v>172.65285333333333</v>
      </c>
      <c r="M223" s="37">
        <v>117.12071466666666</v>
      </c>
      <c r="N223" s="37">
        <v>98.940575999999993</v>
      </c>
      <c r="O223" s="37">
        <v>122.74841599999999</v>
      </c>
      <c r="P223" s="35">
        <v>176.78647466666663</v>
      </c>
      <c r="Q223" s="37">
        <v>95.621119999999991</v>
      </c>
      <c r="R223" s="37"/>
      <c r="S223" s="37">
        <v>79.44174933333332</v>
      </c>
      <c r="T223" s="37">
        <v>100.03406933333331</v>
      </c>
      <c r="U223" s="37">
        <v>86.743253333333314</v>
      </c>
      <c r="V223" s="38"/>
      <c r="W223" s="35" t="s">
        <v>2</v>
      </c>
      <c r="X223" s="37">
        <f>AVERAGE(B242:B246)</f>
        <v>70.626244266666646</v>
      </c>
      <c r="Y223" s="37">
        <f>AVERAGE(B230:B236)</f>
        <v>89.444661333333329</v>
      </c>
      <c r="Z223" s="37">
        <f>AVERAGE(B237:B241)</f>
        <v>88.179735466666642</v>
      </c>
      <c r="AA223" s="37">
        <f>AVERAGE(B223:B229)</f>
        <v>83.300063999999992</v>
      </c>
    </row>
    <row r="224" spans="1:27" x14ac:dyDescent="0.3">
      <c r="A224" s="35" t="s">
        <v>23</v>
      </c>
      <c r="B224" s="37">
        <v>86.615498666666653</v>
      </c>
      <c r="C224" s="37">
        <v>104.02910933333332</v>
      </c>
      <c r="D224" s="37">
        <v>148.19974399999998</v>
      </c>
      <c r="E224" s="37">
        <v>158.72542933333332</v>
      </c>
      <c r="F224" s="37">
        <v>126.18046933333331</v>
      </c>
      <c r="G224" s="37">
        <v>62.326954666666666</v>
      </c>
      <c r="H224" s="37">
        <v>140.75532799999999</v>
      </c>
      <c r="I224" s="37">
        <v>177.79551999999995</v>
      </c>
      <c r="J224" s="37">
        <v>97.154175999999993</v>
      </c>
      <c r="K224" s="37">
        <v>103.974976</v>
      </c>
      <c r="L224" s="37">
        <v>192.71683200000001</v>
      </c>
      <c r="M224" s="37">
        <v>110.91486933333331</v>
      </c>
      <c r="N224" s="37">
        <v>117.22031999999999</v>
      </c>
      <c r="O224" s="37">
        <v>128.71607466666666</v>
      </c>
      <c r="P224" s="35">
        <v>153.16485333333333</v>
      </c>
      <c r="Q224" s="37">
        <v>89.285354666666649</v>
      </c>
      <c r="R224" s="37">
        <v>80.035050666666663</v>
      </c>
      <c r="S224" s="37">
        <v>103.94682666666665</v>
      </c>
      <c r="T224" s="37">
        <v>112.15127466666665</v>
      </c>
      <c r="U224" s="37">
        <v>94.91089066666666</v>
      </c>
      <c r="V224" s="38"/>
      <c r="W224" s="35" t="s">
        <v>3</v>
      </c>
      <c r="X224" s="37">
        <f>AVERAGE(C242:C246)</f>
        <v>112.83552</v>
      </c>
      <c r="Y224" s="37">
        <f>AVERAGE(C230:C236)</f>
        <v>127.50750933333329</v>
      </c>
      <c r="Z224" s="37">
        <f>AVERAGE(C237:C241)</f>
        <v>132.9506005333333</v>
      </c>
      <c r="AA224" s="37">
        <f>AVERAGE(C223:C228)</f>
        <v>120.80358577777777</v>
      </c>
    </row>
    <row r="225" spans="1:47" x14ac:dyDescent="0.3">
      <c r="A225" s="35" t="s">
        <v>24</v>
      </c>
      <c r="B225" s="37">
        <v>98.111253333333337</v>
      </c>
      <c r="C225" s="37">
        <v>117.33075200000003</v>
      </c>
      <c r="D225" s="37">
        <v>197.7100906666667</v>
      </c>
      <c r="E225" s="37">
        <v>139.82856533333333</v>
      </c>
      <c r="F225" s="37">
        <v>171.7953813333333</v>
      </c>
      <c r="G225" s="37">
        <v>78.532309333333316</v>
      </c>
      <c r="H225" s="37">
        <v>156.81127466666666</v>
      </c>
      <c r="I225" s="37">
        <v>138.34098133333333</v>
      </c>
      <c r="J225" s="37">
        <v>109.36665599999999</v>
      </c>
      <c r="K225" s="37">
        <v>39.13839999999999</v>
      </c>
      <c r="L225" s="37">
        <v>199.83861333333329</v>
      </c>
      <c r="M225" s="37"/>
      <c r="N225" s="37">
        <v>144.06828799999997</v>
      </c>
      <c r="O225" s="37">
        <v>117.55594666666666</v>
      </c>
      <c r="P225" s="35">
        <v>165.71079466666663</v>
      </c>
      <c r="Q225" s="37">
        <v>131.22353066666665</v>
      </c>
      <c r="R225" s="37"/>
      <c r="S225" s="37">
        <v>162.41515733333333</v>
      </c>
      <c r="T225" s="37">
        <v>72.837482666666659</v>
      </c>
      <c r="U225" s="37">
        <v>134.02547200000001</v>
      </c>
      <c r="V225" s="38"/>
      <c r="W225" s="35" t="s">
        <v>4</v>
      </c>
      <c r="X225" s="37">
        <f>AVERAGE(D242:D246)</f>
        <v>119.73773653333333</v>
      </c>
      <c r="Y225" s="37">
        <f>AVERAGE(D230:D236)</f>
        <v>106.39674666666666</v>
      </c>
      <c r="Z225" s="37">
        <f>AVERAGE(D237:D241)</f>
        <v>155.0447957333333</v>
      </c>
      <c r="AA225" s="37">
        <f>AVERAGE(D223:D229)</f>
        <v>127.63557333333334</v>
      </c>
      <c r="AE225">
        <v>0</v>
      </c>
    </row>
    <row r="226" spans="1:47" x14ac:dyDescent="0.3">
      <c r="A226" s="35" t="s">
        <v>25</v>
      </c>
      <c r="B226" s="37">
        <v>93.609525333333323</v>
      </c>
      <c r="C226" s="37">
        <v>101.38740266666667</v>
      </c>
      <c r="D226" s="37">
        <v>124.145056</v>
      </c>
      <c r="E226" s="37">
        <v>111.78966400000002</v>
      </c>
      <c r="F226" s="37">
        <v>121.58130133333331</v>
      </c>
      <c r="G226" s="37">
        <v>79.000021333333322</v>
      </c>
      <c r="H226" s="37">
        <v>153.52862933333333</v>
      </c>
      <c r="I226" s="37">
        <v>165.09584000000001</v>
      </c>
      <c r="J226" s="37">
        <v>123.90253866666664</v>
      </c>
      <c r="K226" s="37">
        <v>62.15372799999998</v>
      </c>
      <c r="L226" s="37">
        <v>117.95653333333333</v>
      </c>
      <c r="M226" s="37">
        <v>96.766581333333306</v>
      </c>
      <c r="N226" s="37">
        <v>116.68764799999997</v>
      </c>
      <c r="O226" s="37">
        <v>136.80142933333335</v>
      </c>
      <c r="P226" s="35">
        <v>131.07628799999998</v>
      </c>
      <c r="Q226" s="37">
        <v>219.83763199999999</v>
      </c>
      <c r="R226" s="37">
        <v>30.505215999999997</v>
      </c>
      <c r="S226" s="37"/>
      <c r="T226" s="37">
        <v>145.82220799999999</v>
      </c>
      <c r="U226" s="37">
        <v>189.63556266666666</v>
      </c>
      <c r="V226" s="38"/>
      <c r="W226" s="35" t="s">
        <v>5</v>
      </c>
      <c r="X226" s="37">
        <f>AVERAGE(E242:E246)</f>
        <v>114.68601386666664</v>
      </c>
      <c r="Y226" s="37">
        <f>AVERAGE(E230:E236)</f>
        <v>119.11498666666664</v>
      </c>
      <c r="Z226" s="37">
        <f>AVERAGE(E237:E241)</f>
        <v>130.29979946666666</v>
      </c>
      <c r="AA226" s="37">
        <f>AVERAGE(E223:E229)</f>
        <v>129.57694933333332</v>
      </c>
      <c r="AE226">
        <v>200</v>
      </c>
    </row>
    <row r="227" spans="1:47" x14ac:dyDescent="0.3">
      <c r="A227" s="35" t="s">
        <v>26</v>
      </c>
      <c r="B227" s="37">
        <v>95.777023999999983</v>
      </c>
      <c r="C227" s="37">
        <v>145.1422933333333</v>
      </c>
      <c r="D227" s="37">
        <v>99.559861333333316</v>
      </c>
      <c r="E227" s="37">
        <v>138.55101866666666</v>
      </c>
      <c r="F227" s="37">
        <v>133.19181866666662</v>
      </c>
      <c r="G227" s="37">
        <v>88.824138666666656</v>
      </c>
      <c r="H227" s="37">
        <v>188.10034133333332</v>
      </c>
      <c r="I227" s="37">
        <v>136.89886933333332</v>
      </c>
      <c r="J227" s="37">
        <v>109.27571199999997</v>
      </c>
      <c r="K227" s="37">
        <v>106.30270933333331</v>
      </c>
      <c r="L227" s="37">
        <v>145.33284266666664</v>
      </c>
      <c r="M227" s="37">
        <v>92.769375999999994</v>
      </c>
      <c r="N227" s="37">
        <v>125.34898133333331</v>
      </c>
      <c r="O227" s="37">
        <v>117.26795733333331</v>
      </c>
      <c r="P227" s="35">
        <v>169.03891199999998</v>
      </c>
      <c r="Q227" s="37">
        <v>161.98858666666666</v>
      </c>
      <c r="R227" s="37">
        <v>132.12430933333331</v>
      </c>
      <c r="S227" s="37">
        <v>138.12444799999997</v>
      </c>
      <c r="T227" s="37">
        <v>185.30056533333334</v>
      </c>
      <c r="U227" s="37">
        <v>173.29162666666664</v>
      </c>
      <c r="V227" s="38"/>
      <c r="W227" s="35" t="s">
        <v>6</v>
      </c>
      <c r="X227" s="37">
        <f>AVERAGE(F242:F246)</f>
        <v>126.90282453333332</v>
      </c>
      <c r="Y227" s="37">
        <f>AVERAGE(F230:F236)</f>
        <v>127.25478399999997</v>
      </c>
      <c r="Z227" s="37">
        <f>AVERAGE(F237:F241)</f>
        <v>151.12684159999998</v>
      </c>
      <c r="AA227" s="37">
        <f>AVERAGE(F223:F229)</f>
        <v>146.13494399999999</v>
      </c>
    </row>
    <row r="228" spans="1:47" x14ac:dyDescent="0.3">
      <c r="A228" s="35" t="s">
        <v>27</v>
      </c>
      <c r="B228" s="37">
        <v>68.955039999999997</v>
      </c>
      <c r="C228" s="37">
        <v>174.81385599999999</v>
      </c>
      <c r="D228" s="37">
        <v>119.33585066666667</v>
      </c>
      <c r="E228" s="37">
        <v>105.209216</v>
      </c>
      <c r="F228" s="37">
        <v>180.75769600000001</v>
      </c>
      <c r="G228" s="37">
        <v>80.686815999999993</v>
      </c>
      <c r="H228" s="37">
        <v>151.59931733333332</v>
      </c>
      <c r="I228" s="37">
        <v>151.09262933333335</v>
      </c>
      <c r="J228" s="37">
        <v>106.10133333333332</v>
      </c>
      <c r="K228" s="37">
        <v>40.277365333333329</v>
      </c>
      <c r="L228" s="37">
        <v>192.22746666666669</v>
      </c>
      <c r="M228" s="37">
        <v>164.42025600000002</v>
      </c>
      <c r="N228" s="37">
        <v>103.046048</v>
      </c>
      <c r="O228" s="37">
        <v>154.84948266666666</v>
      </c>
      <c r="P228" s="35">
        <v>123.95450666666666</v>
      </c>
      <c r="Q228" s="37">
        <v>131.15424000000002</v>
      </c>
      <c r="R228" s="37">
        <v>106.13597866666665</v>
      </c>
      <c r="S228" s="37">
        <v>123.36986666666667</v>
      </c>
      <c r="T228" s="37">
        <v>130.95069866666668</v>
      </c>
      <c r="U228" s="37">
        <v>99.696277333333313</v>
      </c>
      <c r="V228" s="38"/>
      <c r="W228" s="35" t="s">
        <v>7</v>
      </c>
      <c r="X228" s="37">
        <f>AVERAGE(G242:G246)</f>
        <v>75.754186666666669</v>
      </c>
      <c r="Y228" s="37">
        <f>AVERAGE(G230:G236)</f>
        <v>74.634709333333333</v>
      </c>
      <c r="Z228" s="37">
        <f>AVERAGE(G237:G241)</f>
        <v>80.196151466666649</v>
      </c>
      <c r="AA228" s="37">
        <f>AVERAGE(G223:G229)</f>
        <v>82.538175999999993</v>
      </c>
    </row>
    <row r="229" spans="1:47" x14ac:dyDescent="0.3">
      <c r="A229" s="35" t="s">
        <v>28</v>
      </c>
      <c r="B229" s="37">
        <v>82.235029333333316</v>
      </c>
      <c r="C229" s="37"/>
      <c r="D229" s="37">
        <v>84.690517333333318</v>
      </c>
      <c r="E229" s="37">
        <v>131.61329066666667</v>
      </c>
      <c r="F229" s="37">
        <v>185.67083733333331</v>
      </c>
      <c r="G229" s="37">
        <v>103.82123733333333</v>
      </c>
      <c r="H229" s="37">
        <v>187.19306666666662</v>
      </c>
      <c r="I229" s="37">
        <v>197.59099733333329</v>
      </c>
      <c r="J229" s="37">
        <v>123.66868266666665</v>
      </c>
      <c r="K229" s="37">
        <v>124.28796799999998</v>
      </c>
      <c r="L229" s="37">
        <v>91.063093333333313</v>
      </c>
      <c r="M229" s="37">
        <v>102.39428266666667</v>
      </c>
      <c r="N229" s="37">
        <v>116.11166933333334</v>
      </c>
      <c r="O229" s="37">
        <v>132.56820266666668</v>
      </c>
      <c r="P229" s="35">
        <v>157.248672</v>
      </c>
      <c r="Q229" s="37">
        <v>131.70423466666665</v>
      </c>
      <c r="R229" s="37">
        <v>79.168917333333326</v>
      </c>
      <c r="S229" s="37">
        <v>144.49702399999995</v>
      </c>
      <c r="T229" s="37">
        <v>141.0628053333333</v>
      </c>
      <c r="U229" s="37">
        <v>201.21576533333331</v>
      </c>
      <c r="V229" s="38"/>
      <c r="W229" s="35" t="s">
        <v>8</v>
      </c>
      <c r="X229" s="37">
        <f>AVERAGE(H242:H246)</f>
        <v>161.48276479999998</v>
      </c>
      <c r="Y229" s="37">
        <f>AVERAGE(H230:H236)</f>
        <v>164.219808</v>
      </c>
      <c r="Z229" s="37">
        <f>AVERAGE(H237:H241)</f>
        <v>182.06079360000001</v>
      </c>
      <c r="AA229" s="37">
        <f>AVERAGE(H223:H229)</f>
        <v>170.04486399999999</v>
      </c>
      <c r="AU229" t="s">
        <v>102</v>
      </c>
    </row>
    <row r="230" spans="1:47" x14ac:dyDescent="0.3">
      <c r="A230" s="35" t="s">
        <v>29</v>
      </c>
      <c r="B230" s="37">
        <v>94.274282666666664</v>
      </c>
      <c r="C230" s="37">
        <v>106.62967466666665</v>
      </c>
      <c r="D230" s="37">
        <v>104.42103466666666</v>
      </c>
      <c r="E230" s="37">
        <v>107.09955199999997</v>
      </c>
      <c r="F230" s="37">
        <v>114.06109866666665</v>
      </c>
      <c r="G230" s="37">
        <v>82.811007999999987</v>
      </c>
      <c r="H230" s="37">
        <v>125.90763733333333</v>
      </c>
      <c r="I230" s="37">
        <v>128.39560533333335</v>
      </c>
      <c r="J230" s="37">
        <v>93.349685333333298</v>
      </c>
      <c r="K230" s="37">
        <v>86.054677333333331</v>
      </c>
      <c r="L230" s="37">
        <v>115.62663466666666</v>
      </c>
      <c r="M230" s="37">
        <v>87.14167466666666</v>
      </c>
      <c r="N230" s="37">
        <v>91.957376000000011</v>
      </c>
      <c r="O230" s="37">
        <v>109.94913066666666</v>
      </c>
      <c r="P230" s="35">
        <v>144.159232</v>
      </c>
      <c r="Q230" s="37">
        <v>168.08183466666668</v>
      </c>
      <c r="R230" s="37">
        <v>58.412031999999989</v>
      </c>
      <c r="S230" s="37">
        <v>56.528192000000004</v>
      </c>
      <c r="T230" s="37">
        <v>76.652799999999985</v>
      </c>
      <c r="U230" s="37">
        <v>95.859306666666669</v>
      </c>
      <c r="V230" s="38"/>
      <c r="W230" s="35" t="s">
        <v>9</v>
      </c>
      <c r="X230" s="37">
        <f>AVERAGE(I242:I246)</f>
        <v>184.87182933333332</v>
      </c>
      <c r="Y230" s="37">
        <f>AVERAGE(I230:I236)</f>
        <v>141.84325333333331</v>
      </c>
      <c r="Z230" s="37">
        <f>AVERAGE(I237:I241)</f>
        <v>153.56847146666664</v>
      </c>
      <c r="AA230" s="37">
        <f>AVERAGE(I223:I229)</f>
        <v>162.56703999999996</v>
      </c>
    </row>
    <row r="231" spans="1:47" x14ac:dyDescent="0.3">
      <c r="A231" s="35" t="s">
        <v>30</v>
      </c>
      <c r="B231" s="37">
        <v>98.342943999999989</v>
      </c>
      <c r="C231" s="37">
        <v>135.06699733333329</v>
      </c>
      <c r="D231" s="37">
        <v>116.68764800000001</v>
      </c>
      <c r="E231" s="37">
        <v>177.70890666666668</v>
      </c>
      <c r="F231" s="37">
        <v>134.95006933333329</v>
      </c>
      <c r="G231" s="37">
        <v>60.770079999999993</v>
      </c>
      <c r="H231" s="37">
        <v>173.417216</v>
      </c>
      <c r="I231" s="37">
        <v>153.40303999999998</v>
      </c>
      <c r="J231" s="37">
        <v>94.793962666666658</v>
      </c>
      <c r="K231" s="37">
        <v>103.34919466666668</v>
      </c>
      <c r="L231" s="37">
        <v>156.22230399999998</v>
      </c>
      <c r="M231" s="37">
        <v>102.53935999999999</v>
      </c>
      <c r="N231" s="37">
        <v>67.800917333333331</v>
      </c>
      <c r="O231" s="37">
        <v>115.76305066666666</v>
      </c>
      <c r="P231" s="35">
        <v>150.32393599999997</v>
      </c>
      <c r="Q231" s="37">
        <v>117.36972799999998</v>
      </c>
      <c r="R231" s="37">
        <v>60.663978666666651</v>
      </c>
      <c r="S231" s="37">
        <v>150.14204799999999</v>
      </c>
      <c r="T231" s="37">
        <v>172.33887999999999</v>
      </c>
      <c r="U231" s="37">
        <v>130.28810666666666</v>
      </c>
      <c r="V231" s="38"/>
      <c r="W231" s="35" t="s">
        <v>10</v>
      </c>
      <c r="X231" s="37">
        <f>AVERAGE(J242:J246)</f>
        <v>97.088349866666661</v>
      </c>
      <c r="Y231" s="37">
        <f>AVERAGE(J230:J236)</f>
        <v>94.056821333333332</v>
      </c>
      <c r="Z231" s="37">
        <f>AVERAGE(J237:J241)</f>
        <v>108.4520192</v>
      </c>
      <c r="AA231" s="37">
        <f>AVERAGE(J223:J229)</f>
        <v>109.9367573333333</v>
      </c>
    </row>
    <row r="232" spans="1:47" x14ac:dyDescent="0.3">
      <c r="A232" s="35" t="s">
        <v>31</v>
      </c>
      <c r="B232" s="37">
        <v>92.111114666666666</v>
      </c>
      <c r="C232" s="37">
        <v>122.36515199999997</v>
      </c>
      <c r="D232" s="37">
        <v>96.547882666666652</v>
      </c>
      <c r="E232" s="37">
        <v>72.177055999999979</v>
      </c>
      <c r="F232" s="37">
        <v>106.59719466666668</v>
      </c>
      <c r="G232" s="37">
        <v>73.225077333333317</v>
      </c>
      <c r="H232" s="37">
        <v>183.36042666666665</v>
      </c>
      <c r="I232" s="37">
        <v>127.16353066666667</v>
      </c>
      <c r="J232" s="37">
        <v>99.343328</v>
      </c>
      <c r="K232" s="37"/>
      <c r="L232" s="37">
        <v>142.68680533333333</v>
      </c>
      <c r="M232" s="37">
        <v>100.51910399999998</v>
      </c>
      <c r="N232" s="37">
        <v>107.98084266666667</v>
      </c>
      <c r="O232" s="37">
        <v>96.095327999999981</v>
      </c>
      <c r="P232" s="35">
        <v>132.22824533333329</v>
      </c>
      <c r="Q232" s="37">
        <v>187.58282666666665</v>
      </c>
      <c r="R232" s="37">
        <v>76.877994666666666</v>
      </c>
      <c r="S232" s="37">
        <v>152.01289599999996</v>
      </c>
      <c r="T232" s="37">
        <v>129.01489066666664</v>
      </c>
      <c r="U232" s="37">
        <v>66.423765333333336</v>
      </c>
      <c r="V232" s="38"/>
      <c r="W232" s="35" t="s">
        <v>11</v>
      </c>
      <c r="X232" s="37">
        <f>AVERAGE(K242:K246)</f>
        <v>83.217224533333336</v>
      </c>
      <c r="Y232" s="37">
        <f>AVERAGE(K230:K236)</f>
        <v>92.013313777777782</v>
      </c>
      <c r="Z232" s="37">
        <f>AVERAGE(K237:K241)</f>
        <v>87.96363519999997</v>
      </c>
      <c r="AA232" s="37">
        <f>AVERAGE(K223:K229)</f>
        <v>78.142549333333335</v>
      </c>
    </row>
    <row r="233" spans="1:47" x14ac:dyDescent="0.3">
      <c r="A233" s="35" t="s">
        <v>32</v>
      </c>
      <c r="B233" s="37">
        <v>78.45435733333332</v>
      </c>
      <c r="C233" s="37">
        <v>139.40199466666667</v>
      </c>
      <c r="D233" s="37">
        <v>115.29317333333331</v>
      </c>
      <c r="E233" s="37">
        <v>123.61887999999999</v>
      </c>
      <c r="F233" s="37">
        <v>153.47449599999999</v>
      </c>
      <c r="G233" s="37">
        <v>83.781077333333329</v>
      </c>
      <c r="H233" s="37">
        <v>153.2882773333333</v>
      </c>
      <c r="I233" s="37">
        <v>134.93924266666667</v>
      </c>
      <c r="J233" s="37">
        <v>107.158016</v>
      </c>
      <c r="K233" s="37">
        <v>86.461759999999998</v>
      </c>
      <c r="L233" s="37">
        <v>138.89097599999997</v>
      </c>
      <c r="M233" s="37">
        <v>77.09669333333332</v>
      </c>
      <c r="N233" s="37">
        <v>94.15518933333334</v>
      </c>
      <c r="O233" s="37">
        <v>127.41470933333332</v>
      </c>
      <c r="P233" s="35">
        <v>164.75804799999997</v>
      </c>
      <c r="Q233" s="37">
        <v>89.276693333333327</v>
      </c>
      <c r="R233" s="37">
        <v>78.644906666666657</v>
      </c>
      <c r="S233" s="37">
        <v>118.655936</v>
      </c>
      <c r="T233" s="37">
        <v>160.85828266666664</v>
      </c>
      <c r="U233" s="37">
        <v>94.616405333333319</v>
      </c>
      <c r="V233" s="38"/>
      <c r="W233" s="35" t="s">
        <v>12</v>
      </c>
      <c r="X233" s="37">
        <f>AVERAGE(L242:L246)</f>
        <v>144.79843839999998</v>
      </c>
      <c r="Y233" s="37">
        <f>AVERAGE(L230:L236)</f>
        <v>142.80713599999999</v>
      </c>
      <c r="Z233" s="37">
        <f>AVERAGE(L237:L241)</f>
        <v>155.18337706666665</v>
      </c>
      <c r="AA233" s="37">
        <f>AVERAGE(L223:L229)</f>
        <v>158.82689066666666</v>
      </c>
    </row>
    <row r="234" spans="1:47" x14ac:dyDescent="0.3">
      <c r="A234" s="35" t="s">
        <v>33</v>
      </c>
      <c r="B234" s="37">
        <v>112.34398933333333</v>
      </c>
      <c r="C234" s="37">
        <v>132.03986133333331</v>
      </c>
      <c r="D234" s="37">
        <v>116.69197866666664</v>
      </c>
      <c r="E234" s="37">
        <v>106.92849066666665</v>
      </c>
      <c r="F234" s="37">
        <v>130.25779199999999</v>
      </c>
      <c r="G234" s="37">
        <v>72.584138666666661</v>
      </c>
      <c r="H234" s="37">
        <v>215.10421333333329</v>
      </c>
      <c r="I234" s="37">
        <v>173.43886933333329</v>
      </c>
      <c r="J234" s="37">
        <v>94.566602666666668</v>
      </c>
      <c r="K234" s="37">
        <v>81.36239999999998</v>
      </c>
      <c r="L234" s="37">
        <v>175.11050666666662</v>
      </c>
      <c r="M234" s="37">
        <v>126.6286933333333</v>
      </c>
      <c r="N234" s="37">
        <v>88.828469333333331</v>
      </c>
      <c r="O234" s="37">
        <v>133.62921599999999</v>
      </c>
      <c r="P234" s="35">
        <v>158.06500266666666</v>
      </c>
      <c r="Q234" s="37">
        <v>105.39110400000001</v>
      </c>
      <c r="R234" s="37">
        <v>50.079829333333336</v>
      </c>
      <c r="S234" s="37">
        <v>111.65757866666668</v>
      </c>
      <c r="T234" s="37">
        <v>86.730261333333317</v>
      </c>
      <c r="U234" s="37">
        <v>45.857429333333329</v>
      </c>
      <c r="V234" s="38"/>
      <c r="W234" s="35" t="s">
        <v>13</v>
      </c>
      <c r="X234" s="37">
        <f>AVERAGE(M242:M246)</f>
        <v>118.62388906666665</v>
      </c>
      <c r="Y234" s="37">
        <f>AVERAGE(M230:M236)</f>
        <v>97.429482666666658</v>
      </c>
      <c r="Z234" s="37">
        <f>AVERAGE(M237:M241)</f>
        <v>134.24503679999998</v>
      </c>
      <c r="AA234" s="37">
        <f>AVERAGE(M223:M229)</f>
        <v>114.06434666666665</v>
      </c>
    </row>
    <row r="235" spans="1:47" x14ac:dyDescent="0.3">
      <c r="A235" s="35" t="s">
        <v>34</v>
      </c>
      <c r="B235" s="37">
        <v>77.867552000000003</v>
      </c>
      <c r="C235" s="37">
        <v>138.38861866666667</v>
      </c>
      <c r="D235" s="37">
        <v>101.76850133333333</v>
      </c>
      <c r="E235" s="37">
        <v>130.14735999999999</v>
      </c>
      <c r="F235" s="37">
        <v>121.741536</v>
      </c>
      <c r="G235" s="37">
        <v>96.303199999999975</v>
      </c>
      <c r="H235" s="37">
        <v>136.2557653333333</v>
      </c>
      <c r="I235" s="37">
        <v>151.29833599999998</v>
      </c>
      <c r="J235" s="37">
        <v>54.13333333333334</v>
      </c>
      <c r="K235" s="37">
        <v>107.81411199999999</v>
      </c>
      <c r="L235" s="37">
        <v>165.52674133333329</v>
      </c>
      <c r="M235" s="37">
        <v>87.433994666666649</v>
      </c>
      <c r="N235" s="37">
        <v>28.534762666666673</v>
      </c>
      <c r="O235" s="37">
        <v>107.30309333333329</v>
      </c>
      <c r="P235" s="35">
        <v>189.80012799999994</v>
      </c>
      <c r="Q235" s="37">
        <v>121.38858666666665</v>
      </c>
      <c r="R235" s="37">
        <v>74.444159999999997</v>
      </c>
      <c r="S235" s="37">
        <v>88.33693866666664</v>
      </c>
      <c r="T235" s="37">
        <v>146.41550933333332</v>
      </c>
      <c r="U235" s="37">
        <v>84.331071999999978</v>
      </c>
      <c r="V235" s="38"/>
      <c r="W235" s="35" t="s">
        <v>14</v>
      </c>
      <c r="X235" s="37">
        <f>AVERAGE(N242:N246)</f>
        <v>108.15753386666668</v>
      </c>
      <c r="Y235" s="37">
        <f>AVERAGE(N230:N236)</f>
        <v>83.038986666666673</v>
      </c>
      <c r="Z235" s="37">
        <f>AVERAGE(N237:N241)</f>
        <v>108.45028693333333</v>
      </c>
      <c r="AA235" s="37">
        <f>AVERAGE(N223:N229)</f>
        <v>117.34621866666666</v>
      </c>
    </row>
    <row r="236" spans="1:47" x14ac:dyDescent="0.3">
      <c r="A236" s="35" t="s">
        <v>35</v>
      </c>
      <c r="B236" s="37">
        <v>72.718389333333334</v>
      </c>
      <c r="C236" s="37">
        <v>118.66026666666667</v>
      </c>
      <c r="D236" s="37">
        <v>93.367007999999998</v>
      </c>
      <c r="E236" s="37">
        <v>116.12466133333331</v>
      </c>
      <c r="F236" s="37">
        <v>129.7013013333333</v>
      </c>
      <c r="G236" s="37">
        <v>52.968383999999993</v>
      </c>
      <c r="H236" s="37">
        <v>162.20511999999999</v>
      </c>
      <c r="I236" s="37">
        <v>124.26414933333331</v>
      </c>
      <c r="J236" s="37">
        <v>115.0528213333333</v>
      </c>
      <c r="K236" s="37">
        <v>87.037738666666669</v>
      </c>
      <c r="L236" s="37">
        <v>105.58598400000002</v>
      </c>
      <c r="M236" s="37">
        <v>100.64685866666666</v>
      </c>
      <c r="N236" s="37">
        <v>102.01534933333333</v>
      </c>
      <c r="O236" s="37">
        <v>75.548479999999984</v>
      </c>
      <c r="P236" s="35">
        <v>111.25482666666664</v>
      </c>
      <c r="Q236" s="37">
        <v>103.59387733333332</v>
      </c>
      <c r="R236" s="37">
        <v>93.776255999999989</v>
      </c>
      <c r="S236" s="37">
        <v>61.610229333333322</v>
      </c>
      <c r="T236" s="37">
        <v>49.291648000000002</v>
      </c>
      <c r="U236" s="37">
        <v>118.23153066666666</v>
      </c>
      <c r="V236" s="38"/>
      <c r="W236" s="35" t="s">
        <v>15</v>
      </c>
      <c r="X236" s="37">
        <f>AVERAGE(O242:O246)</f>
        <v>137.61862613333332</v>
      </c>
      <c r="Y236" s="37">
        <f>AVERAGE(O230:O236)</f>
        <v>109.38614399999999</v>
      </c>
      <c r="Z236" s="37">
        <f>AVERAGE(O237:O241)</f>
        <v>119.81525546666667</v>
      </c>
      <c r="AA236" s="37">
        <f>AVERAGE(O223:O229)</f>
        <v>130.07250133333335</v>
      </c>
    </row>
    <row r="237" spans="1:47" x14ac:dyDescent="0.3">
      <c r="A237" s="35" t="s">
        <v>36</v>
      </c>
      <c r="B237" s="37">
        <v>80.032885333333326</v>
      </c>
      <c r="C237" s="37">
        <v>114.11090133333332</v>
      </c>
      <c r="D237" s="37">
        <v>100.80925866666664</v>
      </c>
      <c r="E237" s="37">
        <v>136.19080533333334</v>
      </c>
      <c r="F237" s="37">
        <v>170.36626133333334</v>
      </c>
      <c r="G237" s="37">
        <v>61.287594666666664</v>
      </c>
      <c r="H237" s="37">
        <v>177.9535893333333</v>
      </c>
      <c r="I237" s="37">
        <v>127.94521599999999</v>
      </c>
      <c r="J237" s="37">
        <v>137.18685866666667</v>
      </c>
      <c r="K237" s="37">
        <v>68.760159999999999</v>
      </c>
      <c r="L237" s="37">
        <v>124.26848</v>
      </c>
      <c r="M237" s="37">
        <v>129.82255999999995</v>
      </c>
      <c r="N237" s="37">
        <v>105.52318933333333</v>
      </c>
      <c r="O237" s="37">
        <v>147.19502933333331</v>
      </c>
      <c r="P237" s="35">
        <v>134.39357866666663</v>
      </c>
      <c r="Q237" s="37">
        <v>94.226645333333323</v>
      </c>
      <c r="R237" s="37">
        <v>83.772415999999993</v>
      </c>
      <c r="S237" s="37">
        <v>149.36036266666667</v>
      </c>
      <c r="T237" s="37">
        <v>59.754538666666654</v>
      </c>
      <c r="U237" s="37">
        <v>104.63756799999999</v>
      </c>
      <c r="V237" s="38"/>
      <c r="W237" s="35" t="s">
        <v>16</v>
      </c>
      <c r="X237" s="37">
        <f>AVERAGE(P242:P246)</f>
        <v>148.37773439999998</v>
      </c>
      <c r="Y237" s="37">
        <f>AVERAGE(P231:P236)</f>
        <v>151.07169777777776</v>
      </c>
      <c r="Z237" s="37">
        <f>AVERAGE(P237:P241)</f>
        <v>151.7763333333333</v>
      </c>
      <c r="AA237" s="37">
        <f>AVERAGE(P223:P229)</f>
        <v>153.85435733333333</v>
      </c>
    </row>
    <row r="238" spans="1:47" x14ac:dyDescent="0.3">
      <c r="A238" s="35" t="s">
        <v>37</v>
      </c>
      <c r="B238" s="37">
        <v>98.628768000000008</v>
      </c>
      <c r="C238" s="37">
        <v>146.18598399999996</v>
      </c>
      <c r="D238" s="37">
        <v>183.08975999999998</v>
      </c>
      <c r="E238" s="37">
        <v>126.0765333333333</v>
      </c>
      <c r="F238" s="37">
        <v>129.90267733333332</v>
      </c>
      <c r="G238" s="37">
        <v>94.668373333333335</v>
      </c>
      <c r="H238" s="37">
        <v>165.73028266666662</v>
      </c>
      <c r="I238" s="37">
        <v>159.56341333333333</v>
      </c>
      <c r="J238" s="37">
        <v>98.371093333333306</v>
      </c>
      <c r="K238" s="37">
        <v>72.586303999999984</v>
      </c>
      <c r="L238" s="37">
        <v>151.74222933333334</v>
      </c>
      <c r="M238" s="37">
        <v>123.08620799999998</v>
      </c>
      <c r="N238" s="37">
        <v>93.349685333333326</v>
      </c>
      <c r="O238" s="37">
        <v>129.393824</v>
      </c>
      <c r="P238" s="35">
        <v>147.48301866666665</v>
      </c>
      <c r="Q238" s="37">
        <v>191.85719466666666</v>
      </c>
      <c r="R238" s="37">
        <v>119.51773866666665</v>
      </c>
      <c r="S238" s="37">
        <v>148.05683199999999</v>
      </c>
      <c r="T238" s="37">
        <v>140.88091733333334</v>
      </c>
      <c r="U238" s="37">
        <v>131.93376000000001</v>
      </c>
      <c r="V238" s="38"/>
      <c r="W238" s="35" t="s">
        <v>17</v>
      </c>
      <c r="X238" s="37">
        <f>AVERAGE(Q242:Q246)</f>
        <v>88.239498666666663</v>
      </c>
      <c r="Y238" s="37">
        <f>AVERAGE(Q230:Q236)</f>
        <v>127.52637866666667</v>
      </c>
      <c r="Z238" s="37">
        <f>AVERAGE(Q237:Q241)</f>
        <v>135.17829546666667</v>
      </c>
      <c r="AA238" s="37">
        <f>AVERAGE(Q223:Q229)</f>
        <v>137.25924266666669</v>
      </c>
    </row>
    <row r="239" spans="1:47" x14ac:dyDescent="0.3">
      <c r="A239" s="35" t="s">
        <v>38</v>
      </c>
      <c r="B239" s="37">
        <v>85.916095999999996</v>
      </c>
      <c r="C239" s="37">
        <v>166.7285013333333</v>
      </c>
      <c r="D239" s="37">
        <v>131.60679466666664</v>
      </c>
      <c r="E239" s="37">
        <v>120.00710399999998</v>
      </c>
      <c r="F239" s="37">
        <v>144.97123200000001</v>
      </c>
      <c r="G239" s="37">
        <v>89.651296000000002</v>
      </c>
      <c r="H239" s="37">
        <v>194.76307200000002</v>
      </c>
      <c r="I239" s="37">
        <v>184.16376533333332</v>
      </c>
      <c r="J239" s="37">
        <v>110.86290133333333</v>
      </c>
      <c r="K239" s="37">
        <v>122.43877333333333</v>
      </c>
      <c r="L239" s="37">
        <v>107.54994133333329</v>
      </c>
      <c r="M239" s="37">
        <v>129.53023999999999</v>
      </c>
      <c r="N239" s="37">
        <v>131.89045333333334</v>
      </c>
      <c r="O239" s="37">
        <v>86.418453333333318</v>
      </c>
      <c r="P239" s="35">
        <v>179.19215999999997</v>
      </c>
      <c r="Q239" s="37">
        <v>94.91089066666666</v>
      </c>
      <c r="R239" s="37">
        <v>120.422848</v>
      </c>
      <c r="S239" s="37">
        <v>116.12466133333332</v>
      </c>
      <c r="T239" s="37">
        <v>149.88004266666664</v>
      </c>
      <c r="U239" s="37">
        <v>98.384085333333331</v>
      </c>
      <c r="V239" s="38"/>
      <c r="W239" s="35" t="s">
        <v>18</v>
      </c>
      <c r="X239" s="37">
        <f>AVERAGE(R242:R246)</f>
        <v>72.616618666666668</v>
      </c>
      <c r="Y239" s="37">
        <f>AVERAGE(R230:R236)</f>
        <v>70.414165333333329</v>
      </c>
      <c r="Z239" s="37">
        <f>AVERAGE(R237:R241)</f>
        <v>113.42015999999998</v>
      </c>
      <c r="AA239" s="37">
        <f>AVERAGE(R223:R229)</f>
        <v>85.593894399999996</v>
      </c>
    </row>
    <row r="240" spans="1:47" x14ac:dyDescent="0.3">
      <c r="A240" s="35" t="s">
        <v>39</v>
      </c>
      <c r="B240" s="37">
        <v>95.372106666666653</v>
      </c>
      <c r="C240" s="37">
        <v>56.521695999999984</v>
      </c>
      <c r="D240" s="37">
        <v>194.42961066666663</v>
      </c>
      <c r="E240" s="37">
        <v>144.54682666666665</v>
      </c>
      <c r="F240" s="37">
        <v>184.20274133333331</v>
      </c>
      <c r="G240" s="37">
        <v>72.27882666666666</v>
      </c>
      <c r="H240" s="37">
        <v>179.53428266666668</v>
      </c>
      <c r="I240" s="37">
        <v>131.36644266666664</v>
      </c>
      <c r="J240" s="37">
        <v>81.799797333333316</v>
      </c>
      <c r="K240" s="37">
        <v>109.21941333333332</v>
      </c>
      <c r="L240" s="37">
        <v>186.16886399999996</v>
      </c>
      <c r="M240" s="37">
        <v>114.30794666666664</v>
      </c>
      <c r="N240" s="37">
        <v>111.36309333333334</v>
      </c>
      <c r="O240" s="37">
        <v>112.30717866666666</v>
      </c>
      <c r="P240" s="35"/>
      <c r="Q240" s="37">
        <v>128.52119466666664</v>
      </c>
      <c r="R240" s="37">
        <v>85.058623999999995</v>
      </c>
      <c r="S240" s="37">
        <v>140.04076800000001</v>
      </c>
      <c r="T240" s="37">
        <v>85.088938666666678</v>
      </c>
      <c r="U240" s="37"/>
      <c r="V240" s="38"/>
      <c r="W240" s="35" t="s">
        <v>19</v>
      </c>
      <c r="X240" s="37">
        <f>AVERAGE(S242:S246)</f>
        <v>123.23431679999999</v>
      </c>
      <c r="Y240" s="37">
        <f>AVERAGE(S230:S236)</f>
        <v>105.56340266666666</v>
      </c>
      <c r="Z240" s="37">
        <f>AVERAGE(S237:S241)</f>
        <v>141.31961386666666</v>
      </c>
      <c r="AA240" s="37">
        <f>AVERAGE(S223:S229)</f>
        <v>125.29917866666665</v>
      </c>
    </row>
    <row r="241" spans="1:38" x14ac:dyDescent="0.3">
      <c r="A241" s="35" t="s">
        <v>40</v>
      </c>
      <c r="B241" s="37">
        <v>80.948821333333314</v>
      </c>
      <c r="C241" s="37">
        <v>181.20591999999996</v>
      </c>
      <c r="D241" s="37">
        <v>165.28855466666661</v>
      </c>
      <c r="E241" s="37">
        <v>124.677728</v>
      </c>
      <c r="F241" s="37">
        <v>126.19129599999994</v>
      </c>
      <c r="G241" s="37">
        <v>83.094666666666654</v>
      </c>
      <c r="H241" s="37">
        <v>192.32274133333331</v>
      </c>
      <c r="I241" s="37">
        <v>164.80351999999996</v>
      </c>
      <c r="J241" s="37">
        <v>114.03944533333333</v>
      </c>
      <c r="K241" s="37">
        <v>66.813525333333317</v>
      </c>
      <c r="L241" s="37">
        <v>206.18737066666662</v>
      </c>
      <c r="M241" s="37">
        <v>174.4782293333333</v>
      </c>
      <c r="N241" s="37">
        <v>100.12501333333333</v>
      </c>
      <c r="O241" s="37">
        <v>123.76179199999999</v>
      </c>
      <c r="P241" s="35">
        <v>146.03657599999997</v>
      </c>
      <c r="Q241" s="37">
        <v>166.37555199999997</v>
      </c>
      <c r="R241" s="37">
        <v>158.3291733333333</v>
      </c>
      <c r="S241" s="37">
        <v>153.01544533333328</v>
      </c>
      <c r="T241" s="37">
        <v>103.60686933333334</v>
      </c>
      <c r="U241" s="37">
        <v>95.170730666666685</v>
      </c>
      <c r="V241" s="38"/>
      <c r="W241" s="35" t="s">
        <v>20</v>
      </c>
      <c r="X241" s="37">
        <f>AVERAGE(T242:T246)</f>
        <v>121.3504768</v>
      </c>
      <c r="Y241" s="37">
        <f>AVERAGE(T230:T236)</f>
        <v>117.328896</v>
      </c>
      <c r="Z241" s="37">
        <f>AVERAGE(T237:T241)</f>
        <v>107.84226133333331</v>
      </c>
      <c r="AA241" s="37">
        <f>AVERAGE(T223:T229)</f>
        <v>126.87987199999998</v>
      </c>
    </row>
    <row r="242" spans="1:38" x14ac:dyDescent="0.3">
      <c r="A242" s="35" t="s">
        <v>41</v>
      </c>
      <c r="B242" s="37">
        <v>78.649237333333332</v>
      </c>
      <c r="C242" s="37">
        <v>124.274976</v>
      </c>
      <c r="D242" s="37">
        <v>142.91199999999998</v>
      </c>
      <c r="E242" s="37">
        <v>151.51270399999996</v>
      </c>
      <c r="F242" s="37">
        <v>102.81435733333331</v>
      </c>
      <c r="G242" s="37">
        <v>64.591893333333331</v>
      </c>
      <c r="H242" s="37">
        <v>168.83970133333332</v>
      </c>
      <c r="I242" s="37">
        <v>213.88513066666664</v>
      </c>
      <c r="J242" s="37">
        <v>119.77108266666667</v>
      </c>
      <c r="K242" s="37">
        <v>79.786037333333326</v>
      </c>
      <c r="L242" s="37">
        <v>216.72821333333326</v>
      </c>
      <c r="M242" s="37">
        <v>132.32785066666665</v>
      </c>
      <c r="N242" s="37">
        <v>101.43503999999999</v>
      </c>
      <c r="O242" s="37">
        <v>130.16035200000002</v>
      </c>
      <c r="P242" s="35">
        <v>175.05420799999999</v>
      </c>
      <c r="Q242" s="37">
        <v>105.11394133333333</v>
      </c>
      <c r="R242" s="37">
        <v>106.65132799999999</v>
      </c>
      <c r="S242" s="37">
        <v>142.05885866666665</v>
      </c>
      <c r="T242" s="37">
        <v>144.49269333333334</v>
      </c>
      <c r="U242" s="37">
        <v>105.11394133333333</v>
      </c>
      <c r="V242" s="38"/>
      <c r="W242" s="35" t="s">
        <v>21</v>
      </c>
      <c r="X242" s="37">
        <f>AVERAGE(U242:U246)</f>
        <v>103.3435648</v>
      </c>
      <c r="Y242" s="37">
        <f>AVERAGE(U230:U236)</f>
        <v>90.801088000000007</v>
      </c>
      <c r="Z242" s="37">
        <f>AVERAGE(U237:U241)</f>
        <v>107.53153600000002</v>
      </c>
      <c r="AA242" s="37">
        <f>AVERAGE(U223:U229)</f>
        <v>139.931264</v>
      </c>
    </row>
    <row r="243" spans="1:38" x14ac:dyDescent="0.3">
      <c r="A243" s="35" t="s">
        <v>42</v>
      </c>
      <c r="B243" s="37">
        <v>71.609738666666644</v>
      </c>
      <c r="C243" s="37">
        <v>39.699221333333334</v>
      </c>
      <c r="D243" s="37">
        <v>59.42540799999999</v>
      </c>
      <c r="E243" s="37">
        <v>113.93334399999999</v>
      </c>
      <c r="F243" s="37">
        <v>128.28300799999997</v>
      </c>
      <c r="G243" s="37">
        <v>66.016682666666668</v>
      </c>
      <c r="H243" s="37">
        <v>210.68476799999999</v>
      </c>
      <c r="I243" s="37">
        <v>155.61384533333333</v>
      </c>
      <c r="J243" s="37">
        <v>79.647456000000005</v>
      </c>
      <c r="K243" s="37">
        <v>102.43325866666666</v>
      </c>
      <c r="L243" s="37">
        <v>128.53202133333332</v>
      </c>
      <c r="M243" s="37">
        <v>107.63438933333332</v>
      </c>
      <c r="N243" s="37">
        <v>93.304213333333337</v>
      </c>
      <c r="O243" s="37">
        <v>137.42504533333334</v>
      </c>
      <c r="P243" s="35">
        <v>158.79038933333331</v>
      </c>
      <c r="Q243" s="37">
        <v>80.801578666666671</v>
      </c>
      <c r="R243" s="37">
        <v>104.832448</v>
      </c>
      <c r="S243" s="37">
        <v>105.15075199999997</v>
      </c>
      <c r="T243" s="37">
        <v>150.14421333333334</v>
      </c>
      <c r="U243" s="37">
        <v>109.87334399999997</v>
      </c>
      <c r="V243" s="38"/>
      <c r="W243" s="35" t="s">
        <v>60</v>
      </c>
      <c r="X243" s="37" t="s">
        <v>61</v>
      </c>
      <c r="Y243" s="37" t="s">
        <v>61</v>
      </c>
      <c r="Z243" s="37" t="s">
        <v>61</v>
      </c>
      <c r="AA243" s="37" t="s">
        <v>61</v>
      </c>
    </row>
    <row r="244" spans="1:38" x14ac:dyDescent="0.3">
      <c r="A244" s="35" t="s">
        <v>43</v>
      </c>
      <c r="B244" s="37">
        <v>85.279487999999986</v>
      </c>
      <c r="C244" s="37">
        <v>144.25883733333333</v>
      </c>
      <c r="D244" s="37">
        <v>169.56292266666668</v>
      </c>
      <c r="E244" s="37">
        <v>112.52804266666662</v>
      </c>
      <c r="F244" s="37">
        <v>117.08606933333331</v>
      </c>
      <c r="G244" s="37">
        <v>84.079893333333331</v>
      </c>
      <c r="H244" s="37">
        <v>147.65841066666664</v>
      </c>
      <c r="I244" s="37">
        <v>164.56533333333334</v>
      </c>
      <c r="J244" s="37">
        <v>95.512853333333311</v>
      </c>
      <c r="K244" s="37">
        <v>81.773813333333322</v>
      </c>
      <c r="L244" s="37">
        <v>138.53369599999999</v>
      </c>
      <c r="M244" s="37">
        <v>101.62558933333329</v>
      </c>
      <c r="N244" s="37">
        <v>108.87512533333333</v>
      </c>
      <c r="O244" s="37">
        <v>168.02986666666663</v>
      </c>
      <c r="P244" s="35">
        <v>138.53369599999999</v>
      </c>
      <c r="Q244" s="37">
        <v>81.830111999999986</v>
      </c>
      <c r="R244" s="37">
        <v>47.637333333333324</v>
      </c>
      <c r="S244" s="37">
        <v>92.708746666666656</v>
      </c>
      <c r="T244" s="37">
        <v>72.802837333333315</v>
      </c>
      <c r="U244" s="37">
        <v>116.86304</v>
      </c>
      <c r="V244" s="38"/>
      <c r="W244" s="35" t="s">
        <v>2</v>
      </c>
      <c r="X244" s="37">
        <f>(STDEVA(B242:B246))/(SQRT(COUNT(B242:B246)))</f>
        <v>6.3309029157824197</v>
      </c>
      <c r="Y244" s="37">
        <f>(STDEVA(B230:B236))/(SQRT(COUNT(B230:B236)))</f>
        <v>5.2747789175428288</v>
      </c>
      <c r="Z244" s="37">
        <f>(STDEVA(B237:B241))/(SQRT(COUNT(B237:B241)))</f>
        <v>3.772889040873932</v>
      </c>
      <c r="AA244" s="37">
        <f>(STDEVA(B223:B229))/(SQRT(COUNT(B223:B229)))</f>
        <v>5.6687096491845361</v>
      </c>
    </row>
    <row r="245" spans="1:38" x14ac:dyDescent="0.3">
      <c r="A245" s="35" t="s">
        <v>44</v>
      </c>
      <c r="B245" s="37">
        <v>69.788693333333327</v>
      </c>
      <c r="C245" s="37">
        <v>112.98059733333332</v>
      </c>
      <c r="D245" s="37">
        <v>88.094421333333315</v>
      </c>
      <c r="E245" s="37">
        <v>75.533322666666649</v>
      </c>
      <c r="F245" s="37">
        <v>142.74093866666666</v>
      </c>
      <c r="G245" s="37">
        <v>89.913301333333337</v>
      </c>
      <c r="H245" s="37">
        <v>144.21336533333331</v>
      </c>
      <c r="I245" s="37">
        <v>179.62306133333331</v>
      </c>
      <c r="J245" s="37">
        <v>95.43057066666664</v>
      </c>
      <c r="K245" s="37">
        <v>70.364671999999999</v>
      </c>
      <c r="L245" s="37">
        <v>98.007317333333333</v>
      </c>
      <c r="M245" s="37">
        <v>107.01510399999999</v>
      </c>
      <c r="N245" s="37">
        <v>124.72103466666667</v>
      </c>
      <c r="O245" s="37">
        <v>127.17868799999999</v>
      </c>
      <c r="P245" s="35">
        <v>134.82664533333332</v>
      </c>
      <c r="Q245" s="37">
        <v>71.122538666666657</v>
      </c>
      <c r="R245" s="37"/>
      <c r="S245" s="37">
        <v>129.06036266666666</v>
      </c>
      <c r="T245" s="37">
        <v>119.39214933333332</v>
      </c>
      <c r="U245" s="37">
        <v>92.54201599999999</v>
      </c>
      <c r="V245" s="38"/>
      <c r="W245" s="35" t="s">
        <v>3</v>
      </c>
      <c r="X245" s="37">
        <f>(STDEVA(C242:C246))/(SQRT(COUNT(C242:C246)))</f>
        <v>19.202797497745621</v>
      </c>
      <c r="Y245" s="37">
        <f>(STDEVA(C230:C236))/(SQRT(COUNT(C230:C236)))</f>
        <v>4.572607147480908</v>
      </c>
      <c r="Z245" s="37">
        <f>(STDEVA(C237:C241))/(SQRT(COUNT(C237:C241)))</f>
        <v>22.182210810586792</v>
      </c>
      <c r="AA245" s="37">
        <f>(STDEVA(C223:C229))/(SQRT(COUNT(C223:C229)))</f>
        <v>13.755581270513645</v>
      </c>
      <c r="AD245" t="s">
        <v>99</v>
      </c>
      <c r="AL245" t="s">
        <v>100</v>
      </c>
    </row>
    <row r="246" spans="1:38" x14ac:dyDescent="0.3">
      <c r="A246" s="35" t="s">
        <v>45</v>
      </c>
      <c r="B246" s="37">
        <v>47.804063999999997</v>
      </c>
      <c r="C246" s="37">
        <v>142.96396799999997</v>
      </c>
      <c r="D246" s="37">
        <v>138.69393066666666</v>
      </c>
      <c r="E246" s="37">
        <v>119.92265599999999</v>
      </c>
      <c r="F246" s="37">
        <v>143.58974933333332</v>
      </c>
      <c r="G246" s="37">
        <v>74.169162666666665</v>
      </c>
      <c r="H246" s="37">
        <v>136.01757866666665</v>
      </c>
      <c r="I246" s="37">
        <v>210.67177599999997</v>
      </c>
      <c r="J246" s="37">
        <v>95.079786666666649</v>
      </c>
      <c r="K246" s="37">
        <v>81.728341333333319</v>
      </c>
      <c r="L246" s="37">
        <v>142.190944</v>
      </c>
      <c r="M246" s="37">
        <v>144.51651199999998</v>
      </c>
      <c r="N246" s="37">
        <v>112.45225599999999</v>
      </c>
      <c r="O246" s="37">
        <v>125.29917866666665</v>
      </c>
      <c r="P246" s="35">
        <v>134.68373333333332</v>
      </c>
      <c r="Q246" s="37">
        <v>102.32932266666666</v>
      </c>
      <c r="R246" s="37">
        <v>31.345365333333326</v>
      </c>
      <c r="S246" s="37">
        <v>147.19286399999999</v>
      </c>
      <c r="T246" s="37">
        <v>119.92049066666667</v>
      </c>
      <c r="U246" s="37">
        <v>92.325482666666659</v>
      </c>
      <c r="V246" s="38"/>
      <c r="W246" s="35" t="s">
        <v>4</v>
      </c>
      <c r="X246" s="37">
        <f>(STDEVA(D242:D246))/(SQRT(COUNT(D242:D246)))</f>
        <v>20.022249282265587</v>
      </c>
      <c r="Y246" s="37">
        <f>(STDEVA(D230:D236))/(SQRT(COUNT(D230:D236)))</f>
        <v>3.7261596603518181</v>
      </c>
      <c r="Z246" s="37">
        <f>(STDEVA(D237:D241))/(SQRT(COUNT(D237:D241)))</f>
        <v>17.224185960512902</v>
      </c>
      <c r="AA246" s="37">
        <f>(STDEVA(D223:D229))/(SQRT(COUNT(D223:D229)))</f>
        <v>13.894318996349844</v>
      </c>
    </row>
    <row r="247" spans="1:38" x14ac:dyDescent="0.3">
      <c r="A247" s="35"/>
      <c r="B247" s="35"/>
      <c r="C247" s="37"/>
      <c r="D247" s="37"/>
      <c r="E247" s="37"/>
      <c r="F247" s="37"/>
      <c r="G247" s="37"/>
      <c r="H247" s="35"/>
      <c r="I247" s="35"/>
      <c r="J247" s="35"/>
      <c r="K247" s="35"/>
      <c r="L247" s="35"/>
      <c r="M247" s="35"/>
      <c r="N247" s="35"/>
      <c r="O247" s="35"/>
      <c r="P247" s="35"/>
      <c r="Q247" s="35"/>
      <c r="R247" s="35"/>
      <c r="S247" s="35"/>
      <c r="T247" s="35"/>
      <c r="U247" s="35"/>
      <c r="V247" s="38"/>
      <c r="W247" s="35" t="s">
        <v>5</v>
      </c>
      <c r="X247" s="37">
        <f>(STDEVA(E242:E246))/(SQRT(COUNT(E242:E246)))</f>
        <v>12.086736753234778</v>
      </c>
      <c r="Y247" s="37">
        <f>(STDEVA(E230:E236))/(SQRT(COUNT(E230:E236)))</f>
        <v>12.031940144925997</v>
      </c>
      <c r="Z247" s="37">
        <f>(STDEVA(E237:E241))/(SQRT(COUNT(E237:E241)))</f>
        <v>4.433198498474038</v>
      </c>
      <c r="AA247" s="37">
        <f>(STDEVA(E223:E229))/(SQRT(COUNT(E223:E229)))</f>
        <v>6.9311875447814</v>
      </c>
    </row>
    <row r="248" spans="1:38" x14ac:dyDescent="0.3">
      <c r="A248" s="35"/>
      <c r="B248" s="35"/>
      <c r="C248" s="35"/>
      <c r="D248" s="35"/>
      <c r="E248" s="35"/>
      <c r="F248" s="35"/>
      <c r="G248" s="35"/>
      <c r="H248" s="35"/>
      <c r="I248" s="35"/>
      <c r="J248" s="35"/>
      <c r="K248" s="35"/>
      <c r="L248" s="35"/>
      <c r="M248" s="35"/>
      <c r="N248" s="35"/>
      <c r="O248" s="35"/>
      <c r="P248" s="35"/>
      <c r="Q248" s="35"/>
      <c r="R248" s="35"/>
      <c r="S248" s="35"/>
      <c r="T248" s="35"/>
      <c r="U248" s="35"/>
      <c r="V248" s="38"/>
      <c r="W248" s="35" t="s">
        <v>6</v>
      </c>
      <c r="X248" s="37">
        <f>(STDEVA(F242:F246))/(SQRT(COUNT(F242:F246)))</f>
        <v>7.7711876817034824</v>
      </c>
      <c r="Y248" s="37">
        <f>(STDEVA(F230:F236))/(SQRT(COUNT(F230:F236)))</f>
        <v>5.7588429953294158</v>
      </c>
      <c r="Z248" s="37">
        <f>(STDEVA(F237:F241))/(SQRT(COUNT(F237:F241)))</f>
        <v>11.345282119851927</v>
      </c>
      <c r="AA248" s="37">
        <f>(STDEVA(F223:F229))/(SQRT(COUNT(F223:F229)))</f>
        <v>12.328732071814921</v>
      </c>
    </row>
    <row r="249" spans="1:38" x14ac:dyDescent="0.3">
      <c r="A249" s="35"/>
      <c r="B249" s="35"/>
      <c r="C249" s="35"/>
      <c r="D249" s="35"/>
      <c r="E249" s="35"/>
      <c r="F249" s="35"/>
      <c r="G249" s="35"/>
      <c r="H249" s="35"/>
      <c r="I249" s="35"/>
      <c r="J249" s="35"/>
      <c r="K249" s="35"/>
      <c r="L249" s="35"/>
      <c r="M249" s="35"/>
      <c r="N249" s="35"/>
      <c r="O249" s="35"/>
      <c r="P249" s="35"/>
      <c r="Q249" s="35"/>
      <c r="R249" s="35"/>
      <c r="S249" s="35"/>
      <c r="T249" s="35"/>
      <c r="U249" s="35"/>
      <c r="V249" s="38"/>
      <c r="W249" s="35" t="s">
        <v>7</v>
      </c>
      <c r="X249" s="37">
        <f>(STDEVA(G242:G246))/(SQRT(COUNT(G242:G246)))</f>
        <v>4.9584574079705304</v>
      </c>
      <c r="Y249" s="37">
        <f>(STDEVA(G230:G236))/(SQRT(COUNT(G230:G236)))</f>
        <v>5.5374931961354683</v>
      </c>
      <c r="Z249" s="37">
        <f>(STDEVA(G237:G241))/(SQRT(COUNT(G237:G241)))</f>
        <v>6.0310194267487311</v>
      </c>
      <c r="AA249" s="37">
        <f>(STDEVA(G223:G229))/(SQRT(COUNT(G223:G229)))</f>
        <v>4.7235989634089792</v>
      </c>
    </row>
    <row r="250" spans="1:38" x14ac:dyDescent="0.3">
      <c r="A250" s="35"/>
      <c r="B250" s="35"/>
      <c r="C250" s="35"/>
      <c r="D250" s="35"/>
      <c r="E250" s="35"/>
      <c r="F250" s="35"/>
      <c r="G250" s="35"/>
      <c r="H250" s="35"/>
      <c r="I250" s="35"/>
      <c r="J250" s="35"/>
      <c r="K250" s="35"/>
      <c r="L250" s="35"/>
      <c r="M250" s="35"/>
      <c r="N250" s="35"/>
      <c r="O250" s="35"/>
      <c r="P250" s="35"/>
      <c r="Q250" s="35"/>
      <c r="R250" s="35"/>
      <c r="S250" s="35"/>
      <c r="T250" s="35"/>
      <c r="U250" s="35"/>
      <c r="V250" s="38"/>
      <c r="W250" s="35" t="s">
        <v>8</v>
      </c>
      <c r="X250" s="37">
        <f>(STDEVA(H242:H246))/(SQRT(COUNT(H242:H246)))</f>
        <v>13.440205102595623</v>
      </c>
      <c r="Y250" s="37">
        <f>(STDEVA(H230:H236))/(SQRT(COUNT(H230:H236)))</f>
        <v>11.35314696974317</v>
      </c>
      <c r="Z250" s="37">
        <f>(STDEVA(H237:H241))/(SQRT(COUNT(H237:H241)))</f>
        <v>5.2753834910879736</v>
      </c>
      <c r="AA250" s="37">
        <f>(STDEVA(H223:H229))/(SQRT(COUNT(H223:H229)))</f>
        <v>9.8244014115543816</v>
      </c>
    </row>
    <row r="251" spans="1:38" x14ac:dyDescent="0.3">
      <c r="A251" s="35"/>
      <c r="B251" s="35"/>
      <c r="C251" s="35"/>
      <c r="D251" s="35"/>
      <c r="E251" s="35"/>
      <c r="F251" s="35"/>
      <c r="G251" s="35"/>
      <c r="H251" s="35"/>
      <c r="I251" s="35"/>
      <c r="J251" s="35"/>
      <c r="K251" s="35"/>
      <c r="L251" s="35"/>
      <c r="M251" s="35"/>
      <c r="N251" s="35"/>
      <c r="O251" s="35"/>
      <c r="P251" s="35"/>
      <c r="Q251" s="35"/>
      <c r="R251" s="35"/>
      <c r="S251" s="35"/>
      <c r="T251" s="35"/>
      <c r="U251" s="35"/>
      <c r="V251" s="38"/>
      <c r="W251" s="35" t="s">
        <v>9</v>
      </c>
      <c r="X251" s="37">
        <f>(STDEVA(I242:I246))/(SQRT(COUNT(I242:I246)))</f>
        <v>11.839218460949391</v>
      </c>
      <c r="Y251" s="37">
        <f>(STDEVA(I230:I236))/(SQRT(COUNT(I230:I236)))</f>
        <v>6.8562344959449559</v>
      </c>
      <c r="Z251" s="37">
        <f>(STDEVA(I237:I241))/(SQRT(COUNT(I237:I241)))</f>
        <v>10.601223877140074</v>
      </c>
      <c r="AA251" s="37">
        <f>(STDEVA(I223:I229))/(SQRT(COUNT(I223:I229)))</f>
        <v>8.3325830735193449</v>
      </c>
    </row>
    <row r="252" spans="1:38" x14ac:dyDescent="0.3">
      <c r="A252" s="35"/>
      <c r="B252" s="35"/>
      <c r="C252" s="35"/>
      <c r="D252" s="35"/>
      <c r="E252" s="35"/>
      <c r="F252" s="35"/>
      <c r="G252" s="35"/>
      <c r="H252" s="35"/>
      <c r="I252" s="35"/>
      <c r="J252" s="35"/>
      <c r="K252" s="35"/>
      <c r="L252" s="35"/>
      <c r="M252" s="35"/>
      <c r="N252" s="35"/>
      <c r="O252" s="35"/>
      <c r="P252" s="35"/>
      <c r="Q252" s="35"/>
      <c r="R252" s="35"/>
      <c r="S252" s="35"/>
      <c r="T252" s="35"/>
      <c r="U252" s="35"/>
      <c r="V252" s="38"/>
      <c r="W252" s="35" t="s">
        <v>10</v>
      </c>
      <c r="X252" s="37">
        <f>(STDEVA(J242:J246))/(SQRT(COUNT(J242:J246)))</f>
        <v>6.4341118014665275</v>
      </c>
      <c r="Y252" s="37">
        <f>(STDEVA(J230:J236))/(SQRT(COUNT(J230:J236)))</f>
        <v>7.2958054814823532</v>
      </c>
      <c r="Z252" s="37">
        <f>(STDEVA(J237:J241))/(SQRT(COUNT(J237:J241)))</f>
        <v>9.1506521062452997</v>
      </c>
      <c r="AA252" s="37">
        <f>(STDEVA(J223:J229))/(SQRT(COUNT(J223:J229)))</f>
        <v>3.9625319884516026</v>
      </c>
    </row>
    <row r="253" spans="1:38" x14ac:dyDescent="0.3">
      <c r="A253" s="35"/>
      <c r="B253" s="35"/>
      <c r="C253" s="35"/>
      <c r="D253" s="35"/>
      <c r="E253" s="35"/>
      <c r="F253" s="35"/>
      <c r="G253" s="35"/>
      <c r="H253" s="35"/>
      <c r="I253" s="35"/>
      <c r="J253" s="35"/>
      <c r="K253" s="35"/>
      <c r="L253" s="35"/>
      <c r="M253" s="35"/>
      <c r="N253" s="35"/>
      <c r="O253" s="35"/>
      <c r="P253" s="35"/>
      <c r="Q253" s="35"/>
      <c r="R253" s="35"/>
      <c r="S253" s="35"/>
      <c r="T253" s="35"/>
      <c r="U253" s="35"/>
      <c r="V253" s="38"/>
      <c r="W253" s="35" t="s">
        <v>11</v>
      </c>
      <c r="X253" s="37">
        <f>(STDEVA(K242:K246))/(SQRT(COUNT(K242:K246)))</f>
        <v>5.2465099309564618</v>
      </c>
      <c r="Y253" s="37">
        <f>(STDEVA(K230:K236))/(SQRT(COUNT(K230:K236)))</f>
        <v>4.4071564135280248</v>
      </c>
      <c r="Z253" s="37">
        <f>(STDEVA(K237:K241))/(SQRT(COUNT(K237:K241)))</f>
        <v>11.603676519382759</v>
      </c>
      <c r="AA253" s="37">
        <f>(STDEVA(K223:K229))/(SQRT(COUNT(K223:K229)))</f>
        <v>12.774083697047455</v>
      </c>
    </row>
    <row r="254" spans="1:38" x14ac:dyDescent="0.3">
      <c r="A254" s="35"/>
      <c r="B254" s="35"/>
      <c r="C254" s="35"/>
      <c r="D254" s="35"/>
      <c r="E254" s="35"/>
      <c r="F254" s="35"/>
      <c r="G254" s="35"/>
      <c r="H254" s="35"/>
      <c r="I254" s="35"/>
      <c r="J254" s="35"/>
      <c r="K254" s="35"/>
      <c r="L254" s="35"/>
      <c r="M254" s="35"/>
      <c r="N254" s="35"/>
      <c r="O254" s="35"/>
      <c r="P254" s="35"/>
      <c r="Q254" s="35"/>
      <c r="R254" s="35"/>
      <c r="S254" s="35"/>
      <c r="T254" s="35"/>
      <c r="U254" s="35"/>
      <c r="V254" s="38"/>
      <c r="W254" s="35" t="s">
        <v>12</v>
      </c>
      <c r="X254" s="37">
        <f>(STDEVA(L242:L246))/(SQRT(COUNT(L242:L246)))</f>
        <v>19.588190168066273</v>
      </c>
      <c r="Y254" s="37">
        <f>(STDEVA(L230:L236))/(SQRT(COUNT(L230:L236)))</f>
        <v>9.6105095659858719</v>
      </c>
      <c r="Z254" s="37">
        <f>(STDEVA(L237:L241))/(SQRT(COUNT(L237:L241)))</f>
        <v>18.436410065101342</v>
      </c>
      <c r="AA254" s="37">
        <f>(STDEVA(L223:L229))/(SQRT(COUNT(L223:L229)))</f>
        <v>15.872747616343595</v>
      </c>
    </row>
    <row r="255" spans="1:38" x14ac:dyDescent="0.3">
      <c r="A255" s="35"/>
      <c r="B255" s="35"/>
      <c r="C255" s="35"/>
      <c r="D255" s="35"/>
      <c r="E255" s="35"/>
      <c r="F255" s="35"/>
      <c r="G255" s="35"/>
      <c r="H255" s="35"/>
      <c r="I255" s="35"/>
      <c r="J255" s="35"/>
      <c r="K255" s="35"/>
      <c r="L255" s="35"/>
      <c r="M255" s="35"/>
      <c r="N255" s="35"/>
      <c r="O255" s="35"/>
      <c r="P255" s="35"/>
      <c r="Q255" s="35"/>
      <c r="R255" s="35"/>
      <c r="S255" s="35"/>
      <c r="T255" s="35"/>
      <c r="U255" s="35"/>
      <c r="V255" s="38"/>
      <c r="W255" s="35" t="s">
        <v>13</v>
      </c>
      <c r="X255" s="37">
        <f>(STDEVA(M242:M246))/(SQRT(COUNT(M242:M246)))</f>
        <v>8.3746691720905542</v>
      </c>
      <c r="Y255" s="37">
        <f>(STDEVA(M230:M236))/(SQRT(COUNT(M230:M236)))</f>
        <v>6.0114436783275735</v>
      </c>
      <c r="Z255" s="37">
        <f>(STDEVA(M237:M241))/(SQRT(COUNT(M237:M241)))</f>
        <v>10.446301772657282</v>
      </c>
      <c r="AA255" s="37">
        <f>(STDEVA(M223:M229))/(SQRT(COUNT(M223:M229)))</f>
        <v>10.714253827801626</v>
      </c>
    </row>
    <row r="256" spans="1:38" x14ac:dyDescent="0.3">
      <c r="A256" s="35"/>
      <c r="B256" s="35"/>
      <c r="C256" s="35"/>
      <c r="D256" s="35"/>
      <c r="E256" s="35"/>
      <c r="F256" s="35"/>
      <c r="G256" s="35"/>
      <c r="H256" s="35"/>
      <c r="I256" s="35"/>
      <c r="J256" s="35"/>
      <c r="K256" s="35"/>
      <c r="L256" s="35"/>
      <c r="M256" s="35"/>
      <c r="N256" s="35"/>
      <c r="O256" s="35"/>
      <c r="P256" s="35"/>
      <c r="Q256" s="35"/>
      <c r="R256" s="35"/>
      <c r="S256" s="35"/>
      <c r="T256" s="35"/>
      <c r="U256" s="35"/>
      <c r="V256" s="38"/>
      <c r="W256" s="35" t="s">
        <v>14</v>
      </c>
      <c r="X256" s="37">
        <f>(STDEVA(N242:N246))/(SQRT(COUNT(N242:N246)))</f>
        <v>5.2873537290429571</v>
      </c>
      <c r="Y256" s="37">
        <f>(STDEVA(N230:N236))/(SQRT(COUNT(N230:N236)))</f>
        <v>10.260573467689898</v>
      </c>
      <c r="Z256" s="37">
        <f>(STDEVA(N237:N241))/(SQRT(COUNT(N237:N241)))</f>
        <v>6.5720319975646531</v>
      </c>
      <c r="AA256" s="37">
        <f>(STDEVA(N223:N229))/(SQRT(COUNT(N223:N229)))</f>
        <v>5.6132272371710377</v>
      </c>
    </row>
    <row r="257" spans="1:27" x14ac:dyDescent="0.3">
      <c r="A257" s="35"/>
      <c r="B257" s="35"/>
      <c r="C257" s="35"/>
      <c r="D257" s="35"/>
      <c r="E257" s="35"/>
      <c r="F257" s="35"/>
      <c r="G257" s="35"/>
      <c r="H257" s="35"/>
      <c r="I257" s="35"/>
      <c r="J257" s="35"/>
      <c r="K257" s="35"/>
      <c r="L257" s="35"/>
      <c r="M257" s="35"/>
      <c r="N257" s="35"/>
      <c r="O257" s="35"/>
      <c r="P257" s="35"/>
      <c r="Q257" s="35"/>
      <c r="R257" s="35"/>
      <c r="S257" s="35"/>
      <c r="T257" s="35"/>
      <c r="U257" s="35"/>
      <c r="V257" s="38"/>
      <c r="W257" s="35" t="s">
        <v>15</v>
      </c>
      <c r="X257" s="37">
        <f>(STDEVA(O242:O246))/(SQRT(COUNT(O242:O246)))</f>
        <v>7.878032658799099</v>
      </c>
      <c r="Y257" s="37">
        <f>(STDEVA(O230:O236))/(SQRT(COUNT(O230:O236)))</f>
        <v>7.3674153825513971</v>
      </c>
      <c r="Z257" s="37">
        <f>(STDEVA(O237:O241))/(SQRT(COUNT(O237:O241)))</f>
        <v>10.071478919985386</v>
      </c>
      <c r="AA257" s="37">
        <f>(STDEVA(O223:O229))/(SQRT(COUNT(O223:O229)))</f>
        <v>4.9797408811205059</v>
      </c>
    </row>
    <row r="258" spans="1:27" x14ac:dyDescent="0.3">
      <c r="A258" s="35"/>
      <c r="B258" s="35"/>
      <c r="C258" s="35"/>
      <c r="D258" s="35"/>
      <c r="E258" s="35"/>
      <c r="F258" s="35"/>
      <c r="G258" s="35"/>
      <c r="H258" s="35"/>
      <c r="I258" s="35"/>
      <c r="J258" s="35"/>
      <c r="K258" s="35"/>
      <c r="L258" s="35"/>
      <c r="M258" s="35"/>
      <c r="N258" s="35"/>
      <c r="O258" s="35"/>
      <c r="P258" s="35"/>
      <c r="Q258" s="35"/>
      <c r="R258" s="35"/>
      <c r="S258" s="35"/>
      <c r="T258" s="35"/>
      <c r="U258" s="35"/>
      <c r="V258" s="38"/>
      <c r="W258" s="35" t="s">
        <v>16</v>
      </c>
      <c r="X258" s="37">
        <f>(STDEVA(P242:P246))/(SQRT(COUNT(P242:P246)))</f>
        <v>8.0253361257315721</v>
      </c>
      <c r="Y258" s="37">
        <f>(STDEVA(P230:P236))/(SQRT(COUNT(P230:P236)))</f>
        <v>9.4088206245658057</v>
      </c>
      <c r="Z258" s="37">
        <f>(STDEVA(P237:P241))/(SQRT(COUNT(P237:P241)))</f>
        <v>9.5967228637819719</v>
      </c>
      <c r="AA258" s="37">
        <f>(STDEVA(P223:P229))/(SQRT(COUNT(P223:P229)))</f>
        <v>7.4352220198052397</v>
      </c>
    </row>
    <row r="259" spans="1:27" x14ac:dyDescent="0.3">
      <c r="A259" s="35"/>
      <c r="B259" s="35"/>
      <c r="C259" s="35"/>
      <c r="D259" s="35"/>
      <c r="E259" s="35"/>
      <c r="F259" s="35"/>
      <c r="G259" s="35"/>
      <c r="H259" s="35"/>
      <c r="I259" s="35"/>
      <c r="J259" s="35"/>
      <c r="K259" s="35"/>
      <c r="L259" s="35"/>
      <c r="M259" s="35"/>
      <c r="N259" s="35"/>
      <c r="O259" s="35"/>
      <c r="P259" s="35"/>
      <c r="Q259" s="35"/>
      <c r="R259" s="35"/>
      <c r="S259" s="35"/>
      <c r="T259" s="35"/>
      <c r="U259" s="35"/>
      <c r="V259" s="38"/>
      <c r="W259" s="35" t="s">
        <v>17</v>
      </c>
      <c r="X259" s="37">
        <f>(STDEVA(Q242:Q246))/(SQRT(COUNT(Q242:Q246)))</f>
        <v>6.6055399729032356</v>
      </c>
      <c r="Y259" s="37">
        <f>(STDEVA(Q230:Q236))/(SQRT(COUNT(Q230:Q236)))</f>
        <v>13.730506037463387</v>
      </c>
      <c r="Z259" s="37">
        <f>(STDEVA(Q237:Q241))/(SQRT(COUNT(Q237:Q241)))</f>
        <v>19.401784658584518</v>
      </c>
      <c r="AA259" s="37">
        <f>(STDEVA(Q223:Q229))/(SQRT(COUNT(Q223:Q229)))</f>
        <v>16.597846259728012</v>
      </c>
    </row>
    <row r="260" spans="1:27" x14ac:dyDescent="0.3">
      <c r="A260" s="35"/>
      <c r="B260" s="35"/>
      <c r="C260" s="35"/>
      <c r="D260" s="35"/>
      <c r="E260" s="35"/>
      <c r="F260" s="35"/>
      <c r="G260" s="35"/>
      <c r="H260" s="35"/>
      <c r="I260" s="35"/>
      <c r="J260" s="35"/>
      <c r="K260" s="35"/>
      <c r="L260" s="35"/>
      <c r="M260" s="35"/>
      <c r="N260" s="35"/>
      <c r="O260" s="35"/>
      <c r="P260" s="35"/>
      <c r="Q260" s="35"/>
      <c r="R260" s="35"/>
      <c r="S260" s="35"/>
      <c r="T260" s="35"/>
      <c r="U260" s="35"/>
      <c r="V260" s="38"/>
      <c r="W260" s="35" t="s">
        <v>18</v>
      </c>
      <c r="X260" s="37">
        <f>(STDEVA(R242:R246))/(SQRT(COUNT(R242:R246)))</f>
        <v>19.415419444578937</v>
      </c>
      <c r="Y260" s="37">
        <f>(STDEVA(R230:R236))/(SQRT(COUNT(R230:R236)))</f>
        <v>5.6149394582337404</v>
      </c>
      <c r="Z260" s="37">
        <f>(STDEVA(R237:R241))/(SQRT(COUNT(R237:R241)))</f>
        <v>13.759365959163723</v>
      </c>
      <c r="AA260" s="37">
        <f>(STDEVA(R223:R229))/(SQRT(COUNT(R223:R229)))</f>
        <v>16.87305589053808</v>
      </c>
    </row>
    <row r="261" spans="1:27" x14ac:dyDescent="0.3">
      <c r="A261" s="35"/>
      <c r="B261" s="35"/>
      <c r="C261" s="35"/>
      <c r="D261" s="35"/>
      <c r="E261" s="35"/>
      <c r="F261" s="35"/>
      <c r="G261" s="35"/>
      <c r="H261" s="35"/>
      <c r="I261" s="35"/>
      <c r="J261" s="35"/>
      <c r="K261" s="35"/>
      <c r="L261" s="35"/>
      <c r="M261" s="35"/>
      <c r="N261" s="35"/>
      <c r="O261" s="35"/>
      <c r="P261" s="35"/>
      <c r="Q261" s="35"/>
      <c r="R261" s="35"/>
      <c r="S261" s="35"/>
      <c r="T261" s="35"/>
      <c r="U261" s="35"/>
      <c r="V261" s="38"/>
      <c r="W261" s="35" t="s">
        <v>19</v>
      </c>
      <c r="X261" s="37">
        <f>(STDEVA(S242:S246))/(SQRT(COUNT(S242:S246)))</f>
        <v>10.538367802240229</v>
      </c>
      <c r="Y261" s="37">
        <f>(STDEVA(S230:S236))/(SQRT(COUNT(S230:S236)))</f>
        <v>14.627476472476323</v>
      </c>
      <c r="Z261" s="37">
        <f>(STDEVA(S237:S241))/(SQRT(COUNT(S237:S241)))</f>
        <v>6.6455146642118557</v>
      </c>
      <c r="AA261" s="37">
        <f>(STDEVA(S223:S229))/(SQRT(COUNT(S223:S229)))</f>
        <v>12.210909981223759</v>
      </c>
    </row>
    <row r="262" spans="1:27" x14ac:dyDescent="0.3">
      <c r="A262" s="35"/>
      <c r="B262" s="35"/>
      <c r="C262" s="35"/>
      <c r="D262" s="35"/>
      <c r="E262" s="35"/>
      <c r="F262" s="35"/>
      <c r="G262" s="35"/>
      <c r="H262" s="35"/>
      <c r="I262" s="35"/>
      <c r="J262" s="35"/>
      <c r="K262" s="35"/>
      <c r="L262" s="35"/>
      <c r="M262" s="35"/>
      <c r="N262" s="35"/>
      <c r="O262" s="35"/>
      <c r="P262" s="35"/>
      <c r="Q262" s="35"/>
      <c r="R262" s="35"/>
      <c r="S262" s="35"/>
      <c r="T262" s="35"/>
      <c r="U262" s="35"/>
      <c r="V262" s="38"/>
      <c r="W262" s="35" t="s">
        <v>20</v>
      </c>
      <c r="X262" s="37">
        <f>(STDEVA(T242:T246))/(SQRT(COUNT(T242:T246)))</f>
        <v>13.651730026301387</v>
      </c>
      <c r="Y262" s="37">
        <f>(STDEVA(T230:T236))/(SQRT(COUNT(T230:T236)))</f>
        <v>17.676583740244947</v>
      </c>
      <c r="Z262" s="37">
        <f>(STDEVA(T237:T241))/(SQRT(COUNT(T237:T241)))</f>
        <v>16.892023500381541</v>
      </c>
      <c r="AA262" s="37">
        <f>(STDEVA(T223:T229))/(SQRT(COUNT(T223:T229)))</f>
        <v>13.669330700385258</v>
      </c>
    </row>
    <row r="263" spans="1:27" x14ac:dyDescent="0.3">
      <c r="A263" s="35"/>
      <c r="B263" s="35"/>
      <c r="C263" s="35"/>
      <c r="D263" s="35"/>
      <c r="E263" s="35"/>
      <c r="F263" s="35"/>
      <c r="G263" s="35"/>
      <c r="H263" s="35"/>
      <c r="I263" s="35"/>
      <c r="J263" s="35"/>
      <c r="K263" s="35"/>
      <c r="L263" s="35"/>
      <c r="M263" s="35"/>
      <c r="N263" s="35"/>
      <c r="O263" s="35"/>
      <c r="P263" s="35"/>
      <c r="Q263" s="35"/>
      <c r="R263" s="35"/>
      <c r="S263" s="35"/>
      <c r="T263" s="35"/>
      <c r="U263" s="35"/>
      <c r="V263" s="38"/>
      <c r="W263" s="35" t="s">
        <v>21</v>
      </c>
      <c r="X263" s="37">
        <f>(STDEVA(U242:U246))/(SQRT(COUNT(U242:U246)))</f>
        <v>4.8302176427652075</v>
      </c>
      <c r="Y263" s="37">
        <f>(STDEVA(U230:U236))/(SQRT(COUNT(U230:U236)))</f>
        <v>10.919449088106722</v>
      </c>
      <c r="Z263" s="37">
        <f>(STDEVA(U237:U241))/(SQRT(COUNT(U237:U241)))</f>
        <v>8.3681387273338306</v>
      </c>
      <c r="AA263" s="37">
        <f>(STDEVA(U223:U229))/(SQRT(COUNT(U223:U229)))</f>
        <v>18.158529565912069</v>
      </c>
    </row>
    <row r="264" spans="1:27" x14ac:dyDescent="0.3">
      <c r="X264" s="2"/>
      <c r="Y264" s="2"/>
      <c r="Z264" s="2"/>
      <c r="AA264" s="2"/>
    </row>
    <row r="265" spans="1:27" x14ac:dyDescent="0.3">
      <c r="X265" s="2"/>
      <c r="Y265" s="2"/>
      <c r="Z265" s="2"/>
      <c r="AA265" s="2"/>
    </row>
    <row r="266" spans="1:27" x14ac:dyDescent="0.3">
      <c r="X266" s="2"/>
      <c r="Y266" s="2"/>
      <c r="Z266" s="2"/>
      <c r="AA266" s="2"/>
    </row>
    <row r="267" spans="1:27" x14ac:dyDescent="0.3">
      <c r="X267" s="2"/>
      <c r="Y267" s="2"/>
      <c r="Z267" s="2"/>
      <c r="AA267" s="2"/>
    </row>
    <row r="268" spans="1:27" x14ac:dyDescent="0.3">
      <c r="X268" s="2"/>
      <c r="Y268" s="2"/>
      <c r="Z268" s="2"/>
      <c r="AA268" s="2"/>
    </row>
    <row r="269" spans="1:27" x14ac:dyDescent="0.3">
      <c r="X269" s="2"/>
      <c r="Y269" s="2"/>
      <c r="Z269" s="2"/>
      <c r="AA269" s="2"/>
    </row>
    <row r="270" spans="1:27" x14ac:dyDescent="0.3">
      <c r="X270" s="2"/>
      <c r="Y270" s="2"/>
      <c r="Z270" s="2"/>
      <c r="AA270"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184F-2DDC-435F-9D79-E6EB6E0A5BA9}">
  <dimension ref="A1:AC36"/>
  <sheetViews>
    <sheetView zoomScale="85" zoomScaleNormal="85" workbookViewId="0">
      <pane ySplit="1" topLeftCell="A17" activePane="bottomLeft" state="frozen"/>
      <selection pane="bottomLeft" activeCell="H6" sqref="H6"/>
    </sheetView>
  </sheetViews>
  <sheetFormatPr defaultRowHeight="14.4" x14ac:dyDescent="0.3"/>
  <cols>
    <col min="1" max="1" width="32.33203125" bestFit="1" customWidth="1"/>
    <col min="11" max="11" width="7.88671875" bestFit="1" customWidth="1"/>
    <col min="13" max="15" width="7.88671875" bestFit="1" customWidth="1"/>
    <col min="16" max="17" width="16.88671875" bestFit="1" customWidth="1"/>
    <col min="18" max="18" width="14.5546875" bestFit="1" customWidth="1"/>
    <col min="19" max="19" width="14.6640625" bestFit="1" customWidth="1"/>
    <col min="20" max="20" width="13.88671875" bestFit="1" customWidth="1"/>
    <col min="21" max="21" width="15.109375" bestFit="1" customWidth="1"/>
    <col min="22" max="23" width="7.88671875" bestFit="1" customWidth="1"/>
    <col min="24" max="24" width="11" bestFit="1" customWidth="1"/>
    <col min="25" max="25" width="13.88671875" bestFit="1" customWidth="1"/>
    <col min="26" max="26" width="11.109375" bestFit="1" customWidth="1"/>
    <col min="27" max="27" width="10.109375" bestFit="1" customWidth="1"/>
    <col min="28" max="28" width="10.44140625" bestFit="1" customWidth="1"/>
    <col min="29" max="29" width="11.6640625" bestFit="1" customWidth="1"/>
  </cols>
  <sheetData>
    <row r="1" spans="1:29" x14ac:dyDescent="0.3">
      <c r="A1" s="40" t="s">
        <v>122</v>
      </c>
      <c r="B1" s="40" t="s">
        <v>123</v>
      </c>
      <c r="C1" s="40" t="s">
        <v>124</v>
      </c>
      <c r="D1" s="40" t="s">
        <v>125</v>
      </c>
      <c r="E1" s="40" t="s">
        <v>126</v>
      </c>
      <c r="F1" s="40" t="s">
        <v>127</v>
      </c>
      <c r="G1" s="40" t="s">
        <v>128</v>
      </c>
      <c r="H1" s="40" t="s">
        <v>129</v>
      </c>
      <c r="I1" s="40" t="s">
        <v>130</v>
      </c>
      <c r="J1" s="40" t="s">
        <v>131</v>
      </c>
      <c r="K1" s="40" t="s">
        <v>132</v>
      </c>
      <c r="L1" s="40" t="s">
        <v>133</v>
      </c>
      <c r="M1" s="40" t="s">
        <v>134</v>
      </c>
      <c r="N1" s="40" t="s">
        <v>88</v>
      </c>
      <c r="O1" s="40" t="s">
        <v>86</v>
      </c>
      <c r="P1" s="40" t="s">
        <v>135</v>
      </c>
      <c r="Q1" s="40" t="s">
        <v>136</v>
      </c>
      <c r="R1" s="40" t="s">
        <v>137</v>
      </c>
      <c r="S1" s="40" t="s">
        <v>138</v>
      </c>
      <c r="T1" s="40" t="s">
        <v>139</v>
      </c>
      <c r="U1" s="40" t="s">
        <v>140</v>
      </c>
      <c r="V1" s="40" t="s">
        <v>141</v>
      </c>
      <c r="W1" s="40" t="s">
        <v>142</v>
      </c>
      <c r="X1" s="40" t="s">
        <v>143</v>
      </c>
      <c r="Y1" s="40" t="s">
        <v>144</v>
      </c>
      <c r="Z1" s="40" t="s">
        <v>145</v>
      </c>
      <c r="AA1" s="40" t="s">
        <v>146</v>
      </c>
      <c r="AB1" s="40" t="s">
        <v>147</v>
      </c>
      <c r="AC1" s="40" t="s">
        <v>6</v>
      </c>
    </row>
    <row r="2" spans="1:29" x14ac:dyDescent="0.3">
      <c r="A2" s="40"/>
      <c r="B2" s="40"/>
      <c r="C2" s="40" t="s">
        <v>148</v>
      </c>
      <c r="D2" s="40"/>
      <c r="E2" s="40" t="s">
        <v>149</v>
      </c>
      <c r="F2" s="40" t="s">
        <v>150</v>
      </c>
      <c r="G2" s="40" t="s">
        <v>151</v>
      </c>
      <c r="H2" s="40" t="s">
        <v>152</v>
      </c>
      <c r="I2" s="40" t="s">
        <v>153</v>
      </c>
      <c r="J2" s="40" t="s">
        <v>149</v>
      </c>
      <c r="K2" s="40" t="s">
        <v>149</v>
      </c>
      <c r="L2" s="40" t="s">
        <v>149</v>
      </c>
      <c r="M2" s="40" t="s">
        <v>149</v>
      </c>
      <c r="N2" s="40" t="s">
        <v>149</v>
      </c>
      <c r="O2" s="40" t="s">
        <v>149</v>
      </c>
      <c r="P2" s="40" t="s">
        <v>149</v>
      </c>
      <c r="Q2" s="40" t="s">
        <v>149</v>
      </c>
      <c r="R2" s="40" t="s">
        <v>149</v>
      </c>
      <c r="S2" s="40" t="s">
        <v>149</v>
      </c>
      <c r="T2" s="40" t="s">
        <v>149</v>
      </c>
      <c r="U2" s="40" t="s">
        <v>149</v>
      </c>
      <c r="V2" s="40" t="s">
        <v>149</v>
      </c>
      <c r="W2" s="40" t="s">
        <v>149</v>
      </c>
      <c r="X2" s="40" t="s">
        <v>149</v>
      </c>
      <c r="Y2" s="40" t="s">
        <v>149</v>
      </c>
      <c r="Z2" s="40" t="s">
        <v>149</v>
      </c>
      <c r="AA2" s="40" t="s">
        <v>149</v>
      </c>
      <c r="AB2" s="40" t="s">
        <v>149</v>
      </c>
      <c r="AC2" s="40" t="s">
        <v>149</v>
      </c>
    </row>
    <row r="3" spans="1:29" ht="15" thickBot="1" x14ac:dyDescent="0.35">
      <c r="A3" s="56" t="s">
        <v>154</v>
      </c>
      <c r="B3" s="56"/>
      <c r="C3" s="56"/>
      <c r="D3" s="56"/>
      <c r="E3" s="56"/>
      <c r="F3" s="56"/>
      <c r="G3" s="56"/>
      <c r="H3" s="56"/>
      <c r="I3" s="56"/>
      <c r="J3" s="56" t="s">
        <v>155</v>
      </c>
      <c r="K3" s="56" t="s">
        <v>156</v>
      </c>
      <c r="L3" s="56" t="s">
        <v>157</v>
      </c>
      <c r="M3" s="56" t="s">
        <v>156</v>
      </c>
      <c r="N3" s="56" t="s">
        <v>156</v>
      </c>
      <c r="O3" s="56" t="s">
        <v>156</v>
      </c>
      <c r="P3" s="56" t="s">
        <v>156</v>
      </c>
      <c r="Q3" s="56" t="s">
        <v>156</v>
      </c>
      <c r="R3" s="56" t="s">
        <v>156</v>
      </c>
      <c r="S3" s="56" t="s">
        <v>156</v>
      </c>
      <c r="T3" s="56" t="s">
        <v>156</v>
      </c>
      <c r="U3" s="56" t="s">
        <v>156</v>
      </c>
      <c r="V3" s="56" t="s">
        <v>156</v>
      </c>
      <c r="W3" s="56" t="s">
        <v>156</v>
      </c>
      <c r="X3" s="56" t="s">
        <v>155</v>
      </c>
      <c r="Y3" s="56" t="s">
        <v>156</v>
      </c>
      <c r="Z3" s="56" t="s">
        <v>155</v>
      </c>
      <c r="AA3" s="56" t="s">
        <v>156</v>
      </c>
      <c r="AB3" s="56" t="s">
        <v>156</v>
      </c>
      <c r="AC3" s="56"/>
    </row>
    <row r="4" spans="1:29" ht="15" thickTop="1" x14ac:dyDescent="0.3">
      <c r="A4" s="40" t="s">
        <v>22</v>
      </c>
      <c r="B4" s="40" t="s">
        <v>158</v>
      </c>
      <c r="C4" s="40" t="s">
        <v>159</v>
      </c>
      <c r="D4" s="40" t="s">
        <v>63</v>
      </c>
      <c r="E4" s="40">
        <v>19.98</v>
      </c>
      <c r="F4" s="57">
        <v>41.326333000841856</v>
      </c>
      <c r="G4" s="57">
        <v>17.236788000000004</v>
      </c>
      <c r="H4" s="57">
        <v>41.70897040308143</v>
      </c>
      <c r="I4" s="57">
        <v>5.5561749999999996</v>
      </c>
      <c r="J4" s="58">
        <v>7.8799999999999995E-2</v>
      </c>
      <c r="K4" s="40">
        <v>3.5000000000000001E-3</v>
      </c>
      <c r="L4" s="40">
        <v>5.0000000000000001E-3</v>
      </c>
      <c r="M4" s="40">
        <v>8.2199999999999995E-2</v>
      </c>
      <c r="N4" s="40">
        <v>3.4000000000000002E-2</v>
      </c>
      <c r="O4" s="40">
        <v>8.2000000000000007E-3</v>
      </c>
      <c r="P4" s="40">
        <v>9.9400000000000002E-2</v>
      </c>
      <c r="Q4" s="40">
        <v>0.114</v>
      </c>
      <c r="R4" s="40">
        <v>0.10630000000000001</v>
      </c>
      <c r="S4" s="40">
        <v>1.7299999999999999E-2</v>
      </c>
      <c r="T4" s="40">
        <v>7.5300000000000006E-2</v>
      </c>
      <c r="U4" s="40">
        <v>6.6600000000000006E-2</v>
      </c>
      <c r="V4" s="40">
        <v>5.6899999999999999E-2</v>
      </c>
      <c r="W4" s="40">
        <v>1.5800000000000002E-2</v>
      </c>
      <c r="X4" s="40">
        <v>5.9499999999999997E-2</v>
      </c>
      <c r="Y4" s="40">
        <v>8.6099999999999996E-2</v>
      </c>
      <c r="Z4" s="40">
        <v>6.0999999999999999E-2</v>
      </c>
      <c r="AA4" s="40">
        <v>7.7799999999999994E-2</v>
      </c>
      <c r="AB4" s="40">
        <v>9.8500000000000004E-2</v>
      </c>
      <c r="AC4" s="40" t="s">
        <v>160</v>
      </c>
    </row>
    <row r="5" spans="1:29" x14ac:dyDescent="0.3">
      <c r="A5" s="40" t="s">
        <v>23</v>
      </c>
      <c r="B5" s="40" t="s">
        <v>158</v>
      </c>
      <c r="C5" s="40" t="s">
        <v>159</v>
      </c>
      <c r="D5" s="40" t="s">
        <v>63</v>
      </c>
      <c r="E5" s="40">
        <v>20.47</v>
      </c>
      <c r="F5" s="57"/>
      <c r="G5" s="57">
        <v>21.196413000000003</v>
      </c>
      <c r="H5" s="57"/>
      <c r="I5" s="57">
        <v>5.5942750000000006</v>
      </c>
      <c r="J5" s="58">
        <v>4.3799999999999999E-2</v>
      </c>
      <c r="K5" s="40">
        <v>4.4000000000000003E-3</v>
      </c>
      <c r="L5" s="40">
        <v>2.87E-2</v>
      </c>
      <c r="M5" s="40">
        <v>9.2100000000000001E-2</v>
      </c>
      <c r="N5" s="40">
        <v>3.6999999999999998E-2</v>
      </c>
      <c r="O5" s="40">
        <v>9.1999999999999998E-3</v>
      </c>
      <c r="P5" s="40">
        <v>0.1007</v>
      </c>
      <c r="Q5" s="40">
        <v>0.13550000000000001</v>
      </c>
      <c r="R5" s="40">
        <v>0.125</v>
      </c>
      <c r="S5" s="40">
        <v>4.5699999999999998E-2</v>
      </c>
      <c r="T5" s="40">
        <v>7.3700000000000002E-2</v>
      </c>
      <c r="U5" s="40">
        <v>1.7000000000000001E-2</v>
      </c>
      <c r="V5" s="40">
        <v>6.4799999999999996E-2</v>
      </c>
      <c r="W5" s="40">
        <v>2.35E-2</v>
      </c>
      <c r="X5" s="40">
        <v>5.3800000000000001E-2</v>
      </c>
      <c r="Y5" s="40">
        <v>0.1255</v>
      </c>
      <c r="Z5" s="40">
        <v>4.5400000000000003E-2</v>
      </c>
      <c r="AA5" s="40">
        <v>5.8400000000000001E-2</v>
      </c>
      <c r="AB5" s="40">
        <v>8.0600000000000005E-2</v>
      </c>
      <c r="AC5" s="40" t="s">
        <v>160</v>
      </c>
    </row>
    <row r="6" spans="1:29" x14ac:dyDescent="0.3">
      <c r="A6" s="40" t="s">
        <v>24</v>
      </c>
      <c r="B6" s="40" t="s">
        <v>161</v>
      </c>
      <c r="C6" s="59" t="s">
        <v>162</v>
      </c>
      <c r="D6" s="40" t="s">
        <v>63</v>
      </c>
      <c r="E6" s="59">
        <v>17.940000000000001</v>
      </c>
      <c r="F6" s="60">
        <v>46.661785552760826</v>
      </c>
      <c r="G6" s="60">
        <v>17.521881000000004</v>
      </c>
      <c r="H6" s="60">
        <v>37.550815495879135</v>
      </c>
      <c r="I6" s="60">
        <v>5.1348499999999992</v>
      </c>
      <c r="J6" s="61">
        <v>5.2900000000000003E-2</v>
      </c>
      <c r="K6" s="40">
        <v>2.8E-3</v>
      </c>
      <c r="L6" s="40">
        <v>6.6E-3</v>
      </c>
      <c r="M6" s="40">
        <v>7.4499999999999997E-2</v>
      </c>
      <c r="N6" s="40">
        <v>3.0499999999999999E-2</v>
      </c>
      <c r="O6" s="40">
        <v>5.1999999999999998E-3</v>
      </c>
      <c r="P6" s="40">
        <v>9.2200000000000004E-2</v>
      </c>
      <c r="Q6" s="40">
        <v>0.12180000000000001</v>
      </c>
      <c r="R6" s="40">
        <v>9.9000000000000005E-2</v>
      </c>
      <c r="S6" s="40">
        <v>5.0599999999999999E-2</v>
      </c>
      <c r="T6" s="40">
        <v>4.9700000000000001E-2</v>
      </c>
      <c r="U6" s="40"/>
      <c r="V6" s="40">
        <v>6.5500000000000003E-2</v>
      </c>
      <c r="W6" s="40">
        <v>1.66E-2</v>
      </c>
      <c r="X6" s="40">
        <v>3.9699999999999999E-2</v>
      </c>
      <c r="Y6" s="40">
        <v>0.10100000000000001</v>
      </c>
      <c r="Z6" s="40">
        <v>5.6899999999999999E-2</v>
      </c>
      <c r="AA6" s="40">
        <v>5.7000000000000002E-2</v>
      </c>
      <c r="AB6" s="40">
        <v>7.7100000000000002E-2</v>
      </c>
      <c r="AC6" s="40" t="s">
        <v>160</v>
      </c>
    </row>
    <row r="7" spans="1:29" x14ac:dyDescent="0.3">
      <c r="A7" s="40" t="s">
        <v>25</v>
      </c>
      <c r="B7" s="40" t="s">
        <v>161</v>
      </c>
      <c r="C7" s="59" t="s">
        <v>162</v>
      </c>
      <c r="D7" s="40" t="s">
        <v>63</v>
      </c>
      <c r="E7" s="59">
        <v>19.23</v>
      </c>
      <c r="F7" s="60">
        <v>41.759336713102108</v>
      </c>
      <c r="G7" s="60">
        <v>19.961010000000002</v>
      </c>
      <c r="H7" s="60">
        <v>47.800112672137288</v>
      </c>
      <c r="I7" s="60">
        <v>5.3913500000000001</v>
      </c>
      <c r="J7" s="61">
        <v>5.1299999999999998E-2</v>
      </c>
      <c r="K7" s="40">
        <v>5.4000000000000003E-3</v>
      </c>
      <c r="L7" s="40">
        <v>6.3E-3</v>
      </c>
      <c r="M7" s="40">
        <v>6.3299999999999995E-2</v>
      </c>
      <c r="N7" s="40">
        <v>1.77E-2</v>
      </c>
      <c r="O7" s="40">
        <v>3.0000000000000001E-3</v>
      </c>
      <c r="P7" s="40">
        <v>7.7700000000000005E-2</v>
      </c>
      <c r="Q7" s="40">
        <v>0.1135</v>
      </c>
      <c r="R7" s="40">
        <v>0.1047</v>
      </c>
      <c r="S7" s="40">
        <v>0.1153</v>
      </c>
      <c r="T7" s="40">
        <v>5.8400000000000001E-2</v>
      </c>
      <c r="U7" s="40">
        <v>1.15E-2</v>
      </c>
      <c r="V7" s="40">
        <v>7.5800000000000006E-2</v>
      </c>
      <c r="W7" s="40">
        <v>1.09E-2</v>
      </c>
      <c r="X7" s="40">
        <v>4.7399999999999998E-2</v>
      </c>
      <c r="Y7" s="40">
        <v>9.0700000000000003E-2</v>
      </c>
      <c r="Z7" s="40"/>
      <c r="AA7" s="40">
        <v>6.2100000000000002E-2</v>
      </c>
      <c r="AB7" s="40">
        <v>6.4299999999999996E-2</v>
      </c>
      <c r="AC7" s="40" t="s">
        <v>160</v>
      </c>
    </row>
    <row r="8" spans="1:29" x14ac:dyDescent="0.3">
      <c r="A8" s="40" t="s">
        <v>26</v>
      </c>
      <c r="B8" s="40" t="s">
        <v>161</v>
      </c>
      <c r="C8" s="59" t="s">
        <v>163</v>
      </c>
      <c r="D8" s="40" t="s">
        <v>63</v>
      </c>
      <c r="E8" s="59">
        <v>19.3</v>
      </c>
      <c r="F8" s="60">
        <v>41.326333000841856</v>
      </c>
      <c r="G8" s="60">
        <v>21.196413000000003</v>
      </c>
      <c r="H8" s="60">
        <v>51.290331033165245</v>
      </c>
      <c r="I8" s="60">
        <v>5.5942750000000006</v>
      </c>
      <c r="J8" s="61">
        <v>5.0700000000000002E-2</v>
      </c>
      <c r="K8" s="40">
        <v>7.4999999999999997E-3</v>
      </c>
      <c r="L8" s="40">
        <v>1.17E-2</v>
      </c>
      <c r="M8" s="40">
        <v>8.09E-2</v>
      </c>
      <c r="N8" s="40">
        <v>3.4799999999999998E-2</v>
      </c>
      <c r="O8" s="40">
        <v>5.4999999999999997E-3</v>
      </c>
      <c r="P8" s="40">
        <v>5.6399999999999999E-2</v>
      </c>
      <c r="Q8" s="40">
        <v>0.10929999999999999</v>
      </c>
      <c r="R8" s="40">
        <v>7.85E-2</v>
      </c>
      <c r="S8" s="40">
        <v>6.8199999999999997E-2</v>
      </c>
      <c r="T8" s="40">
        <v>6.4199999999999993E-2</v>
      </c>
      <c r="U8" s="40">
        <v>6.4999999999999997E-3</v>
      </c>
      <c r="V8" s="40">
        <v>7.2800000000000004E-2</v>
      </c>
      <c r="W8" s="40">
        <v>3.0200000000000001E-2</v>
      </c>
      <c r="X8" s="40">
        <v>3.4099999999999998E-2</v>
      </c>
      <c r="Y8" s="40">
        <v>5.45E-2</v>
      </c>
      <c r="Z8" s="40">
        <v>3.5700000000000003E-2</v>
      </c>
      <c r="AA8" s="40">
        <v>3.0599999999999999E-2</v>
      </c>
      <c r="AB8" s="40">
        <v>6.1699999999999998E-2</v>
      </c>
      <c r="AC8" s="40" t="s">
        <v>160</v>
      </c>
    </row>
    <row r="9" spans="1:29" x14ac:dyDescent="0.3">
      <c r="A9" s="40" t="s">
        <v>27</v>
      </c>
      <c r="B9" s="40" t="s">
        <v>158</v>
      </c>
      <c r="C9" s="59" t="s">
        <v>163</v>
      </c>
      <c r="D9" s="40" t="s">
        <v>63</v>
      </c>
      <c r="E9" s="59">
        <v>14.04</v>
      </c>
      <c r="F9" s="60">
        <v>46.661785552760826</v>
      </c>
      <c r="G9" s="60">
        <v>17.521881000000004</v>
      </c>
      <c r="H9" s="60">
        <v>37.550815495879135</v>
      </c>
      <c r="I9" s="60">
        <v>5.1348499999999992</v>
      </c>
      <c r="J9" s="61">
        <v>7.1199999999999999E-2</v>
      </c>
      <c r="K9" s="40">
        <v>3.3999999999999998E-3</v>
      </c>
      <c r="L9" s="40">
        <v>1.3599999999999999E-2</v>
      </c>
      <c r="M9" s="40">
        <v>4.8500000000000001E-2</v>
      </c>
      <c r="N9" s="40">
        <v>2.64E-2</v>
      </c>
      <c r="O9" s="40">
        <v>5.1000000000000004E-3</v>
      </c>
      <c r="P9" s="40">
        <v>4.2099999999999999E-2</v>
      </c>
      <c r="Q9" s="40">
        <v>8.2199999999999995E-2</v>
      </c>
      <c r="R9" s="40">
        <v>8.7499999999999994E-2</v>
      </c>
      <c r="S9" s="40">
        <v>4.5600000000000002E-2</v>
      </c>
      <c r="T9" s="40">
        <v>5.9200000000000003E-2</v>
      </c>
      <c r="U9" s="40">
        <v>1.1900000000000001E-2</v>
      </c>
      <c r="V9" s="40">
        <v>4.5100000000000001E-2</v>
      </c>
      <c r="W9" s="40">
        <v>1.23E-2</v>
      </c>
      <c r="X9" s="40">
        <v>4.0800000000000003E-2</v>
      </c>
      <c r="Y9" s="40">
        <v>3.3599999999999998E-2</v>
      </c>
      <c r="Z9" s="40">
        <v>3.7999999999999999E-2</v>
      </c>
      <c r="AA9" s="40">
        <v>4.2799999999999998E-2</v>
      </c>
      <c r="AB9" s="40">
        <v>6.4000000000000001E-2</v>
      </c>
      <c r="AC9" s="40" t="s">
        <v>160</v>
      </c>
    </row>
    <row r="10" spans="1:29" x14ac:dyDescent="0.3">
      <c r="A10" s="40" t="s">
        <v>28</v>
      </c>
      <c r="B10" s="40" t="s">
        <v>158</v>
      </c>
      <c r="C10" s="59" t="s">
        <v>163</v>
      </c>
      <c r="D10" s="40" t="s">
        <v>63</v>
      </c>
      <c r="E10" s="59">
        <v>14.05</v>
      </c>
      <c r="F10" s="60">
        <v>41.759336713102108</v>
      </c>
      <c r="G10" s="60">
        <v>19.961010000000002</v>
      </c>
      <c r="H10" s="60">
        <v>47.800112672137288</v>
      </c>
      <c r="I10" s="60">
        <v>5.3913500000000001</v>
      </c>
      <c r="J10" s="61">
        <v>4.3299999999999998E-2</v>
      </c>
      <c r="K10" s="40">
        <v>3.3999999999999998E-3</v>
      </c>
      <c r="L10" s="40">
        <v>1.9E-3</v>
      </c>
      <c r="M10" s="40">
        <v>5.7599999999999998E-2</v>
      </c>
      <c r="N10" s="40">
        <v>2.5700000000000001E-2</v>
      </c>
      <c r="O10" s="40">
        <v>4.4999999999999997E-3</v>
      </c>
      <c r="P10" s="40">
        <v>7.8700000000000006E-2</v>
      </c>
      <c r="Q10" s="40">
        <v>7.3700000000000002E-2</v>
      </c>
      <c r="R10" s="40">
        <v>9.5699999999999993E-2</v>
      </c>
      <c r="S10" s="40">
        <v>4.48E-2</v>
      </c>
      <c r="T10" s="40">
        <v>4.9399999999999999E-2</v>
      </c>
      <c r="U10" s="40">
        <v>1.06E-2</v>
      </c>
      <c r="V10" s="40">
        <v>5.62E-2</v>
      </c>
      <c r="W10" s="40">
        <v>1.15E-2</v>
      </c>
      <c r="X10" s="40">
        <v>4.3999999999999997E-2</v>
      </c>
      <c r="Y10" s="40">
        <v>5.2699999999999997E-2</v>
      </c>
      <c r="Z10" s="40">
        <v>4.41E-2</v>
      </c>
      <c r="AA10" s="40">
        <v>6.8500000000000005E-2</v>
      </c>
      <c r="AB10" s="40">
        <v>7.4099999999999999E-2</v>
      </c>
      <c r="AC10" s="40" t="s">
        <v>160</v>
      </c>
    </row>
    <row r="11" spans="1:29" x14ac:dyDescent="0.3">
      <c r="A11" s="40"/>
      <c r="B11" s="40"/>
      <c r="C11" s="59"/>
      <c r="D11" s="40"/>
      <c r="E11" s="59"/>
      <c r="F11" s="60"/>
      <c r="G11" s="60"/>
      <c r="H11" s="60"/>
      <c r="I11" s="60"/>
      <c r="J11" s="61"/>
      <c r="K11" s="40"/>
      <c r="L11" s="40"/>
      <c r="M11" s="40"/>
      <c r="N11" s="40"/>
      <c r="O11" s="40"/>
      <c r="P11" s="40"/>
      <c r="Q11" s="40"/>
      <c r="R11" s="40"/>
      <c r="S11" s="40"/>
      <c r="T11" s="40"/>
      <c r="U11" s="40"/>
      <c r="V11" s="40"/>
      <c r="W11" s="40"/>
      <c r="X11" s="40"/>
      <c r="Y11" s="40"/>
      <c r="Z11" s="40"/>
      <c r="AA11" s="40"/>
      <c r="AB11" s="40"/>
      <c r="AC11" s="40"/>
    </row>
    <row r="12" spans="1:29" x14ac:dyDescent="0.3">
      <c r="A12" s="40"/>
      <c r="B12" s="40"/>
      <c r="C12" s="59"/>
      <c r="D12" s="40"/>
      <c r="E12" s="59"/>
      <c r="F12" s="60"/>
      <c r="G12" s="60"/>
      <c r="H12" s="60"/>
      <c r="I12" s="60"/>
      <c r="J12" s="61"/>
      <c r="K12" s="40"/>
      <c r="L12" s="40"/>
      <c r="M12" s="40"/>
      <c r="N12" s="40"/>
      <c r="O12" s="40"/>
      <c r="P12" s="40"/>
      <c r="Q12" s="40"/>
      <c r="R12" s="40"/>
      <c r="S12" s="40"/>
      <c r="T12" s="40"/>
      <c r="U12" s="40"/>
      <c r="V12" s="40"/>
      <c r="W12" s="40"/>
      <c r="X12" s="40"/>
      <c r="Y12" s="40"/>
      <c r="Z12" s="40"/>
      <c r="AA12" s="40"/>
      <c r="AB12" s="40"/>
      <c r="AC12" s="40"/>
    </row>
    <row r="13" spans="1:29" x14ac:dyDescent="0.3">
      <c r="A13" s="40"/>
      <c r="B13" s="40"/>
      <c r="C13" s="59"/>
      <c r="D13" s="40"/>
      <c r="E13" s="59"/>
      <c r="F13" s="60"/>
      <c r="G13" s="60"/>
      <c r="H13" s="60"/>
      <c r="I13" s="60"/>
      <c r="J13" s="61"/>
      <c r="K13" s="40"/>
      <c r="L13" s="40"/>
      <c r="M13" s="40"/>
      <c r="N13" s="40"/>
      <c r="O13" s="40"/>
      <c r="P13" s="40"/>
      <c r="Q13" s="40"/>
      <c r="R13" s="40"/>
      <c r="S13" s="40"/>
      <c r="T13" s="40"/>
      <c r="U13" s="40"/>
      <c r="V13" s="40"/>
      <c r="W13" s="40"/>
      <c r="X13" s="40"/>
      <c r="Y13" s="40"/>
      <c r="Z13" s="40"/>
      <c r="AA13" s="40"/>
      <c r="AB13" s="40"/>
      <c r="AC13" s="40"/>
    </row>
    <row r="14" spans="1:29" x14ac:dyDescent="0.3">
      <c r="A14" s="40" t="s">
        <v>29</v>
      </c>
      <c r="B14" s="40" t="s">
        <v>158</v>
      </c>
      <c r="C14" s="59" t="s">
        <v>164</v>
      </c>
      <c r="D14" s="40" t="s">
        <v>63</v>
      </c>
      <c r="E14" s="59">
        <v>20.18</v>
      </c>
      <c r="F14" s="60">
        <v>44.701503529519471</v>
      </c>
      <c r="G14" s="60">
        <v>16.856664000000002</v>
      </c>
      <c r="H14" s="60">
        <v>37.709389324831974</v>
      </c>
      <c r="I14" s="60">
        <v>5.3767250000000004</v>
      </c>
      <c r="J14" s="61">
        <v>5.3699999999999998E-2</v>
      </c>
      <c r="K14" s="40">
        <v>7.7999999999999996E-3</v>
      </c>
      <c r="L14" s="40">
        <v>6.7000000000000004E-2</v>
      </c>
      <c r="M14" s="40">
        <v>7.3400000000000007E-2</v>
      </c>
      <c r="N14" s="40">
        <v>2.7900000000000001E-2</v>
      </c>
      <c r="O14" s="40">
        <v>9.1000000000000004E-3</v>
      </c>
      <c r="P14" s="40">
        <v>0.1135</v>
      </c>
      <c r="Q14" s="40">
        <v>0.10489999999999999</v>
      </c>
      <c r="R14" s="40">
        <v>0.13739999999999999</v>
      </c>
      <c r="S14" s="40">
        <v>5.8799999999999998E-2</v>
      </c>
      <c r="T14" s="40">
        <v>7.4899999999999994E-2</v>
      </c>
      <c r="U14" s="40">
        <v>1.2200000000000001E-2</v>
      </c>
      <c r="V14" s="40">
        <v>7.4099999999999999E-2</v>
      </c>
      <c r="W14" s="40">
        <v>2.18E-2</v>
      </c>
      <c r="X14" s="40">
        <v>4.9099999999999998E-2</v>
      </c>
      <c r="Y14" s="40">
        <v>9.8500000000000004E-2</v>
      </c>
      <c r="Z14" s="40">
        <v>4.36E-2</v>
      </c>
      <c r="AA14" s="40">
        <v>7.0900000000000005E-2</v>
      </c>
      <c r="AB14" s="40">
        <v>7.3200000000000001E-2</v>
      </c>
      <c r="AC14" s="40" t="s">
        <v>160</v>
      </c>
    </row>
    <row r="15" spans="1:29" x14ac:dyDescent="0.3">
      <c r="A15" s="40" t="s">
        <v>30</v>
      </c>
      <c r="B15" s="40" t="s">
        <v>158</v>
      </c>
      <c r="C15" s="59" t="s">
        <v>165</v>
      </c>
      <c r="D15" s="40" t="s">
        <v>63</v>
      </c>
      <c r="E15" s="59">
        <v>17.170000000000002</v>
      </c>
      <c r="F15" s="60">
        <v>45.910062625915188</v>
      </c>
      <c r="G15" s="60">
        <v>17.300142000000001</v>
      </c>
      <c r="H15" s="60">
        <v>37.682680028047841</v>
      </c>
      <c r="I15" s="60">
        <v>5.3993249999999993</v>
      </c>
      <c r="J15" s="61">
        <v>4.19E-2</v>
      </c>
      <c r="K15" s="40">
        <v>5.1999999999999998E-3</v>
      </c>
      <c r="L15" s="40">
        <v>3.3999999999999998E-3</v>
      </c>
      <c r="M15" s="40">
        <v>6.8400000000000002E-2</v>
      </c>
      <c r="N15" s="40">
        <v>3.09E-2</v>
      </c>
      <c r="O15" s="40">
        <v>6.7000000000000002E-3</v>
      </c>
      <c r="P15" s="40">
        <v>0.1075</v>
      </c>
      <c r="Q15" s="40">
        <v>0.10299999999999999</v>
      </c>
      <c r="R15" s="40">
        <v>0.1045</v>
      </c>
      <c r="S15" s="40">
        <v>6.6100000000000006E-2</v>
      </c>
      <c r="T15" s="40">
        <v>5.0099999999999999E-2</v>
      </c>
      <c r="U15" s="40">
        <v>2.3599999999999999E-2</v>
      </c>
      <c r="V15" s="40">
        <v>3.2800000000000003E-2</v>
      </c>
      <c r="W15" s="40">
        <v>1.14E-2</v>
      </c>
      <c r="X15" s="40">
        <v>3.7100000000000001E-2</v>
      </c>
      <c r="Y15" s="40">
        <v>9.2700000000000005E-2</v>
      </c>
      <c r="Z15" s="40">
        <v>4.5600000000000002E-2</v>
      </c>
      <c r="AA15" s="40">
        <v>5.9400000000000001E-2</v>
      </c>
      <c r="AB15" s="40">
        <v>5.3400000000000003E-2</v>
      </c>
      <c r="AC15" s="40" t="s">
        <v>160</v>
      </c>
    </row>
    <row r="16" spans="1:29" x14ac:dyDescent="0.3">
      <c r="A16" s="40" t="s">
        <v>31</v>
      </c>
      <c r="B16" s="40" t="s">
        <v>158</v>
      </c>
      <c r="C16" s="62" t="s">
        <v>165</v>
      </c>
      <c r="D16" s="40" t="s">
        <v>63</v>
      </c>
      <c r="E16" s="62">
        <v>19.14</v>
      </c>
      <c r="F16" s="63">
        <v>46.641294871270382</v>
      </c>
      <c r="G16" s="63">
        <v>19.992687</v>
      </c>
      <c r="H16" s="63">
        <v>42.864776921780717</v>
      </c>
      <c r="I16" s="60">
        <v>5.2937249999999993</v>
      </c>
      <c r="J16" s="61">
        <v>5.1999999999999998E-2</v>
      </c>
      <c r="K16" s="40">
        <v>3.0999999999999999E-3</v>
      </c>
      <c r="L16" s="40">
        <v>1.35E-2</v>
      </c>
      <c r="M16" s="40">
        <v>6.2899999999999998E-2</v>
      </c>
      <c r="N16" s="40">
        <v>2.47E-2</v>
      </c>
      <c r="O16" s="40">
        <v>5.0000000000000001E-3</v>
      </c>
      <c r="P16" s="40">
        <v>5.8200000000000002E-2</v>
      </c>
      <c r="Q16" s="40">
        <v>9.4799999999999995E-2</v>
      </c>
      <c r="R16" s="40">
        <v>9.9000000000000005E-2</v>
      </c>
      <c r="S16" s="40">
        <v>7.7200000000000005E-2</v>
      </c>
      <c r="T16" s="40">
        <v>6.4600000000000005E-2</v>
      </c>
      <c r="U16" s="40">
        <v>1.52E-2</v>
      </c>
      <c r="V16" s="40">
        <v>5.7700000000000001E-2</v>
      </c>
      <c r="W16" s="40">
        <v>2.7199999999999998E-2</v>
      </c>
      <c r="X16" s="40">
        <v>5.0200000000000002E-2</v>
      </c>
      <c r="Y16" s="40">
        <v>9.01E-2</v>
      </c>
      <c r="Z16" s="40">
        <v>7.4300000000000005E-2</v>
      </c>
      <c r="AA16" s="40">
        <v>5.16E-2</v>
      </c>
      <c r="AB16" s="40">
        <v>4.3499999999999997E-2</v>
      </c>
      <c r="AC16" s="40" t="s">
        <v>160</v>
      </c>
    </row>
    <row r="17" spans="1:29" x14ac:dyDescent="0.3">
      <c r="A17" s="40" t="s">
        <v>32</v>
      </c>
      <c r="B17" s="40" t="s">
        <v>161</v>
      </c>
      <c r="C17" s="59" t="s">
        <v>166</v>
      </c>
      <c r="D17" s="40" t="s">
        <v>63</v>
      </c>
      <c r="E17" s="59">
        <v>23.46</v>
      </c>
      <c r="F17" s="60">
        <v>49.061727213195631</v>
      </c>
      <c r="G17" s="60">
        <v>18.060390000000005</v>
      </c>
      <c r="H17" s="60">
        <v>36.811565808760371</v>
      </c>
      <c r="I17" s="60">
        <v>5.1438999999999995</v>
      </c>
      <c r="J17" s="61">
        <v>4.2700000000000002E-2</v>
      </c>
      <c r="K17" s="40">
        <v>4.7000000000000002E-3</v>
      </c>
      <c r="L17" s="40">
        <v>1.7399999999999999E-2</v>
      </c>
      <c r="M17" s="40">
        <v>9.0300000000000005E-2</v>
      </c>
      <c r="N17" s="40">
        <v>4.4299999999999999E-2</v>
      </c>
      <c r="O17" s="40">
        <v>0.01</v>
      </c>
      <c r="P17" s="40">
        <v>7.9600000000000004E-2</v>
      </c>
      <c r="Q17" s="40">
        <v>0.1138</v>
      </c>
      <c r="R17" s="40">
        <v>0.12609999999999999</v>
      </c>
      <c r="S17" s="40">
        <v>8.0299999999999996E-2</v>
      </c>
      <c r="T17" s="40">
        <v>7.7200000000000005E-2</v>
      </c>
      <c r="U17" s="40">
        <v>1.7399999999999999E-2</v>
      </c>
      <c r="V17" s="40">
        <v>7.3899999999999993E-2</v>
      </c>
      <c r="W17" s="40">
        <v>1.46E-2</v>
      </c>
      <c r="X17" s="40">
        <v>8.1799999999999998E-2</v>
      </c>
      <c r="Y17" s="40">
        <v>0.13020000000000001</v>
      </c>
      <c r="Z17" s="40">
        <v>5.0200000000000002E-2</v>
      </c>
      <c r="AA17" s="40">
        <v>0.11119999999999999</v>
      </c>
      <c r="AB17" s="40">
        <v>7.0199999999999999E-2</v>
      </c>
      <c r="AC17" s="40" t="s">
        <v>160</v>
      </c>
    </row>
    <row r="18" spans="1:29" x14ac:dyDescent="0.3">
      <c r="A18" s="40" t="s">
        <v>33</v>
      </c>
      <c r="B18" s="40" t="s">
        <v>161</v>
      </c>
      <c r="C18" s="59" t="s">
        <v>166</v>
      </c>
      <c r="D18" s="40" t="s">
        <v>63</v>
      </c>
      <c r="E18" s="59">
        <v>21.19</v>
      </c>
      <c r="F18" s="60">
        <v>46.862049981230314</v>
      </c>
      <c r="G18" s="60">
        <v>16.508217000000002</v>
      </c>
      <c r="H18" s="60">
        <v>35.227261732280276</v>
      </c>
      <c r="I18" s="60">
        <v>5.2525250000000003</v>
      </c>
      <c r="J18" s="61">
        <v>5.5800000000000002E-2</v>
      </c>
      <c r="K18" s="40">
        <v>7.6E-3</v>
      </c>
      <c r="L18" s="40">
        <v>2.9399999999999999E-2</v>
      </c>
      <c r="M18" s="40">
        <v>8.0600000000000005E-2</v>
      </c>
      <c r="N18" s="40">
        <v>3.95E-2</v>
      </c>
      <c r="O18" s="40">
        <v>7.4999999999999997E-3</v>
      </c>
      <c r="P18" s="40">
        <v>8.8400000000000006E-2</v>
      </c>
      <c r="Q18" s="40">
        <v>0.1043</v>
      </c>
      <c r="R18" s="40">
        <v>0.12820000000000001</v>
      </c>
      <c r="S18" s="40">
        <v>8.0399999999999999E-2</v>
      </c>
      <c r="T18" s="40">
        <v>8.4699999999999998E-2</v>
      </c>
      <c r="U18" s="40">
        <v>1.7899999999999999E-2</v>
      </c>
      <c r="V18" s="40">
        <v>8.0199999999999994E-2</v>
      </c>
      <c r="W18" s="40">
        <v>2.2100000000000002E-2</v>
      </c>
      <c r="X18" s="40">
        <v>4.3400000000000001E-2</v>
      </c>
      <c r="Y18" s="40">
        <v>0.109</v>
      </c>
      <c r="Z18" s="40">
        <v>3.1300000000000001E-2</v>
      </c>
      <c r="AA18" s="40">
        <v>9.0899999999999995E-2</v>
      </c>
      <c r="AB18" s="40">
        <v>7.5700000000000003E-2</v>
      </c>
      <c r="AC18" s="40" t="s">
        <v>160</v>
      </c>
    </row>
    <row r="19" spans="1:29" x14ac:dyDescent="0.3">
      <c r="A19" s="40" t="s">
        <v>34</v>
      </c>
      <c r="B19" s="40" t="s">
        <v>161</v>
      </c>
      <c r="C19" s="40" t="s">
        <v>167</v>
      </c>
      <c r="D19" s="40" t="s">
        <v>63</v>
      </c>
      <c r="E19" s="40">
        <v>24.55</v>
      </c>
      <c r="F19" s="57">
        <v>45.814001966009251</v>
      </c>
      <c r="G19" s="57">
        <v>15.938031000000001</v>
      </c>
      <c r="H19" s="57">
        <v>34.788558772544889</v>
      </c>
      <c r="I19" s="57">
        <v>5.1503750000000004</v>
      </c>
      <c r="J19" s="58">
        <v>4.4900000000000002E-2</v>
      </c>
      <c r="K19" s="40">
        <v>1.5E-3</v>
      </c>
      <c r="L19" s="40">
        <v>2.2499999999999999E-2</v>
      </c>
      <c r="M19" s="40">
        <v>9.7900000000000001E-2</v>
      </c>
      <c r="N19" s="40">
        <v>2.4E-2</v>
      </c>
      <c r="O19" s="40">
        <v>5.4000000000000003E-3</v>
      </c>
      <c r="P19" s="40">
        <v>7.7899999999999997E-2</v>
      </c>
      <c r="Q19" s="40">
        <v>0.11070000000000001</v>
      </c>
      <c r="R19" s="40">
        <v>0.1076</v>
      </c>
      <c r="S19" s="40">
        <v>6.1100000000000002E-2</v>
      </c>
      <c r="T19" s="40">
        <v>9.3700000000000006E-2</v>
      </c>
      <c r="U19" s="40">
        <v>2.5899999999999999E-2</v>
      </c>
      <c r="V19" s="40">
        <v>8.5300000000000001E-2</v>
      </c>
      <c r="W19" s="40">
        <v>8.3999999999999995E-3</v>
      </c>
      <c r="X19" s="40">
        <v>5.1299999999999998E-2</v>
      </c>
      <c r="Y19" s="40">
        <v>0.1236</v>
      </c>
      <c r="Z19" s="40">
        <v>6.2E-2</v>
      </c>
      <c r="AA19" s="40">
        <v>8.9499999999999996E-2</v>
      </c>
      <c r="AB19" s="40">
        <v>0.10150000000000001</v>
      </c>
      <c r="AC19" s="40" t="s">
        <v>160</v>
      </c>
    </row>
    <row r="20" spans="1:29" x14ac:dyDescent="0.3">
      <c r="A20" s="40" t="s">
        <v>35</v>
      </c>
      <c r="B20" s="40" t="s">
        <v>161</v>
      </c>
      <c r="C20" s="40" t="s">
        <v>167</v>
      </c>
      <c r="D20" s="40" t="s">
        <v>63</v>
      </c>
      <c r="E20" s="40">
        <v>23.62</v>
      </c>
      <c r="F20" s="57">
        <v>44.207129788932335</v>
      </c>
      <c r="G20" s="57">
        <v>21.671568000000001</v>
      </c>
      <c r="H20" s="57">
        <v>49.02278909187558</v>
      </c>
      <c r="I20" s="57">
        <v>5.5587</v>
      </c>
      <c r="J20" s="58">
        <v>3.1099999999999999E-2</v>
      </c>
      <c r="K20" s="40">
        <v>4.3E-3</v>
      </c>
      <c r="L20" s="40">
        <v>2.3300000000000001E-2</v>
      </c>
      <c r="M20" s="40">
        <v>8.2500000000000004E-2</v>
      </c>
      <c r="N20" s="40">
        <v>3.1099999999999999E-2</v>
      </c>
      <c r="O20" s="40">
        <v>8.5000000000000006E-3</v>
      </c>
      <c r="P20" s="40">
        <v>0.10440000000000001</v>
      </c>
      <c r="Q20" s="40">
        <v>0.1036</v>
      </c>
      <c r="R20" s="40">
        <v>0.13370000000000001</v>
      </c>
      <c r="S20" s="40">
        <v>7.5200000000000003E-2</v>
      </c>
      <c r="T20" s="40">
        <v>7.3800000000000004E-2</v>
      </c>
      <c r="U20" s="40">
        <v>2.1499999999999998E-2</v>
      </c>
      <c r="V20" s="40">
        <v>7.51E-2</v>
      </c>
      <c r="W20" s="40">
        <v>1.89E-2</v>
      </c>
      <c r="X20" s="40">
        <v>4.0300000000000002E-2</v>
      </c>
      <c r="Y20" s="40">
        <v>8.4599999999999995E-2</v>
      </c>
      <c r="Z20" s="40">
        <v>3.3799999999999997E-2</v>
      </c>
      <c r="AA20" s="40">
        <v>5.28E-2</v>
      </c>
      <c r="AB20" s="40">
        <v>8.2699999999999996E-2</v>
      </c>
      <c r="AC20" s="40" t="s">
        <v>160</v>
      </c>
    </row>
    <row r="21" spans="1:29" x14ac:dyDescent="0.3">
      <c r="A21" s="40"/>
      <c r="B21" s="40"/>
      <c r="C21" s="40"/>
      <c r="D21" s="40"/>
      <c r="E21" s="40"/>
      <c r="F21" s="57"/>
      <c r="G21" s="57"/>
      <c r="H21" s="57"/>
      <c r="I21" s="57"/>
      <c r="J21" s="58"/>
      <c r="K21" s="40"/>
      <c r="L21" s="40"/>
      <c r="M21" s="40"/>
      <c r="N21" s="40"/>
      <c r="O21" s="40"/>
      <c r="P21" s="40"/>
      <c r="Q21" s="40"/>
      <c r="R21" s="40"/>
      <c r="S21" s="40"/>
      <c r="T21" s="40"/>
      <c r="U21" s="40"/>
      <c r="V21" s="40"/>
      <c r="W21" s="40"/>
      <c r="X21" s="40"/>
      <c r="Y21" s="40"/>
      <c r="Z21" s="40"/>
      <c r="AA21" s="40"/>
      <c r="AB21" s="40"/>
      <c r="AC21" s="40"/>
    </row>
    <row r="22" spans="1:29" x14ac:dyDescent="0.3">
      <c r="A22" s="40"/>
      <c r="B22" s="40"/>
      <c r="C22" s="40"/>
      <c r="D22" s="40"/>
      <c r="E22" s="40"/>
      <c r="F22" s="57"/>
      <c r="G22" s="57"/>
      <c r="H22" s="57"/>
      <c r="I22" s="57"/>
      <c r="J22" s="58"/>
      <c r="K22" s="40"/>
      <c r="L22" s="40"/>
      <c r="M22" s="40"/>
      <c r="N22" s="40"/>
      <c r="O22" s="40"/>
      <c r="P22" s="40"/>
      <c r="Q22" s="40"/>
      <c r="R22" s="40"/>
      <c r="S22" s="40"/>
      <c r="T22" s="40"/>
      <c r="U22" s="40"/>
      <c r="V22" s="40"/>
      <c r="W22" s="40"/>
      <c r="X22" s="40"/>
      <c r="Y22" s="40"/>
      <c r="Z22" s="40"/>
      <c r="AA22" s="40"/>
      <c r="AB22" s="40"/>
      <c r="AC22" s="40"/>
    </row>
    <row r="23" spans="1:29" x14ac:dyDescent="0.3">
      <c r="A23" s="40"/>
      <c r="B23" s="40"/>
      <c r="C23" s="40"/>
      <c r="D23" s="40"/>
      <c r="E23" s="40"/>
      <c r="F23" s="57"/>
      <c r="G23" s="57"/>
      <c r="H23" s="57"/>
      <c r="I23" s="57"/>
      <c r="J23" s="58"/>
      <c r="K23" s="40"/>
      <c r="L23" s="40"/>
      <c r="M23" s="40"/>
      <c r="N23" s="40"/>
      <c r="O23" s="40"/>
      <c r="P23" s="40"/>
      <c r="Q23" s="40"/>
      <c r="R23" s="40"/>
      <c r="S23" s="40"/>
      <c r="T23" s="40"/>
      <c r="U23" s="40"/>
      <c r="V23" s="40"/>
      <c r="W23" s="40"/>
      <c r="X23" s="40"/>
      <c r="Y23" s="40"/>
      <c r="Z23" s="40"/>
      <c r="AA23" s="40"/>
      <c r="AB23" s="40"/>
      <c r="AC23" s="40"/>
    </row>
    <row r="24" spans="1:29" x14ac:dyDescent="0.3">
      <c r="A24" s="40" t="s">
        <v>36</v>
      </c>
      <c r="B24" s="40" t="s">
        <v>161</v>
      </c>
      <c r="C24" s="59" t="s">
        <v>168</v>
      </c>
      <c r="D24" s="40" t="s">
        <v>62</v>
      </c>
      <c r="E24" s="40">
        <v>26.99</v>
      </c>
      <c r="F24" s="57">
        <v>41.791420539722608</v>
      </c>
      <c r="G24" s="57">
        <v>14.829336000000001</v>
      </c>
      <c r="H24" s="57">
        <v>35.484163516061308</v>
      </c>
      <c r="I24" s="57">
        <v>5.5477499999999988</v>
      </c>
      <c r="J24" s="61">
        <v>2.3199999999999998E-2</v>
      </c>
      <c r="K24" s="40">
        <v>2.3999999999999998E-3</v>
      </c>
      <c r="L24" s="40">
        <v>9.7000000000000003E-3</v>
      </c>
      <c r="M24" s="40">
        <v>8.8999999999999996E-2</v>
      </c>
      <c r="N24" s="40">
        <v>2.64E-2</v>
      </c>
      <c r="O24" s="40">
        <v>8.8000000000000005E-3</v>
      </c>
      <c r="P24" s="40">
        <v>8.3799999999999999E-2</v>
      </c>
      <c r="Q24" s="40">
        <v>0.1258</v>
      </c>
      <c r="R24" s="40">
        <v>9.8000000000000004E-2</v>
      </c>
      <c r="S24" s="40">
        <v>6.0499999999999998E-2</v>
      </c>
      <c r="T24" s="40">
        <v>6.8199999999999997E-2</v>
      </c>
      <c r="U24" s="40">
        <v>2.1299999999999999E-2</v>
      </c>
      <c r="V24" s="40">
        <v>6.3899999999999998E-2</v>
      </c>
      <c r="W24" s="40">
        <v>2.2599999999999999E-2</v>
      </c>
      <c r="X24" s="40">
        <v>3.32E-2</v>
      </c>
      <c r="Y24" s="40">
        <v>6.54E-2</v>
      </c>
      <c r="Z24" s="40">
        <v>6.4100000000000004E-2</v>
      </c>
      <c r="AA24" s="40">
        <v>6.2199999999999998E-2</v>
      </c>
      <c r="AB24" s="40">
        <v>9.9199999999999997E-2</v>
      </c>
      <c r="AC24" s="40">
        <v>0.28110000000000002</v>
      </c>
    </row>
    <row r="25" spans="1:29" x14ac:dyDescent="0.3">
      <c r="A25" s="40" t="s">
        <v>37</v>
      </c>
      <c r="B25" s="40" t="s">
        <v>161</v>
      </c>
      <c r="C25" s="59" t="s">
        <v>168</v>
      </c>
      <c r="D25" s="40" t="s">
        <v>62</v>
      </c>
      <c r="E25" s="40">
        <v>18.8</v>
      </c>
      <c r="F25" s="57">
        <v>38.979951379354809</v>
      </c>
      <c r="G25" s="57">
        <v>13.213809000000003</v>
      </c>
      <c r="H25" s="57">
        <v>33.898987896117575</v>
      </c>
      <c r="I25" s="57">
        <v>5.2365500000000003</v>
      </c>
      <c r="J25" s="61">
        <v>2.5499999999999998E-2</v>
      </c>
      <c r="K25" s="40">
        <v>5.5999999999999999E-3</v>
      </c>
      <c r="L25" s="40">
        <v>1.8599999999999998E-2</v>
      </c>
      <c r="M25" s="40">
        <v>8.6199999999999999E-2</v>
      </c>
      <c r="N25" s="40">
        <v>3.32E-2</v>
      </c>
      <c r="O25" s="40">
        <v>0.10199999999999999</v>
      </c>
      <c r="P25" s="40">
        <v>7.1400000000000005E-2</v>
      </c>
      <c r="Q25" s="40">
        <v>8.7499999999999994E-2</v>
      </c>
      <c r="R25" s="40">
        <v>0.1047</v>
      </c>
      <c r="S25" s="40">
        <v>6.7799999999999999E-2</v>
      </c>
      <c r="T25" s="40">
        <v>7.4899999999999994E-2</v>
      </c>
      <c r="U25" s="40">
        <v>1.49E-2</v>
      </c>
      <c r="V25" s="40">
        <v>7.0900000000000005E-2</v>
      </c>
      <c r="W25" s="40">
        <v>2.2200000000000001E-2</v>
      </c>
      <c r="X25" s="40">
        <v>4.3099999999999999E-2</v>
      </c>
      <c r="Y25" s="40">
        <v>7.9200000000000007E-2</v>
      </c>
      <c r="Z25" s="40">
        <v>6.1400000000000003E-2</v>
      </c>
      <c r="AA25" s="40">
        <v>7.9200000000000007E-2</v>
      </c>
      <c r="AB25" s="40">
        <v>5.0999999999999997E-2</v>
      </c>
      <c r="AC25" s="40">
        <v>0.21340000000000001</v>
      </c>
    </row>
    <row r="26" spans="1:29" x14ac:dyDescent="0.3">
      <c r="A26" s="40" t="s">
        <v>38</v>
      </c>
      <c r="B26" s="40" t="s">
        <v>161</v>
      </c>
      <c r="C26" s="59" t="s">
        <v>168</v>
      </c>
      <c r="D26" s="40" t="s">
        <v>62</v>
      </c>
      <c r="E26" s="40">
        <v>18.55</v>
      </c>
      <c r="F26" s="57">
        <v>38.113890210408371</v>
      </c>
      <c r="G26" s="57">
        <v>12.675299999999998</v>
      </c>
      <c r="H26" s="57">
        <v>33.256379577171977</v>
      </c>
      <c r="I26" s="57">
        <v>5.3183999999999996</v>
      </c>
      <c r="J26" s="61">
        <v>2.9499999999999998E-2</v>
      </c>
      <c r="K26" s="40">
        <v>5.4999999999999997E-3</v>
      </c>
      <c r="L26" s="40">
        <v>1.2200000000000001E-2</v>
      </c>
      <c r="M26" s="40">
        <v>0.08</v>
      </c>
      <c r="N26" s="40">
        <v>2.52E-2</v>
      </c>
      <c r="O26" s="40">
        <v>1.9E-3</v>
      </c>
      <c r="P26" s="40">
        <v>6.1199999999999997E-2</v>
      </c>
      <c r="Q26" s="40">
        <v>9.9400000000000002E-2</v>
      </c>
      <c r="R26" s="40">
        <v>8.5599999999999996E-2</v>
      </c>
      <c r="S26" s="40">
        <v>1.7299999999999999E-2</v>
      </c>
      <c r="T26" s="40">
        <v>3.8800000000000001E-2</v>
      </c>
      <c r="U26" s="40">
        <v>1.7000000000000001E-2</v>
      </c>
      <c r="V26" s="40">
        <v>6.1899999999999997E-2</v>
      </c>
      <c r="W26" s="40">
        <v>1.9E-2</v>
      </c>
      <c r="X26" s="40">
        <v>3.1099999999999999E-2</v>
      </c>
      <c r="Y26" s="40">
        <v>7.8299999999999995E-2</v>
      </c>
      <c r="Z26" s="40">
        <v>4.8099999999999997E-2</v>
      </c>
      <c r="AA26" s="40">
        <v>4.6399999999999997E-2</v>
      </c>
      <c r="AB26" s="40">
        <v>4.7500000000000001E-2</v>
      </c>
      <c r="AC26" s="40">
        <v>0.18379999999999999</v>
      </c>
    </row>
    <row r="27" spans="1:29" ht="15.6" x14ac:dyDescent="0.3">
      <c r="A27" s="64" t="s">
        <v>39</v>
      </c>
      <c r="B27" s="64" t="s">
        <v>158</v>
      </c>
      <c r="C27" s="65" t="s">
        <v>169</v>
      </c>
      <c r="D27" s="64" t="s">
        <v>62</v>
      </c>
      <c r="E27" s="64"/>
      <c r="F27" s="66">
        <v>34.491117379343308</v>
      </c>
      <c r="G27" s="66">
        <v>11.043934499999999</v>
      </c>
      <c r="H27" s="66">
        <v>32.019648359128546</v>
      </c>
      <c r="I27" s="66">
        <v>5.9457749999999994</v>
      </c>
      <c r="J27" s="67">
        <v>3.0599999999999999E-2</v>
      </c>
      <c r="K27" s="64">
        <v>4.1999999999999997E-3</v>
      </c>
      <c r="L27" s="64">
        <v>1.41E-2</v>
      </c>
      <c r="M27" s="64">
        <v>6.54E-2</v>
      </c>
      <c r="N27" s="64">
        <v>2.6499999999999999E-2</v>
      </c>
      <c r="O27" s="64">
        <v>4.7000000000000002E-3</v>
      </c>
      <c r="P27" s="64">
        <v>5.3699999999999998E-2</v>
      </c>
      <c r="Q27" s="64">
        <v>8.3799999999999999E-2</v>
      </c>
      <c r="R27" s="64">
        <v>0.1037</v>
      </c>
      <c r="S27" s="64">
        <v>6.0199999999999997E-2</v>
      </c>
      <c r="T27" s="64">
        <v>6.5199999999999994E-2</v>
      </c>
      <c r="U27" s="64">
        <v>1.2200000000000001E-2</v>
      </c>
      <c r="V27" s="64">
        <v>6.6699999999999995E-2</v>
      </c>
      <c r="W27" s="64">
        <v>1.7899999999999999E-2</v>
      </c>
      <c r="X27" s="64">
        <v>3.4599999999999999E-2</v>
      </c>
      <c r="Y27" s="64">
        <v>4.82E-2</v>
      </c>
      <c r="Z27" s="64">
        <v>4.2500000000000003E-2</v>
      </c>
      <c r="AA27" s="64">
        <v>4.6600000000000003E-2</v>
      </c>
      <c r="AB27" s="64">
        <v>5.28E-2</v>
      </c>
      <c r="AC27" s="64">
        <v>0.29470000000000002</v>
      </c>
    </row>
    <row r="28" spans="1:29" x14ac:dyDescent="0.3">
      <c r="A28" s="40" t="s">
        <v>40</v>
      </c>
      <c r="B28" s="40" t="s">
        <v>158</v>
      </c>
      <c r="C28" s="62" t="s">
        <v>169</v>
      </c>
      <c r="D28" s="40" t="s">
        <v>62</v>
      </c>
      <c r="E28" s="40">
        <v>14.8</v>
      </c>
      <c r="F28" s="57">
        <v>42.834150797237932</v>
      </c>
      <c r="G28" s="57">
        <v>15.573745500000003</v>
      </c>
      <c r="H28" s="57">
        <v>36.358245022110353</v>
      </c>
      <c r="I28" s="57">
        <v>5.6878650000000004</v>
      </c>
      <c r="J28" s="58">
        <v>3.5799999999999998E-2</v>
      </c>
      <c r="K28" s="40">
        <v>3.0999999999999999E-3</v>
      </c>
      <c r="L28" s="40">
        <v>1.5800000000000002E-2</v>
      </c>
      <c r="M28" s="40">
        <v>5.21E-2</v>
      </c>
      <c r="N28" s="40">
        <v>2.8500000000000001E-2</v>
      </c>
      <c r="O28" s="40">
        <v>5.7000000000000002E-3</v>
      </c>
      <c r="P28" s="40">
        <v>5.2200000000000003E-2</v>
      </c>
      <c r="Q28" s="40">
        <v>9.6600000000000005E-2</v>
      </c>
      <c r="R28" s="40">
        <v>0.12509999999999999</v>
      </c>
      <c r="S28" s="40">
        <v>6.3E-2</v>
      </c>
      <c r="T28" s="40">
        <v>5.5599999999999997E-2</v>
      </c>
      <c r="U28" s="40">
        <v>1.4999999999999999E-2</v>
      </c>
      <c r="V28" s="40">
        <v>4.3900000000000002E-2</v>
      </c>
      <c r="W28" s="40">
        <v>1.5100000000000001E-2</v>
      </c>
      <c r="X28" s="40">
        <v>3.6999999999999998E-2</v>
      </c>
      <c r="Y28" s="40">
        <v>3.4200000000000001E-2</v>
      </c>
      <c r="Z28" s="40">
        <v>3.4299999999999997E-2</v>
      </c>
      <c r="AA28" s="40">
        <v>6.54E-2</v>
      </c>
      <c r="AB28" s="40">
        <v>5.4399999999999997E-2</v>
      </c>
      <c r="AC28" s="40">
        <v>0.21379999999999999</v>
      </c>
    </row>
    <row r="29" spans="1:29" x14ac:dyDescent="0.3">
      <c r="A29" s="40"/>
      <c r="B29" s="40"/>
      <c r="C29" s="62"/>
      <c r="D29" s="40"/>
      <c r="E29" s="40"/>
      <c r="F29" s="57"/>
      <c r="G29" s="57"/>
      <c r="H29" s="57"/>
      <c r="I29" s="57"/>
      <c r="J29" s="58"/>
      <c r="K29" s="40"/>
      <c r="L29" s="40"/>
      <c r="M29" s="40"/>
      <c r="N29" s="40"/>
      <c r="O29" s="40"/>
      <c r="P29" s="40"/>
      <c r="Q29" s="40"/>
      <c r="R29" s="40"/>
      <c r="S29" s="40"/>
      <c r="T29" s="40"/>
      <c r="U29" s="40"/>
      <c r="V29" s="40"/>
      <c r="W29" s="40"/>
      <c r="X29" s="40"/>
      <c r="Y29" s="40"/>
      <c r="Z29" s="40"/>
      <c r="AA29" s="40"/>
      <c r="AB29" s="40"/>
      <c r="AC29" s="40"/>
    </row>
    <row r="30" spans="1:29" x14ac:dyDescent="0.3">
      <c r="A30" s="40"/>
      <c r="B30" s="40"/>
      <c r="C30" s="62"/>
      <c r="D30" s="40"/>
      <c r="E30" s="40"/>
      <c r="F30" s="57"/>
      <c r="G30" s="57"/>
      <c r="H30" s="57"/>
      <c r="I30" s="57"/>
      <c r="J30" s="58"/>
      <c r="K30" s="40"/>
      <c r="L30" s="40"/>
      <c r="M30" s="40"/>
      <c r="N30" s="40"/>
      <c r="O30" s="40"/>
      <c r="P30" s="40"/>
      <c r="Q30" s="40"/>
      <c r="R30" s="40"/>
      <c r="S30" s="40"/>
      <c r="T30" s="40"/>
      <c r="U30" s="40"/>
      <c r="V30" s="40"/>
      <c r="W30" s="40"/>
      <c r="X30" s="40"/>
      <c r="Y30" s="40"/>
      <c r="Z30" s="40"/>
      <c r="AA30" s="40"/>
      <c r="AB30" s="40"/>
      <c r="AC30" s="40"/>
    </row>
    <row r="31" spans="1:29" x14ac:dyDescent="0.3">
      <c r="A31" s="40"/>
      <c r="B31" s="40"/>
      <c r="C31" s="62"/>
      <c r="D31" s="40"/>
      <c r="E31" s="40"/>
      <c r="F31" s="57"/>
      <c r="G31" s="57"/>
      <c r="H31" s="57"/>
      <c r="I31" s="57"/>
      <c r="J31" s="58"/>
      <c r="K31" s="40"/>
      <c r="L31" s="40"/>
      <c r="M31" s="40"/>
      <c r="N31" s="40"/>
      <c r="O31" s="40"/>
      <c r="P31" s="40"/>
      <c r="Q31" s="40"/>
      <c r="R31" s="40"/>
      <c r="S31" s="40"/>
      <c r="T31" s="40"/>
      <c r="U31" s="40"/>
      <c r="V31" s="40"/>
      <c r="W31" s="40"/>
      <c r="X31" s="40"/>
      <c r="Y31" s="40"/>
      <c r="Z31" s="40"/>
      <c r="AA31" s="40"/>
      <c r="AB31" s="40"/>
      <c r="AC31" s="40"/>
    </row>
    <row r="32" spans="1:29" x14ac:dyDescent="0.3">
      <c r="A32" s="40" t="s">
        <v>41</v>
      </c>
      <c r="B32" s="40" t="s">
        <v>161</v>
      </c>
      <c r="C32" s="59" t="s">
        <v>169</v>
      </c>
      <c r="D32" s="40" t="s">
        <v>62</v>
      </c>
      <c r="E32" s="40">
        <v>22.05</v>
      </c>
      <c r="F32" s="57">
        <v>41.604863907582398</v>
      </c>
      <c r="G32" s="57">
        <v>18.092067000000004</v>
      </c>
      <c r="H32" s="57">
        <v>43.48546131574475</v>
      </c>
      <c r="I32" s="57">
        <v>5.5982250000000011</v>
      </c>
      <c r="J32" s="61">
        <v>7.0400000000000004E-2</v>
      </c>
      <c r="K32" s="40">
        <v>3.5000000000000001E-3</v>
      </c>
      <c r="L32" s="40">
        <v>4.9200000000000001E-2</v>
      </c>
      <c r="M32" s="40">
        <v>0.1042</v>
      </c>
      <c r="N32" s="40">
        <v>3.4200000000000001E-2</v>
      </c>
      <c r="O32" s="40">
        <v>8.0000000000000002E-3</v>
      </c>
      <c r="P32" s="40">
        <v>8.2600000000000007E-2</v>
      </c>
      <c r="Q32" s="40">
        <v>0.10009999999999999</v>
      </c>
      <c r="R32" s="40">
        <v>0.14319999999999999</v>
      </c>
      <c r="S32" s="40">
        <v>7.9000000000000001E-2</v>
      </c>
      <c r="T32" s="40">
        <v>7.5300000000000006E-2</v>
      </c>
      <c r="U32" s="40">
        <v>1.84E-2</v>
      </c>
      <c r="V32" s="40">
        <v>6.3399999999999998E-2</v>
      </c>
      <c r="W32" s="40">
        <v>2.0199999999999999E-2</v>
      </c>
      <c r="X32" s="40">
        <v>4.3099999999999999E-2</v>
      </c>
      <c r="Y32" s="40">
        <v>4.7500000000000001E-2</v>
      </c>
      <c r="Z32" s="40">
        <v>5.8799999999999998E-2</v>
      </c>
      <c r="AA32" s="40">
        <v>7.4300000000000005E-2</v>
      </c>
      <c r="AB32" s="40">
        <v>6.7900000000000002E-2</v>
      </c>
      <c r="AC32" s="40" t="s">
        <v>160</v>
      </c>
    </row>
    <row r="33" spans="1:29" x14ac:dyDescent="0.3">
      <c r="A33" s="40" t="s">
        <v>42</v>
      </c>
      <c r="B33" s="40" t="s">
        <v>161</v>
      </c>
      <c r="C33" s="59" t="s">
        <v>169</v>
      </c>
      <c r="D33" s="40" t="s">
        <v>62</v>
      </c>
      <c r="E33" s="40">
        <v>19.8</v>
      </c>
      <c r="F33" s="57">
        <v>40.04111198715389</v>
      </c>
      <c r="G33" s="57">
        <v>17.902005000000003</v>
      </c>
      <c r="H33" s="57">
        <v>44.709060541933439</v>
      </c>
      <c r="I33" s="57">
        <v>5.5023</v>
      </c>
      <c r="J33" s="61">
        <v>8.7099999999999997E-2</v>
      </c>
      <c r="K33" s="40">
        <v>2.3300000000000001E-2</v>
      </c>
      <c r="L33" s="40">
        <v>3.0000000000000001E-3</v>
      </c>
      <c r="M33" s="40">
        <v>9.1200000000000003E-2</v>
      </c>
      <c r="N33" s="40">
        <v>2.8500000000000001E-2</v>
      </c>
      <c r="O33" s="40">
        <v>3.3999999999999998E-3</v>
      </c>
      <c r="P33" s="40">
        <v>6.3799999999999996E-2</v>
      </c>
      <c r="Q33" s="40">
        <v>0.108</v>
      </c>
      <c r="R33" s="40">
        <v>0.121</v>
      </c>
      <c r="S33" s="40">
        <v>6.1000000000000004E-3</v>
      </c>
      <c r="T33" s="40">
        <v>8.1299999999999997E-2</v>
      </c>
      <c r="U33" s="40">
        <v>2.2800000000000001E-2</v>
      </c>
      <c r="V33" s="40">
        <v>6.9000000000000006E-2</v>
      </c>
      <c r="W33" s="40">
        <v>2.64E-2</v>
      </c>
      <c r="X33" s="40">
        <v>4.1799999999999997E-2</v>
      </c>
      <c r="Y33" s="40">
        <v>6.9900000000000004E-2</v>
      </c>
      <c r="Z33" s="40">
        <v>4.8399999999999999E-2</v>
      </c>
      <c r="AA33" s="40">
        <v>7.6399999999999996E-2</v>
      </c>
      <c r="AB33" s="40">
        <v>6.3299999999999995E-2</v>
      </c>
      <c r="AC33" s="40">
        <v>0.27610000000000001</v>
      </c>
    </row>
    <row r="34" spans="1:29" x14ac:dyDescent="0.3">
      <c r="A34" s="40" t="s">
        <v>43</v>
      </c>
      <c r="B34" s="40" t="s">
        <v>158</v>
      </c>
      <c r="C34" s="59" t="s">
        <v>170</v>
      </c>
      <c r="D34" s="40" t="s">
        <v>62</v>
      </c>
      <c r="E34" s="40">
        <v>26.52</v>
      </c>
      <c r="F34" s="57">
        <v>42.638758707829929</v>
      </c>
      <c r="G34" s="57">
        <v>14.100765000000003</v>
      </c>
      <c r="H34" s="57">
        <v>33.070299012739838</v>
      </c>
      <c r="I34" s="57">
        <v>5.5516000000000005</v>
      </c>
      <c r="J34" s="61">
        <v>0.1052</v>
      </c>
      <c r="K34" s="40">
        <v>9.7000000000000003E-3</v>
      </c>
      <c r="L34" s="40">
        <v>2.2100000000000002E-2</v>
      </c>
      <c r="M34" s="40">
        <v>8.4099999999999994E-2</v>
      </c>
      <c r="N34" s="40">
        <v>3.4200000000000001E-2</v>
      </c>
      <c r="O34" s="40">
        <v>5.7999999999999996E-3</v>
      </c>
      <c r="P34" s="40">
        <v>8.7400000000000005E-2</v>
      </c>
      <c r="Q34" s="40">
        <v>0.1118</v>
      </c>
      <c r="R34" s="40">
        <v>0.16220000000000001</v>
      </c>
      <c r="S34" s="40">
        <v>5.9799999999999999E-2</v>
      </c>
      <c r="T34" s="40">
        <v>7.6999999999999999E-2</v>
      </c>
      <c r="U34" s="40">
        <v>0.02</v>
      </c>
      <c r="V34" s="40">
        <v>8.7499999999999994E-2</v>
      </c>
      <c r="W34" s="40">
        <v>2.98E-2</v>
      </c>
      <c r="X34" s="40">
        <v>5.5300000000000002E-2</v>
      </c>
      <c r="Y34" s="40">
        <v>8.1299999999999997E-2</v>
      </c>
      <c r="Z34" s="40">
        <v>6.0600000000000001E-2</v>
      </c>
      <c r="AA34" s="40">
        <v>7.2800000000000004E-2</v>
      </c>
      <c r="AB34" s="40">
        <v>8.8300000000000003E-2</v>
      </c>
      <c r="AC34" s="40">
        <v>0.43809999999999999</v>
      </c>
    </row>
    <row r="35" spans="1:29" x14ac:dyDescent="0.3">
      <c r="A35" s="40" t="s">
        <v>44</v>
      </c>
      <c r="B35" s="40" t="s">
        <v>158</v>
      </c>
      <c r="C35" s="59" t="s">
        <v>171</v>
      </c>
      <c r="D35" s="40" t="s">
        <v>62</v>
      </c>
      <c r="E35" s="40">
        <v>17.89</v>
      </c>
      <c r="F35" s="57">
        <v>43.923326426507337</v>
      </c>
      <c r="G35" s="57">
        <v>16.492378500000001</v>
      </c>
      <c r="H35" s="57">
        <v>37.548109038588201</v>
      </c>
      <c r="I35" s="57">
        <v>5.3902250000000009</v>
      </c>
      <c r="J35" s="58">
        <v>3.1E-2</v>
      </c>
      <c r="K35" s="40">
        <v>4.5999999999999999E-3</v>
      </c>
      <c r="L35" s="40">
        <v>1.6199999999999999E-2</v>
      </c>
      <c r="M35" s="40">
        <v>6.6900000000000001E-2</v>
      </c>
      <c r="N35" s="40">
        <v>2.53E-2</v>
      </c>
      <c r="O35" s="40">
        <v>4.0000000000000001E-3</v>
      </c>
      <c r="P35" s="40">
        <v>5.0700000000000002E-2</v>
      </c>
      <c r="Q35" s="40">
        <v>0.11</v>
      </c>
      <c r="R35" s="40">
        <v>0.10929999999999999</v>
      </c>
      <c r="S35" s="40">
        <v>5.6099999999999997E-2</v>
      </c>
      <c r="T35" s="40">
        <v>0.58799999999999997</v>
      </c>
      <c r="U35" s="40">
        <v>1.8100000000000002E-2</v>
      </c>
      <c r="V35" s="40">
        <v>6.2199999999999998E-2</v>
      </c>
      <c r="W35" s="40">
        <v>2.3599999999999999E-2</v>
      </c>
      <c r="X35" s="40">
        <v>3.5499999999999997E-2</v>
      </c>
      <c r="Y35" s="40">
        <v>6.9699999999999998E-2</v>
      </c>
      <c r="Z35" s="40">
        <v>4.8899999999999999E-2</v>
      </c>
      <c r="AA35" s="40">
        <v>6.9500000000000006E-2</v>
      </c>
      <c r="AB35" s="40">
        <v>7.5800000000000006E-2</v>
      </c>
      <c r="AC35" s="40">
        <v>0.1636</v>
      </c>
    </row>
    <row r="36" spans="1:29" x14ac:dyDescent="0.3">
      <c r="A36" s="40" t="s">
        <v>45</v>
      </c>
      <c r="B36" s="40" t="s">
        <v>158</v>
      </c>
      <c r="C36" s="59" t="s">
        <v>171</v>
      </c>
      <c r="D36" s="40" t="s">
        <v>62</v>
      </c>
      <c r="E36" s="40">
        <v>18.37</v>
      </c>
      <c r="F36" s="57">
        <v>40.169036905451989</v>
      </c>
      <c r="G36" s="57">
        <v>15.827161499999999</v>
      </c>
      <c r="H36" s="57">
        <v>39.401396496643017</v>
      </c>
      <c r="I36" s="57">
        <v>5.6102949999999998</v>
      </c>
      <c r="J36" s="61">
        <v>4.1000000000000002E-2</v>
      </c>
      <c r="K36" s="40">
        <v>2.2800000000000001E-2</v>
      </c>
      <c r="L36" s="40">
        <v>1.26E-2</v>
      </c>
      <c r="M36" s="40">
        <v>7.1499999999999994E-2</v>
      </c>
      <c r="N36" s="40">
        <v>3.44E-2</v>
      </c>
      <c r="O36" s="40">
        <v>4.7999999999999996E-3</v>
      </c>
      <c r="P36" s="40">
        <v>5.3900000000000003E-2</v>
      </c>
      <c r="Q36" s="40">
        <v>9.5100000000000004E-2</v>
      </c>
      <c r="R36" s="40">
        <v>0.1129</v>
      </c>
      <c r="S36" s="40">
        <v>4.7899999999999998E-2</v>
      </c>
      <c r="T36" s="40">
        <v>5.79E-2</v>
      </c>
      <c r="U36" s="40">
        <v>9.7999999999999997E-3</v>
      </c>
      <c r="V36" s="40">
        <v>8.0699999999999994E-2</v>
      </c>
      <c r="W36" s="40">
        <v>1.66E-2</v>
      </c>
      <c r="X36" s="40">
        <v>4.3499999999999997E-2</v>
      </c>
      <c r="Y36" s="40">
        <v>4.5199999999999997E-2</v>
      </c>
      <c r="Z36" s="40">
        <v>5.62E-2</v>
      </c>
      <c r="AA36" s="40">
        <v>7.6300000000000007E-2</v>
      </c>
      <c r="AB36" s="40">
        <v>6.9199999999999998E-2</v>
      </c>
      <c r="AC36" s="40">
        <v>0.28000000000000003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E1E6-A487-47D8-9EAA-5D4AD856A037}">
  <dimension ref="A1:EX294"/>
  <sheetViews>
    <sheetView topLeftCell="Y16" zoomScale="70" zoomScaleNormal="70" workbookViewId="0">
      <selection activeCell="AB222" sqref="AB222"/>
    </sheetView>
  </sheetViews>
  <sheetFormatPr defaultRowHeight="14.4" x14ac:dyDescent="0.3"/>
  <cols>
    <col min="1" max="1" width="13.88671875" bestFit="1" customWidth="1"/>
    <col min="2" max="3" width="12.109375" bestFit="1" customWidth="1"/>
    <col min="4" max="4" width="14.88671875" bestFit="1" customWidth="1"/>
    <col min="5" max="5" width="13" bestFit="1" customWidth="1"/>
    <col min="6" max="6" width="12.5546875" bestFit="1" customWidth="1"/>
    <col min="7" max="7" width="12.109375" bestFit="1" customWidth="1"/>
    <col min="8" max="8" width="16" bestFit="1" customWidth="1"/>
    <col min="9" max="9" width="12.109375" bestFit="1" customWidth="1"/>
    <col min="10" max="10" width="15.6640625" bestFit="1" customWidth="1"/>
    <col min="11" max="11" width="8.33203125" bestFit="1" customWidth="1"/>
    <col min="12" max="12" width="14.6640625" bestFit="1" customWidth="1"/>
    <col min="13" max="13" width="15.5546875" bestFit="1" customWidth="1"/>
    <col min="14" max="14" width="13.44140625" bestFit="1" customWidth="1"/>
    <col min="15" max="15" width="16.44140625" bestFit="1" customWidth="1"/>
    <col min="16" max="16" width="8.44140625" bestFit="1" customWidth="1"/>
    <col min="17" max="17" width="13.5546875" bestFit="1" customWidth="1"/>
    <col min="18" max="18" width="13" bestFit="1" customWidth="1"/>
    <col min="19" max="19" width="13.5546875" bestFit="1" customWidth="1"/>
    <col min="20" max="20" width="15.5546875" bestFit="1" customWidth="1"/>
    <col min="21" max="21" width="13" bestFit="1" customWidth="1"/>
    <col min="24" max="24" width="13.88671875" bestFit="1" customWidth="1"/>
    <col min="25" max="26" width="12" bestFit="1" customWidth="1"/>
    <col min="27" max="27" width="14.6640625" bestFit="1" customWidth="1"/>
    <col min="28" max="30" width="12" bestFit="1" customWidth="1"/>
    <col min="31" max="31" width="15.88671875" bestFit="1" customWidth="1"/>
    <col min="32" max="32" width="12" bestFit="1" customWidth="1"/>
    <col min="33" max="33" width="15.5546875" bestFit="1" customWidth="1"/>
    <col min="34" max="34" width="6.88671875" bestFit="1" customWidth="1"/>
    <col min="35" max="35" width="14.5546875" bestFit="1" customWidth="1"/>
    <col min="36" max="36" width="15.44140625" bestFit="1" customWidth="1"/>
    <col min="37" max="37" width="13.33203125" bestFit="1" customWidth="1"/>
    <col min="38" max="38" width="16.33203125" bestFit="1" customWidth="1"/>
    <col min="39" max="39" width="8.33203125" bestFit="1" customWidth="1"/>
    <col min="40" max="40" width="13.44140625" bestFit="1" customWidth="1"/>
    <col min="41" max="41" width="12" bestFit="1" customWidth="1"/>
    <col min="42" max="42" width="13.44140625" bestFit="1" customWidth="1"/>
    <col min="43" max="43" width="15.44140625" bestFit="1" customWidth="1"/>
    <col min="44" max="44" width="12" bestFit="1" customWidth="1"/>
  </cols>
  <sheetData>
    <row r="1" spans="1:154" x14ac:dyDescent="0.3">
      <c r="A1" t="s">
        <v>0</v>
      </c>
      <c r="X1" t="s">
        <v>49</v>
      </c>
      <c r="AT1" t="s">
        <v>46</v>
      </c>
      <c r="BP1" t="s">
        <v>47</v>
      </c>
      <c r="CL1" t="s">
        <v>48</v>
      </c>
      <c r="DJ1" t="s">
        <v>64</v>
      </c>
    </row>
    <row r="2" spans="1:154" x14ac:dyDescent="0.3">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X2" t="s">
        <v>1</v>
      </c>
      <c r="Y2" t="s">
        <v>2</v>
      </c>
      <c r="Z2" t="s">
        <v>3</v>
      </c>
      <c r="AA2" t="s">
        <v>4</v>
      </c>
      <c r="AB2" t="s">
        <v>5</v>
      </c>
      <c r="AC2" t="s">
        <v>6</v>
      </c>
      <c r="AD2" t="s">
        <v>7</v>
      </c>
      <c r="AE2" t="s">
        <v>8</v>
      </c>
      <c r="AF2" t="s">
        <v>9</v>
      </c>
      <c r="AG2" t="s">
        <v>10</v>
      </c>
      <c r="AH2" t="s">
        <v>11</v>
      </c>
      <c r="AI2" t="s">
        <v>12</v>
      </c>
      <c r="AJ2" t="s">
        <v>13</v>
      </c>
      <c r="AK2" t="s">
        <v>14</v>
      </c>
      <c r="AL2" t="s">
        <v>15</v>
      </c>
      <c r="AM2" t="s">
        <v>16</v>
      </c>
      <c r="AN2" t="s">
        <v>17</v>
      </c>
      <c r="AO2" t="s">
        <v>18</v>
      </c>
      <c r="AP2" t="s">
        <v>19</v>
      </c>
      <c r="AQ2" t="s">
        <v>20</v>
      </c>
      <c r="AR2" t="s">
        <v>21</v>
      </c>
      <c r="AT2" t="s">
        <v>1</v>
      </c>
      <c r="AU2" t="s">
        <v>2</v>
      </c>
      <c r="AV2" t="s">
        <v>3</v>
      </c>
      <c r="AW2" t="s">
        <v>4</v>
      </c>
      <c r="AX2" t="s">
        <v>5</v>
      </c>
      <c r="AY2" t="s">
        <v>6</v>
      </c>
      <c r="AZ2" t="s">
        <v>7</v>
      </c>
      <c r="BA2" t="s">
        <v>8</v>
      </c>
      <c r="BB2" t="s">
        <v>9</v>
      </c>
      <c r="BC2" t="s">
        <v>10</v>
      </c>
      <c r="BD2" t="s">
        <v>11</v>
      </c>
      <c r="BE2" t="s">
        <v>12</v>
      </c>
      <c r="BF2" t="s">
        <v>13</v>
      </c>
      <c r="BG2" t="s">
        <v>14</v>
      </c>
      <c r="BH2" t="s">
        <v>15</v>
      </c>
      <c r="BI2" t="s">
        <v>16</v>
      </c>
      <c r="BJ2" t="s">
        <v>17</v>
      </c>
      <c r="BK2" t="s">
        <v>18</v>
      </c>
      <c r="BL2" t="s">
        <v>19</v>
      </c>
      <c r="BM2" t="s">
        <v>20</v>
      </c>
      <c r="BN2" t="s">
        <v>21</v>
      </c>
      <c r="BP2" t="s">
        <v>1</v>
      </c>
      <c r="BQ2" t="s">
        <v>2</v>
      </c>
      <c r="BR2" t="s">
        <v>3</v>
      </c>
      <c r="BS2" t="s">
        <v>4</v>
      </c>
      <c r="BT2" t="s">
        <v>5</v>
      </c>
      <c r="BU2" t="s">
        <v>6</v>
      </c>
      <c r="BV2" t="s">
        <v>7</v>
      </c>
      <c r="BW2" t="s">
        <v>8</v>
      </c>
      <c r="BX2" t="s">
        <v>9</v>
      </c>
      <c r="BY2" t="s">
        <v>10</v>
      </c>
      <c r="BZ2" t="s">
        <v>11</v>
      </c>
      <c r="CA2" t="s">
        <v>12</v>
      </c>
      <c r="CB2" t="s">
        <v>13</v>
      </c>
      <c r="CC2" t="s">
        <v>14</v>
      </c>
      <c r="CD2" t="s">
        <v>15</v>
      </c>
      <c r="CE2" t="s">
        <v>16</v>
      </c>
      <c r="CF2" t="s">
        <v>17</v>
      </c>
      <c r="CG2" t="s">
        <v>18</v>
      </c>
      <c r="CH2" t="s">
        <v>19</v>
      </c>
      <c r="CI2" t="s">
        <v>20</v>
      </c>
      <c r="CJ2" t="s">
        <v>21</v>
      </c>
      <c r="CL2" t="s">
        <v>1</v>
      </c>
      <c r="CM2" t="s">
        <v>2</v>
      </c>
      <c r="CN2" t="s">
        <v>3</v>
      </c>
      <c r="CO2" t="s">
        <v>4</v>
      </c>
      <c r="CP2" t="s">
        <v>5</v>
      </c>
      <c r="CQ2" t="s">
        <v>6</v>
      </c>
      <c r="CR2" t="s">
        <v>7</v>
      </c>
      <c r="CS2" t="s">
        <v>8</v>
      </c>
      <c r="CT2" t="s">
        <v>9</v>
      </c>
      <c r="CU2" t="s">
        <v>10</v>
      </c>
      <c r="CV2" t="s">
        <v>11</v>
      </c>
      <c r="CW2" t="s">
        <v>12</v>
      </c>
      <c r="CX2" t="s">
        <v>13</v>
      </c>
      <c r="CY2" t="s">
        <v>14</v>
      </c>
      <c r="CZ2" t="s">
        <v>15</v>
      </c>
      <c r="DA2" t="s">
        <v>16</v>
      </c>
      <c r="DB2" t="s">
        <v>17</v>
      </c>
      <c r="DC2" t="s">
        <v>18</v>
      </c>
      <c r="DD2" t="s">
        <v>19</v>
      </c>
      <c r="DE2" t="s">
        <v>20</v>
      </c>
      <c r="DF2" t="s">
        <v>21</v>
      </c>
      <c r="DJ2" t="s">
        <v>1</v>
      </c>
      <c r="DK2" t="s">
        <v>2</v>
      </c>
      <c r="DL2" t="s">
        <v>3</v>
      </c>
      <c r="DM2" t="s">
        <v>4</v>
      </c>
      <c r="DN2" t="s">
        <v>5</v>
      </c>
      <c r="DO2" t="s">
        <v>6</v>
      </c>
      <c r="DP2" t="s">
        <v>7</v>
      </c>
      <c r="DQ2" t="s">
        <v>8</v>
      </c>
      <c r="DR2" t="s">
        <v>9</v>
      </c>
      <c r="DS2" t="s">
        <v>10</v>
      </c>
      <c r="DT2" t="s">
        <v>11</v>
      </c>
      <c r="DU2" t="s">
        <v>12</v>
      </c>
      <c r="DV2" t="s">
        <v>13</v>
      </c>
      <c r="DW2" t="s">
        <v>14</v>
      </c>
      <c r="DX2" t="s">
        <v>15</v>
      </c>
      <c r="DY2" t="s">
        <v>16</v>
      </c>
      <c r="DZ2" t="s">
        <v>17</v>
      </c>
      <c r="EA2" t="s">
        <v>18</v>
      </c>
      <c r="EB2" t="s">
        <v>19</v>
      </c>
      <c r="EC2" t="s">
        <v>20</v>
      </c>
      <c r="ED2" t="s">
        <v>21</v>
      </c>
    </row>
    <row r="3" spans="1:154" x14ac:dyDescent="0.3">
      <c r="A3" t="s">
        <v>22</v>
      </c>
      <c r="B3" s="2">
        <v>32.94014</v>
      </c>
      <c r="C3" s="2">
        <v>33.707278000000002</v>
      </c>
      <c r="D3" s="2">
        <v>34.190106999999998</v>
      </c>
      <c r="E3" s="2">
        <v>42.71157800000001</v>
      </c>
      <c r="F3" s="2">
        <v>19.5064806666667</v>
      </c>
      <c r="G3" s="2">
        <v>40.69565466666667</v>
      </c>
      <c r="H3" s="2">
        <v>20.393203333333336</v>
      </c>
      <c r="I3" s="2">
        <v>25.93285666666667</v>
      </c>
      <c r="J3" s="2">
        <v>28.327385999999997</v>
      </c>
      <c r="K3" s="2"/>
      <c r="L3" s="2">
        <v>29.534576666666663</v>
      </c>
      <c r="M3" s="2">
        <v>32.873966666666661</v>
      </c>
      <c r="N3" s="2"/>
      <c r="O3" s="2"/>
      <c r="P3" s="2"/>
      <c r="Q3" s="2"/>
      <c r="R3" s="2">
        <v>26.128067999999995</v>
      </c>
      <c r="S3" s="2">
        <v>10.470512000000001</v>
      </c>
      <c r="T3" s="2">
        <v>39.231333333333339</v>
      </c>
      <c r="U3" s="2">
        <v>15.195288</v>
      </c>
      <c r="V3" s="2"/>
      <c r="W3" s="2"/>
      <c r="X3" s="2" t="s">
        <v>22</v>
      </c>
      <c r="Y3" s="2">
        <v>20.108223166666669</v>
      </c>
      <c r="Z3" s="2">
        <v>40.229320666666666</v>
      </c>
      <c r="AA3" s="2">
        <v>37.066196000000005</v>
      </c>
      <c r="AB3" s="2">
        <v>7.3086104833333323</v>
      </c>
      <c r="AC3" s="2">
        <v>11.723566</v>
      </c>
      <c r="AD3" s="2">
        <v>34.830518499999997</v>
      </c>
      <c r="AE3" s="2">
        <v>11.373582199999998</v>
      </c>
      <c r="AF3" s="2">
        <v>33.571309666666664</v>
      </c>
      <c r="AG3" s="2">
        <v>31.809506666666671</v>
      </c>
      <c r="AH3" s="2"/>
      <c r="AI3" s="2">
        <v>44.645217000000002</v>
      </c>
      <c r="AJ3" s="2"/>
      <c r="AK3" s="2"/>
      <c r="AL3" s="2"/>
      <c r="AM3" s="2"/>
      <c r="AN3" s="2">
        <v>20.449393000000001</v>
      </c>
      <c r="AO3" s="2"/>
      <c r="AP3" s="2">
        <v>6.8590486666666681</v>
      </c>
      <c r="AQ3" s="2">
        <v>23.400586333333333</v>
      </c>
      <c r="AR3" s="2">
        <v>9.2487230000000018</v>
      </c>
      <c r="AS3" s="2"/>
      <c r="AT3" s="2" t="s">
        <v>22</v>
      </c>
      <c r="AU3" s="2">
        <v>35.757232000000002</v>
      </c>
      <c r="AV3" s="2">
        <v>32.98777066666667</v>
      </c>
      <c r="AW3" s="2">
        <v>50.117722666666666</v>
      </c>
      <c r="AX3" s="2">
        <v>62.019477333333327</v>
      </c>
      <c r="AY3" s="2">
        <v>36.735962666666659</v>
      </c>
      <c r="AZ3" s="2">
        <v>117.39138133333333</v>
      </c>
      <c r="BA3" s="2">
        <v>39.417727999999997</v>
      </c>
      <c r="BB3" s="2">
        <v>25.226133333333333</v>
      </c>
      <c r="BC3" s="2">
        <v>34.422303999999997</v>
      </c>
      <c r="BD3" s="2"/>
      <c r="BE3" s="2">
        <v>48.268527999999989</v>
      </c>
      <c r="BF3" s="2">
        <v>36.885587199999996</v>
      </c>
      <c r="BG3" s="2"/>
      <c r="BH3" s="2"/>
      <c r="BI3" s="2"/>
      <c r="BJ3" s="2">
        <v>19.928999999999998</v>
      </c>
      <c r="BK3" s="2">
        <v>23.216703999999996</v>
      </c>
      <c r="BL3" s="2">
        <v>8.463205333333331</v>
      </c>
      <c r="BM3" s="2">
        <v>15.018751999999996</v>
      </c>
      <c r="BN3" s="2">
        <v>14.564031999999997</v>
      </c>
      <c r="BO3" s="2"/>
      <c r="BP3" s="2" t="s">
        <v>22</v>
      </c>
      <c r="BQ3" s="2">
        <v>7.6143946666666666</v>
      </c>
      <c r="BR3" s="2">
        <v>4.614866666666666</v>
      </c>
      <c r="BS3" s="2">
        <v>4.0400789333333336</v>
      </c>
      <c r="BT3" s="2">
        <v>4.5453594666666666</v>
      </c>
      <c r="BU3" s="2">
        <v>5.1896543999999984</v>
      </c>
      <c r="BV3" s="2">
        <v>13.125601066666668</v>
      </c>
      <c r="BW3" s="2">
        <v>3.4537066666666663</v>
      </c>
      <c r="BX3" s="2">
        <v>3.2213664</v>
      </c>
      <c r="BY3" s="2">
        <v>5.6521695999999997</v>
      </c>
      <c r="BZ3" s="2"/>
      <c r="CA3" s="2">
        <v>4.1994474666666664</v>
      </c>
      <c r="CB3" s="2">
        <v>4.7491173333333325</v>
      </c>
      <c r="CC3" s="2"/>
      <c r="CD3" s="2"/>
      <c r="CE3" s="2"/>
      <c r="CF3" s="2"/>
      <c r="CG3" s="2">
        <v>17.660458666666663</v>
      </c>
      <c r="CH3" s="2">
        <v>1.5479968</v>
      </c>
      <c r="CI3" s="2">
        <v>16.512831999999996</v>
      </c>
      <c r="CJ3" s="2">
        <v>11.896341333333332</v>
      </c>
      <c r="CK3" s="2"/>
      <c r="CL3" s="2" t="s">
        <v>22</v>
      </c>
      <c r="CM3" s="2">
        <v>381.30220799999995</v>
      </c>
      <c r="CN3" s="2">
        <v>287.46965333333333</v>
      </c>
      <c r="CO3" s="2">
        <v>766.9957119999998</v>
      </c>
      <c r="CP3" s="2">
        <v>712.50726399999996</v>
      </c>
      <c r="CQ3" s="2">
        <v>411.84640000000002</v>
      </c>
      <c r="CR3" s="2">
        <v>434.48712533333327</v>
      </c>
      <c r="CS3" s="2">
        <v>677.50681600000007</v>
      </c>
      <c r="CT3" s="2">
        <v>647.64253866666661</v>
      </c>
      <c r="CU3" s="2">
        <v>499.04004266666664</v>
      </c>
      <c r="CV3" s="2"/>
      <c r="CW3" s="2">
        <v>647.76379733333329</v>
      </c>
      <c r="CX3" s="2"/>
      <c r="CY3" s="2"/>
      <c r="CZ3" s="2"/>
      <c r="DA3" s="2"/>
      <c r="DB3" s="2">
        <v>210.15859199999994</v>
      </c>
      <c r="DC3" s="2"/>
      <c r="DD3" s="2">
        <v>354.33947733333332</v>
      </c>
      <c r="DE3" s="2">
        <v>233.60265600000002</v>
      </c>
      <c r="DF3" s="2">
        <v>166.94286933333333</v>
      </c>
      <c r="DG3" s="2"/>
      <c r="DH3" s="2"/>
      <c r="DI3" s="2"/>
      <c r="DJ3" s="2" t="s">
        <v>22</v>
      </c>
      <c r="DK3" s="2">
        <v>57.797077333333334</v>
      </c>
      <c r="DL3" s="2"/>
      <c r="DM3" s="2">
        <v>119.80789333333333</v>
      </c>
      <c r="DN3" s="2">
        <v>121.3214613333333</v>
      </c>
      <c r="DO3" s="2">
        <v>103.76710399999997</v>
      </c>
      <c r="DP3" s="2">
        <v>84.575754666666654</v>
      </c>
      <c r="DQ3" s="2">
        <v>212.32609066666663</v>
      </c>
      <c r="DR3" s="2">
        <v>171.15444266666665</v>
      </c>
      <c r="DS3" s="2">
        <v>100.08820266666666</v>
      </c>
      <c r="DT3" s="2"/>
      <c r="DU3" s="2"/>
      <c r="DV3" s="2"/>
      <c r="DW3" s="2"/>
      <c r="DX3" s="2"/>
      <c r="DY3" s="2"/>
      <c r="DZ3" s="2">
        <v>95.621119999999991</v>
      </c>
      <c r="EA3" s="2"/>
      <c r="EB3" s="2">
        <v>79.44174933333332</v>
      </c>
      <c r="EC3" s="2">
        <v>100.03406933333331</v>
      </c>
      <c r="ED3" s="2">
        <v>86.743253333333314</v>
      </c>
      <c r="EE3" s="2"/>
      <c r="EF3" s="2"/>
      <c r="EG3" s="2"/>
      <c r="EH3" s="2"/>
      <c r="EI3" s="2"/>
      <c r="EJ3" s="2"/>
      <c r="EK3" s="2"/>
      <c r="EL3" s="2"/>
      <c r="EM3" s="2"/>
      <c r="EN3" s="2"/>
      <c r="EO3" s="2"/>
      <c r="EP3" s="2"/>
      <c r="EQ3" s="2"/>
      <c r="ER3" s="2"/>
      <c r="ES3" s="2"/>
      <c r="ET3" s="2"/>
      <c r="EU3" s="2"/>
      <c r="EV3" s="2"/>
      <c r="EW3" s="2"/>
      <c r="EX3" s="2"/>
    </row>
    <row r="4" spans="1:154" x14ac:dyDescent="0.3">
      <c r="A4" t="s">
        <v>23</v>
      </c>
      <c r="B4" s="2">
        <v>42.188808666666674</v>
      </c>
      <c r="C4" s="2">
        <v>21.120164666666668</v>
      </c>
      <c r="D4" s="2">
        <v>34.158438333333336</v>
      </c>
      <c r="E4" s="2">
        <v>39.386367999999997</v>
      </c>
      <c r="F4" s="2">
        <v>34.097700666666668</v>
      </c>
      <c r="G4" s="2">
        <v>55.353520666666668</v>
      </c>
      <c r="H4" s="2">
        <v>31.284861333333328</v>
      </c>
      <c r="I4" s="2">
        <v>33.975279999999998</v>
      </c>
      <c r="J4" s="2">
        <v>29.376705999999995</v>
      </c>
      <c r="K4" s="2"/>
      <c r="L4" s="2">
        <v>29.313841333333336</v>
      </c>
      <c r="M4" s="2">
        <v>18.80977</v>
      </c>
      <c r="N4" s="2"/>
      <c r="O4" s="2"/>
      <c r="P4" s="2"/>
      <c r="Q4" s="2">
        <v>24.886845333333333</v>
      </c>
      <c r="R4" s="2">
        <v>19.307487999999999</v>
      </c>
      <c r="S4" s="2">
        <v>27.713391999999999</v>
      </c>
      <c r="T4" s="2">
        <v>17.739179999999998</v>
      </c>
      <c r="U4" s="2">
        <v>14.472108000000002</v>
      </c>
      <c r="V4" s="2"/>
      <c r="W4" s="2"/>
      <c r="X4" s="2" t="s">
        <v>23</v>
      </c>
      <c r="Y4" s="2">
        <v>48.954652499999995</v>
      </c>
      <c r="Z4" s="2">
        <v>27.454020666666668</v>
      </c>
      <c r="AA4" s="2">
        <v>33.553483666666672</v>
      </c>
      <c r="AB4" s="2">
        <v>7.8172952000000002</v>
      </c>
      <c r="AC4" s="2">
        <v>24.042817500000005</v>
      </c>
      <c r="AD4" s="2">
        <v>30.491868166666659</v>
      </c>
      <c r="AE4" s="2">
        <v>13.369103866666666</v>
      </c>
      <c r="AF4" s="2">
        <v>45.502845666666666</v>
      </c>
      <c r="AG4" s="2">
        <v>38.960703666666674</v>
      </c>
      <c r="AH4" s="2"/>
      <c r="AI4" s="2">
        <v>71.591691833333343</v>
      </c>
      <c r="AJ4" s="2"/>
      <c r="AK4" s="2"/>
      <c r="AL4" s="2"/>
      <c r="AM4" s="2"/>
      <c r="AN4" s="2">
        <v>18.071602666666671</v>
      </c>
      <c r="AO4" s="2">
        <v>13.537856666666665</v>
      </c>
      <c r="AP4" s="2">
        <v>3.0026906666666666</v>
      </c>
      <c r="AQ4" s="2">
        <v>25.754113499999999</v>
      </c>
      <c r="AR4" s="2">
        <v>3.602832666666667</v>
      </c>
      <c r="AS4" s="2"/>
      <c r="AT4" s="2" t="s">
        <v>23</v>
      </c>
      <c r="AU4" s="2">
        <v>38.693423999999993</v>
      </c>
      <c r="AV4" s="2">
        <v>23.10952</v>
      </c>
      <c r="AW4" s="2">
        <v>60.823130666666657</v>
      </c>
      <c r="AX4" s="2">
        <v>99.733087999999981</v>
      </c>
      <c r="AY4" s="2">
        <v>53.203322666666658</v>
      </c>
      <c r="AZ4" s="2">
        <v>121.52933333333331</v>
      </c>
      <c r="BA4" s="2">
        <v>36.143743999999998</v>
      </c>
      <c r="BB4" s="2">
        <v>35.211568</v>
      </c>
      <c r="BC4" s="2">
        <v>54.509018666666655</v>
      </c>
      <c r="BD4" s="2"/>
      <c r="BE4" s="2">
        <v>56.030165333333329</v>
      </c>
      <c r="BF4" s="2">
        <v>24.431022933333328</v>
      </c>
      <c r="BG4" s="2"/>
      <c r="BH4" s="2"/>
      <c r="BI4" s="2"/>
      <c r="BJ4" s="2">
        <v>20.951765333333334</v>
      </c>
      <c r="BK4" s="2">
        <v>12.654208000000001</v>
      </c>
      <c r="BL4" s="2">
        <v>7.8339594666666654</v>
      </c>
      <c r="BM4" s="2">
        <v>13.624277333333334</v>
      </c>
      <c r="BN4" s="2">
        <v>14.962453333333332</v>
      </c>
      <c r="BO4" s="2"/>
      <c r="BP4" s="2" t="s">
        <v>23</v>
      </c>
      <c r="BQ4" s="2">
        <v>7.2930592000000001</v>
      </c>
      <c r="BR4" s="2">
        <v>2.7705439999999997</v>
      </c>
      <c r="BS4" s="2">
        <v>3.6545413333333334</v>
      </c>
      <c r="BT4" s="2">
        <v>6.506826666666667</v>
      </c>
      <c r="BU4" s="2">
        <v>10.488874666666666</v>
      </c>
      <c r="BV4" s="2">
        <v>13.000228266666664</v>
      </c>
      <c r="BW4" s="2">
        <v>4.8535946666666669</v>
      </c>
      <c r="BX4" s="2">
        <v>5.3340821333333341</v>
      </c>
      <c r="BY4" s="2">
        <v>9.9108389333333324</v>
      </c>
      <c r="BZ4" s="2"/>
      <c r="CA4" s="2">
        <v>6.9542927999999984</v>
      </c>
      <c r="CB4" s="2">
        <v>4.1879711999999989</v>
      </c>
      <c r="CC4" s="2"/>
      <c r="CD4" s="2"/>
      <c r="CE4" s="2"/>
      <c r="CF4" s="2">
        <v>10.486709333333334</v>
      </c>
      <c r="CG4" s="2">
        <v>36.65476266666667</v>
      </c>
      <c r="CH4" s="2">
        <v>3.1423317333333332</v>
      </c>
      <c r="CI4" s="2">
        <v>17.643135999999995</v>
      </c>
      <c r="CJ4" s="2">
        <v>9.5815999999999999</v>
      </c>
      <c r="CK4" s="2"/>
      <c r="CL4" s="2" t="s">
        <v>23</v>
      </c>
      <c r="CM4" s="2">
        <v>308.079296</v>
      </c>
      <c r="CN4" s="2">
        <v>484.49766399999999</v>
      </c>
      <c r="CO4" s="2">
        <v>614.83340799999996</v>
      </c>
      <c r="CP4" s="2">
        <v>589.24782933333324</v>
      </c>
      <c r="CQ4" s="2">
        <v>711.93561599999998</v>
      </c>
      <c r="CR4" s="2">
        <v>284.85393066666671</v>
      </c>
      <c r="CS4" s="2">
        <v>786.74355199999991</v>
      </c>
      <c r="CT4" s="2">
        <v>796.6607786666666</v>
      </c>
      <c r="CU4" s="2">
        <v>539.80893866666656</v>
      </c>
      <c r="CV4" s="2"/>
      <c r="CW4" s="2">
        <v>767.83586133333324</v>
      </c>
      <c r="CX4" s="2"/>
      <c r="CY4" s="2"/>
      <c r="CZ4" s="2"/>
      <c r="DA4" s="2"/>
      <c r="DB4" s="2">
        <v>224.25491199999996</v>
      </c>
      <c r="DC4" s="2">
        <v>105.65094400000001</v>
      </c>
      <c r="DD4" s="2">
        <v>261.74549333333334</v>
      </c>
      <c r="DE4" s="2">
        <v>155.65715199999997</v>
      </c>
      <c r="DF4" s="2">
        <v>177.91244799999998</v>
      </c>
      <c r="DG4" s="2"/>
      <c r="DH4" s="2"/>
      <c r="DI4" s="2"/>
      <c r="DJ4" s="2" t="s">
        <v>23</v>
      </c>
      <c r="DK4" s="2">
        <v>86.615498666666653</v>
      </c>
      <c r="DL4" s="2"/>
      <c r="DM4" s="2">
        <v>148.19974399999998</v>
      </c>
      <c r="DN4" s="2">
        <v>158.72542933333332</v>
      </c>
      <c r="DO4" s="2">
        <v>126.18046933333331</v>
      </c>
      <c r="DP4" s="2">
        <v>62.326954666666666</v>
      </c>
      <c r="DQ4" s="2">
        <v>140.75532799999999</v>
      </c>
      <c r="DR4" s="2">
        <v>177.79551999999995</v>
      </c>
      <c r="DS4" s="2">
        <v>97.154175999999993</v>
      </c>
      <c r="DT4" s="2"/>
      <c r="DU4" s="2"/>
      <c r="DV4" s="2"/>
      <c r="DW4" s="2"/>
      <c r="DX4" s="2"/>
      <c r="DY4" s="2"/>
      <c r="DZ4" s="2">
        <v>89.285354666666649</v>
      </c>
      <c r="EA4" s="2">
        <v>80.035050666666663</v>
      </c>
      <c r="EB4" s="2">
        <v>103.94682666666665</v>
      </c>
      <c r="EC4" s="2">
        <v>112.15127466666665</v>
      </c>
      <c r="ED4" s="2">
        <v>94.91089066666666</v>
      </c>
      <c r="EE4" s="2"/>
      <c r="EF4" s="2"/>
      <c r="EG4" s="2"/>
      <c r="EH4" s="2"/>
      <c r="EI4" s="2"/>
      <c r="EJ4" s="2"/>
      <c r="EK4" s="2"/>
      <c r="EL4" s="2"/>
      <c r="EM4" s="2"/>
      <c r="EN4" s="2"/>
      <c r="EO4" s="2"/>
      <c r="EP4" s="2"/>
      <c r="EQ4" s="2"/>
      <c r="ER4" s="2"/>
      <c r="ES4" s="2"/>
      <c r="ET4" s="2"/>
      <c r="EU4" s="2"/>
      <c r="EV4" s="2"/>
      <c r="EW4" s="2"/>
      <c r="EX4" s="2"/>
    </row>
    <row r="5" spans="1:154" x14ac:dyDescent="0.3">
      <c r="A5" t="s">
        <v>24</v>
      </c>
      <c r="B5" s="2">
        <v>43.646512666666666</v>
      </c>
      <c r="C5" s="2">
        <v>23.377147999999995</v>
      </c>
      <c r="D5" s="2">
        <v>18.876652333333332</v>
      </c>
      <c r="E5" s="2">
        <v>40.038648000000002</v>
      </c>
      <c r="F5" s="2">
        <v>29.730260666666663</v>
      </c>
      <c r="G5" s="2">
        <v>53.838151333333329</v>
      </c>
      <c r="H5" s="2">
        <v>32.03592866666667</v>
      </c>
      <c r="I5" s="2">
        <v>25.862429333333335</v>
      </c>
      <c r="J5" s="2">
        <v>35.155055999999995</v>
      </c>
      <c r="K5" s="2"/>
      <c r="L5" s="2">
        <v>30.226560666666664</v>
      </c>
      <c r="M5" s="2"/>
      <c r="N5" s="2"/>
      <c r="O5" s="2"/>
      <c r="P5" s="2"/>
      <c r="Q5" s="2">
        <v>29.017951999999998</v>
      </c>
      <c r="R5" s="2">
        <v>99.314829333333336</v>
      </c>
      <c r="S5" s="2">
        <v>20.224933999999998</v>
      </c>
      <c r="T5" s="2">
        <v>20.857834666666669</v>
      </c>
      <c r="U5" s="2">
        <v>25.798146666666661</v>
      </c>
      <c r="V5" s="2"/>
      <c r="W5" s="2"/>
      <c r="X5" s="2" t="s">
        <v>24</v>
      </c>
      <c r="Y5" s="2">
        <v>29.811014</v>
      </c>
      <c r="Z5" s="2">
        <v>25.498112333333331</v>
      </c>
      <c r="AA5" s="2">
        <v>33.166263333333333</v>
      </c>
      <c r="AB5" s="2">
        <v>5.6588141833333339</v>
      </c>
      <c r="AC5" s="2">
        <v>19.950760166666669</v>
      </c>
      <c r="AD5" s="2">
        <v>25.285190666666665</v>
      </c>
      <c r="AE5" s="2">
        <v>10.286394266666667</v>
      </c>
      <c r="AF5" s="2">
        <v>31.241550500000006</v>
      </c>
      <c r="AG5" s="2">
        <v>17.966627333333335</v>
      </c>
      <c r="AH5" s="2"/>
      <c r="AI5" s="2">
        <v>32.753294333333329</v>
      </c>
      <c r="AJ5" s="2"/>
      <c r="AK5" s="2"/>
      <c r="AL5" s="2"/>
      <c r="AM5" s="2"/>
      <c r="AN5" s="2">
        <v>18.964883333333336</v>
      </c>
      <c r="AO5" s="2"/>
      <c r="AP5" s="2">
        <v>4.7902423333333344</v>
      </c>
      <c r="AQ5" s="2">
        <v>10.594586000000001</v>
      </c>
      <c r="AR5" s="2">
        <v>3.1007336666666672</v>
      </c>
      <c r="AS5" s="2"/>
      <c r="AT5" s="2" t="s">
        <v>24</v>
      </c>
      <c r="AU5" s="2">
        <v>54.293567999999993</v>
      </c>
      <c r="AV5" s="2">
        <v>16.545311999999996</v>
      </c>
      <c r="AW5" s="2">
        <v>30.709840000000003</v>
      </c>
      <c r="AX5" s="2">
        <v>51.88788266666667</v>
      </c>
      <c r="AY5" s="2">
        <v>44.338447999999993</v>
      </c>
      <c r="AZ5" s="2">
        <v>87.611551999999989</v>
      </c>
      <c r="BA5" s="2">
        <v>29.846954666666662</v>
      </c>
      <c r="BB5" s="2">
        <v>28.949424</v>
      </c>
      <c r="BC5" s="2">
        <v>34.256656</v>
      </c>
      <c r="BD5" s="2"/>
      <c r="BE5" s="2">
        <v>60.086917333333325</v>
      </c>
      <c r="BF5" s="2"/>
      <c r="BG5" s="2"/>
      <c r="BH5" s="2"/>
      <c r="BI5" s="2"/>
      <c r="BJ5" s="2">
        <v>31.068202666666661</v>
      </c>
      <c r="BK5" s="2">
        <v>14.577024</v>
      </c>
      <c r="BL5" s="2">
        <v>6.9186730666666652</v>
      </c>
      <c r="BM5" s="2">
        <v>24.723775999999997</v>
      </c>
      <c r="BN5" s="2">
        <v>4.5342079999999996</v>
      </c>
      <c r="BO5" s="2"/>
      <c r="BP5" s="2" t="s">
        <v>24</v>
      </c>
      <c r="BQ5" s="2">
        <v>7.6475242666666654</v>
      </c>
      <c r="BR5" s="2">
        <v>2.9746266666666661</v>
      </c>
      <c r="BS5" s="2">
        <v>4.6208213333333337</v>
      </c>
      <c r="BT5" s="2">
        <v>5.1873807999999997</v>
      </c>
      <c r="BU5" s="2">
        <v>6.7506431999999998</v>
      </c>
      <c r="BV5" s="2">
        <v>12.295628799999999</v>
      </c>
      <c r="BW5" s="2">
        <v>3.3833333333333333</v>
      </c>
      <c r="BX5" s="2">
        <v>3.1723215999999996</v>
      </c>
      <c r="BY5" s="2">
        <v>5.8520298666666655</v>
      </c>
      <c r="BZ5" s="2"/>
      <c r="CA5" s="2">
        <v>4.4650256000000006</v>
      </c>
      <c r="CB5" s="2"/>
      <c r="CC5" s="2"/>
      <c r="CD5" s="2"/>
      <c r="CE5" s="2"/>
      <c r="CF5" s="2">
        <v>15.793941333333333</v>
      </c>
      <c r="CG5" s="2">
        <v>23.861973333333331</v>
      </c>
      <c r="CH5" s="2">
        <v>1.393608533333333</v>
      </c>
      <c r="CI5" s="2">
        <v>19.358080000000001</v>
      </c>
      <c r="CJ5" s="2">
        <v>7.6999253333333328</v>
      </c>
      <c r="CK5" s="2"/>
      <c r="CL5" s="2" t="s">
        <v>24</v>
      </c>
      <c r="CM5" s="2">
        <v>368.7476053333333</v>
      </c>
      <c r="CN5" s="2">
        <v>319.35202133333325</v>
      </c>
      <c r="CO5" s="2">
        <v>628.63091199999985</v>
      </c>
      <c r="CP5" s="2">
        <v>635.32612266666661</v>
      </c>
      <c r="CQ5" s="2">
        <v>655.65427199999999</v>
      </c>
      <c r="CR5" s="2">
        <v>343.93288533333333</v>
      </c>
      <c r="CS5" s="2">
        <v>545.59470933333318</v>
      </c>
      <c r="CT5" s="2">
        <v>672.41395199999999</v>
      </c>
      <c r="CU5" s="2">
        <v>411.62120533333325</v>
      </c>
      <c r="CV5" s="2"/>
      <c r="CW5" s="2">
        <v>681.00599466666654</v>
      </c>
      <c r="CX5" s="2"/>
      <c r="CY5" s="2"/>
      <c r="CZ5" s="2"/>
      <c r="DA5" s="2"/>
      <c r="DB5" s="2">
        <v>225.41336533333333</v>
      </c>
      <c r="DC5" s="2"/>
      <c r="DD5" s="2">
        <v>724.65478399999995</v>
      </c>
      <c r="DE5" s="2">
        <v>160.78682666666666</v>
      </c>
      <c r="DF5" s="2">
        <v>203.16023466666664</v>
      </c>
      <c r="DG5" s="2"/>
      <c r="DH5" s="2"/>
      <c r="DI5" s="2"/>
      <c r="DJ5" s="2" t="s">
        <v>24</v>
      </c>
      <c r="DK5" s="2">
        <v>98.111253333333337</v>
      </c>
      <c r="DL5" s="2"/>
      <c r="DM5" s="2">
        <v>197.7100906666667</v>
      </c>
      <c r="DN5" s="2">
        <v>139.82856533333333</v>
      </c>
      <c r="DO5" s="2">
        <v>171.7953813333333</v>
      </c>
      <c r="DP5" s="2">
        <v>78.532309333333316</v>
      </c>
      <c r="DQ5" s="2">
        <v>156.81127466666666</v>
      </c>
      <c r="DR5" s="2">
        <v>138.34098133333333</v>
      </c>
      <c r="DS5" s="2">
        <v>109.36665599999999</v>
      </c>
      <c r="DT5" s="2"/>
      <c r="DU5" s="2"/>
      <c r="DV5" s="2"/>
      <c r="DW5" s="2"/>
      <c r="DX5" s="2"/>
      <c r="DY5" s="2"/>
      <c r="DZ5" s="2">
        <v>131.22353066666665</v>
      </c>
      <c r="EA5" s="2"/>
      <c r="EB5" s="2">
        <v>162.41515733333333</v>
      </c>
      <c r="EC5" s="2">
        <v>72.837482666666659</v>
      </c>
      <c r="ED5" s="2">
        <v>134.02547200000001</v>
      </c>
      <c r="EE5" s="2"/>
      <c r="EF5" s="2"/>
      <c r="EG5" s="2"/>
      <c r="EH5" s="2"/>
      <c r="EI5" s="2"/>
      <c r="EJ5" s="2"/>
      <c r="EK5" s="2"/>
      <c r="EL5" s="2"/>
      <c r="EM5" s="2"/>
      <c r="EN5" s="2"/>
      <c r="EO5" s="2"/>
      <c r="EP5" s="2"/>
      <c r="EQ5" s="2"/>
      <c r="ER5" s="2"/>
      <c r="ES5" s="2"/>
      <c r="ET5" s="2"/>
      <c r="EU5" s="2"/>
      <c r="EV5" s="2"/>
      <c r="EW5" s="2"/>
      <c r="EX5" s="2"/>
    </row>
    <row r="6" spans="1:154" x14ac:dyDescent="0.3">
      <c r="A6" t="s">
        <v>25</v>
      </c>
      <c r="B6" s="2">
        <v>48.631727999999995</v>
      </c>
      <c r="C6" s="2">
        <v>12.874494666666667</v>
      </c>
      <c r="D6" s="2">
        <v>27.308080333333333</v>
      </c>
      <c r="E6" s="2">
        <v>37.009799999999998</v>
      </c>
      <c r="F6" s="2">
        <v>43.112872000000003</v>
      </c>
      <c r="G6" s="2">
        <v>80.55043533333334</v>
      </c>
      <c r="H6" s="2">
        <v>36.974113666666668</v>
      </c>
      <c r="I6" s="2">
        <v>13.001641999999999</v>
      </c>
      <c r="J6" s="2">
        <v>32.264226666666666</v>
      </c>
      <c r="K6" s="2"/>
      <c r="L6" s="2">
        <v>28.144936666666666</v>
      </c>
      <c r="M6" s="2">
        <v>17.496229333333332</v>
      </c>
      <c r="N6" s="2"/>
      <c r="O6" s="2"/>
      <c r="P6" s="2"/>
      <c r="Q6" s="2">
        <v>25.070239999999998</v>
      </c>
      <c r="R6" s="2">
        <v>53.382973333333339</v>
      </c>
      <c r="S6" s="2"/>
      <c r="T6" s="2">
        <v>22.497042666666665</v>
      </c>
      <c r="U6" s="2">
        <v>14.472108000000002</v>
      </c>
      <c r="V6" s="2"/>
      <c r="W6" s="2"/>
      <c r="X6" s="2" t="s">
        <v>25</v>
      </c>
      <c r="Y6" s="2">
        <v>34.162043500000003</v>
      </c>
      <c r="Z6" s="2">
        <v>27.84025066666667</v>
      </c>
      <c r="AA6" s="2">
        <v>29.756545666666664</v>
      </c>
      <c r="AB6" s="2">
        <v>8.0901320333333349</v>
      </c>
      <c r="AC6" s="2">
        <v>22.015605166666667</v>
      </c>
      <c r="AD6" s="2">
        <v>28.251239000000005</v>
      </c>
      <c r="AE6" s="2">
        <v>9.2924957333333325</v>
      </c>
      <c r="AF6" s="2">
        <v>28.543387333333328</v>
      </c>
      <c r="AG6" s="2">
        <v>28.592161249999997</v>
      </c>
      <c r="AH6" s="2"/>
      <c r="AI6" s="2">
        <v>22.036897333333336</v>
      </c>
      <c r="AJ6" s="2"/>
      <c r="AK6" s="2"/>
      <c r="AL6" s="2"/>
      <c r="AM6" s="2"/>
      <c r="AN6" s="2">
        <v>10.525262666666666</v>
      </c>
      <c r="AO6" s="2">
        <v>2.896725</v>
      </c>
      <c r="AP6" s="2"/>
      <c r="AQ6" s="2">
        <v>23.380779666666669</v>
      </c>
      <c r="AR6" s="2">
        <v>22.492450666666663</v>
      </c>
      <c r="AS6" s="2"/>
      <c r="AT6" s="2" t="s">
        <v>25</v>
      </c>
      <c r="AU6" s="2">
        <v>44.531162666666667</v>
      </c>
      <c r="AV6" s="2">
        <v>26.688815999999992</v>
      </c>
      <c r="AW6" s="2">
        <v>53.865914666666676</v>
      </c>
      <c r="AX6" s="2">
        <v>79.611727999999999</v>
      </c>
      <c r="AY6" s="2">
        <v>61.749893333333318</v>
      </c>
      <c r="AZ6" s="2">
        <v>140.28545066666666</v>
      </c>
      <c r="BA6" s="2">
        <v>23.706069333333332</v>
      </c>
      <c r="BB6" s="2">
        <v>32.186597333333324</v>
      </c>
      <c r="BC6" s="2">
        <v>54.200458666666655</v>
      </c>
      <c r="BD6" s="2"/>
      <c r="BE6" s="2">
        <v>37.961541333333336</v>
      </c>
      <c r="BF6" s="2">
        <v>22.989993599999998</v>
      </c>
      <c r="BG6" s="2"/>
      <c r="BH6" s="2"/>
      <c r="BI6" s="2"/>
      <c r="BJ6" s="2">
        <v>29.483178666666657</v>
      </c>
      <c r="BK6" s="2">
        <v>10.090453333333334</v>
      </c>
      <c r="BL6" s="2"/>
      <c r="BM6" s="2">
        <v>8.2369280000000007</v>
      </c>
      <c r="BN6" s="2">
        <v>33.33314133333333</v>
      </c>
      <c r="BO6" s="2"/>
      <c r="BP6" s="2" t="s">
        <v>25</v>
      </c>
      <c r="BQ6" s="2">
        <v>7.6826026666666651</v>
      </c>
      <c r="BR6" s="2">
        <v>5.1785029333333314</v>
      </c>
      <c r="BS6" s="2">
        <v>4.1895952000000003</v>
      </c>
      <c r="BT6" s="2">
        <v>6.6604570666666669</v>
      </c>
      <c r="BU6" s="2">
        <v>8.0273237333333327</v>
      </c>
      <c r="BV6" s="2">
        <v>12.969047466666666</v>
      </c>
      <c r="BW6" s="2">
        <v>0.76306346666666669</v>
      </c>
      <c r="BX6" s="2">
        <v>3.324111466666666</v>
      </c>
      <c r="BY6" s="2">
        <v>6.8594512000000005</v>
      </c>
      <c r="BZ6" s="2"/>
      <c r="CA6" s="2">
        <v>5.5489914666666653</v>
      </c>
      <c r="CB6" s="2">
        <v>5.2053530666666665</v>
      </c>
      <c r="CC6" s="2"/>
      <c r="CD6" s="2"/>
      <c r="CE6" s="2"/>
      <c r="CF6" s="2">
        <v>7.4671519999999987</v>
      </c>
      <c r="CG6" s="2">
        <v>24.884010666666665</v>
      </c>
      <c r="CH6" s="2"/>
      <c r="CI6" s="2">
        <v>20.618304000000002</v>
      </c>
      <c r="CJ6" s="2">
        <v>6.1062399999999988</v>
      </c>
      <c r="CK6" s="2"/>
      <c r="CL6" s="2" t="s">
        <v>25</v>
      </c>
      <c r="CM6" s="2">
        <v>402.64373333333322</v>
      </c>
      <c r="CN6" s="2">
        <v>235.0339413333333</v>
      </c>
      <c r="CO6" s="2">
        <v>505.53604266666673</v>
      </c>
      <c r="CP6" s="2">
        <v>656.33851733333336</v>
      </c>
      <c r="CQ6" s="2">
        <v>665.62346666666667</v>
      </c>
      <c r="CR6" s="2">
        <v>293.60187733333333</v>
      </c>
      <c r="CS6" s="2">
        <v>693.0798933333333</v>
      </c>
      <c r="CT6" s="2">
        <v>753.302144</v>
      </c>
      <c r="CU6" s="2">
        <v>437.68315733333327</v>
      </c>
      <c r="CV6" s="2"/>
      <c r="CW6" s="2">
        <v>737.35662933333322</v>
      </c>
      <c r="CX6" s="2"/>
      <c r="CY6" s="2"/>
      <c r="CZ6" s="2"/>
      <c r="DA6" s="2"/>
      <c r="DB6" s="2">
        <v>403.45573333333334</v>
      </c>
      <c r="DC6" s="2">
        <v>26.692063999999998</v>
      </c>
      <c r="DD6" s="2"/>
      <c r="DE6" s="2">
        <v>136.30340266666664</v>
      </c>
      <c r="DF6" s="2">
        <v>324.10276266666665</v>
      </c>
      <c r="DG6" s="2"/>
      <c r="DH6" s="2"/>
      <c r="DI6" s="2"/>
      <c r="DJ6" s="2" t="s">
        <v>25</v>
      </c>
      <c r="DK6" s="2">
        <v>93.609525333333323</v>
      </c>
      <c r="DL6" s="2"/>
      <c r="DM6" s="2">
        <v>124.145056</v>
      </c>
      <c r="DN6" s="2">
        <v>111.78966400000002</v>
      </c>
      <c r="DO6" s="2">
        <v>121.58130133333331</v>
      </c>
      <c r="DP6" s="2">
        <v>79.000021333333322</v>
      </c>
      <c r="DQ6" s="2">
        <v>153.52862933333333</v>
      </c>
      <c r="DR6" s="2">
        <v>165.09584000000001</v>
      </c>
      <c r="DS6" s="2">
        <v>123.90253866666664</v>
      </c>
      <c r="DT6" s="2"/>
      <c r="DU6" s="2"/>
      <c r="DV6" s="2"/>
      <c r="DW6" s="2"/>
      <c r="DX6" s="2"/>
      <c r="DY6" s="2"/>
      <c r="DZ6" s="2">
        <v>219.83763199999999</v>
      </c>
      <c r="EA6" s="2">
        <v>30.505215999999997</v>
      </c>
      <c r="EB6" s="2"/>
      <c r="EC6" s="2">
        <v>145.82220799999999</v>
      </c>
      <c r="ED6" s="2">
        <v>189.63556266666666</v>
      </c>
      <c r="EE6" s="2"/>
      <c r="EF6" s="2"/>
      <c r="EG6" s="2"/>
      <c r="EH6" s="2"/>
      <c r="EI6" s="2"/>
      <c r="EJ6" s="2"/>
      <c r="EK6" s="2"/>
      <c r="EL6" s="2"/>
      <c r="EM6" s="2"/>
      <c r="EN6" s="2"/>
      <c r="EO6" s="2"/>
      <c r="EP6" s="2"/>
      <c r="EQ6" s="2"/>
      <c r="ER6" s="2"/>
      <c r="ES6" s="2"/>
      <c r="ET6" s="2"/>
      <c r="EU6" s="2"/>
      <c r="EV6" s="2"/>
      <c r="EW6" s="2"/>
      <c r="EX6" s="2"/>
    </row>
    <row r="7" spans="1:154" x14ac:dyDescent="0.3">
      <c r="A7" t="s">
        <v>26</v>
      </c>
      <c r="B7" s="2">
        <v>68.60851199999999</v>
      </c>
      <c r="C7" s="2">
        <v>26.058822333333335</v>
      </c>
      <c r="D7" s="2">
        <v>35.592036333333333</v>
      </c>
      <c r="E7" s="2">
        <v>30.404992333333333</v>
      </c>
      <c r="F7" s="2">
        <v>32.472200000000001</v>
      </c>
      <c r="G7" s="2">
        <v>82.631586666666678</v>
      </c>
      <c r="H7" s="2">
        <v>50.150169666666663</v>
      </c>
      <c r="I7" s="2">
        <v>35.708548666666665</v>
      </c>
      <c r="J7" s="2">
        <v>39.847217999999998</v>
      </c>
      <c r="K7" s="2"/>
      <c r="L7" s="2">
        <v>29.188584666666667</v>
      </c>
      <c r="M7" s="2">
        <v>26.042988000000001</v>
      </c>
      <c r="N7" s="2"/>
      <c r="O7" s="2"/>
      <c r="P7" s="2"/>
      <c r="Q7" s="2">
        <v>32.928795999999991</v>
      </c>
      <c r="R7" s="2">
        <v>16.043251999999999</v>
      </c>
      <c r="S7" s="2">
        <v>20.180030666666664</v>
      </c>
      <c r="T7" s="2">
        <v>39.271037333333332</v>
      </c>
      <c r="U7" s="2">
        <v>89.135480000000001</v>
      </c>
      <c r="V7" s="2"/>
      <c r="W7" s="2"/>
      <c r="X7" s="2" t="s">
        <v>26</v>
      </c>
      <c r="Y7" s="2">
        <v>50.827372833333342</v>
      </c>
      <c r="Z7" s="2">
        <v>62.786143000000003</v>
      </c>
      <c r="AA7" s="2">
        <v>39.910928499999997</v>
      </c>
      <c r="AB7" s="2">
        <v>9.2648159166666666</v>
      </c>
      <c r="AC7" s="2">
        <v>21.798227000000001</v>
      </c>
      <c r="AD7" s="2">
        <v>37.199395833333334</v>
      </c>
      <c r="AE7" s="2">
        <v>15.171906666666668</v>
      </c>
      <c r="AF7" s="2">
        <v>40.843327333333335</v>
      </c>
      <c r="AG7" s="2">
        <v>43.699943833333336</v>
      </c>
      <c r="AH7" s="2"/>
      <c r="AI7" s="2">
        <v>56.108325333333333</v>
      </c>
      <c r="AJ7" s="2"/>
      <c r="AK7" s="2"/>
      <c r="AL7" s="2"/>
      <c r="AM7" s="2"/>
      <c r="AN7" s="2">
        <v>19.717536666666668</v>
      </c>
      <c r="AO7" s="2">
        <v>20.813835666666666</v>
      </c>
      <c r="AP7" s="2">
        <v>10.348983333333333</v>
      </c>
      <c r="AQ7" s="2">
        <v>18.757903666666671</v>
      </c>
      <c r="AR7" s="2">
        <v>7.5512916666666685</v>
      </c>
      <c r="AS7" s="2"/>
      <c r="AT7" s="2" t="s">
        <v>26</v>
      </c>
      <c r="AU7" s="2">
        <v>54.463546666666659</v>
      </c>
      <c r="AV7" s="2">
        <v>43.528613333333325</v>
      </c>
      <c r="AW7" s="2">
        <v>52.823306666666653</v>
      </c>
      <c r="AX7" s="2">
        <v>62.499098666666669</v>
      </c>
      <c r="AY7" s="2">
        <v>59.949418666666666</v>
      </c>
      <c r="AZ7" s="2">
        <v>134.94790399999997</v>
      </c>
      <c r="BA7" s="2">
        <v>26.607615999999993</v>
      </c>
      <c r="BB7" s="2">
        <v>39.794495999999995</v>
      </c>
      <c r="BC7" s="2">
        <v>144.18413333333331</v>
      </c>
      <c r="BD7" s="2"/>
      <c r="BE7" s="2">
        <v>48.297759999999997</v>
      </c>
      <c r="BF7" s="2">
        <v>32.706060800000003</v>
      </c>
      <c r="BG7" s="2"/>
      <c r="BH7" s="2"/>
      <c r="BI7" s="2"/>
      <c r="BJ7" s="2">
        <v>40.392128</v>
      </c>
      <c r="BK7" s="2">
        <v>5.8463999999999992</v>
      </c>
      <c r="BL7" s="2">
        <v>12.209231999999997</v>
      </c>
      <c r="BM7" s="2">
        <v>84.473983999999973</v>
      </c>
      <c r="BN7" s="2">
        <v>15.919530666666663</v>
      </c>
      <c r="BO7" s="2"/>
      <c r="BP7" s="2" t="s">
        <v>26</v>
      </c>
      <c r="BQ7" s="2">
        <v>7.3670053333333332</v>
      </c>
      <c r="BR7" s="2">
        <v>5.8874330666666665</v>
      </c>
      <c r="BS7" s="2">
        <v>4.2980783999999996</v>
      </c>
      <c r="BT7" s="2">
        <v>4.9241845333333334</v>
      </c>
      <c r="BU7" s="2">
        <v>6.3773397333333328</v>
      </c>
      <c r="BV7" s="2">
        <v>12.361887999999999</v>
      </c>
      <c r="BW7" s="2">
        <v>4.5077909333333324</v>
      </c>
      <c r="BX7" s="2">
        <v>5.1648613333333335</v>
      </c>
      <c r="BY7" s="2">
        <v>9.4774474666666624</v>
      </c>
      <c r="BZ7" s="2"/>
      <c r="CA7" s="2">
        <v>5.0782479999999994</v>
      </c>
      <c r="CB7" s="2">
        <v>3.4353013333333333</v>
      </c>
      <c r="CC7" s="2"/>
      <c r="CD7" s="2"/>
      <c r="CE7" s="2"/>
      <c r="CF7" s="2">
        <v>10.796351999999999</v>
      </c>
      <c r="CG7" s="2">
        <v>14.706943999999998</v>
      </c>
      <c r="CH7" s="2">
        <v>4.6353290666666656</v>
      </c>
      <c r="CI7" s="2">
        <v>9.2632960000000004</v>
      </c>
      <c r="CJ7" s="2">
        <v>21.34152533333333</v>
      </c>
      <c r="CK7" s="2"/>
      <c r="CL7" s="2" t="s">
        <v>26</v>
      </c>
      <c r="CM7" s="2">
        <v>329.88853333333327</v>
      </c>
      <c r="CN7" s="2">
        <v>452.34679466666665</v>
      </c>
      <c r="CO7" s="2">
        <v>788.25928533333331</v>
      </c>
      <c r="CP7" s="2">
        <v>646.87167999999997</v>
      </c>
      <c r="CQ7" s="2">
        <v>681.53433599999994</v>
      </c>
      <c r="CR7" s="2">
        <v>460.57506133333328</v>
      </c>
      <c r="CS7" s="2">
        <v>794.60804266666651</v>
      </c>
      <c r="CT7" s="2">
        <v>748.32187733333342</v>
      </c>
      <c r="CU7" s="2">
        <v>561.55754666666655</v>
      </c>
      <c r="CV7" s="2"/>
      <c r="CW7" s="2">
        <v>635.11825066666665</v>
      </c>
      <c r="CX7" s="2"/>
      <c r="CY7" s="2"/>
      <c r="CZ7" s="2"/>
      <c r="DA7" s="2"/>
      <c r="DB7" s="2">
        <v>382.28093866666666</v>
      </c>
      <c r="DC7" s="2">
        <v>194.50539733333332</v>
      </c>
      <c r="DD7" s="2">
        <v>403.73939200000001</v>
      </c>
      <c r="DE7" s="2">
        <v>192.69517866666666</v>
      </c>
      <c r="DF7" s="2">
        <v>276.52822399999997</v>
      </c>
      <c r="DG7" s="2"/>
      <c r="DH7" s="2"/>
      <c r="DI7" s="2"/>
      <c r="DJ7" s="2" t="s">
        <v>26</v>
      </c>
      <c r="DK7" s="2">
        <v>95.777023999999983</v>
      </c>
      <c r="DL7" s="2"/>
      <c r="DM7" s="2">
        <v>99.559861333333316</v>
      </c>
      <c r="DN7" s="2">
        <v>138.55101866666666</v>
      </c>
      <c r="DO7" s="2">
        <v>133.19181866666662</v>
      </c>
      <c r="DP7" s="2">
        <v>88.824138666666656</v>
      </c>
      <c r="DQ7" s="2">
        <v>188.10034133333332</v>
      </c>
      <c r="DR7" s="2">
        <v>136.89886933333332</v>
      </c>
      <c r="DS7" s="2">
        <v>109.27571199999997</v>
      </c>
      <c r="DT7" s="2"/>
      <c r="DU7" s="2"/>
      <c r="DV7" s="2"/>
      <c r="DW7" s="2"/>
      <c r="DX7" s="2"/>
      <c r="DY7" s="2"/>
      <c r="DZ7" s="2">
        <v>161.98858666666666</v>
      </c>
      <c r="EA7" s="2">
        <v>132.12430933333331</v>
      </c>
      <c r="EB7" s="2">
        <v>138.12444799999997</v>
      </c>
      <c r="EC7" s="2">
        <v>185.30056533333334</v>
      </c>
      <c r="ED7" s="2">
        <v>173.29162666666664</v>
      </c>
      <c r="EE7" s="2"/>
      <c r="EF7" s="2"/>
      <c r="EG7" s="2"/>
      <c r="EH7" s="2"/>
      <c r="EI7" s="2"/>
      <c r="EJ7" s="2"/>
      <c r="EK7" s="2"/>
      <c r="EL7" s="2"/>
      <c r="EM7" s="2"/>
      <c r="EN7" s="2"/>
      <c r="EO7" s="2"/>
      <c r="EP7" s="2"/>
      <c r="EQ7" s="2"/>
      <c r="ER7" s="2"/>
      <c r="ES7" s="2"/>
      <c r="ET7" s="2"/>
      <c r="EU7" s="2"/>
      <c r="EV7" s="2"/>
      <c r="EW7" s="2"/>
      <c r="EX7" s="2"/>
    </row>
    <row r="8" spans="1:154" x14ac:dyDescent="0.3">
      <c r="A8" t="s">
        <v>27</v>
      </c>
      <c r="B8" s="2">
        <v>34.52499133333334</v>
      </c>
      <c r="C8" s="2">
        <v>18.954642333333332</v>
      </c>
      <c r="D8" s="2">
        <v>16.713966000000003</v>
      </c>
      <c r="E8" s="2">
        <v>13.101138333333333</v>
      </c>
      <c r="F8" s="2">
        <v>28.852991333333328</v>
      </c>
      <c r="G8" s="2">
        <v>56.082845333333339</v>
      </c>
      <c r="H8" s="2">
        <v>25.980832333333336</v>
      </c>
      <c r="I8" s="2">
        <v>9.4556966666666664</v>
      </c>
      <c r="J8" s="2">
        <v>22.335863333333332</v>
      </c>
      <c r="K8" s="2"/>
      <c r="L8" s="2">
        <v>10.036603999999999</v>
      </c>
      <c r="M8" s="2">
        <v>27.941217333333334</v>
      </c>
      <c r="N8" s="2"/>
      <c r="O8" s="2"/>
      <c r="P8" s="2"/>
      <c r="Q8" s="2">
        <v>26.009901333333335</v>
      </c>
      <c r="R8" s="2">
        <v>33.028056000000007</v>
      </c>
      <c r="S8" s="2">
        <v>20.182393999999995</v>
      </c>
      <c r="T8" s="2">
        <v>47.520015999999998</v>
      </c>
      <c r="U8" s="2">
        <v>32.500559999999993</v>
      </c>
      <c r="V8" s="2"/>
      <c r="W8" s="2"/>
      <c r="X8" s="2" t="s">
        <v>27</v>
      </c>
      <c r="Y8" s="2">
        <v>30.6919155</v>
      </c>
      <c r="Z8" s="2">
        <v>23.289669</v>
      </c>
      <c r="AA8" s="2">
        <v>23.358001999999999</v>
      </c>
      <c r="AB8" s="2">
        <v>5.7482907999999995</v>
      </c>
      <c r="AC8" s="2">
        <v>21.509049666666662</v>
      </c>
      <c r="AD8" s="2">
        <v>23.689268500000001</v>
      </c>
      <c r="AE8" s="2">
        <v>6.9493670666666674</v>
      </c>
      <c r="AF8" s="2">
        <v>23.565476833333335</v>
      </c>
      <c r="AG8" s="2">
        <v>30.944945666666666</v>
      </c>
      <c r="AH8" s="2"/>
      <c r="AI8" s="2">
        <v>28.687480833333332</v>
      </c>
      <c r="AJ8" s="2"/>
      <c r="AK8" s="2"/>
      <c r="AL8" s="2"/>
      <c r="AM8" s="2"/>
      <c r="AN8" s="2">
        <v>6.1549216666666675</v>
      </c>
      <c r="AO8" s="2">
        <v>4.6743733333333335</v>
      </c>
      <c r="AP8" s="2">
        <v>5.9291256666666667</v>
      </c>
      <c r="AQ8" s="2">
        <v>15.540310666666667</v>
      </c>
      <c r="AR8" s="2">
        <v>12.138515666666667</v>
      </c>
      <c r="AS8" s="2"/>
      <c r="AT8" s="2" t="s">
        <v>27</v>
      </c>
      <c r="AU8" s="2">
        <v>36.209786666666666</v>
      </c>
      <c r="AV8" s="2">
        <v>17.004362666666662</v>
      </c>
      <c r="AW8" s="2">
        <v>21.293887999999995</v>
      </c>
      <c r="AX8" s="2">
        <v>34.992869333333338</v>
      </c>
      <c r="AY8" s="2">
        <v>48.938698666666667</v>
      </c>
      <c r="AZ8" s="2">
        <v>78.066762666666676</v>
      </c>
      <c r="BA8" s="2">
        <v>36.031146666666665</v>
      </c>
      <c r="BB8" s="2">
        <v>23.322805333333331</v>
      </c>
      <c r="BC8" s="2">
        <v>36.857221333333328</v>
      </c>
      <c r="BD8" s="2"/>
      <c r="BE8" s="2">
        <v>34.881354666666667</v>
      </c>
      <c r="BF8" s="2">
        <v>32.675746133333334</v>
      </c>
      <c r="BG8" s="2"/>
      <c r="BH8" s="2"/>
      <c r="BI8" s="2"/>
      <c r="BJ8" s="2">
        <v>17.487231999999999</v>
      </c>
      <c r="BK8" s="2">
        <v>13.732543999999999</v>
      </c>
      <c r="BL8" s="2">
        <v>6.6040501333333301</v>
      </c>
      <c r="BM8" s="2">
        <v>65.141887999999994</v>
      </c>
      <c r="BN8" s="2">
        <v>18.474623999999999</v>
      </c>
      <c r="BO8" s="2"/>
      <c r="BP8" s="2" t="s">
        <v>27</v>
      </c>
      <c r="BQ8" s="2">
        <v>8.3724778666666655</v>
      </c>
      <c r="BR8" s="2">
        <v>3.7306527999999997</v>
      </c>
      <c r="BS8" s="2">
        <v>3.5980261333333328</v>
      </c>
      <c r="BT8" s="2">
        <v>3.0708757333333327</v>
      </c>
      <c r="BU8" s="2">
        <v>6.2939743999999989</v>
      </c>
      <c r="BV8" s="2">
        <v>9.4858922666666654</v>
      </c>
      <c r="BW8" s="2">
        <v>2.6172383999999997</v>
      </c>
      <c r="BX8" s="2">
        <v>2.8610549333333331</v>
      </c>
      <c r="BY8" s="2">
        <v>5.3581173333333325</v>
      </c>
      <c r="BZ8" s="2"/>
      <c r="CA8" s="2">
        <v>4.7617845333333335</v>
      </c>
      <c r="CB8" s="2">
        <v>3.4652911999999993</v>
      </c>
      <c r="CC8" s="2"/>
      <c r="CD8" s="2"/>
      <c r="CE8" s="2"/>
      <c r="CF8" s="2">
        <v>18.890368000000002</v>
      </c>
      <c r="CG8" s="2">
        <v>29.881599999999999</v>
      </c>
      <c r="CH8" s="2">
        <v>2.1131488000000003</v>
      </c>
      <c r="CI8" s="2">
        <v>11.367999999999999</v>
      </c>
      <c r="CJ8" s="2">
        <v>6.9896959999999995</v>
      </c>
      <c r="CK8" s="2"/>
      <c r="CL8" s="2" t="s">
        <v>27</v>
      </c>
      <c r="CM8" s="2">
        <v>295.4250879999999</v>
      </c>
      <c r="CN8" s="2">
        <v>530.26414933333319</v>
      </c>
      <c r="CO8" s="2">
        <v>794.61670399999991</v>
      </c>
      <c r="CP8" s="2">
        <v>495.31566933333335</v>
      </c>
      <c r="CQ8" s="2">
        <v>1017.3775359999997</v>
      </c>
      <c r="CR8" s="2">
        <v>401.45280000000002</v>
      </c>
      <c r="CS8" s="2">
        <v>734.39445333333333</v>
      </c>
      <c r="CT8" s="2">
        <v>819.03300266666656</v>
      </c>
      <c r="CU8" s="2">
        <v>634.52061866666656</v>
      </c>
      <c r="CV8" s="2"/>
      <c r="CW8" s="2">
        <v>622.49002666666661</v>
      </c>
      <c r="CX8" s="2"/>
      <c r="CY8" s="2"/>
      <c r="CZ8" s="2"/>
      <c r="DA8" s="2"/>
      <c r="DB8" s="2">
        <v>183.04645333333332</v>
      </c>
      <c r="DC8" s="2">
        <v>49.107594666666664</v>
      </c>
      <c r="DD8" s="2">
        <v>675.09463466666659</v>
      </c>
      <c r="DE8" s="2">
        <v>247.20094933333331</v>
      </c>
      <c r="DF8" s="2">
        <v>209.93123200000005</v>
      </c>
      <c r="DG8" s="2"/>
      <c r="DH8" s="2"/>
      <c r="DI8" s="2"/>
      <c r="DJ8" s="2" t="s">
        <v>27</v>
      </c>
      <c r="DK8" s="2">
        <v>68.955039999999997</v>
      </c>
      <c r="DL8" s="2"/>
      <c r="DM8" s="2">
        <v>119.33585066666667</v>
      </c>
      <c r="DN8" s="2">
        <v>105.209216</v>
      </c>
      <c r="DO8" s="2">
        <v>180.75769600000001</v>
      </c>
      <c r="DP8" s="2">
        <v>80.686815999999993</v>
      </c>
      <c r="DQ8" s="2">
        <v>151.59931733333332</v>
      </c>
      <c r="DR8" s="2">
        <v>151.09262933333335</v>
      </c>
      <c r="DS8" s="2">
        <v>106.10133333333332</v>
      </c>
      <c r="DT8" s="2"/>
      <c r="DU8" s="2"/>
      <c r="DV8" s="2"/>
      <c r="DW8" s="2"/>
      <c r="DX8" s="2"/>
      <c r="DY8" s="2"/>
      <c r="DZ8" s="2">
        <v>131.15424000000002</v>
      </c>
      <c r="EA8" s="2">
        <v>106.13597866666665</v>
      </c>
      <c r="EB8" s="2">
        <v>123.36986666666667</v>
      </c>
      <c r="EC8" s="2">
        <v>130.95069866666668</v>
      </c>
      <c r="ED8" s="2">
        <v>99.696277333333313</v>
      </c>
      <c r="EE8" s="2"/>
      <c r="EF8" s="2"/>
      <c r="EG8" s="2"/>
      <c r="EH8" s="2"/>
      <c r="EI8" s="2"/>
      <c r="EJ8" s="2"/>
      <c r="EK8" s="2"/>
      <c r="EL8" s="2"/>
      <c r="EM8" s="2"/>
      <c r="EN8" s="2"/>
      <c r="EO8" s="2"/>
      <c r="EP8" s="2"/>
      <c r="EQ8" s="2"/>
      <c r="ER8" s="2"/>
      <c r="ES8" s="2"/>
      <c r="ET8" s="2"/>
      <c r="EU8" s="2"/>
      <c r="EV8" s="2"/>
      <c r="EW8" s="2"/>
      <c r="EX8" s="2"/>
    </row>
    <row r="9" spans="1:154" x14ac:dyDescent="0.3">
      <c r="A9" t="s">
        <v>28</v>
      </c>
      <c r="B9" s="2">
        <v>55.386134666666671</v>
      </c>
      <c r="C9" s="2"/>
      <c r="D9" s="2">
        <v>17.769667000000002</v>
      </c>
      <c r="E9" s="2">
        <v>22.832636000000001</v>
      </c>
      <c r="F9" s="2">
        <v>33.321582000000006</v>
      </c>
      <c r="G9" s="2">
        <v>58.754357333333338</v>
      </c>
      <c r="H9" s="2">
        <v>22.855560333333333</v>
      </c>
      <c r="I9" s="2">
        <v>12.472728</v>
      </c>
      <c r="J9" s="2">
        <v>20.542093333333334</v>
      </c>
      <c r="K9" s="2"/>
      <c r="L9" s="2">
        <v>10.437898000000001</v>
      </c>
      <c r="M9" s="2">
        <v>17.838440000000002</v>
      </c>
      <c r="N9" s="2"/>
      <c r="O9" s="2"/>
      <c r="P9" s="2"/>
      <c r="Q9" s="2">
        <v>40.356279999999998</v>
      </c>
      <c r="R9" s="2">
        <v>8.4380453333333332</v>
      </c>
      <c r="S9" s="2">
        <v>17.023090000000003</v>
      </c>
      <c r="T9" s="2">
        <v>42.463428</v>
      </c>
      <c r="U9" s="2">
        <v>25.841629999999999</v>
      </c>
      <c r="V9" s="2"/>
      <c r="W9" s="2"/>
      <c r="X9" s="2" t="s">
        <v>28</v>
      </c>
      <c r="Y9" s="2">
        <v>42.359527666666665</v>
      </c>
      <c r="Z9" s="2"/>
      <c r="AA9" s="2">
        <v>20.626662666666668</v>
      </c>
      <c r="AB9" s="2">
        <v>5.2473306833333346</v>
      </c>
      <c r="AC9" s="2">
        <v>17.607136333333337</v>
      </c>
      <c r="AD9" s="2">
        <v>29.945699333333341</v>
      </c>
      <c r="AE9" s="2">
        <v>10.433755866666667</v>
      </c>
      <c r="AF9" s="2">
        <v>28.710258499999998</v>
      </c>
      <c r="AG9" s="2">
        <v>22.626640833333333</v>
      </c>
      <c r="AH9" s="2"/>
      <c r="AI9" s="2">
        <v>27.644164666666672</v>
      </c>
      <c r="AJ9" s="2"/>
      <c r="AK9" s="2"/>
      <c r="AL9" s="2"/>
      <c r="AM9" s="2"/>
      <c r="AN9" s="2">
        <v>11.450234000000002</v>
      </c>
      <c r="AO9" s="2">
        <v>6.5114416666666672</v>
      </c>
      <c r="AP9" s="2">
        <v>3.5929293333333341</v>
      </c>
      <c r="AQ9" s="2">
        <v>10.476736333333331</v>
      </c>
      <c r="AR9" s="2">
        <v>18.825246333333336</v>
      </c>
      <c r="AS9" s="2"/>
      <c r="AT9" s="2" t="s">
        <v>28</v>
      </c>
      <c r="AU9" s="2">
        <v>47.319029333333319</v>
      </c>
      <c r="AV9" s="2"/>
      <c r="AW9" s="2">
        <v>44.684901333333322</v>
      </c>
      <c r="AX9" s="2">
        <v>62.308549333333318</v>
      </c>
      <c r="AY9" s="2">
        <v>68.644314666666645</v>
      </c>
      <c r="AZ9" s="2">
        <v>129.29205333333331</v>
      </c>
      <c r="BA9" s="2">
        <v>29.699711999999995</v>
      </c>
      <c r="BB9" s="2">
        <v>28.296575999999995</v>
      </c>
      <c r="BC9" s="2">
        <v>51.854319999999987</v>
      </c>
      <c r="BD9" s="2"/>
      <c r="BE9" s="2">
        <v>37.121391999999993</v>
      </c>
      <c r="BF9" s="2">
        <v>23.153909333333331</v>
      </c>
      <c r="BG9" s="2"/>
      <c r="BH9" s="2"/>
      <c r="BI9" s="2"/>
      <c r="BJ9" s="2">
        <v>18.006912</v>
      </c>
      <c r="BK9" s="2">
        <v>8.1676373333333316</v>
      </c>
      <c r="BL9" s="2">
        <v>8.9164095999999997</v>
      </c>
      <c r="BM9" s="2">
        <v>10.800682666666667</v>
      </c>
      <c r="BN9" s="2">
        <v>15.161</v>
      </c>
      <c r="BO9" s="2"/>
      <c r="BP9" s="2" t="s">
        <v>28</v>
      </c>
      <c r="BQ9" s="2">
        <v>7.6960277333333327</v>
      </c>
      <c r="BR9" s="2"/>
      <c r="BS9" s="2">
        <v>3.5598079999999994</v>
      </c>
      <c r="BT9" s="2">
        <v>5.9143914666666664</v>
      </c>
      <c r="BU9" s="2">
        <v>10.039567999999997</v>
      </c>
      <c r="BV9" s="2">
        <v>12.199271466666669</v>
      </c>
      <c r="BW9" s="2">
        <v>2.0512202666666663</v>
      </c>
      <c r="BX9" s="2">
        <v>3.5294933333333325</v>
      </c>
      <c r="BY9" s="2">
        <v>6.5692965333333326</v>
      </c>
      <c r="BZ9" s="2"/>
      <c r="CA9" s="2">
        <v>4.6799349333333327</v>
      </c>
      <c r="CB9" s="2">
        <v>4.0362895999999999</v>
      </c>
      <c r="CC9" s="2"/>
      <c r="CD9" s="2"/>
      <c r="CE9" s="2"/>
      <c r="CF9" s="2">
        <v>6.9788693333333311</v>
      </c>
      <c r="CG9" s="2">
        <v>38.309077333333342</v>
      </c>
      <c r="CH9" s="2">
        <v>3.0786709333333331</v>
      </c>
      <c r="CI9" s="2">
        <v>11.017215999999998</v>
      </c>
      <c r="CJ9" s="2">
        <v>7.4249280000000004</v>
      </c>
      <c r="CK9" s="2"/>
      <c r="CL9" s="2" t="s">
        <v>28</v>
      </c>
      <c r="CM9" s="2">
        <v>327.16454399999998</v>
      </c>
      <c r="CN9" s="2"/>
      <c r="CO9" s="2">
        <v>716.50879999999984</v>
      </c>
      <c r="CP9" s="2">
        <v>819.94244266666669</v>
      </c>
      <c r="CQ9" s="2">
        <v>709.19863466666652</v>
      </c>
      <c r="CR9" s="2">
        <v>473.66233599999998</v>
      </c>
      <c r="CS9" s="2">
        <v>666.76676266666652</v>
      </c>
      <c r="CT9" s="2">
        <v>863.56091733333346</v>
      </c>
      <c r="CU9" s="2">
        <v>646.36066133333316</v>
      </c>
      <c r="CV9" s="2"/>
      <c r="CW9" s="2">
        <v>712.8970240000001</v>
      </c>
      <c r="CX9" s="2"/>
      <c r="CY9" s="2"/>
      <c r="CZ9" s="2"/>
      <c r="DA9" s="2"/>
      <c r="DB9" s="2">
        <v>346.70884266666656</v>
      </c>
      <c r="DC9" s="2">
        <v>62.378922666666654</v>
      </c>
      <c r="DD9" s="2">
        <v>783.32665599999996</v>
      </c>
      <c r="DE9" s="2">
        <v>339.88587733333333</v>
      </c>
      <c r="DF9" s="2">
        <v>347.79583999999994</v>
      </c>
      <c r="DG9" s="2"/>
      <c r="DH9" s="2"/>
      <c r="DI9" s="2"/>
      <c r="DJ9" s="2" t="s">
        <v>28</v>
      </c>
      <c r="DK9" s="2">
        <v>82.235029333333316</v>
      </c>
      <c r="DL9" s="2"/>
      <c r="DM9" s="2">
        <v>84.690517333333318</v>
      </c>
      <c r="DN9" s="2">
        <v>131.61329066666667</v>
      </c>
      <c r="DO9" s="2">
        <v>185.67083733333331</v>
      </c>
      <c r="DP9" s="2">
        <v>103.82123733333333</v>
      </c>
      <c r="DQ9" s="2">
        <v>187.19306666666662</v>
      </c>
      <c r="DR9" s="2">
        <v>197.59099733333329</v>
      </c>
      <c r="DS9" s="2">
        <v>123.66868266666665</v>
      </c>
      <c r="DT9" s="2"/>
      <c r="DU9" s="2"/>
      <c r="DV9" s="2"/>
      <c r="DW9" s="2"/>
      <c r="DX9" s="2"/>
      <c r="DY9" s="2"/>
      <c r="DZ9" s="2">
        <v>131.70423466666665</v>
      </c>
      <c r="EA9" s="2">
        <v>79.168917333333326</v>
      </c>
      <c r="EB9" s="2">
        <v>144.49702399999995</v>
      </c>
      <c r="EC9" s="2">
        <v>141.0628053333333</v>
      </c>
      <c r="ED9" s="2">
        <v>201.21576533333331</v>
      </c>
      <c r="EE9" s="2"/>
      <c r="EF9" s="2"/>
      <c r="EG9" s="2"/>
      <c r="EH9" s="2"/>
      <c r="EI9" s="2"/>
      <c r="EJ9" s="2"/>
      <c r="EK9" s="2"/>
      <c r="EL9" s="2"/>
      <c r="EM9" s="2"/>
      <c r="EN9" s="2"/>
      <c r="EO9" s="2"/>
      <c r="EP9" s="2"/>
      <c r="EQ9" s="2"/>
      <c r="ER9" s="2"/>
      <c r="ES9" s="2"/>
      <c r="ET9" s="2"/>
      <c r="EU9" s="2"/>
      <c r="EV9" s="2"/>
      <c r="EW9" s="2"/>
      <c r="EX9" s="2"/>
    </row>
    <row r="10" spans="1:154" x14ac:dyDescent="0.3">
      <c r="A10" t="s">
        <v>29</v>
      </c>
      <c r="B10" s="2">
        <v>26.977449999999997</v>
      </c>
      <c r="C10" s="2">
        <v>36.598580000000005</v>
      </c>
      <c r="D10" s="2">
        <v>34.959844666666662</v>
      </c>
      <c r="E10" s="2">
        <v>35.435583666666666</v>
      </c>
      <c r="F10" s="2">
        <v>48.921945333333333</v>
      </c>
      <c r="G10" s="2">
        <v>76.676931999999994</v>
      </c>
      <c r="H10" s="2">
        <v>35.345067999999991</v>
      </c>
      <c r="I10" s="2">
        <v>26.376690666666669</v>
      </c>
      <c r="J10" s="2">
        <v>38.380533333333332</v>
      </c>
      <c r="K10" s="2"/>
      <c r="L10" s="2">
        <v>23.84461533333333</v>
      </c>
      <c r="M10" s="2">
        <v>31.990552666666666</v>
      </c>
      <c r="N10" s="2"/>
      <c r="O10" s="2"/>
      <c r="P10" s="2"/>
      <c r="Q10" s="2">
        <v>40.800586666666661</v>
      </c>
      <c r="R10" s="2">
        <v>28.946106666666669</v>
      </c>
      <c r="S10" s="2">
        <v>24.391017999999999</v>
      </c>
      <c r="T10" s="2">
        <v>32.30014933333333</v>
      </c>
      <c r="U10" s="2">
        <v>37.622375999999996</v>
      </c>
      <c r="V10" s="2"/>
      <c r="W10" s="2"/>
      <c r="X10" s="2" t="s">
        <v>29</v>
      </c>
      <c r="Y10" s="2">
        <v>51.072480333333338</v>
      </c>
      <c r="Z10" s="2">
        <v>54.323744666666663</v>
      </c>
      <c r="AA10" s="2">
        <v>41.139932166666668</v>
      </c>
      <c r="AB10" s="2">
        <v>5.4353949833333335</v>
      </c>
      <c r="AC10" s="2">
        <v>22.712799833333332</v>
      </c>
      <c r="AD10" s="2">
        <v>34.071923166666679</v>
      </c>
      <c r="AE10" s="2">
        <v>12.075134333333335</v>
      </c>
      <c r="AF10" s="2">
        <v>39.045872333333328</v>
      </c>
      <c r="AG10" s="2">
        <v>25.996250000000003</v>
      </c>
      <c r="AH10" s="2"/>
      <c r="AI10" s="2">
        <v>38.075345666666671</v>
      </c>
      <c r="AJ10" s="2"/>
      <c r="AK10" s="2"/>
      <c r="AL10" s="2"/>
      <c r="AM10" s="2"/>
      <c r="AN10" s="2">
        <v>10.109322666666667</v>
      </c>
      <c r="AO10" s="2">
        <v>8.5673736666666667</v>
      </c>
      <c r="AP10" s="2">
        <v>5.382461666666666</v>
      </c>
      <c r="AQ10" s="2">
        <v>13.576479666666666</v>
      </c>
      <c r="AR10" s="2">
        <v>6.0479656666666681</v>
      </c>
      <c r="AS10" s="2"/>
      <c r="AT10" s="2" t="s">
        <v>29</v>
      </c>
      <c r="AU10" s="2">
        <v>56.092959999999991</v>
      </c>
      <c r="AV10" s="2">
        <v>50.849605333333336</v>
      </c>
      <c r="AW10" s="2">
        <v>60.525397333333331</v>
      </c>
      <c r="AX10" s="2">
        <v>70.863781333333321</v>
      </c>
      <c r="AY10" s="2">
        <v>68.350911999999994</v>
      </c>
      <c r="AZ10" s="2">
        <v>182.6307093333333</v>
      </c>
      <c r="BA10" s="2">
        <v>49.334954666666661</v>
      </c>
      <c r="BB10" s="2">
        <v>51.684341333333329</v>
      </c>
      <c r="BC10" s="2">
        <v>71.710426666666663</v>
      </c>
      <c r="BD10" s="2"/>
      <c r="BE10" s="2">
        <v>57.051120000000004</v>
      </c>
      <c r="BF10" s="2">
        <v>52.899742933333329</v>
      </c>
      <c r="BG10" s="2"/>
      <c r="BH10" s="2"/>
      <c r="BI10" s="2"/>
      <c r="BJ10" s="2">
        <v>37.226410666666666</v>
      </c>
      <c r="BK10" s="2">
        <v>12.056575999999998</v>
      </c>
      <c r="BL10" s="2">
        <v>14.661255466666661</v>
      </c>
      <c r="BM10" s="2">
        <v>68.485162666666653</v>
      </c>
      <c r="BN10" s="2">
        <v>27.523552000000002</v>
      </c>
      <c r="BO10" s="2"/>
      <c r="BP10" s="2" t="s">
        <v>29</v>
      </c>
      <c r="BQ10" s="2">
        <v>7.1248127999999999</v>
      </c>
      <c r="BR10" s="2">
        <v>6.8977775999999986</v>
      </c>
      <c r="BS10" s="2">
        <v>6.185599466666666</v>
      </c>
      <c r="BT10" s="2">
        <v>7.0553055999999996</v>
      </c>
      <c r="BU10" s="2">
        <v>10.7911552</v>
      </c>
      <c r="BV10" s="2">
        <v>15.638903466666665</v>
      </c>
      <c r="BW10" s="2">
        <v>4.3865322666666664</v>
      </c>
      <c r="BX10" s="2">
        <v>5.7253578666666662</v>
      </c>
      <c r="BY10" s="2">
        <v>9.3713461333333328</v>
      </c>
      <c r="BZ10" s="2"/>
      <c r="CA10" s="2">
        <v>8.0195285333333342</v>
      </c>
      <c r="CB10" s="2">
        <v>5.6060479999999995</v>
      </c>
      <c r="CC10" s="2"/>
      <c r="CD10" s="2"/>
      <c r="CE10" s="2"/>
      <c r="CF10" s="2">
        <v>28.636533333333329</v>
      </c>
      <c r="CG10" s="2">
        <v>26.079274666666663</v>
      </c>
      <c r="CH10" s="2">
        <v>4.5253301333333331</v>
      </c>
      <c r="CI10" s="2">
        <v>26.079274666666663</v>
      </c>
      <c r="CJ10" s="2">
        <v>26.46253866666666</v>
      </c>
      <c r="CK10" s="2"/>
      <c r="CL10" s="2" t="s">
        <v>29</v>
      </c>
      <c r="CM10" s="2">
        <v>390.99857066666664</v>
      </c>
      <c r="CN10" s="2">
        <v>345.84703999999999</v>
      </c>
      <c r="CO10" s="2">
        <v>688.07364266666661</v>
      </c>
      <c r="CP10" s="2">
        <v>580.31799466666655</v>
      </c>
      <c r="CQ10" s="2">
        <v>767.73192533333327</v>
      </c>
      <c r="CR10" s="2">
        <v>426.4927146666667</v>
      </c>
      <c r="CS10" s="2">
        <v>574.30702933333328</v>
      </c>
      <c r="CT10" s="2">
        <v>589.38641066666662</v>
      </c>
      <c r="CU10" s="2">
        <v>514.44855466666661</v>
      </c>
      <c r="CV10" s="2"/>
      <c r="CW10" s="2">
        <v>673.70449066666663</v>
      </c>
      <c r="CX10" s="2"/>
      <c r="CY10" s="2"/>
      <c r="CZ10" s="2"/>
      <c r="DA10" s="2"/>
      <c r="DB10" s="2">
        <v>482.32799999999997</v>
      </c>
      <c r="DC10" s="2">
        <v>72.986890666666653</v>
      </c>
      <c r="DD10" s="2">
        <v>273.96663466666666</v>
      </c>
      <c r="DE10" s="2">
        <v>168.69895466666665</v>
      </c>
      <c r="DF10" s="2">
        <v>153.59358933333334</v>
      </c>
      <c r="DG10" s="2"/>
      <c r="DH10" s="2"/>
      <c r="DI10" s="2"/>
      <c r="DJ10" s="2" t="s">
        <v>29</v>
      </c>
      <c r="DK10" s="2">
        <v>94.274282666666664</v>
      </c>
      <c r="DL10" s="2"/>
      <c r="DM10" s="2">
        <v>104.42103466666666</v>
      </c>
      <c r="DN10" s="2">
        <v>107.09955199999997</v>
      </c>
      <c r="DO10" s="2">
        <v>114.06109866666665</v>
      </c>
      <c r="DP10" s="2">
        <v>82.811007999999987</v>
      </c>
      <c r="DQ10" s="2">
        <v>125.90763733333333</v>
      </c>
      <c r="DR10" s="2">
        <v>128.39560533333335</v>
      </c>
      <c r="DS10" s="2">
        <v>93.349685333333298</v>
      </c>
      <c r="DT10" s="2"/>
      <c r="DU10" s="2"/>
      <c r="DV10" s="2"/>
      <c r="DW10" s="2"/>
      <c r="DX10" s="2"/>
      <c r="DY10" s="2"/>
      <c r="DZ10" s="2">
        <v>168.08183466666668</v>
      </c>
      <c r="EA10" s="2">
        <v>58.412031999999989</v>
      </c>
      <c r="EB10" s="2">
        <v>56.528192000000004</v>
      </c>
      <c r="EC10" s="2">
        <v>76.652799999999985</v>
      </c>
      <c r="ED10" s="2">
        <v>95.859306666666669</v>
      </c>
      <c r="EE10" s="2"/>
      <c r="EF10" s="2"/>
      <c r="EG10" s="2"/>
      <c r="EH10" s="2"/>
      <c r="EI10" s="2"/>
      <c r="EJ10" s="2"/>
      <c r="EK10" s="2"/>
      <c r="EL10" s="2"/>
      <c r="EM10" s="2"/>
      <c r="EN10" s="2"/>
      <c r="EO10" s="2"/>
      <c r="EP10" s="2"/>
      <c r="EQ10" s="2"/>
      <c r="ER10" s="2"/>
      <c r="ES10" s="2"/>
      <c r="ET10" s="2"/>
      <c r="EU10" s="2"/>
      <c r="EV10" s="2"/>
      <c r="EW10" s="2"/>
      <c r="EX10" s="2"/>
    </row>
    <row r="11" spans="1:154" x14ac:dyDescent="0.3">
      <c r="A11" t="s">
        <v>30</v>
      </c>
      <c r="B11" s="2">
        <v>53.771978000000004</v>
      </c>
      <c r="C11" s="2">
        <v>48.508362000000005</v>
      </c>
      <c r="D11" s="2">
        <v>27.324151000000001</v>
      </c>
      <c r="E11" s="2">
        <v>27.591207666666662</v>
      </c>
      <c r="F11" s="2">
        <v>60.642660666666664</v>
      </c>
      <c r="G11" s="2">
        <v>90.416879333333327</v>
      </c>
      <c r="H11" s="2">
        <v>29.920508999999999</v>
      </c>
      <c r="I11" s="2">
        <v>27.564501999999994</v>
      </c>
      <c r="J11" s="2">
        <v>17.156381999999997</v>
      </c>
      <c r="K11" s="2"/>
      <c r="L11" s="2">
        <v>16.869473333333332</v>
      </c>
      <c r="M11" s="2">
        <v>35.718474666666665</v>
      </c>
      <c r="N11" s="2"/>
      <c r="O11" s="2"/>
      <c r="P11" s="2"/>
      <c r="Q11" s="2">
        <v>18.676005333333332</v>
      </c>
      <c r="R11" s="2">
        <v>12.608856000000001</v>
      </c>
      <c r="S11" s="2">
        <v>24.725666</v>
      </c>
      <c r="T11" s="2">
        <v>33.149058666666669</v>
      </c>
      <c r="U11" s="2">
        <v>61.200879999999998</v>
      </c>
      <c r="V11" s="2"/>
      <c r="W11" s="2"/>
      <c r="X11" s="2" t="s">
        <v>30</v>
      </c>
      <c r="Y11" s="2">
        <v>53.666658499999997</v>
      </c>
      <c r="Z11" s="2">
        <v>58.258338999999999</v>
      </c>
      <c r="AA11" s="2">
        <v>28.662227333333327</v>
      </c>
      <c r="AB11" s="2">
        <v>7.2479030500000015</v>
      </c>
      <c r="AC11" s="2">
        <v>33.462868166666667</v>
      </c>
      <c r="AD11" s="2">
        <v>27.880854333333339</v>
      </c>
      <c r="AE11" s="2">
        <v>9.8001406000000024</v>
      </c>
      <c r="AF11" s="2">
        <v>44.377331833333336</v>
      </c>
      <c r="AG11" s="2">
        <v>12.528707000000001</v>
      </c>
      <c r="AH11" s="2"/>
      <c r="AI11" s="2">
        <v>35.699536000000002</v>
      </c>
      <c r="AJ11" s="2"/>
      <c r="AK11" s="2"/>
      <c r="AL11" s="2"/>
      <c r="AM11" s="2"/>
      <c r="AN11" s="2">
        <v>13.539837333333335</v>
      </c>
      <c r="AO11" s="2">
        <v>1.15869</v>
      </c>
      <c r="AP11" s="2">
        <v>3.0571589999999995</v>
      </c>
      <c r="AQ11" s="2">
        <v>36.674023999999996</v>
      </c>
      <c r="AR11" s="2">
        <v>4.2000036666666674</v>
      </c>
      <c r="AS11" s="2"/>
      <c r="AT11" s="2" t="s">
        <v>30</v>
      </c>
      <c r="AU11" s="2">
        <v>63.421530666666662</v>
      </c>
      <c r="AV11" s="2">
        <v>45.532629333333333</v>
      </c>
      <c r="AW11" s="2">
        <v>38.854741333333337</v>
      </c>
      <c r="AX11" s="2">
        <v>78.825711999999996</v>
      </c>
      <c r="AY11" s="2">
        <v>80.684650666666656</v>
      </c>
      <c r="AZ11" s="2">
        <v>123.04506666666666</v>
      </c>
      <c r="BA11" s="2">
        <v>33.995733333333334</v>
      </c>
      <c r="BB11" s="2">
        <v>59.621370666666664</v>
      </c>
      <c r="BC11" s="2">
        <v>33.166410666666657</v>
      </c>
      <c r="BD11" s="2"/>
      <c r="BE11" s="2">
        <v>53.35164799999999</v>
      </c>
      <c r="BF11" s="2">
        <v>60.49638186666666</v>
      </c>
      <c r="BG11" s="2"/>
      <c r="BH11" s="2"/>
      <c r="BI11" s="2"/>
      <c r="BJ11" s="2">
        <v>15.971498666666665</v>
      </c>
      <c r="BK11" s="2">
        <v>6.2881279999999995</v>
      </c>
      <c r="BL11" s="2">
        <v>9.1734346666666653</v>
      </c>
      <c r="BM11" s="2">
        <v>24.372991999999996</v>
      </c>
      <c r="BN11" s="2">
        <v>7.4141013333333321</v>
      </c>
      <c r="BO11" s="2"/>
      <c r="BP11" s="2" t="s">
        <v>30</v>
      </c>
      <c r="BQ11" s="2">
        <v>8.9138111999999996</v>
      </c>
      <c r="BR11" s="2">
        <v>5.8978266666666661</v>
      </c>
      <c r="BS11" s="2">
        <v>5.3293183999999982</v>
      </c>
      <c r="BT11" s="2">
        <v>6.172499199999999</v>
      </c>
      <c r="BU11" s="2">
        <v>12.215078399999998</v>
      </c>
      <c r="BV11" s="2">
        <v>15.783331199999997</v>
      </c>
      <c r="BW11" s="2">
        <v>3.7328181333333332</v>
      </c>
      <c r="BX11" s="2">
        <v>6.0806890666666664</v>
      </c>
      <c r="BY11" s="2">
        <v>5.7749439999999996</v>
      </c>
      <c r="BZ11" s="2"/>
      <c r="CA11" s="2">
        <v>4.4851632000000006</v>
      </c>
      <c r="CB11" s="2">
        <v>5.4308725333333321</v>
      </c>
      <c r="CC11" s="2"/>
      <c r="CD11" s="2"/>
      <c r="CE11" s="2"/>
      <c r="CF11" s="2">
        <v>18.130335999999996</v>
      </c>
      <c r="CG11" s="2">
        <v>23.602133333333327</v>
      </c>
      <c r="CH11" s="2">
        <v>3.7505738666666661</v>
      </c>
      <c r="CI11" s="2">
        <v>23.602133333333327</v>
      </c>
      <c r="CJ11" s="2">
        <v>5.3981759999999994</v>
      </c>
      <c r="CK11" s="2"/>
      <c r="CL11" s="2" t="s">
        <v>30</v>
      </c>
      <c r="CM11" s="2">
        <v>351.69343999999995</v>
      </c>
      <c r="CN11" s="2">
        <v>472.35447466666665</v>
      </c>
      <c r="CO11" s="2">
        <v>448.04211199999997</v>
      </c>
      <c r="CP11" s="2">
        <v>786.37111466666659</v>
      </c>
      <c r="CQ11" s="2">
        <v>1036.086016</v>
      </c>
      <c r="CR11" s="2">
        <v>345.40531199999998</v>
      </c>
      <c r="CS11" s="2">
        <v>781.3648639999999</v>
      </c>
      <c r="CT11" s="2">
        <v>798.43635199999994</v>
      </c>
      <c r="CU11" s="2">
        <v>680.60757333333322</v>
      </c>
      <c r="CV11" s="2"/>
      <c r="CW11" s="2">
        <v>636.3914666666667</v>
      </c>
      <c r="CX11" s="2"/>
      <c r="CY11" s="2"/>
      <c r="CZ11" s="2"/>
      <c r="DA11" s="2"/>
      <c r="DB11" s="2">
        <v>298.15124266666663</v>
      </c>
      <c r="DC11" s="2">
        <v>25.808608</v>
      </c>
      <c r="DD11" s="2">
        <v>436.21939199999997</v>
      </c>
      <c r="DE11" s="2">
        <v>283.98346666666669</v>
      </c>
      <c r="DF11" s="2">
        <v>68.285951999999995</v>
      </c>
      <c r="DG11" s="2"/>
      <c r="DH11" s="2"/>
      <c r="DI11" s="2"/>
      <c r="DJ11" s="2" t="s">
        <v>30</v>
      </c>
      <c r="DK11" s="2">
        <v>98.342943999999989</v>
      </c>
      <c r="DL11" s="2"/>
      <c r="DM11" s="2">
        <v>116.68764800000001</v>
      </c>
      <c r="DN11" s="2">
        <v>177.70890666666668</v>
      </c>
      <c r="DO11" s="2">
        <v>134.95006933333329</v>
      </c>
      <c r="DP11" s="2">
        <v>60.770079999999993</v>
      </c>
      <c r="DQ11" s="2">
        <v>173.417216</v>
      </c>
      <c r="DR11" s="2">
        <v>153.40303999999998</v>
      </c>
      <c r="DS11" s="2">
        <v>94.793962666666658</v>
      </c>
      <c r="DT11" s="2"/>
      <c r="DU11" s="2"/>
      <c r="DV11" s="2"/>
      <c r="DW11" s="2"/>
      <c r="DX11" s="2"/>
      <c r="DY11" s="2"/>
      <c r="DZ11" s="2">
        <v>117.36972799999998</v>
      </c>
      <c r="EA11" s="2">
        <v>60.663978666666651</v>
      </c>
      <c r="EB11" s="2">
        <v>150.14204799999999</v>
      </c>
      <c r="EC11" s="2">
        <v>172.33887999999999</v>
      </c>
      <c r="ED11" s="2">
        <v>130.28810666666666</v>
      </c>
      <c r="EE11" s="2"/>
      <c r="EF11" s="2"/>
      <c r="EG11" s="2"/>
      <c r="EH11" s="2"/>
      <c r="EI11" s="2"/>
      <c r="EJ11" s="2"/>
      <c r="EK11" s="2"/>
      <c r="EL11" s="2"/>
      <c r="EM11" s="2"/>
      <c r="EN11" s="2"/>
      <c r="EO11" s="2"/>
      <c r="EP11" s="2"/>
      <c r="EQ11" s="2"/>
      <c r="ER11" s="2"/>
      <c r="ES11" s="2"/>
      <c r="ET11" s="2"/>
      <c r="EU11" s="2"/>
      <c r="EV11" s="2"/>
      <c r="EW11" s="2"/>
      <c r="EX11" s="2"/>
    </row>
    <row r="12" spans="1:154" x14ac:dyDescent="0.3">
      <c r="A12" t="s">
        <v>31</v>
      </c>
      <c r="B12" s="2">
        <v>51.602437999999992</v>
      </c>
      <c r="C12" s="2">
        <v>41.532747333333333</v>
      </c>
      <c r="D12" s="2">
        <v>25.053932999999997</v>
      </c>
      <c r="E12" s="2">
        <v>14.866784666666664</v>
      </c>
      <c r="F12" s="2">
        <v>51.327818666666666</v>
      </c>
      <c r="G12" s="2">
        <v>85.120649333333333</v>
      </c>
      <c r="H12" s="2">
        <v>27.641782999999997</v>
      </c>
      <c r="I12" s="2">
        <v>30.95824866666667</v>
      </c>
      <c r="J12" s="2">
        <v>33.490324000000001</v>
      </c>
      <c r="K12" s="2"/>
      <c r="L12" s="2">
        <v>11.539211333333332</v>
      </c>
      <c r="M12" s="2">
        <v>35.541224666666658</v>
      </c>
      <c r="N12" s="2"/>
      <c r="O12" s="2"/>
      <c r="P12" s="2"/>
      <c r="Q12" s="2">
        <v>32.770925333333331</v>
      </c>
      <c r="R12" s="2">
        <v>21.430706666666666</v>
      </c>
      <c r="S12" s="2">
        <v>28.009753999999997</v>
      </c>
      <c r="T12" s="2">
        <v>16.046087999999997</v>
      </c>
      <c r="U12" s="2">
        <v>24.168391999999994</v>
      </c>
      <c r="V12" s="2"/>
      <c r="W12" s="2"/>
      <c r="X12" s="2" t="s">
        <v>31</v>
      </c>
      <c r="Y12" s="2">
        <v>54.134095833333348</v>
      </c>
      <c r="Z12" s="2">
        <v>41.751463000000001</v>
      </c>
      <c r="AA12" s="2">
        <v>33.163787499999998</v>
      </c>
      <c r="AB12" s="2">
        <v>3.9664830666666671</v>
      </c>
      <c r="AC12" s="2">
        <v>24.675145333333333</v>
      </c>
      <c r="AD12" s="2">
        <v>31.850110333333333</v>
      </c>
      <c r="AE12" s="2">
        <v>9.2738774666666668</v>
      </c>
      <c r="AF12" s="2">
        <v>35.167231833333339</v>
      </c>
      <c r="AG12" s="2">
        <v>41.604398499999995</v>
      </c>
      <c r="AH12" s="2"/>
      <c r="AI12" s="2">
        <v>38.114958999999999</v>
      </c>
      <c r="AJ12" s="2"/>
      <c r="AK12" s="2"/>
      <c r="AL12" s="2"/>
      <c r="AM12" s="2"/>
      <c r="AN12" s="2">
        <v>12.243490999999999</v>
      </c>
      <c r="AO12" s="2">
        <v>1.8256795000000001</v>
      </c>
      <c r="AP12" s="2">
        <v>8.263341333333333</v>
      </c>
      <c r="AQ12" s="2">
        <v>5.5696346666666656</v>
      </c>
      <c r="AR12" s="2">
        <v>9.1516703333333336</v>
      </c>
      <c r="AS12" s="2"/>
      <c r="AT12" s="2" t="s">
        <v>31</v>
      </c>
      <c r="AU12" s="2">
        <v>57.850128000000005</v>
      </c>
      <c r="AV12" s="2">
        <v>55.63824000000001</v>
      </c>
      <c r="AW12" s="2">
        <v>50.59950933333333</v>
      </c>
      <c r="AX12" s="2">
        <v>50.381893333333331</v>
      </c>
      <c r="AY12" s="2">
        <v>63.83835733333332</v>
      </c>
      <c r="AZ12" s="2">
        <v>149.78909866666666</v>
      </c>
      <c r="BA12" s="2">
        <v>36.706730666666665</v>
      </c>
      <c r="BB12" s="2">
        <v>46.248272</v>
      </c>
      <c r="BC12" s="2">
        <v>50.359157333333336</v>
      </c>
      <c r="BD12" s="2"/>
      <c r="BE12" s="2">
        <v>43.212474666666665</v>
      </c>
      <c r="BF12" s="2">
        <v>39.843865599999987</v>
      </c>
      <c r="BG12" s="2"/>
      <c r="BH12" s="2"/>
      <c r="BI12" s="2"/>
      <c r="BJ12" s="2">
        <v>24.009215999999995</v>
      </c>
      <c r="BK12" s="2">
        <v>30.228053333333332</v>
      </c>
      <c r="BL12" s="2">
        <v>16.649897600000003</v>
      </c>
      <c r="BM12" s="2">
        <v>29.270975999999997</v>
      </c>
      <c r="BN12" s="2">
        <v>10.631786666666667</v>
      </c>
      <c r="BO12" s="2"/>
      <c r="BP12" s="2" t="s">
        <v>31</v>
      </c>
      <c r="BQ12" s="2">
        <v>7.9527280000000005</v>
      </c>
      <c r="BR12" s="2">
        <v>6.1359050666666652</v>
      </c>
      <c r="BS12" s="2">
        <v>4.812020266666666</v>
      </c>
      <c r="BT12" s="2">
        <v>3.8719407999999991</v>
      </c>
      <c r="BU12" s="2">
        <v>7.8608095999999996</v>
      </c>
      <c r="BV12" s="2">
        <v>14.821057066666665</v>
      </c>
      <c r="BW12" s="2">
        <v>3.4952810666666663</v>
      </c>
      <c r="BX12" s="2">
        <v>4.0621653333333327</v>
      </c>
      <c r="BY12" s="2">
        <v>9.8797663999999994</v>
      </c>
      <c r="BZ12" s="2"/>
      <c r="CA12" s="2">
        <v>4.9731210666666659</v>
      </c>
      <c r="CB12" s="2">
        <v>5.1526272000000004</v>
      </c>
      <c r="CC12" s="2"/>
      <c r="CD12" s="2"/>
      <c r="CE12" s="2"/>
      <c r="CF12" s="2">
        <v>8.262912</v>
      </c>
      <c r="CG12" s="2">
        <v>25.992661333333331</v>
      </c>
      <c r="CH12" s="2">
        <v>3.7408298666666657</v>
      </c>
      <c r="CI12" s="2">
        <v>25.992661333333331</v>
      </c>
      <c r="CJ12" s="2">
        <v>4.3501546666666657</v>
      </c>
      <c r="CK12" s="2"/>
      <c r="CL12" s="2" t="s">
        <v>31</v>
      </c>
      <c r="CM12" s="2">
        <v>310.91588266666662</v>
      </c>
      <c r="CN12" s="2">
        <v>621.70184533333327</v>
      </c>
      <c r="CO12" s="2">
        <v>600.62016000000006</v>
      </c>
      <c r="CP12" s="2">
        <v>226.58914133333332</v>
      </c>
      <c r="CQ12" s="2">
        <v>573.1290879999998</v>
      </c>
      <c r="CR12" s="2">
        <v>313.43633066666666</v>
      </c>
      <c r="CS12" s="2">
        <v>461.58843733333316</v>
      </c>
      <c r="CT12" s="2">
        <v>498.36445866666674</v>
      </c>
      <c r="CU12" s="2">
        <v>440.82722133333317</v>
      </c>
      <c r="CV12" s="2"/>
      <c r="CW12" s="2">
        <v>596.66193066666654</v>
      </c>
      <c r="CX12" s="2"/>
      <c r="CY12" s="2"/>
      <c r="CZ12" s="2"/>
      <c r="DA12" s="2"/>
      <c r="DB12" s="2">
        <v>353.90857599999998</v>
      </c>
      <c r="DC12" s="2">
        <v>11.199104</v>
      </c>
      <c r="DD12" s="2">
        <v>351.54186666666658</v>
      </c>
      <c r="DE12" s="2">
        <v>164.00234666666665</v>
      </c>
      <c r="DF12" s="2">
        <v>77.111850666666669</v>
      </c>
      <c r="DG12" s="2"/>
      <c r="DH12" s="2"/>
      <c r="DI12" s="2"/>
      <c r="DJ12" s="2" t="s">
        <v>31</v>
      </c>
      <c r="DK12" s="2">
        <v>92.111114666666666</v>
      </c>
      <c r="DL12" s="2"/>
      <c r="DM12" s="2">
        <v>96.547882666666652</v>
      </c>
      <c r="DN12" s="2">
        <v>72.177055999999979</v>
      </c>
      <c r="DO12" s="2">
        <v>106.59719466666668</v>
      </c>
      <c r="DP12" s="2">
        <v>73.225077333333317</v>
      </c>
      <c r="DQ12" s="2">
        <v>183.36042666666665</v>
      </c>
      <c r="DR12" s="2">
        <v>127.16353066666667</v>
      </c>
      <c r="DS12" s="2">
        <v>99.343328</v>
      </c>
      <c r="DT12" s="2"/>
      <c r="DU12" s="2"/>
      <c r="DV12" s="2"/>
      <c r="DW12" s="2"/>
      <c r="DX12" s="2"/>
      <c r="DY12" s="2"/>
      <c r="DZ12" s="2">
        <v>187.58282666666665</v>
      </c>
      <c r="EA12" s="2">
        <v>76.877994666666666</v>
      </c>
      <c r="EB12" s="2">
        <v>152.01289599999996</v>
      </c>
      <c r="EC12" s="2">
        <v>129.01489066666664</v>
      </c>
      <c r="ED12" s="2">
        <v>66.423765333333336</v>
      </c>
      <c r="EE12" s="2"/>
      <c r="EF12" s="2"/>
      <c r="EG12" s="2"/>
      <c r="EH12" s="2"/>
      <c r="EI12" s="2"/>
      <c r="EJ12" s="2"/>
      <c r="EK12" s="2"/>
      <c r="EL12" s="2"/>
      <c r="EM12" s="2"/>
      <c r="EN12" s="2"/>
      <c r="EO12" s="2"/>
      <c r="EP12" s="2"/>
      <c r="EQ12" s="2"/>
      <c r="ER12" s="2"/>
      <c r="ES12" s="2"/>
      <c r="ET12" s="2"/>
      <c r="EU12" s="2"/>
      <c r="EV12" s="2"/>
      <c r="EW12" s="2"/>
      <c r="EX12" s="2"/>
    </row>
    <row r="13" spans="1:154" x14ac:dyDescent="0.3">
      <c r="A13" t="s">
        <v>32</v>
      </c>
      <c r="B13" s="2">
        <v>47.445807333333342</v>
      </c>
      <c r="C13" s="2">
        <v>54.518082333333339</v>
      </c>
      <c r="D13" s="2">
        <v>35.399424666666668</v>
      </c>
      <c r="E13" s="2">
        <v>37.009327333333324</v>
      </c>
      <c r="F13" s="2">
        <v>37.464032666666668</v>
      </c>
      <c r="G13" s="2">
        <v>80.869012666666677</v>
      </c>
      <c r="H13" s="2">
        <v>31.813066333333332</v>
      </c>
      <c r="I13" s="2">
        <v>50.838608666666666</v>
      </c>
      <c r="J13" s="2">
        <v>24.107418000000003</v>
      </c>
      <c r="K13" s="2"/>
      <c r="L13" s="2">
        <v>34.01262066666667</v>
      </c>
      <c r="M13" s="2">
        <v>34.464017333333338</v>
      </c>
      <c r="N13" s="2"/>
      <c r="O13" s="2"/>
      <c r="P13" s="2"/>
      <c r="Q13" s="2"/>
      <c r="R13" s="2">
        <v>35.251480000000001</v>
      </c>
      <c r="S13" s="2">
        <v>22.264018</v>
      </c>
      <c r="T13" s="2">
        <v>90.820064000000002</v>
      </c>
      <c r="U13" s="2">
        <v>43.203623999999998</v>
      </c>
      <c r="V13" s="2"/>
      <c r="W13" s="2"/>
      <c r="X13" s="2" t="s">
        <v>32</v>
      </c>
      <c r="Y13" s="2">
        <v>49.039326000000003</v>
      </c>
      <c r="Z13" s="2">
        <v>74.899900333333335</v>
      </c>
      <c r="AA13" s="2">
        <v>44.168371499999999</v>
      </c>
      <c r="AB13" s="2">
        <v>8.3153833499999994</v>
      </c>
      <c r="AC13" s="2">
        <v>24.656824166666674</v>
      </c>
      <c r="AD13" s="2">
        <v>38.697275000000005</v>
      </c>
      <c r="AE13" s="2">
        <v>10.546653866666666</v>
      </c>
      <c r="AF13" s="2">
        <v>61.135257333333342</v>
      </c>
      <c r="AG13" s="2">
        <v>33.167748833333334</v>
      </c>
      <c r="AH13" s="2"/>
      <c r="AI13" s="2">
        <v>62.229080500000009</v>
      </c>
      <c r="AJ13" s="2"/>
      <c r="AK13" s="2"/>
      <c r="AL13" s="2"/>
      <c r="AM13" s="2"/>
      <c r="AN13" s="2">
        <v>8.8912126666666662</v>
      </c>
      <c r="AO13" s="2">
        <v>25.732821333333341</v>
      </c>
      <c r="AP13" s="2">
        <v>8.0187290000000022</v>
      </c>
      <c r="AQ13" s="2">
        <v>42.292185000000003</v>
      </c>
      <c r="AR13" s="2">
        <v>19.445195000000002</v>
      </c>
      <c r="AS13" s="2"/>
      <c r="AT13" s="2" t="s">
        <v>32</v>
      </c>
      <c r="AU13" s="2">
        <v>48.343231999999993</v>
      </c>
      <c r="AV13" s="2">
        <v>57.866367999999987</v>
      </c>
      <c r="AW13" s="2">
        <v>53.063658666666662</v>
      </c>
      <c r="AX13" s="2">
        <v>68.060757333333328</v>
      </c>
      <c r="AY13" s="2">
        <v>76.727503999999982</v>
      </c>
      <c r="AZ13" s="2">
        <v>157.30497066666663</v>
      </c>
      <c r="BA13" s="2">
        <v>34.671317333333334</v>
      </c>
      <c r="BB13" s="2">
        <v>72.867797333333328</v>
      </c>
      <c r="BC13" s="2">
        <v>44.644842666666662</v>
      </c>
      <c r="BD13" s="2"/>
      <c r="BE13" s="2">
        <v>60.937893333333328</v>
      </c>
      <c r="BF13" s="2">
        <v>59.449443199999997</v>
      </c>
      <c r="BG13" s="2"/>
      <c r="BH13" s="2"/>
      <c r="BI13" s="2"/>
      <c r="BJ13" s="2">
        <v>50.227072000000014</v>
      </c>
      <c r="BK13" s="2">
        <v>27.620991999999994</v>
      </c>
      <c r="BL13" s="2">
        <v>5.4700650666666659</v>
      </c>
      <c r="BM13" s="2">
        <v>38.283093333333326</v>
      </c>
      <c r="BN13" s="2">
        <v>28.482794666666667</v>
      </c>
      <c r="BO13" s="2"/>
      <c r="BP13" s="2" t="s">
        <v>32</v>
      </c>
      <c r="BQ13" s="2">
        <v>7.2038474666666676</v>
      </c>
      <c r="BR13" s="2">
        <v>8.1609247999999983</v>
      </c>
      <c r="BS13" s="2">
        <v>5.3108047999999997</v>
      </c>
      <c r="BT13" s="2">
        <v>6.4248687999999996</v>
      </c>
      <c r="BU13" s="2">
        <v>9.4291605333333326</v>
      </c>
      <c r="BV13" s="2">
        <v>13.523372799999999</v>
      </c>
      <c r="BW13" s="2">
        <v>4.6385770666666666</v>
      </c>
      <c r="BX13" s="2">
        <v>5.6400437333333331</v>
      </c>
      <c r="BY13" s="2">
        <v>5.8184671999999988</v>
      </c>
      <c r="BZ13" s="2"/>
      <c r="CA13" s="2">
        <v>5.4693072000000003</v>
      </c>
      <c r="CB13" s="2">
        <v>4.567554133333334</v>
      </c>
      <c r="CC13" s="2"/>
      <c r="CD13" s="2"/>
      <c r="CE13" s="2"/>
      <c r="CF13" s="2"/>
      <c r="CG13" s="2">
        <v>6.5609599999999997</v>
      </c>
      <c r="CH13" s="2">
        <v>5.3310506666666662</v>
      </c>
      <c r="CI13" s="2">
        <v>6.5609599999999997</v>
      </c>
      <c r="CJ13" s="2">
        <v>13.266997333333331</v>
      </c>
      <c r="CK13" s="2"/>
      <c r="CL13" s="2" t="s">
        <v>32</v>
      </c>
      <c r="CM13" s="2">
        <v>388.85489066666662</v>
      </c>
      <c r="CN13" s="2">
        <v>509.28639999999996</v>
      </c>
      <c r="CO13" s="2">
        <v>690.58542933333331</v>
      </c>
      <c r="CP13" s="2">
        <v>705.00654933333328</v>
      </c>
      <c r="CQ13" s="2">
        <v>692.85469866666654</v>
      </c>
      <c r="CR13" s="2">
        <v>417.19910399999992</v>
      </c>
      <c r="CS13" s="2">
        <v>720.38907733333326</v>
      </c>
      <c r="CT13" s="2">
        <v>648.34410666666668</v>
      </c>
      <c r="CU13" s="2">
        <v>414.60936533333336</v>
      </c>
      <c r="CV13" s="2"/>
      <c r="CW13" s="2">
        <v>589.64625066666656</v>
      </c>
      <c r="CX13" s="2"/>
      <c r="CY13" s="2"/>
      <c r="CZ13" s="2"/>
      <c r="DA13" s="2"/>
      <c r="DB13" s="2">
        <v>120.36005333333333</v>
      </c>
      <c r="DC13" s="2">
        <v>170.90542933333333</v>
      </c>
      <c r="DD13" s="2">
        <v>362.52443733333337</v>
      </c>
      <c r="DE13" s="2">
        <v>206.93874133333333</v>
      </c>
      <c r="DF13" s="2">
        <v>150.88908799999996</v>
      </c>
      <c r="DG13" s="2"/>
      <c r="DH13" s="2"/>
      <c r="DI13" s="2"/>
      <c r="DJ13" s="2" t="s">
        <v>32</v>
      </c>
      <c r="DK13" s="2">
        <v>78.45435733333332</v>
      </c>
      <c r="DL13" s="2"/>
      <c r="DM13" s="2">
        <v>115.29317333333331</v>
      </c>
      <c r="DN13" s="2">
        <v>123.61887999999999</v>
      </c>
      <c r="DO13" s="2">
        <v>153.47449599999999</v>
      </c>
      <c r="DP13" s="2">
        <v>83.781077333333329</v>
      </c>
      <c r="DQ13" s="2">
        <v>153.2882773333333</v>
      </c>
      <c r="DR13" s="2">
        <v>134.93924266666667</v>
      </c>
      <c r="DS13" s="2">
        <v>107.158016</v>
      </c>
      <c r="DT13" s="2"/>
      <c r="DU13" s="2"/>
      <c r="DV13" s="2"/>
      <c r="DW13" s="2"/>
      <c r="DX13" s="2"/>
      <c r="DY13" s="2"/>
      <c r="DZ13" s="2">
        <v>89.276693333333327</v>
      </c>
      <c r="EA13" s="2">
        <v>78.644906666666657</v>
      </c>
      <c r="EB13" s="2">
        <v>118.655936</v>
      </c>
      <c r="EC13" s="2">
        <v>160.85828266666664</v>
      </c>
      <c r="ED13" s="2">
        <v>94.616405333333319</v>
      </c>
      <c r="EE13" s="2"/>
      <c r="EF13" s="2"/>
      <c r="EG13" s="2"/>
      <c r="EH13" s="2"/>
      <c r="EI13" s="2"/>
      <c r="EJ13" s="2"/>
      <c r="EK13" s="2"/>
      <c r="EL13" s="2"/>
      <c r="EM13" s="2"/>
      <c r="EN13" s="2"/>
      <c r="EO13" s="2"/>
      <c r="EP13" s="2"/>
      <c r="EQ13" s="2"/>
      <c r="ER13" s="2"/>
      <c r="ES13" s="2"/>
      <c r="ET13" s="2"/>
      <c r="EU13" s="2"/>
      <c r="EV13" s="2"/>
      <c r="EW13" s="2"/>
      <c r="EX13" s="2"/>
    </row>
    <row r="14" spans="1:154" x14ac:dyDescent="0.3">
      <c r="A14" t="s">
        <v>33</v>
      </c>
      <c r="B14" s="2">
        <v>50.797486666666664</v>
      </c>
      <c r="C14" s="2">
        <v>60.839289999999991</v>
      </c>
      <c r="D14" s="2">
        <v>40.414181666666664</v>
      </c>
      <c r="E14" s="2">
        <v>40.20644466666667</v>
      </c>
      <c r="F14" s="2">
        <v>30.078616</v>
      </c>
      <c r="G14" s="2">
        <v>66.069819333333342</v>
      </c>
      <c r="H14" s="2">
        <v>45.04111566666667</v>
      </c>
      <c r="I14" s="2">
        <v>44.801709999999993</v>
      </c>
      <c r="J14" s="2">
        <v>32.320946666666664</v>
      </c>
      <c r="K14" s="2"/>
      <c r="L14" s="2">
        <v>27.747896666666662</v>
      </c>
      <c r="M14" s="2">
        <v>46.818105999999993</v>
      </c>
      <c r="N14" s="2"/>
      <c r="O14" s="2"/>
      <c r="P14" s="2"/>
      <c r="Q14" s="2">
        <v>47.090834666666666</v>
      </c>
      <c r="R14" s="2">
        <v>40.228660000000005</v>
      </c>
      <c r="S14" s="2">
        <v>16.727437000000002</v>
      </c>
      <c r="T14" s="2">
        <v>38.047775999999999</v>
      </c>
      <c r="U14" s="2">
        <v>40.699436000000006</v>
      </c>
      <c r="V14" s="2"/>
      <c r="W14" s="2"/>
      <c r="X14" s="2" t="s">
        <v>33</v>
      </c>
      <c r="Y14" s="2">
        <v>37.66732833333333</v>
      </c>
      <c r="Z14" s="2">
        <v>61.93841766666668</v>
      </c>
      <c r="AA14" s="2">
        <v>38.297675499999997</v>
      </c>
      <c r="AB14" s="2">
        <v>6.7503595833333341</v>
      </c>
      <c r="AC14" s="2">
        <v>22.673186500000003</v>
      </c>
      <c r="AD14" s="2">
        <v>35.085034166666667</v>
      </c>
      <c r="AE14" s="2">
        <v>14.3552778</v>
      </c>
      <c r="AF14" s="2">
        <v>60.263764000000002</v>
      </c>
      <c r="AG14" s="2">
        <v>29.882317999999998</v>
      </c>
      <c r="AH14" s="2"/>
      <c r="AI14" s="2">
        <v>55.821623833333334</v>
      </c>
      <c r="AJ14" s="2"/>
      <c r="AK14" s="2"/>
      <c r="AL14" s="2"/>
      <c r="AM14" s="2"/>
      <c r="AN14" s="2">
        <v>6.2499936666666667</v>
      </c>
      <c r="AO14" s="2">
        <v>2.0797000000000003</v>
      </c>
      <c r="AP14" s="2">
        <v>8.9555843333333343</v>
      </c>
      <c r="AQ14" s="2">
        <v>15.756203333333335</v>
      </c>
      <c r="AR14" s="2">
        <v>6.6530593333333332</v>
      </c>
      <c r="AS14" s="2"/>
      <c r="AT14" s="2" t="s">
        <v>33</v>
      </c>
      <c r="AU14" s="2">
        <v>51.228538666666665</v>
      </c>
      <c r="AV14" s="2">
        <v>53.266117333333327</v>
      </c>
      <c r="AW14" s="2">
        <v>47.728277333333331</v>
      </c>
      <c r="AX14" s="2">
        <v>76.29443733333332</v>
      </c>
      <c r="AY14" s="2">
        <v>56.300831999999978</v>
      </c>
      <c r="AZ14" s="2">
        <v>117.83743999999999</v>
      </c>
      <c r="BA14" s="2">
        <v>52.955391999999982</v>
      </c>
      <c r="BB14" s="2">
        <v>66.231050666666661</v>
      </c>
      <c r="BC14" s="2">
        <v>64.11227199999999</v>
      </c>
      <c r="BD14" s="2"/>
      <c r="BE14" s="2">
        <v>58.462917333333323</v>
      </c>
      <c r="BF14" s="2">
        <v>75.319820799999988</v>
      </c>
      <c r="BG14" s="2"/>
      <c r="BH14" s="2"/>
      <c r="BI14" s="2"/>
      <c r="BJ14" s="2">
        <v>19.202176000000001</v>
      </c>
      <c r="BK14" s="2">
        <v>8.8778666666666659</v>
      </c>
      <c r="BL14" s="2">
        <v>11.066802133333333</v>
      </c>
      <c r="BM14" s="2">
        <v>18.639189333333327</v>
      </c>
      <c r="BN14" s="2">
        <v>15.389023999999997</v>
      </c>
      <c r="BO14" s="2"/>
      <c r="BP14" s="2" t="s">
        <v>33</v>
      </c>
      <c r="BQ14" s="2">
        <v>7.4371621333333335</v>
      </c>
      <c r="BR14" s="2">
        <v>8.786597866666666</v>
      </c>
      <c r="BS14" s="2">
        <v>5.2075184000000005</v>
      </c>
      <c r="BT14" s="2">
        <v>7.7949834666666655</v>
      </c>
      <c r="BU14" s="2">
        <v>8.3287381333333315</v>
      </c>
      <c r="BV14" s="2">
        <v>13.821106133333332</v>
      </c>
      <c r="BW14" s="2">
        <v>5.3308341333333331</v>
      </c>
      <c r="BX14" s="2">
        <v>6.1426175999999986</v>
      </c>
      <c r="BY14" s="2">
        <v>6.7310469333333325</v>
      </c>
      <c r="BZ14" s="2"/>
      <c r="CA14" s="2">
        <v>8.2124597333333345</v>
      </c>
      <c r="CB14" s="2">
        <v>10.014450133333332</v>
      </c>
      <c r="CC14" s="2"/>
      <c r="CD14" s="2"/>
      <c r="CE14" s="2"/>
      <c r="CF14" s="2">
        <v>3.6009493333333333</v>
      </c>
      <c r="CG14" s="2">
        <v>35.693354666666657</v>
      </c>
      <c r="CH14" s="2">
        <v>5.6881141333333334</v>
      </c>
      <c r="CI14" s="2">
        <v>35.693354666666657</v>
      </c>
      <c r="CJ14" s="2">
        <v>8.5812159999999995</v>
      </c>
      <c r="CK14" s="2"/>
      <c r="CL14" s="2" t="s">
        <v>33</v>
      </c>
      <c r="CM14" s="2">
        <v>365.58621866666664</v>
      </c>
      <c r="CN14" s="2">
        <v>576.38574933333337</v>
      </c>
      <c r="CO14" s="2">
        <v>758.29973333333339</v>
      </c>
      <c r="CP14" s="2">
        <v>588.23445333333325</v>
      </c>
      <c r="CQ14" s="2">
        <v>711.58916266666654</v>
      </c>
      <c r="CR14" s="2">
        <v>447.21062399999994</v>
      </c>
      <c r="CS14" s="2">
        <v>699.51526399999989</v>
      </c>
      <c r="CT14" s="2">
        <v>763.57448533333331</v>
      </c>
      <c r="CU14" s="2">
        <v>493.80859733333335</v>
      </c>
      <c r="CV14" s="2"/>
      <c r="CW14" s="2">
        <v>623.40812799999992</v>
      </c>
      <c r="CX14" s="2"/>
      <c r="CY14" s="2"/>
      <c r="CZ14" s="2"/>
      <c r="DA14" s="2"/>
      <c r="DB14" s="2">
        <v>123.25293866666664</v>
      </c>
      <c r="DC14" s="2">
        <v>61.419679999999993</v>
      </c>
      <c r="DD14" s="2">
        <v>371.70111999999995</v>
      </c>
      <c r="DE14" s="2">
        <v>176.49848533333335</v>
      </c>
      <c r="DF14" s="2">
        <v>49.603455999999994</v>
      </c>
      <c r="DG14" s="2"/>
      <c r="DH14" s="2"/>
      <c r="DI14" s="2"/>
      <c r="DJ14" s="2" t="s">
        <v>33</v>
      </c>
      <c r="DK14" s="2">
        <v>112.34398933333333</v>
      </c>
      <c r="DL14" s="2"/>
      <c r="DM14" s="2">
        <v>116.69197866666664</v>
      </c>
      <c r="DN14" s="2">
        <v>106.92849066666665</v>
      </c>
      <c r="DO14" s="2">
        <v>130.25779199999999</v>
      </c>
      <c r="DP14" s="2">
        <v>72.584138666666661</v>
      </c>
      <c r="DQ14" s="2">
        <v>215.10421333333329</v>
      </c>
      <c r="DR14" s="2">
        <v>173.43886933333329</v>
      </c>
      <c r="DS14" s="2">
        <v>94.566602666666668</v>
      </c>
      <c r="DT14" s="2"/>
      <c r="DU14" s="2"/>
      <c r="DV14" s="2"/>
      <c r="DW14" s="2"/>
      <c r="DX14" s="2"/>
      <c r="DY14" s="2"/>
      <c r="DZ14" s="2">
        <v>105.39110400000001</v>
      </c>
      <c r="EA14" s="2">
        <v>50.079829333333336</v>
      </c>
      <c r="EB14" s="2">
        <v>111.65757866666668</v>
      </c>
      <c r="EC14" s="2">
        <v>86.730261333333317</v>
      </c>
      <c r="ED14" s="2">
        <v>45.857429333333329</v>
      </c>
      <c r="EE14" s="2"/>
      <c r="EF14" s="2"/>
      <c r="EG14" s="2"/>
      <c r="EH14" s="2"/>
      <c r="EI14" s="2"/>
      <c r="EJ14" s="2"/>
      <c r="EK14" s="2"/>
      <c r="EL14" s="2"/>
      <c r="EM14" s="2"/>
      <c r="EN14" s="2"/>
      <c r="EO14" s="2"/>
      <c r="EP14" s="2"/>
      <c r="EQ14" s="2"/>
      <c r="ER14" s="2"/>
      <c r="ES14" s="2"/>
      <c r="ET14" s="2"/>
      <c r="EU14" s="2"/>
      <c r="EV14" s="2"/>
      <c r="EW14" s="2"/>
      <c r="EX14" s="2"/>
    </row>
    <row r="15" spans="1:154" x14ac:dyDescent="0.3">
      <c r="A15" t="s">
        <v>34</v>
      </c>
      <c r="B15" s="2">
        <v>39.889285333333341</v>
      </c>
      <c r="C15" s="2">
        <v>40.185411000000002</v>
      </c>
      <c r="D15" s="2">
        <v>22.668857000000003</v>
      </c>
      <c r="E15" s="2">
        <v>34.580056999999996</v>
      </c>
      <c r="F15" s="2">
        <v>36.837276666666661</v>
      </c>
      <c r="G15" s="2">
        <v>63.360021333333336</v>
      </c>
      <c r="H15" s="2">
        <v>21.268582000000002</v>
      </c>
      <c r="I15" s="2">
        <v>37.866744666666662</v>
      </c>
      <c r="J15" s="2">
        <v>19.726270666666668</v>
      </c>
      <c r="K15" s="2"/>
      <c r="L15" s="2">
        <v>21.695399999999999</v>
      </c>
      <c r="M15" s="2">
        <v>36.240771333333335</v>
      </c>
      <c r="N15" s="2"/>
      <c r="O15" s="2"/>
      <c r="P15" s="2"/>
      <c r="Q15" s="2"/>
      <c r="R15" s="2">
        <v>32.899490666666665</v>
      </c>
      <c r="S15" s="2">
        <v>21.007669999999997</v>
      </c>
      <c r="T15" s="2">
        <v>63.543416000000001</v>
      </c>
      <c r="U15" s="2">
        <v>46.388452000000008</v>
      </c>
      <c r="V15" s="2"/>
      <c r="W15" s="2"/>
      <c r="X15" s="2" t="s">
        <v>34</v>
      </c>
      <c r="Y15" s="2">
        <v>38.727975333333333</v>
      </c>
      <c r="Z15" s="2">
        <v>49.896954666666673</v>
      </c>
      <c r="AA15" s="2">
        <v>31.657490500000002</v>
      </c>
      <c r="AB15" s="2">
        <v>7.2914281999999995</v>
      </c>
      <c r="AC15" s="2">
        <v>20.40680866666667</v>
      </c>
      <c r="AD15" s="2">
        <v>31.007831833333324</v>
      </c>
      <c r="AE15" s="2">
        <v>11.861420400000002</v>
      </c>
      <c r="AF15" s="2">
        <v>51.363638333333334</v>
      </c>
      <c r="AG15" s="2">
        <v>25.4778105</v>
      </c>
      <c r="AH15" s="2"/>
      <c r="AI15" s="2">
        <v>51.762247500000001</v>
      </c>
      <c r="AJ15" s="2"/>
      <c r="AK15" s="2"/>
      <c r="AL15" s="2"/>
      <c r="AM15" s="2"/>
      <c r="AN15" s="2">
        <v>20.624682</v>
      </c>
      <c r="AO15" s="2">
        <v>13.933990000000003</v>
      </c>
      <c r="AP15" s="2">
        <v>8.4455626666666674</v>
      </c>
      <c r="AQ15" s="2">
        <v>43.745003999999994</v>
      </c>
      <c r="AR15" s="2">
        <v>18.040902333333335</v>
      </c>
      <c r="AS15" s="2"/>
      <c r="AT15" s="2" t="s">
        <v>34</v>
      </c>
      <c r="AU15" s="2">
        <v>47.557215999999997</v>
      </c>
      <c r="AV15" s="2">
        <v>57.780837333333338</v>
      </c>
      <c r="AW15" s="2">
        <v>80.560144000000008</v>
      </c>
      <c r="AX15" s="2">
        <v>85.70281066666665</v>
      </c>
      <c r="AY15" s="2">
        <v>83.113071999999988</v>
      </c>
      <c r="AZ15" s="2">
        <v>179.08605866666664</v>
      </c>
      <c r="BA15" s="2">
        <v>35.797290666666662</v>
      </c>
      <c r="BB15" s="2">
        <v>63.123797333333322</v>
      </c>
      <c r="BC15" s="2">
        <v>43.185407999999995</v>
      </c>
      <c r="BD15" s="2"/>
      <c r="BE15" s="2">
        <v>49.624026666666659</v>
      </c>
      <c r="BF15" s="2">
        <v>50.02526293333333</v>
      </c>
      <c r="BG15" s="2"/>
      <c r="BH15" s="2"/>
      <c r="BI15" s="2"/>
      <c r="BJ15" s="2">
        <v>53.223893333333343</v>
      </c>
      <c r="BK15" s="2">
        <v>12.550272000000001</v>
      </c>
      <c r="BL15" s="2">
        <v>14.568362666666665</v>
      </c>
      <c r="BM15" s="2">
        <v>21.176960000000001</v>
      </c>
      <c r="BN15" s="2">
        <v>15.014421333333331</v>
      </c>
      <c r="BO15" s="2"/>
      <c r="BP15" s="2" t="s">
        <v>34</v>
      </c>
      <c r="BQ15" s="2">
        <v>7.7535173333333338</v>
      </c>
      <c r="BR15" s="2">
        <v>7.0603941333333315</v>
      </c>
      <c r="BS15" s="2">
        <v>4.9729045333333328</v>
      </c>
      <c r="BT15" s="2">
        <v>6.8184181333333322</v>
      </c>
      <c r="BU15" s="2">
        <v>8.2460223999999975</v>
      </c>
      <c r="BV15" s="2">
        <v>13.987620266666665</v>
      </c>
      <c r="BW15" s="2">
        <v>3.9495679999999997</v>
      </c>
      <c r="BX15" s="2">
        <v>5.3077733333333335</v>
      </c>
      <c r="BY15" s="2">
        <v>5.0593013333333339</v>
      </c>
      <c r="BZ15" s="2"/>
      <c r="CA15" s="2">
        <v>7.6111466666666665</v>
      </c>
      <c r="CB15" s="2">
        <v>6.0691045333333342</v>
      </c>
      <c r="CC15" s="2"/>
      <c r="CD15" s="2"/>
      <c r="CE15" s="2"/>
      <c r="CF15" s="2"/>
      <c r="CG15" s="2">
        <v>20.358463999999998</v>
      </c>
      <c r="CH15" s="2">
        <v>9.7779957333333325</v>
      </c>
      <c r="CI15" s="2">
        <v>20.358463999999998</v>
      </c>
      <c r="CJ15" s="2">
        <v>9.6703786666666662</v>
      </c>
      <c r="CK15" s="2"/>
      <c r="CL15" s="2" t="s">
        <v>34</v>
      </c>
      <c r="CM15" s="2">
        <v>330.65506133333332</v>
      </c>
      <c r="CN15" s="2">
        <v>513.12337066666657</v>
      </c>
      <c r="CO15" s="2">
        <v>417.59752533333324</v>
      </c>
      <c r="CP15" s="2">
        <v>586.25100799999996</v>
      </c>
      <c r="CQ15" s="2">
        <v>545.43014399999993</v>
      </c>
      <c r="CR15" s="2">
        <v>392.51430399999998</v>
      </c>
      <c r="CS15" s="2">
        <v>643.93548799999985</v>
      </c>
      <c r="CT15" s="2">
        <v>754.41079466666656</v>
      </c>
      <c r="CU15" s="2">
        <v>202.24213333333336</v>
      </c>
      <c r="CV15" s="2"/>
      <c r="CW15" s="2">
        <v>682.91148799999996</v>
      </c>
      <c r="CX15" s="2"/>
      <c r="CY15" s="2"/>
      <c r="CZ15" s="2"/>
      <c r="DA15" s="2"/>
      <c r="DB15" s="2">
        <v>313.9603413333333</v>
      </c>
      <c r="DC15" s="2">
        <v>192.03908266666664</v>
      </c>
      <c r="DD15" s="2">
        <v>409.51650133333334</v>
      </c>
      <c r="DE15" s="2">
        <v>241.38702933333329</v>
      </c>
      <c r="DF15" s="2">
        <v>169.14717866666666</v>
      </c>
      <c r="DG15" s="2"/>
      <c r="DH15" s="2"/>
      <c r="DI15" s="2"/>
      <c r="DJ15" s="2" t="s">
        <v>34</v>
      </c>
      <c r="DK15" s="2">
        <v>77.867552000000003</v>
      </c>
      <c r="DL15" s="2"/>
      <c r="DM15" s="2">
        <v>101.76850133333333</v>
      </c>
      <c r="DN15" s="2">
        <v>130.14735999999999</v>
      </c>
      <c r="DO15" s="2">
        <v>121.741536</v>
      </c>
      <c r="DP15" s="2">
        <v>96.303199999999975</v>
      </c>
      <c r="DQ15" s="2">
        <v>136.2557653333333</v>
      </c>
      <c r="DR15" s="2">
        <v>151.29833599999998</v>
      </c>
      <c r="DS15" s="2">
        <v>54.13333333333334</v>
      </c>
      <c r="DT15" s="2"/>
      <c r="DU15" s="2"/>
      <c r="DV15" s="2"/>
      <c r="DW15" s="2"/>
      <c r="DX15" s="2"/>
      <c r="DY15" s="2"/>
      <c r="DZ15" s="2">
        <v>121.38858666666665</v>
      </c>
      <c r="EA15" s="2">
        <v>74.444159999999997</v>
      </c>
      <c r="EB15" s="2">
        <v>88.33693866666664</v>
      </c>
      <c r="EC15" s="2">
        <v>146.41550933333332</v>
      </c>
      <c r="ED15" s="2">
        <v>84.331071999999978</v>
      </c>
      <c r="EE15" s="2"/>
      <c r="EF15" s="2"/>
      <c r="EG15" s="2"/>
      <c r="EH15" s="2"/>
      <c r="EI15" s="2"/>
      <c r="EJ15" s="2"/>
      <c r="EK15" s="2"/>
      <c r="EL15" s="2"/>
      <c r="EM15" s="2"/>
      <c r="EN15" s="2"/>
      <c r="EO15" s="2"/>
      <c r="EP15" s="2"/>
      <c r="EQ15" s="2"/>
      <c r="ER15" s="2"/>
      <c r="ES15" s="2"/>
      <c r="ET15" s="2"/>
      <c r="EU15" s="2"/>
      <c r="EV15" s="2"/>
      <c r="EW15" s="2"/>
      <c r="EX15" s="2"/>
    </row>
    <row r="16" spans="1:154" x14ac:dyDescent="0.3">
      <c r="A16" t="s">
        <v>35</v>
      </c>
      <c r="B16" s="2">
        <v>42.637369333333325</v>
      </c>
      <c r="C16" s="2">
        <v>51.17798333333333</v>
      </c>
      <c r="D16" s="2">
        <v>42.353296666666665</v>
      </c>
      <c r="E16" s="2">
        <v>30.026386333333335</v>
      </c>
      <c r="F16" s="2">
        <v>35.560131333333331</v>
      </c>
      <c r="G16" s="2">
        <v>71.727166666666648</v>
      </c>
      <c r="H16" s="2">
        <v>36.040833333333339</v>
      </c>
      <c r="I16" s="2">
        <v>14.980697333333334</v>
      </c>
      <c r="J16" s="2"/>
      <c r="K16" s="2"/>
      <c r="L16" s="2">
        <v>28.846846666666664</v>
      </c>
      <c r="M16" s="2">
        <v>49.23106933333333</v>
      </c>
      <c r="N16" s="2"/>
      <c r="O16" s="2"/>
      <c r="P16" s="2"/>
      <c r="Q16" s="2">
        <v>48.107067999999991</v>
      </c>
      <c r="R16" s="2">
        <v>19.772591999999996</v>
      </c>
      <c r="S16" s="2">
        <v>17.410204</v>
      </c>
      <c r="T16" s="2">
        <v>97.821202666666665</v>
      </c>
      <c r="U16" s="2">
        <v>47.800779999999996</v>
      </c>
      <c r="V16" s="2"/>
      <c r="W16" s="2"/>
      <c r="X16" s="2" t="s">
        <v>35</v>
      </c>
      <c r="Y16" s="2">
        <v>45.080468500000002</v>
      </c>
      <c r="Z16" s="2">
        <v>76.056609666666674</v>
      </c>
      <c r="AA16" s="2">
        <v>48.974954333333329</v>
      </c>
      <c r="AB16" s="2">
        <v>8.0261069833333334</v>
      </c>
      <c r="AC16" s="2">
        <v>24.648406333333334</v>
      </c>
      <c r="AD16" s="2">
        <v>35.673787333333344</v>
      </c>
      <c r="AE16" s="2">
        <v>18.408315999999999</v>
      </c>
      <c r="AF16" s="2">
        <v>37.325168166666664</v>
      </c>
      <c r="AG16" s="2"/>
      <c r="AH16" s="2"/>
      <c r="AI16" s="2">
        <v>35.962469500000005</v>
      </c>
      <c r="AJ16" s="2"/>
      <c r="AK16" s="2"/>
      <c r="AL16" s="2"/>
      <c r="AM16" s="2"/>
      <c r="AN16" s="2">
        <v>16.600957666666666</v>
      </c>
      <c r="AO16" s="2">
        <v>10.125167999999999</v>
      </c>
      <c r="AP16" s="2">
        <v>5.4567366666666661</v>
      </c>
      <c r="AQ16" s="2">
        <v>12.443538333333333</v>
      </c>
      <c r="AR16" s="2">
        <v>12.101873333333334</v>
      </c>
      <c r="AS16" s="2"/>
      <c r="AT16" s="2" t="s">
        <v>35</v>
      </c>
      <c r="AU16" s="2">
        <v>46.326224000000003</v>
      </c>
      <c r="AV16" s="2">
        <v>60.784154666666652</v>
      </c>
      <c r="AW16" s="2">
        <v>51.080213333333333</v>
      </c>
      <c r="AX16" s="2">
        <v>77.438815999999989</v>
      </c>
      <c r="AY16" s="2">
        <v>77.22011733333332</v>
      </c>
      <c r="AZ16" s="2">
        <v>137.85161599999998</v>
      </c>
      <c r="BA16" s="2">
        <v>38.283093333333333</v>
      </c>
      <c r="BB16" s="2">
        <v>48.945194666666666</v>
      </c>
      <c r="BC16" s="2"/>
      <c r="BD16" s="2"/>
      <c r="BE16" s="2">
        <v>60.819882666666672</v>
      </c>
      <c r="BF16" s="2">
        <v>63.395113599999988</v>
      </c>
      <c r="BG16" s="2"/>
      <c r="BH16" s="2"/>
      <c r="BI16" s="2"/>
      <c r="BJ16" s="2">
        <v>31.596543999999994</v>
      </c>
      <c r="BK16" s="2">
        <v>6.3660799999999993</v>
      </c>
      <c r="BL16" s="2">
        <v>7.5483519999999986</v>
      </c>
      <c r="BM16" s="2">
        <v>39.357098666666658</v>
      </c>
      <c r="BN16" s="2">
        <v>15.590399999999997</v>
      </c>
      <c r="BO16" s="2"/>
      <c r="BP16" s="2" t="s">
        <v>35</v>
      </c>
      <c r="BQ16" s="2">
        <v>8.4321327999999998</v>
      </c>
      <c r="BR16" s="2">
        <v>7.2013573333333332</v>
      </c>
      <c r="BS16" s="2">
        <v>7.112795199999999</v>
      </c>
      <c r="BT16" s="2">
        <v>6.8658389333333325</v>
      </c>
      <c r="BU16" s="2">
        <v>11.112274133333331</v>
      </c>
      <c r="BV16" s="2">
        <v>13.914215466666667</v>
      </c>
      <c r="BW16" s="2">
        <v>4.9806997333333332</v>
      </c>
      <c r="BX16" s="2">
        <v>4.8242544000000001</v>
      </c>
      <c r="BY16" s="2"/>
      <c r="BZ16" s="2"/>
      <c r="CA16" s="2">
        <v>6.0868602666666654</v>
      </c>
      <c r="CB16" s="2">
        <v>6.0753840000000006</v>
      </c>
      <c r="CC16" s="2"/>
      <c r="CD16" s="2"/>
      <c r="CE16" s="2"/>
      <c r="CF16" s="2">
        <v>16.242165333333332</v>
      </c>
      <c r="CG16" s="2">
        <v>15.59906133333333</v>
      </c>
      <c r="CH16" s="2">
        <v>5.0090655999999996</v>
      </c>
      <c r="CI16" s="2">
        <v>15.59906133333333</v>
      </c>
      <c r="CJ16" s="2">
        <v>24.762751999999999</v>
      </c>
      <c r="CK16" s="2"/>
      <c r="CL16" s="2" t="s">
        <v>35</v>
      </c>
      <c r="CM16" s="2">
        <v>257.92151466666667</v>
      </c>
      <c r="CN16" s="2">
        <v>478.93708799999996</v>
      </c>
      <c r="CO16" s="2">
        <v>590.78954666666664</v>
      </c>
      <c r="CP16" s="2">
        <v>465.85847466666667</v>
      </c>
      <c r="CQ16" s="2">
        <v>520.60676266666655</v>
      </c>
      <c r="CR16" s="2">
        <v>331.97158400000001</v>
      </c>
      <c r="CS16" s="2">
        <v>458.41838933333327</v>
      </c>
      <c r="CT16" s="2">
        <v>451.24680533333333</v>
      </c>
      <c r="CU16" s="2"/>
      <c r="CV16" s="2"/>
      <c r="CW16" s="2">
        <v>474.81429333333335</v>
      </c>
      <c r="CX16" s="2"/>
      <c r="CY16" s="2"/>
      <c r="CZ16" s="2"/>
      <c r="DA16" s="2"/>
      <c r="DB16" s="2">
        <v>281.68821333333335</v>
      </c>
      <c r="DC16" s="2">
        <v>65.973375999999988</v>
      </c>
      <c r="DD16" s="2">
        <v>409.1570559999999</v>
      </c>
      <c r="DE16" s="2">
        <v>111.367424</v>
      </c>
      <c r="DF16" s="2">
        <v>104.00962133333333</v>
      </c>
      <c r="DG16" s="2"/>
      <c r="DH16" s="2"/>
      <c r="DI16" s="2"/>
      <c r="DJ16" s="2" t="s">
        <v>35</v>
      </c>
      <c r="DK16" s="2">
        <v>72.718389333333334</v>
      </c>
      <c r="DL16" s="2"/>
      <c r="DM16" s="2">
        <v>93.367007999999998</v>
      </c>
      <c r="DN16" s="2">
        <v>116.12466133333331</v>
      </c>
      <c r="DO16" s="2">
        <v>129.7013013333333</v>
      </c>
      <c r="DP16" s="2">
        <v>52.968383999999993</v>
      </c>
      <c r="DQ16" s="2">
        <v>162.20511999999999</v>
      </c>
      <c r="DR16" s="2">
        <v>124.26414933333331</v>
      </c>
      <c r="DS16" s="2"/>
      <c r="DT16" s="2"/>
      <c r="DU16" s="2"/>
      <c r="DV16" s="2"/>
      <c r="DW16" s="2"/>
      <c r="DX16" s="2"/>
      <c r="DY16" s="2"/>
      <c r="DZ16" s="2">
        <v>103.59387733333332</v>
      </c>
      <c r="EA16" s="2">
        <v>93.776255999999989</v>
      </c>
      <c r="EB16" s="2">
        <v>61.610229333333322</v>
      </c>
      <c r="EC16" s="2">
        <v>49.291648000000002</v>
      </c>
      <c r="ED16" s="2">
        <v>118.23153066666666</v>
      </c>
      <c r="EE16" s="2"/>
      <c r="EF16" s="2"/>
      <c r="EG16" s="2"/>
      <c r="EH16" s="2"/>
      <c r="EI16" s="2"/>
      <c r="EJ16" s="2"/>
      <c r="EK16" s="2"/>
      <c r="EL16" s="2"/>
      <c r="EM16" s="2"/>
      <c r="EN16" s="2"/>
      <c r="EO16" s="2"/>
      <c r="EP16" s="2"/>
      <c r="EQ16" s="2"/>
      <c r="ER16" s="2"/>
      <c r="ES16" s="2"/>
      <c r="ET16" s="2"/>
      <c r="EU16" s="2"/>
      <c r="EV16" s="2"/>
      <c r="EW16" s="2"/>
      <c r="EX16" s="2"/>
    </row>
    <row r="17" spans="1:154" x14ac:dyDescent="0.3">
      <c r="A17" t="s">
        <v>36</v>
      </c>
      <c r="B17" s="2">
        <v>40.972637333333338</v>
      </c>
      <c r="C17" s="2">
        <v>29.081053000000004</v>
      </c>
      <c r="D17" s="2">
        <v>28.619257666666662</v>
      </c>
      <c r="E17" s="2">
        <v>23.566450999999997</v>
      </c>
      <c r="F17" s="2">
        <v>33.35088733333334</v>
      </c>
      <c r="G17" s="2">
        <v>46.576100666666669</v>
      </c>
      <c r="H17" s="2">
        <v>37.301199000000004</v>
      </c>
      <c r="I17" s="2">
        <v>20.610630000000004</v>
      </c>
      <c r="J17" s="2">
        <v>30.964866000000001</v>
      </c>
      <c r="K17" s="2"/>
      <c r="L17" s="2">
        <v>15.789429999999996</v>
      </c>
      <c r="M17" s="2">
        <v>28.572227333333338</v>
      </c>
      <c r="N17" s="2"/>
      <c r="O17" s="2"/>
      <c r="P17" s="2"/>
      <c r="Q17" s="2">
        <v>18.433999999999997</v>
      </c>
      <c r="R17" s="2">
        <v>29.823376000000003</v>
      </c>
      <c r="S17" s="2">
        <v>29.607840000000003</v>
      </c>
      <c r="T17" s="2">
        <v>68.449695999999989</v>
      </c>
      <c r="U17" s="2">
        <v>50.352234666666668</v>
      </c>
      <c r="V17" s="2"/>
      <c r="W17" s="2"/>
      <c r="X17" s="2" t="s">
        <v>36</v>
      </c>
      <c r="Y17" s="2">
        <v>48.361442833333335</v>
      </c>
      <c r="Z17" s="2">
        <v>26.268591666666669</v>
      </c>
      <c r="AA17" s="2">
        <v>40.137714833333334</v>
      </c>
      <c r="AB17" s="2">
        <v>5.5927589499999986</v>
      </c>
      <c r="AC17" s="2">
        <v>21.841306499999998</v>
      </c>
      <c r="AD17" s="2">
        <v>25.854137166666668</v>
      </c>
      <c r="AE17" s="2">
        <v>13.064873466666665</v>
      </c>
      <c r="AF17" s="2">
        <v>46.566958833333338</v>
      </c>
      <c r="AG17" s="2">
        <v>48.211407333333327</v>
      </c>
      <c r="AH17" s="2"/>
      <c r="AI17" s="2">
        <v>51.109617833333331</v>
      </c>
      <c r="AJ17" s="2"/>
      <c r="AK17" s="2"/>
      <c r="AL17" s="2"/>
      <c r="AM17" s="2"/>
      <c r="AN17" s="2">
        <v>11.130356333333332</v>
      </c>
      <c r="AO17" s="2">
        <v>1.7647739999999998</v>
      </c>
      <c r="AP17" s="2">
        <v>5.6231126666666649</v>
      </c>
      <c r="AQ17" s="2">
        <v>10.002366666666665</v>
      </c>
      <c r="AR17" s="2">
        <v>6.8303290000000008</v>
      </c>
      <c r="AS17" s="2"/>
      <c r="AT17" s="2" t="s">
        <v>36</v>
      </c>
      <c r="AU17" s="2">
        <v>52.587285333333327</v>
      </c>
      <c r="AV17" s="2">
        <v>18.603461333333332</v>
      </c>
      <c r="AW17" s="2">
        <v>48.345397333333338</v>
      </c>
      <c r="AX17" s="2">
        <v>46.890293333333332</v>
      </c>
      <c r="AY17" s="2">
        <v>59.650602666666671</v>
      </c>
      <c r="AZ17" s="2">
        <v>123.98482133333331</v>
      </c>
      <c r="BA17" s="2">
        <v>34.238250666666666</v>
      </c>
      <c r="BB17" s="2">
        <v>60.22766399999999</v>
      </c>
      <c r="BC17" s="2">
        <v>64.875551999999999</v>
      </c>
      <c r="BD17" s="2"/>
      <c r="BE17" s="2">
        <v>44.013648000000003</v>
      </c>
      <c r="BF17" s="2">
        <v>57.965107199999984</v>
      </c>
      <c r="BG17" s="2"/>
      <c r="BH17" s="2"/>
      <c r="BI17" s="2"/>
      <c r="BJ17" s="2">
        <v>24.282047999999996</v>
      </c>
      <c r="BK17" s="2">
        <v>30.124117333333334</v>
      </c>
      <c r="BL17" s="2">
        <v>9.7723658666666662</v>
      </c>
      <c r="BM17" s="2">
        <v>28.777279999999998</v>
      </c>
      <c r="BN17" s="2">
        <v>6.6583999999999985</v>
      </c>
      <c r="BO17" s="2"/>
      <c r="BP17" s="2" t="s">
        <v>36</v>
      </c>
      <c r="BQ17" s="2">
        <v>6.2896437333333335</v>
      </c>
      <c r="BR17" s="2">
        <v>4.3917290666666666</v>
      </c>
      <c r="BS17" s="2">
        <v>3.8898047999999998</v>
      </c>
      <c r="BT17" s="2">
        <v>3.5493061333333329</v>
      </c>
      <c r="BU17" s="2">
        <v>8.9549525333333335</v>
      </c>
      <c r="BV17" s="2">
        <v>8.984834133333333</v>
      </c>
      <c r="BW17" s="2">
        <v>3.013277866666666</v>
      </c>
      <c r="BX17" s="2">
        <v>5.0950293333333327</v>
      </c>
      <c r="BY17" s="2">
        <v>5.8379551999999988</v>
      </c>
      <c r="BZ17" s="2"/>
      <c r="CA17" s="2">
        <v>3.7097573333333327</v>
      </c>
      <c r="CB17" s="2">
        <v>6.5334602666666663</v>
      </c>
      <c r="CC17" s="2"/>
      <c r="CD17" s="2"/>
      <c r="CE17" s="2"/>
      <c r="CF17" s="2">
        <v>17.134282666666664</v>
      </c>
      <c r="CG17" s="2">
        <v>7.8991359999999986</v>
      </c>
      <c r="CH17" s="2">
        <v>5.4438645333333326</v>
      </c>
      <c r="CI17" s="2">
        <v>33.562666666666658</v>
      </c>
      <c r="CJ17" s="2">
        <v>5.9979733333333325</v>
      </c>
      <c r="CK17" s="2"/>
      <c r="CL17" s="2" t="s">
        <v>36</v>
      </c>
      <c r="CM17" s="2">
        <v>328.98342399999996</v>
      </c>
      <c r="CN17" s="2">
        <v>427.2375893333334</v>
      </c>
      <c r="CO17" s="2">
        <v>729.31025066666655</v>
      </c>
      <c r="CP17" s="2">
        <v>741.28887466666652</v>
      </c>
      <c r="CQ17" s="2">
        <v>669.72027733333323</v>
      </c>
      <c r="CR17" s="2">
        <v>341.96676266666657</v>
      </c>
      <c r="CS17" s="2">
        <v>605.93821866666656</v>
      </c>
      <c r="CT17" s="2">
        <v>718.11980799999981</v>
      </c>
      <c r="CU17" s="2">
        <v>757.01785599999994</v>
      </c>
      <c r="CV17" s="2"/>
      <c r="CW17" s="2">
        <v>732.566912</v>
      </c>
      <c r="CX17" s="2"/>
      <c r="CY17" s="2"/>
      <c r="CZ17" s="2"/>
      <c r="DA17" s="2"/>
      <c r="DB17" s="2">
        <v>158.20791466666665</v>
      </c>
      <c r="DC17" s="2">
        <v>20.592320000000001</v>
      </c>
      <c r="DD17" s="2">
        <v>513.61273599999981</v>
      </c>
      <c r="DE17" s="2">
        <v>73.054015999999976</v>
      </c>
      <c r="DF17" s="2">
        <v>130.8445973333333</v>
      </c>
      <c r="DG17" s="2"/>
      <c r="DH17" s="2"/>
      <c r="DI17" s="2"/>
      <c r="DJ17" s="2" t="s">
        <v>36</v>
      </c>
      <c r="DK17" s="2">
        <v>80.032885333333326</v>
      </c>
      <c r="DL17" s="2"/>
      <c r="DM17" s="2">
        <v>100.80925866666664</v>
      </c>
      <c r="DN17" s="2">
        <v>136.19080533333334</v>
      </c>
      <c r="DO17" s="2">
        <v>170.36626133333334</v>
      </c>
      <c r="DP17" s="2">
        <v>61.287594666666664</v>
      </c>
      <c r="DQ17" s="2">
        <v>177.9535893333333</v>
      </c>
      <c r="DR17" s="2">
        <v>127.94521599999999</v>
      </c>
      <c r="DS17" s="2">
        <v>137.18685866666667</v>
      </c>
      <c r="DT17" s="2"/>
      <c r="DU17" s="2"/>
      <c r="DV17" s="2"/>
      <c r="DW17" s="2"/>
      <c r="DX17" s="2"/>
      <c r="DY17" s="2"/>
      <c r="DZ17" s="2">
        <v>94.226645333333323</v>
      </c>
      <c r="EA17" s="2">
        <v>83.772415999999993</v>
      </c>
      <c r="EB17" s="2">
        <v>149.36036266666667</v>
      </c>
      <c r="EC17" s="2">
        <v>59.754538666666654</v>
      </c>
      <c r="ED17" s="2">
        <v>104.63756799999999</v>
      </c>
      <c r="EE17" s="2"/>
      <c r="EF17" s="2"/>
      <c r="EG17" s="2"/>
      <c r="EH17" s="2"/>
      <c r="EI17" s="2"/>
      <c r="EJ17" s="2"/>
      <c r="EK17" s="2"/>
      <c r="EL17" s="2"/>
      <c r="EM17" s="2"/>
      <c r="EN17" s="2"/>
      <c r="EO17" s="2"/>
      <c r="EP17" s="2"/>
      <c r="EQ17" s="2"/>
      <c r="ER17" s="2"/>
      <c r="ES17" s="2"/>
      <c r="ET17" s="2"/>
      <c r="EU17" s="2"/>
      <c r="EV17" s="2"/>
      <c r="EW17" s="2"/>
      <c r="EX17" s="2"/>
    </row>
    <row r="18" spans="1:154" x14ac:dyDescent="0.3">
      <c r="A18" t="s">
        <v>37</v>
      </c>
      <c r="B18" s="2">
        <v>44.796037999999996</v>
      </c>
      <c r="C18" s="2">
        <v>28.277992333333337</v>
      </c>
      <c r="D18" s="2">
        <v>33.605891</v>
      </c>
      <c r="E18" s="2">
        <v>34.055160666666673</v>
      </c>
      <c r="F18" s="2">
        <v>33.376411333333337</v>
      </c>
      <c r="G18" s="2">
        <v>86.853445333333326</v>
      </c>
      <c r="H18" s="2">
        <v>28.113740666666661</v>
      </c>
      <c r="I18" s="2">
        <v>36.637811333333332</v>
      </c>
      <c r="J18" s="2">
        <v>36.378317333333328</v>
      </c>
      <c r="K18" s="2"/>
      <c r="L18" s="2">
        <v>23.005159333333332</v>
      </c>
      <c r="M18" s="2"/>
      <c r="N18" s="2"/>
      <c r="O18" s="2"/>
      <c r="P18" s="2"/>
      <c r="Q18" s="2">
        <v>23.304357333333336</v>
      </c>
      <c r="R18" s="2">
        <v>8.9485253333333326</v>
      </c>
      <c r="S18" s="2">
        <v>18.326232000000001</v>
      </c>
      <c r="T18" s="2">
        <v>34.773141333333328</v>
      </c>
      <c r="U18" s="2">
        <v>43.107199999999992</v>
      </c>
      <c r="V18" s="2"/>
      <c r="W18" s="2"/>
      <c r="X18" s="2" t="s">
        <v>37</v>
      </c>
      <c r="Y18" s="2">
        <v>45.206240833333332</v>
      </c>
      <c r="Z18" s="2">
        <v>58.232590333333334</v>
      </c>
      <c r="AA18" s="2">
        <v>37.060254</v>
      </c>
      <c r="AB18" s="2">
        <v>6.9000979833333336</v>
      </c>
      <c r="AC18" s="2">
        <v>18.763845666666665</v>
      </c>
      <c r="AD18" s="2">
        <v>27.279226833333336</v>
      </c>
      <c r="AE18" s="2">
        <v>14.602266933333334</v>
      </c>
      <c r="AF18" s="2">
        <v>64.837123333333338</v>
      </c>
      <c r="AG18" s="2">
        <v>34.005075666666663</v>
      </c>
      <c r="AH18" s="2"/>
      <c r="AI18" s="2">
        <v>56.459893666666673</v>
      </c>
      <c r="AJ18" s="2"/>
      <c r="AK18" s="2"/>
      <c r="AL18" s="2"/>
      <c r="AM18" s="2"/>
      <c r="AN18" s="2">
        <v>7.2799403333333332</v>
      </c>
      <c r="AO18" s="2">
        <v>28.592210766666664</v>
      </c>
      <c r="AP18" s="2">
        <v>6.7976480000000006</v>
      </c>
      <c r="AQ18" s="2">
        <v>32.790927000000003</v>
      </c>
      <c r="AR18" s="2">
        <v>8.4307076666666667</v>
      </c>
      <c r="AS18" s="2"/>
      <c r="AT18" s="2" t="s">
        <v>37</v>
      </c>
      <c r="AU18" s="2">
        <v>62.706970666666663</v>
      </c>
      <c r="AV18" s="2">
        <v>45.575935999999999</v>
      </c>
      <c r="AW18" s="2">
        <v>44.918757333333332</v>
      </c>
      <c r="AX18" s="2">
        <v>59.936426666666662</v>
      </c>
      <c r="AY18" s="2">
        <v>63.348991999999988</v>
      </c>
      <c r="AZ18" s="2">
        <v>131.75403733333332</v>
      </c>
      <c r="BA18" s="2">
        <v>47.810559999999995</v>
      </c>
      <c r="BB18" s="2">
        <v>65.581450666666655</v>
      </c>
      <c r="BC18" s="2">
        <v>54.651930666666672</v>
      </c>
      <c r="BD18" s="2"/>
      <c r="BE18" s="2">
        <v>55.199760000000005</v>
      </c>
      <c r="BF18" s="2"/>
      <c r="BG18" s="2"/>
      <c r="BH18" s="2"/>
      <c r="BI18" s="2"/>
      <c r="BJ18" s="2">
        <v>34.065024000000001</v>
      </c>
      <c r="BK18" s="2">
        <v>18.877375999999998</v>
      </c>
      <c r="BL18" s="2">
        <v>8.3402144000000007</v>
      </c>
      <c r="BM18" s="2">
        <v>15.226623999999997</v>
      </c>
      <c r="BN18" s="2">
        <v>7.808192</v>
      </c>
      <c r="BO18" s="2"/>
      <c r="BP18" s="2" t="s">
        <v>37</v>
      </c>
      <c r="BQ18" s="2">
        <v>9.1137797333333328</v>
      </c>
      <c r="BR18" s="2">
        <v>6.1381786666666667</v>
      </c>
      <c r="BS18" s="2">
        <v>4.5870421333333322</v>
      </c>
      <c r="BT18" s="2">
        <v>6.8036938666666664</v>
      </c>
      <c r="BU18" s="2">
        <v>8.0206111999999994</v>
      </c>
      <c r="BV18" s="2">
        <v>13.761559466666668</v>
      </c>
      <c r="BW18" s="2">
        <v>5.6859488000000002</v>
      </c>
      <c r="BX18" s="2">
        <v>7.0523823999999999</v>
      </c>
      <c r="BY18" s="2">
        <v>6.9237615999999989</v>
      </c>
      <c r="BZ18" s="2"/>
      <c r="CA18" s="2">
        <v>4.531068266666666</v>
      </c>
      <c r="CB18" s="2"/>
      <c r="CC18" s="2"/>
      <c r="CD18" s="2"/>
      <c r="CE18" s="2"/>
      <c r="CF18" s="2">
        <v>11.23374933333333</v>
      </c>
      <c r="CG18" s="2">
        <v>6.0369493333333315</v>
      </c>
      <c r="CH18" s="2">
        <v>5.3957941333333315</v>
      </c>
      <c r="CI18" s="2">
        <v>10.532181333333332</v>
      </c>
      <c r="CJ18" s="2">
        <v>17.071487999999999</v>
      </c>
      <c r="CK18" s="2"/>
      <c r="CL18" s="2" t="s">
        <v>37</v>
      </c>
      <c r="CM18" s="2">
        <v>396.54182399999996</v>
      </c>
      <c r="CN18" s="2">
        <v>658.67707733333316</v>
      </c>
      <c r="CO18" s="2">
        <v>612.46886399999994</v>
      </c>
      <c r="CP18" s="2">
        <v>593.64778666666666</v>
      </c>
      <c r="CQ18" s="2">
        <v>620.0561919999999</v>
      </c>
      <c r="CR18" s="2">
        <v>374.03101866666668</v>
      </c>
      <c r="CS18" s="2">
        <v>831.47933866666665</v>
      </c>
      <c r="CT18" s="2">
        <v>694.17988266666669</v>
      </c>
      <c r="CU18" s="2">
        <v>463.96164266666665</v>
      </c>
      <c r="CV18" s="2"/>
      <c r="CW18" s="2">
        <v>629.51436799999988</v>
      </c>
      <c r="CX18" s="2"/>
      <c r="CY18" s="2"/>
      <c r="CZ18" s="2"/>
      <c r="DA18" s="2"/>
      <c r="DB18" s="2">
        <v>314.33277866666663</v>
      </c>
      <c r="DC18" s="2">
        <v>113.97231999999997</v>
      </c>
      <c r="DD18" s="2">
        <v>575.23379199999988</v>
      </c>
      <c r="DE18" s="2">
        <v>262.27383466666663</v>
      </c>
      <c r="DF18" s="2">
        <v>156.40202666666667</v>
      </c>
      <c r="DG18" s="2"/>
      <c r="DH18" s="2"/>
      <c r="DI18" s="2"/>
      <c r="DJ18" s="2" t="s">
        <v>37</v>
      </c>
      <c r="DK18" s="2">
        <v>98.628768000000008</v>
      </c>
      <c r="DL18" s="2"/>
      <c r="DM18" s="2">
        <v>183.08975999999998</v>
      </c>
      <c r="DN18" s="2">
        <v>126.0765333333333</v>
      </c>
      <c r="DO18" s="2">
        <v>129.90267733333332</v>
      </c>
      <c r="DP18" s="2">
        <v>94.668373333333335</v>
      </c>
      <c r="DQ18" s="2">
        <v>165.73028266666662</v>
      </c>
      <c r="DR18" s="2">
        <v>159.56341333333333</v>
      </c>
      <c r="DS18" s="2">
        <v>98.371093333333306</v>
      </c>
      <c r="DT18" s="2"/>
      <c r="DU18" s="2"/>
      <c r="DV18" s="2"/>
      <c r="DW18" s="2"/>
      <c r="DX18" s="2"/>
      <c r="DY18" s="2"/>
      <c r="DZ18" s="2">
        <v>191.85719466666666</v>
      </c>
      <c r="EA18" s="2">
        <v>119.51773866666665</v>
      </c>
      <c r="EB18" s="2">
        <v>148.05683199999999</v>
      </c>
      <c r="EC18" s="2">
        <v>140.88091733333334</v>
      </c>
      <c r="ED18" s="2">
        <v>131.93376000000001</v>
      </c>
      <c r="EE18" s="2"/>
      <c r="EF18" s="2"/>
      <c r="EG18" s="2"/>
      <c r="EH18" s="2"/>
      <c r="EI18" s="2"/>
      <c r="EJ18" s="2"/>
      <c r="EK18" s="2"/>
      <c r="EL18" s="2"/>
      <c r="EM18" s="2"/>
      <c r="EN18" s="2"/>
      <c r="EO18" s="2"/>
      <c r="EP18" s="2"/>
      <c r="EQ18" s="2"/>
      <c r="ER18" s="2"/>
      <c r="ES18" s="2"/>
      <c r="ET18" s="2"/>
      <c r="EU18" s="2"/>
      <c r="EV18" s="2"/>
      <c r="EW18" s="2"/>
      <c r="EX18" s="2"/>
    </row>
    <row r="19" spans="1:154" x14ac:dyDescent="0.3">
      <c r="A19" t="s">
        <v>38</v>
      </c>
      <c r="B19" s="2">
        <v>60.060807999999994</v>
      </c>
      <c r="C19" s="2">
        <v>42.483516333333334</v>
      </c>
      <c r="D19" s="2">
        <v>27.479421999999992</v>
      </c>
      <c r="E19" s="2">
        <v>20.937715333333333</v>
      </c>
      <c r="F19" s="2">
        <v>48.348600666666655</v>
      </c>
      <c r="G19" s="2">
        <v>67.032168666666664</v>
      </c>
      <c r="H19" s="2">
        <v>32.201125666666663</v>
      </c>
      <c r="I19" s="2">
        <v>21.688310000000001</v>
      </c>
      <c r="J19" s="2">
        <v>30.530485333333331</v>
      </c>
      <c r="K19" s="2"/>
      <c r="L19" s="2">
        <v>12.503451333333334</v>
      </c>
      <c r="M19" s="2">
        <v>23.587957333333335</v>
      </c>
      <c r="N19" s="2"/>
      <c r="O19" s="2"/>
      <c r="P19" s="2"/>
      <c r="Q19" s="2">
        <v>12.674083999999997</v>
      </c>
      <c r="R19" s="2">
        <v>36.697839999999999</v>
      </c>
      <c r="S19" s="2">
        <v>17.018836</v>
      </c>
      <c r="T19" s="2">
        <v>36.79237333333333</v>
      </c>
      <c r="U19" s="2">
        <v>34.227683999999996</v>
      </c>
      <c r="V19" s="2"/>
      <c r="W19" s="2"/>
      <c r="X19" s="2" t="s">
        <v>38</v>
      </c>
      <c r="Y19" s="2">
        <v>64.162706333333333</v>
      </c>
      <c r="Z19" s="2">
        <v>41.324629333333334</v>
      </c>
      <c r="AA19" s="2">
        <v>33.298472833333342</v>
      </c>
      <c r="AB19" s="2">
        <v>4.7088369333333331</v>
      </c>
      <c r="AC19" s="2">
        <v>25.107920999999997</v>
      </c>
      <c r="AD19" s="2">
        <v>30.016012999999994</v>
      </c>
      <c r="AE19" s="2">
        <v>12.0693904</v>
      </c>
      <c r="AF19" s="2">
        <v>38.779472666666663</v>
      </c>
      <c r="AG19" s="2">
        <v>20.247364999999999</v>
      </c>
      <c r="AH19" s="2"/>
      <c r="AI19" s="2">
        <v>34.729504500000004</v>
      </c>
      <c r="AJ19" s="2"/>
      <c r="AK19" s="2"/>
      <c r="AL19" s="2"/>
      <c r="AM19" s="2"/>
      <c r="AN19" s="2">
        <v>8.1692596666666653</v>
      </c>
      <c r="AO19" s="2">
        <v>15.508620000000002</v>
      </c>
      <c r="AP19" s="2">
        <v>6.251974333333334</v>
      </c>
      <c r="AQ19" s="2">
        <v>20.80492266666667</v>
      </c>
      <c r="AR19" s="2">
        <v>10.498523666666667</v>
      </c>
      <c r="AS19" s="2"/>
      <c r="AT19" s="2" t="s">
        <v>38</v>
      </c>
      <c r="AU19" s="2">
        <v>47.250821333333327</v>
      </c>
      <c r="AV19" s="2">
        <v>34.087759999999989</v>
      </c>
      <c r="AW19" s="2">
        <v>45.592176000000002</v>
      </c>
      <c r="AX19" s="2">
        <v>44.203114666666657</v>
      </c>
      <c r="AY19" s="2">
        <v>59.988394666666657</v>
      </c>
      <c r="AZ19" s="2">
        <v>112.47390933333334</v>
      </c>
      <c r="BA19" s="2">
        <v>26.607615999999993</v>
      </c>
      <c r="BB19" s="2">
        <v>32.813461333333336</v>
      </c>
      <c r="BC19" s="2">
        <v>39.160053333333323</v>
      </c>
      <c r="BD19" s="2"/>
      <c r="BE19" s="2">
        <v>33.749967999999996</v>
      </c>
      <c r="BF19" s="2">
        <v>29.647094399999997</v>
      </c>
      <c r="BG19" s="2"/>
      <c r="BH19" s="2"/>
      <c r="BI19" s="2"/>
      <c r="BJ19" s="2">
        <v>11.861695999999998</v>
      </c>
      <c r="BK19" s="2">
        <v>8.0550400000000035</v>
      </c>
      <c r="BL19" s="2">
        <v>8.9001695999999999</v>
      </c>
      <c r="BM19" s="2">
        <v>12.844757333333328</v>
      </c>
      <c r="BN19" s="2">
        <v>17.103967999999998</v>
      </c>
      <c r="BO19" s="2"/>
      <c r="BP19" s="2" t="s">
        <v>38</v>
      </c>
      <c r="BQ19" s="2">
        <v>7.7894618666666657</v>
      </c>
      <c r="BR19" s="2">
        <v>5.329968</v>
      </c>
      <c r="BS19" s="2">
        <v>4.150077866666666</v>
      </c>
      <c r="BT19" s="2">
        <v>3.8095791999999999</v>
      </c>
      <c r="BU19" s="2">
        <v>7.3164448000000002</v>
      </c>
      <c r="BV19" s="2">
        <v>11.599257600000001</v>
      </c>
      <c r="BW19" s="2">
        <v>2.5284597333333338</v>
      </c>
      <c r="BX19" s="2">
        <v>4.2032368</v>
      </c>
      <c r="BY19" s="2">
        <v>5.1092122666666668</v>
      </c>
      <c r="BZ19" s="2"/>
      <c r="CA19" s="2">
        <v>4.5640895999999991</v>
      </c>
      <c r="CB19" s="2">
        <v>3.0710922666666658</v>
      </c>
      <c r="CC19" s="2"/>
      <c r="CD19" s="2"/>
      <c r="CE19" s="2"/>
      <c r="CF19" s="2">
        <v>9.8251999999999988</v>
      </c>
      <c r="CG19" s="2">
        <v>23.922602666666663</v>
      </c>
      <c r="CH19" s="2">
        <v>1.4102815999999996</v>
      </c>
      <c r="CI19" s="2">
        <v>15.044736000000004</v>
      </c>
      <c r="CJ19" s="2">
        <v>5.0603839999999991</v>
      </c>
      <c r="CK19" s="2"/>
      <c r="CL19" s="2" t="s">
        <v>38</v>
      </c>
      <c r="CM19" s="2">
        <v>418.45066666666651</v>
      </c>
      <c r="CN19" s="2">
        <v>667.51163733333328</v>
      </c>
      <c r="CO19" s="2">
        <v>711.95293866666657</v>
      </c>
      <c r="CP19" s="2">
        <v>773.49171199999978</v>
      </c>
      <c r="CQ19" s="2">
        <v>776.48853333333329</v>
      </c>
      <c r="CR19" s="2">
        <v>362.40750933333328</v>
      </c>
      <c r="CS19" s="2">
        <v>723.37723733333314</v>
      </c>
      <c r="CT19" s="2">
        <v>811.86141866666662</v>
      </c>
      <c r="CU19" s="2">
        <v>719.08987733333311</v>
      </c>
      <c r="CV19" s="2"/>
      <c r="CW19" s="2">
        <v>649.83385599999997</v>
      </c>
      <c r="CX19" s="2"/>
      <c r="CY19" s="2"/>
      <c r="CZ19" s="2"/>
      <c r="DA19" s="2"/>
      <c r="DB19" s="2">
        <v>439.93077333333332</v>
      </c>
      <c r="DC19" s="2">
        <v>189.06174933333332</v>
      </c>
      <c r="DD19" s="2">
        <v>491.27948799999984</v>
      </c>
      <c r="DE19" s="2">
        <v>178.12031999999996</v>
      </c>
      <c r="DF19" s="2">
        <v>102.78187733333334</v>
      </c>
      <c r="DG19" s="2"/>
      <c r="DH19" s="2"/>
      <c r="DI19" s="2"/>
      <c r="DJ19" s="2" t="s">
        <v>38</v>
      </c>
      <c r="DK19" s="2">
        <v>85.916095999999996</v>
      </c>
      <c r="DL19" s="2"/>
      <c r="DM19" s="2">
        <v>131.60679466666664</v>
      </c>
      <c r="DN19" s="2">
        <v>120.00710399999998</v>
      </c>
      <c r="DO19" s="2">
        <v>144.97123200000001</v>
      </c>
      <c r="DP19" s="2">
        <v>89.651296000000002</v>
      </c>
      <c r="DQ19" s="2">
        <v>194.76307200000002</v>
      </c>
      <c r="DR19" s="2">
        <v>184.16376533333332</v>
      </c>
      <c r="DS19" s="2">
        <v>110.86290133333333</v>
      </c>
      <c r="DT19" s="2"/>
      <c r="DU19" s="2"/>
      <c r="DV19" s="2"/>
      <c r="DW19" s="2"/>
      <c r="DX19" s="2"/>
      <c r="DY19" s="2"/>
      <c r="DZ19" s="2">
        <v>94.91089066666666</v>
      </c>
      <c r="EA19" s="2">
        <v>120.422848</v>
      </c>
      <c r="EB19" s="2">
        <v>116.12466133333332</v>
      </c>
      <c r="EC19" s="2">
        <v>149.88004266666664</v>
      </c>
      <c r="ED19" s="2">
        <v>98.384085333333331</v>
      </c>
      <c r="EE19" s="2"/>
      <c r="EF19" s="2"/>
      <c r="EG19" s="2"/>
      <c r="EH19" s="2"/>
      <c r="EI19" s="2"/>
      <c r="EJ19" s="2"/>
      <c r="EK19" s="2"/>
      <c r="EL19" s="2"/>
      <c r="EM19" s="2"/>
      <c r="EN19" s="2"/>
      <c r="EO19" s="2"/>
      <c r="EP19" s="2"/>
      <c r="EQ19" s="2"/>
      <c r="ER19" s="2"/>
      <c r="ES19" s="2"/>
      <c r="ET19" s="2"/>
      <c r="EU19" s="2"/>
      <c r="EV19" s="2"/>
      <c r="EW19" s="2"/>
      <c r="EX19" s="2"/>
    </row>
    <row r="20" spans="1:154" x14ac:dyDescent="0.3">
      <c r="A20" t="s">
        <v>39</v>
      </c>
      <c r="B20" s="2">
        <v>50.936450666666673</v>
      </c>
      <c r="C20" s="2">
        <v>11.740803666666668</v>
      </c>
      <c r="D20" s="2">
        <v>22.770244000000005</v>
      </c>
      <c r="E20" s="2">
        <v>21.47088333333333</v>
      </c>
      <c r="F20" s="2">
        <v>40.900319333333336</v>
      </c>
      <c r="G20" s="2">
        <v>45.877972</v>
      </c>
      <c r="H20" s="2">
        <v>40.220151999999999</v>
      </c>
      <c r="I20" s="2">
        <v>26.648001333333337</v>
      </c>
      <c r="J20" s="2">
        <v>29.165896666666669</v>
      </c>
      <c r="K20" s="2"/>
      <c r="L20" s="2">
        <v>14.430985999999999</v>
      </c>
      <c r="M20" s="2">
        <v>26.107743333333332</v>
      </c>
      <c r="N20" s="2"/>
      <c r="O20" s="2"/>
      <c r="P20" s="2"/>
      <c r="Q20" s="2">
        <v>16.882707999999997</v>
      </c>
      <c r="R20" s="2">
        <v>29.73546</v>
      </c>
      <c r="S20" s="2">
        <v>22.679492</v>
      </c>
      <c r="T20" s="2">
        <v>7.6572000000000005</v>
      </c>
      <c r="U20" s="2">
        <v>61.237747999999996</v>
      </c>
      <c r="V20" s="2"/>
      <c r="W20" s="2"/>
      <c r="X20" s="2" t="s">
        <v>39</v>
      </c>
      <c r="Y20" s="2">
        <v>42.263465333333329</v>
      </c>
      <c r="Z20" s="2">
        <v>21.819023999999999</v>
      </c>
      <c r="AA20" s="2">
        <v>25.143573000000004</v>
      </c>
      <c r="AB20" s="2">
        <v>3.4947872999999992</v>
      </c>
      <c r="AC20" s="2">
        <v>18.407820833333332</v>
      </c>
      <c r="AD20" s="2">
        <v>30.916226000000005</v>
      </c>
      <c r="AE20" s="2">
        <v>9.8195511333333307</v>
      </c>
      <c r="AF20" s="2">
        <v>31.613915833333333</v>
      </c>
      <c r="AG20" s="2">
        <v>15.727483666666668</v>
      </c>
      <c r="AH20" s="2"/>
      <c r="AI20" s="2">
        <v>30.179913166666672</v>
      </c>
      <c r="AJ20" s="2"/>
      <c r="AK20" s="2"/>
      <c r="AL20" s="2"/>
      <c r="AM20" s="2"/>
      <c r="AN20" s="2">
        <v>4.7639984999999996</v>
      </c>
      <c r="AO20" s="2">
        <v>3.5582676666666671</v>
      </c>
      <c r="AP20" s="2">
        <v>3.3701043333333338</v>
      </c>
      <c r="AQ20" s="2">
        <v>10.167752333333333</v>
      </c>
      <c r="AR20" s="2"/>
      <c r="AS20" s="2"/>
      <c r="AT20" s="2" t="s">
        <v>39</v>
      </c>
      <c r="AU20" s="2">
        <v>64.055973333333313</v>
      </c>
      <c r="AV20" s="2">
        <v>15.399850666666666</v>
      </c>
      <c r="AW20" s="2">
        <v>48.158095999999993</v>
      </c>
      <c r="AX20" s="2">
        <v>53.334325333333325</v>
      </c>
      <c r="AY20" s="2">
        <v>69.364287999999988</v>
      </c>
      <c r="AZ20" s="2">
        <v>92.028831999999994</v>
      </c>
      <c r="BA20" s="2">
        <v>26.209194666666669</v>
      </c>
      <c r="BB20" s="2">
        <v>22.134037333333332</v>
      </c>
      <c r="BC20" s="2">
        <v>53.292101333333321</v>
      </c>
      <c r="BD20" s="2"/>
      <c r="BE20" s="2">
        <v>39.681898666666662</v>
      </c>
      <c r="BF20" s="2">
        <v>23.499063466666669</v>
      </c>
      <c r="BG20" s="2"/>
      <c r="BH20" s="2"/>
      <c r="BI20" s="2"/>
      <c r="BJ20" s="2">
        <v>9.4668373333333342</v>
      </c>
      <c r="BK20" s="2">
        <v>15.356543999999996</v>
      </c>
      <c r="BL20" s="2">
        <v>6.5271808</v>
      </c>
      <c r="BM20" s="2">
        <v>41.288575999999999</v>
      </c>
      <c r="BN20" s="2">
        <v>13.32113066666667</v>
      </c>
      <c r="BO20" s="2"/>
      <c r="BP20" s="2" t="s">
        <v>39</v>
      </c>
      <c r="BQ20" s="2">
        <v>9.2270266666666654</v>
      </c>
      <c r="BR20" s="2">
        <v>0.92665439999999999</v>
      </c>
      <c r="BS20" s="2">
        <v>3.3000762666666668</v>
      </c>
      <c r="BT20" s="2">
        <v>3.7000133333333327</v>
      </c>
      <c r="BU20" s="2">
        <v>11.337252266666665</v>
      </c>
      <c r="BV20" s="2">
        <v>10.1019296</v>
      </c>
      <c r="BW20" s="2">
        <v>4.2864938666666665</v>
      </c>
      <c r="BX20" s="2">
        <v>3.4586869333333334</v>
      </c>
      <c r="BY20" s="2">
        <v>5.0625493333333331</v>
      </c>
      <c r="BZ20" s="2"/>
      <c r="CA20" s="2">
        <v>4.2816218666666659</v>
      </c>
      <c r="CB20" s="2">
        <v>3.3833333333333324</v>
      </c>
      <c r="CC20" s="2"/>
      <c r="CD20" s="2"/>
      <c r="CE20" s="2"/>
      <c r="CF20" s="2">
        <v>12.167007999999997</v>
      </c>
      <c r="CG20" s="2">
        <v>35.580757333333331</v>
      </c>
      <c r="CH20" s="2">
        <v>3.8893717333333324</v>
      </c>
      <c r="CI20" s="2">
        <v>7.0503253333333333</v>
      </c>
      <c r="CJ20" s="2">
        <v>11.357173333333334</v>
      </c>
      <c r="CK20" s="2"/>
      <c r="CL20" s="2" t="s">
        <v>39</v>
      </c>
      <c r="CM20" s="2">
        <v>426.52736000000004</v>
      </c>
      <c r="CN20" s="2">
        <v>138.54668799999996</v>
      </c>
      <c r="CO20" s="2">
        <v>638.66073600000004</v>
      </c>
      <c r="CP20" s="2">
        <v>655.44639999999993</v>
      </c>
      <c r="CQ20" s="2">
        <v>745.13450666666665</v>
      </c>
      <c r="CR20" s="2">
        <v>378.43097599999993</v>
      </c>
      <c r="CS20" s="2">
        <v>622.05696</v>
      </c>
      <c r="CT20" s="2">
        <v>890.74018133333323</v>
      </c>
      <c r="CU20" s="2">
        <v>422.91558400000002</v>
      </c>
      <c r="CV20" s="2"/>
      <c r="CW20" s="2">
        <v>811.61023999999986</v>
      </c>
      <c r="CX20" s="2"/>
      <c r="CY20" s="2"/>
      <c r="CZ20" s="2"/>
      <c r="DA20" s="2"/>
      <c r="DB20" s="2">
        <v>158.42228266666669</v>
      </c>
      <c r="DC20" s="2">
        <v>39.733866666666657</v>
      </c>
      <c r="DD20" s="2">
        <v>448.95588266666664</v>
      </c>
      <c r="DE20" s="2">
        <v>137.31028266666669</v>
      </c>
      <c r="DF20" s="2"/>
      <c r="DG20" s="2"/>
      <c r="DH20" s="2"/>
      <c r="DI20" s="2"/>
      <c r="DJ20" s="2" t="s">
        <v>39</v>
      </c>
      <c r="DK20" s="2">
        <v>95.372106666666653</v>
      </c>
      <c r="DL20" s="2"/>
      <c r="DM20" s="2">
        <v>194.42961066666663</v>
      </c>
      <c r="DN20" s="2">
        <v>144.54682666666665</v>
      </c>
      <c r="DO20" s="2">
        <v>184.20274133333331</v>
      </c>
      <c r="DP20" s="2">
        <v>72.27882666666666</v>
      </c>
      <c r="DQ20" s="2">
        <v>179.53428266666668</v>
      </c>
      <c r="DR20" s="2">
        <v>131.36644266666664</v>
      </c>
      <c r="DS20" s="2">
        <v>81.799797333333316</v>
      </c>
      <c r="DT20" s="2"/>
      <c r="DU20" s="2"/>
      <c r="DV20" s="2"/>
      <c r="DW20" s="2"/>
      <c r="DX20" s="2"/>
      <c r="DY20" s="2"/>
      <c r="DZ20" s="2">
        <v>128.52119466666664</v>
      </c>
      <c r="EA20" s="2">
        <v>85.058623999999995</v>
      </c>
      <c r="EB20" s="2">
        <v>140.04076800000001</v>
      </c>
      <c r="EC20" s="2">
        <v>85.088938666666678</v>
      </c>
      <c r="ED20" s="2"/>
      <c r="EE20" s="2"/>
      <c r="EF20" s="2"/>
      <c r="EG20" s="2"/>
      <c r="EH20" s="2"/>
      <c r="EI20" s="2"/>
      <c r="EJ20" s="2"/>
      <c r="EK20" s="2"/>
      <c r="EL20" s="2"/>
      <c r="EM20" s="2"/>
      <c r="EN20" s="2"/>
      <c r="EO20" s="2"/>
      <c r="EP20" s="2"/>
      <c r="EQ20" s="2"/>
      <c r="ER20" s="2"/>
      <c r="ES20" s="2"/>
      <c r="ET20" s="2"/>
      <c r="EU20" s="2"/>
      <c r="EV20" s="2"/>
      <c r="EW20" s="2"/>
      <c r="EX20" s="2"/>
    </row>
    <row r="21" spans="1:154" x14ac:dyDescent="0.3">
      <c r="A21" t="s">
        <v>40</v>
      </c>
      <c r="B21" s="2">
        <v>45.462497999999997</v>
      </c>
      <c r="C21" s="2">
        <v>17.019072333333334</v>
      </c>
      <c r="D21" s="2">
        <v>25.673362666666669</v>
      </c>
      <c r="E21" s="2">
        <v>24.010521333333333</v>
      </c>
      <c r="F21" s="2">
        <v>51.567933333333336</v>
      </c>
      <c r="G21" s="2">
        <v>46.420593333333329</v>
      </c>
      <c r="H21" s="2">
        <v>23.591029666666667</v>
      </c>
      <c r="I21" s="2">
        <v>24.784276666666663</v>
      </c>
      <c r="J21" s="2">
        <v>28.236161333333332</v>
      </c>
      <c r="K21" s="2"/>
      <c r="L21" s="2">
        <v>20.908410000000003</v>
      </c>
      <c r="M21" s="2"/>
      <c r="N21" s="2"/>
      <c r="O21" s="2"/>
      <c r="P21" s="2"/>
      <c r="Q21" s="2">
        <v>12.410336000000001</v>
      </c>
      <c r="R21" s="2">
        <v>16.855293333333329</v>
      </c>
      <c r="S21" s="2">
        <v>16.034034999999999</v>
      </c>
      <c r="T21" s="2">
        <v>25.529672000000001</v>
      </c>
      <c r="U21" s="2">
        <v>24.624987999999998</v>
      </c>
      <c r="V21" s="2"/>
      <c r="W21" s="2"/>
      <c r="X21" s="2" t="s">
        <v>40</v>
      </c>
      <c r="Y21" s="2">
        <v>57.418041166666661</v>
      </c>
      <c r="Z21" s="2">
        <v>52.226218666666682</v>
      </c>
      <c r="AA21" s="2">
        <v>31.713939500000002</v>
      </c>
      <c r="AB21" s="2">
        <v>7.2210155</v>
      </c>
      <c r="AC21" s="2">
        <v>17.747763666666668</v>
      </c>
      <c r="AD21" s="2">
        <v>36.498239833333336</v>
      </c>
      <c r="AE21" s="2">
        <v>11.119066533333335</v>
      </c>
      <c r="AF21" s="2">
        <v>25.409477500000001</v>
      </c>
      <c r="AG21" s="2">
        <v>35.71042966666667</v>
      </c>
      <c r="AH21" s="2"/>
      <c r="AI21" s="2">
        <v>31.718396000000002</v>
      </c>
      <c r="AJ21" s="2"/>
      <c r="AK21" s="2"/>
      <c r="AL21" s="2"/>
      <c r="AM21" s="2"/>
      <c r="AN21" s="2">
        <v>11.980062333333333</v>
      </c>
      <c r="AO21" s="2">
        <v>3.5176639999999999</v>
      </c>
      <c r="AP21" s="2">
        <v>5.272534666666667</v>
      </c>
      <c r="AQ21" s="2">
        <v>17.01887833333333</v>
      </c>
      <c r="AR21" s="2">
        <v>6.2499936666666667</v>
      </c>
      <c r="AS21" s="2"/>
      <c r="AT21" s="2" t="s">
        <v>40</v>
      </c>
      <c r="AU21" s="2">
        <v>47.873354666666664</v>
      </c>
      <c r="AV21" s="2">
        <v>35.929376000000005</v>
      </c>
      <c r="AW21" s="2">
        <v>59.182890666666665</v>
      </c>
      <c r="AX21" s="2">
        <v>59.796762666666652</v>
      </c>
      <c r="AY21" s="2">
        <v>52.435711999999988</v>
      </c>
      <c r="AZ21" s="2">
        <v>100.09036799999998</v>
      </c>
      <c r="BA21" s="2">
        <v>29.569791999999993</v>
      </c>
      <c r="BB21" s="2">
        <v>24.378405333333326</v>
      </c>
      <c r="BC21" s="2">
        <v>38.747557333333333</v>
      </c>
      <c r="BD21" s="2"/>
      <c r="BE21" s="2">
        <v>83.289546666666652</v>
      </c>
      <c r="BF21" s="2"/>
      <c r="BG21" s="2"/>
      <c r="BH21" s="2"/>
      <c r="BI21" s="2"/>
      <c r="BJ21" s="2">
        <v>13.121920000000003</v>
      </c>
      <c r="BK21" s="2">
        <v>5.7034879999999992</v>
      </c>
      <c r="BL21" s="2">
        <v>11.332055466666668</v>
      </c>
      <c r="BM21" s="2">
        <v>17.227392000000002</v>
      </c>
      <c r="BN21" s="2">
        <v>18.816746666666663</v>
      </c>
      <c r="BO21" s="2"/>
      <c r="BP21" s="2" t="s">
        <v>40</v>
      </c>
      <c r="BQ21" s="2">
        <v>9.427536533333333</v>
      </c>
      <c r="BR21" s="2">
        <v>4.8172170666666663</v>
      </c>
      <c r="BS21" s="2">
        <v>4.6263429333333326</v>
      </c>
      <c r="BT21" s="2">
        <v>7.2737877333333332</v>
      </c>
      <c r="BU21" s="2">
        <v>8.3391317333333319</v>
      </c>
      <c r="BV21" s="2">
        <v>11.929470933333333</v>
      </c>
      <c r="BW21" s="2">
        <v>3.5992170666666663</v>
      </c>
      <c r="BX21" s="2">
        <v>3.3049482666666665</v>
      </c>
      <c r="BY21" s="2">
        <v>7.3640821333333326</v>
      </c>
      <c r="BZ21" s="2"/>
      <c r="CA21" s="2">
        <v>5.236317333333333</v>
      </c>
      <c r="CB21" s="2"/>
      <c r="CC21" s="2"/>
      <c r="CD21" s="2"/>
      <c r="CE21" s="2"/>
      <c r="CF21" s="2">
        <v>15.269930666666664</v>
      </c>
      <c r="CG21" s="2">
        <v>11.562879999999998</v>
      </c>
      <c r="CH21" s="2">
        <v>3.4972298666666672</v>
      </c>
      <c r="CI21" s="2">
        <v>25.169834666666667</v>
      </c>
      <c r="CJ21" s="2">
        <v>26.770015999999998</v>
      </c>
      <c r="CK21" s="2"/>
      <c r="CL21" s="2" t="s">
        <v>40</v>
      </c>
      <c r="CM21" s="2">
        <v>388.51276799999994</v>
      </c>
      <c r="CN21" s="2">
        <v>681.9544106666666</v>
      </c>
      <c r="CO21" s="2">
        <v>950.42542933333334</v>
      </c>
      <c r="CP21" s="2">
        <v>768.18231466666657</v>
      </c>
      <c r="CQ21" s="2">
        <v>887.55281066666669</v>
      </c>
      <c r="CR21" s="2">
        <v>491.74719999999996</v>
      </c>
      <c r="CS21" s="2">
        <v>808.11106133333328</v>
      </c>
      <c r="CT21" s="2">
        <v>776.93892266666649</v>
      </c>
      <c r="CU21" s="2">
        <v>528.20275199999992</v>
      </c>
      <c r="CV21" s="2"/>
      <c r="CW21" s="2">
        <v>799.79618133333327</v>
      </c>
      <c r="CX21" s="2"/>
      <c r="CY21" s="2"/>
      <c r="CZ21" s="2"/>
      <c r="DA21" s="2"/>
      <c r="DB21" s="2">
        <v>432.71371733333325</v>
      </c>
      <c r="DC21" s="2">
        <v>170.53082666666666</v>
      </c>
      <c r="DD21" s="2">
        <v>580.34397866666654</v>
      </c>
      <c r="DE21" s="2">
        <v>158.14511999999999</v>
      </c>
      <c r="DF21" s="2">
        <v>121.44272000000001</v>
      </c>
      <c r="DG21" s="2"/>
      <c r="DH21" s="2"/>
      <c r="DI21" s="2"/>
      <c r="DJ21" s="2" t="s">
        <v>40</v>
      </c>
      <c r="DK21" s="2">
        <v>80.948821333333314</v>
      </c>
      <c r="DL21" s="2"/>
      <c r="DM21" s="2">
        <v>165.28855466666661</v>
      </c>
      <c r="DN21" s="2">
        <v>124.677728</v>
      </c>
      <c r="DO21" s="2">
        <v>126.19129599999994</v>
      </c>
      <c r="DP21" s="2">
        <v>83.094666666666654</v>
      </c>
      <c r="DQ21" s="2">
        <v>192.32274133333331</v>
      </c>
      <c r="DR21" s="2">
        <v>164.80351999999996</v>
      </c>
      <c r="DS21" s="2">
        <v>114.03944533333333</v>
      </c>
      <c r="DT21" s="2"/>
      <c r="DU21" s="2"/>
      <c r="DV21" s="2"/>
      <c r="DW21" s="2"/>
      <c r="DX21" s="2"/>
      <c r="DY21" s="2"/>
      <c r="DZ21" s="2">
        <v>166.37555199999997</v>
      </c>
      <c r="EA21" s="2">
        <v>158.3291733333333</v>
      </c>
      <c r="EB21" s="2">
        <v>153.01544533333328</v>
      </c>
      <c r="EC21" s="2">
        <v>103.60686933333334</v>
      </c>
      <c r="ED21" s="2">
        <v>95.170730666666685</v>
      </c>
      <c r="EE21" s="2"/>
      <c r="EF21" s="2"/>
      <c r="EG21" s="2"/>
      <c r="EH21" s="2"/>
      <c r="EI21" s="2"/>
      <c r="EJ21" s="2"/>
      <c r="EK21" s="2"/>
      <c r="EL21" s="2"/>
      <c r="EM21" s="2"/>
      <c r="EN21" s="2"/>
      <c r="EO21" s="2"/>
      <c r="EP21" s="2"/>
      <c r="EQ21" s="2"/>
      <c r="ER21" s="2"/>
      <c r="ES21" s="2"/>
      <c r="ET21" s="2"/>
      <c r="EU21" s="2"/>
      <c r="EV21" s="2"/>
      <c r="EW21" s="2"/>
      <c r="EX21" s="2"/>
    </row>
    <row r="22" spans="1:154" x14ac:dyDescent="0.3">
      <c r="A22" t="s">
        <v>41</v>
      </c>
      <c r="B22" s="2">
        <v>66.337821333333338</v>
      </c>
      <c r="C22" s="2">
        <v>32.013004333333335</v>
      </c>
      <c r="D22" s="2">
        <v>33.783613666666675</v>
      </c>
      <c r="E22" s="2">
        <v>21.975454999999997</v>
      </c>
      <c r="F22" s="2">
        <v>69.815229999999985</v>
      </c>
      <c r="G22" s="2">
        <v>84.267485999999991</v>
      </c>
      <c r="H22" s="2">
        <v>44.474860999999997</v>
      </c>
      <c r="I22" s="2">
        <v>25.253162</v>
      </c>
      <c r="J22" s="2">
        <v>23.774660666666666</v>
      </c>
      <c r="K22" s="2"/>
      <c r="L22" s="2">
        <v>30.689774</v>
      </c>
      <c r="M22" s="2">
        <v>33.455346666666671</v>
      </c>
      <c r="N22" s="2"/>
      <c r="O22" s="2"/>
      <c r="P22" s="2"/>
      <c r="Q22" s="2">
        <v>13.635488</v>
      </c>
      <c r="R22" s="2">
        <v>91.597127999999998</v>
      </c>
      <c r="S22" s="2">
        <v>16.411932</v>
      </c>
      <c r="T22" s="2">
        <v>23.59552</v>
      </c>
      <c r="U22" s="2">
        <v>41.246783999999998</v>
      </c>
      <c r="V22" s="2"/>
      <c r="W22" s="2"/>
      <c r="X22" s="2" t="s">
        <v>41</v>
      </c>
      <c r="Y22" s="2">
        <v>26.394859166666663</v>
      </c>
      <c r="Z22" s="2">
        <v>40.858182333333332</v>
      </c>
      <c r="AA22" s="2">
        <v>36.987959666666669</v>
      </c>
      <c r="AB22" s="2">
        <v>5.9128346833333332</v>
      </c>
      <c r="AC22" s="2">
        <v>24.362199999999998</v>
      </c>
      <c r="AD22" s="2">
        <v>27.609503000000007</v>
      </c>
      <c r="AE22" s="2">
        <v>13.798512400000002</v>
      </c>
      <c r="AF22" s="2">
        <v>38.248158833333335</v>
      </c>
      <c r="AG22" s="2">
        <v>37.419249833333332</v>
      </c>
      <c r="AH22" s="2"/>
      <c r="AI22" s="2">
        <v>53.790450166666666</v>
      </c>
      <c r="AJ22" s="2"/>
      <c r="AK22" s="2"/>
      <c r="AL22" s="2"/>
      <c r="AM22" s="2"/>
      <c r="AN22" s="2">
        <v>8.0642843333333332</v>
      </c>
      <c r="AO22" s="2">
        <v>6.157892666666668</v>
      </c>
      <c r="AP22" s="2">
        <v>5.2279696666666666</v>
      </c>
      <c r="AQ22" s="2">
        <v>33.643603999999996</v>
      </c>
      <c r="AR22" s="2">
        <v>18.3860335</v>
      </c>
      <c r="AS22" s="2"/>
      <c r="AT22" s="2" t="s">
        <v>41</v>
      </c>
      <c r="AU22" s="2">
        <v>61.699007999999992</v>
      </c>
      <c r="AV22" s="2">
        <v>25.283514666666669</v>
      </c>
      <c r="AW22" s="2">
        <v>64.616794666666664</v>
      </c>
      <c r="AX22" s="2">
        <v>73.351749333333345</v>
      </c>
      <c r="AY22" s="2">
        <v>67.285567999999998</v>
      </c>
      <c r="AZ22" s="2">
        <v>103.71946666666663</v>
      </c>
      <c r="BA22" s="2">
        <v>41.842901333333337</v>
      </c>
      <c r="BB22" s="2">
        <v>55.104485333333329</v>
      </c>
      <c r="BC22" s="2">
        <v>48.760058666666666</v>
      </c>
      <c r="BD22" s="2"/>
      <c r="BE22" s="2">
        <v>50.696949333333329</v>
      </c>
      <c r="BF22" s="2">
        <v>64.108590933333332</v>
      </c>
      <c r="BG22" s="2"/>
      <c r="BH22" s="2"/>
      <c r="BI22" s="2"/>
      <c r="BJ22" s="2">
        <v>18.539583999999994</v>
      </c>
      <c r="BK22" s="2">
        <v>11.692799999999995</v>
      </c>
      <c r="BL22" s="2">
        <v>7.7718143999999993</v>
      </c>
      <c r="BM22" s="2">
        <v>18.630527999999995</v>
      </c>
      <c r="BN22" s="2">
        <v>17.188415999999997</v>
      </c>
      <c r="BO22" s="2"/>
      <c r="BP22" s="2" t="s">
        <v>41</v>
      </c>
      <c r="BQ22" s="2">
        <v>9.457526399999999</v>
      </c>
      <c r="BR22" s="2">
        <v>5.9729637333333327</v>
      </c>
      <c r="BS22" s="2">
        <v>4.3968175999999994</v>
      </c>
      <c r="BT22" s="2">
        <v>5.5249562666666661</v>
      </c>
      <c r="BU22" s="2">
        <v>8.7596394666666679</v>
      </c>
      <c r="BV22" s="2">
        <v>12.259467733333333</v>
      </c>
      <c r="BW22" s="2">
        <v>3.4108330666666662</v>
      </c>
      <c r="BX22" s="2">
        <v>5.0236815999999997</v>
      </c>
      <c r="BY22" s="2">
        <v>7.7109685333333324</v>
      </c>
      <c r="BZ22" s="2"/>
      <c r="CA22" s="2">
        <v>6.207685866666667</v>
      </c>
      <c r="CB22" s="2">
        <v>8.6945711999999986</v>
      </c>
      <c r="CC22" s="2"/>
      <c r="CD22" s="2"/>
      <c r="CE22" s="2"/>
      <c r="CF22" s="2">
        <v>10.007088</v>
      </c>
      <c r="CG22" s="2">
        <v>19.262805333333333</v>
      </c>
      <c r="CH22" s="2">
        <v>4.5656053333333322</v>
      </c>
      <c r="CI22" s="2">
        <v>36.897280000000002</v>
      </c>
      <c r="CJ22" s="2">
        <v>31.414655999999997</v>
      </c>
      <c r="CK22" s="2"/>
      <c r="CL22" s="2" t="s">
        <v>41</v>
      </c>
      <c r="CM22" s="2">
        <v>341.55101866666666</v>
      </c>
      <c r="CN22" s="2">
        <v>311.68674133333332</v>
      </c>
      <c r="CO22" s="2">
        <v>583.26284799999996</v>
      </c>
      <c r="CP22" s="2">
        <v>706.05457066666656</v>
      </c>
      <c r="CQ22" s="2">
        <v>639.93395200000009</v>
      </c>
      <c r="CR22" s="2">
        <v>254.82508799999999</v>
      </c>
      <c r="CS22" s="2">
        <v>678.10444800000005</v>
      </c>
      <c r="CT22" s="2">
        <v>666.32503466666662</v>
      </c>
      <c r="CU22" s="2">
        <v>407.02203733333329</v>
      </c>
      <c r="CV22" s="2"/>
      <c r="CW22" s="2">
        <v>682.48708266666654</v>
      </c>
      <c r="CX22" s="2"/>
      <c r="CY22" s="2"/>
      <c r="CZ22" s="2"/>
      <c r="DA22" s="2"/>
      <c r="DB22" s="2">
        <v>245.84761599999996</v>
      </c>
      <c r="DC22" s="2">
        <v>59.169898666666654</v>
      </c>
      <c r="DD22" s="2">
        <v>361.93113599999998</v>
      </c>
      <c r="DE22" s="2">
        <v>224.39565866666666</v>
      </c>
      <c r="DF22" s="2">
        <v>298.74887466666667</v>
      </c>
      <c r="DG22" s="2"/>
      <c r="DH22" s="2"/>
      <c r="DI22" s="2"/>
      <c r="DJ22" s="2" t="s">
        <v>41</v>
      </c>
      <c r="DK22" s="2">
        <v>78.649237333333332</v>
      </c>
      <c r="DL22" s="2"/>
      <c r="DM22" s="2">
        <v>142.91199999999998</v>
      </c>
      <c r="DN22" s="2">
        <v>151.51270399999996</v>
      </c>
      <c r="DO22" s="2">
        <v>102.81435733333331</v>
      </c>
      <c r="DP22" s="2">
        <v>64.591893333333331</v>
      </c>
      <c r="DQ22" s="2">
        <v>168.83970133333332</v>
      </c>
      <c r="DR22" s="2">
        <v>213.88513066666664</v>
      </c>
      <c r="DS22" s="2">
        <v>119.77108266666667</v>
      </c>
      <c r="DT22" s="2"/>
      <c r="DU22" s="2"/>
      <c r="DV22" s="2"/>
      <c r="DW22" s="2"/>
      <c r="DX22" s="2"/>
      <c r="DY22" s="2"/>
      <c r="DZ22" s="2">
        <v>105.11394133333333</v>
      </c>
      <c r="EA22" s="2">
        <v>106.65132799999999</v>
      </c>
      <c r="EB22" s="2">
        <v>142.05885866666665</v>
      </c>
      <c r="EC22" s="2">
        <v>144.49269333333334</v>
      </c>
      <c r="ED22" s="2">
        <v>105.11394133333333</v>
      </c>
      <c r="EE22" s="2"/>
      <c r="EF22" s="2"/>
      <c r="EG22" s="2"/>
      <c r="EH22" s="2"/>
      <c r="EI22" s="2"/>
      <c r="EJ22" s="2"/>
      <c r="EK22" s="2"/>
      <c r="EL22" s="2"/>
      <c r="EM22" s="2"/>
      <c r="EN22" s="2"/>
      <c r="EO22" s="2"/>
      <c r="EP22" s="2"/>
      <c r="EQ22" s="2"/>
      <c r="ER22" s="2"/>
      <c r="ES22" s="2"/>
      <c r="ET22" s="2"/>
      <c r="EU22" s="2"/>
      <c r="EV22" s="2"/>
      <c r="EW22" s="2"/>
      <c r="EX22" s="2"/>
    </row>
    <row r="23" spans="1:154" x14ac:dyDescent="0.3">
      <c r="A23" t="s">
        <v>42</v>
      </c>
      <c r="B23" s="2">
        <v>44.298792666666671</v>
      </c>
      <c r="C23" s="2">
        <v>17.926828666666665</v>
      </c>
      <c r="D23" s="2">
        <v>29.676376666666663</v>
      </c>
      <c r="E23" s="2">
        <v>21.053518666666669</v>
      </c>
      <c r="F23" s="2">
        <v>71.798066666666656</v>
      </c>
      <c r="G23" s="2">
        <v>87.968938666666673</v>
      </c>
      <c r="H23" s="2">
        <v>33.66001133333333</v>
      </c>
      <c r="I23" s="2">
        <v>18.884924000000002</v>
      </c>
      <c r="J23" s="2">
        <v>21.060608666666667</v>
      </c>
      <c r="K23" s="2"/>
      <c r="L23" s="2">
        <v>35.596999333333336</v>
      </c>
      <c r="M23" s="2">
        <v>26.553467999999999</v>
      </c>
      <c r="N23" s="2"/>
      <c r="O23" s="2"/>
      <c r="P23" s="2"/>
      <c r="Q23" s="2">
        <v>28.116099999999999</v>
      </c>
      <c r="R23" s="2">
        <v>11.54630133333333</v>
      </c>
      <c r="S23" s="2">
        <v>24.087566000000002</v>
      </c>
      <c r="T23" s="2">
        <v>33.878855999999999</v>
      </c>
      <c r="U23" s="2">
        <v>39.806095999999997</v>
      </c>
      <c r="V23" s="2"/>
      <c r="W23" s="2"/>
      <c r="X23" s="2" t="s">
        <v>42</v>
      </c>
      <c r="Y23" s="2">
        <v>58.691609833333338</v>
      </c>
      <c r="Z23" s="2">
        <v>14.804493000000003</v>
      </c>
      <c r="AA23" s="2">
        <v>38.207059999999998</v>
      </c>
      <c r="AB23" s="2">
        <v>7.2074479333333326</v>
      </c>
      <c r="AC23" s="2">
        <v>20.475636833333336</v>
      </c>
      <c r="AD23" s="2">
        <v>31.216792166666671</v>
      </c>
      <c r="AE23" s="2">
        <v>13.428523866666668</v>
      </c>
      <c r="AF23" s="2">
        <v>41.610835666666659</v>
      </c>
      <c r="AG23" s="2">
        <v>17.35757233333333</v>
      </c>
      <c r="AH23" s="2"/>
      <c r="AI23" s="2">
        <v>51.155668333333324</v>
      </c>
      <c r="AJ23" s="2"/>
      <c r="AK23" s="2"/>
      <c r="AL23" s="2"/>
      <c r="AM23" s="2"/>
      <c r="AN23" s="2">
        <v>11.086286499999998</v>
      </c>
      <c r="AO23" s="2">
        <v>4.7476579999999995</v>
      </c>
      <c r="AP23" s="2">
        <v>5.6151900000000001</v>
      </c>
      <c r="AQ23" s="2">
        <v>41.395933333333332</v>
      </c>
      <c r="AR23" s="2">
        <v>27.676845666666662</v>
      </c>
      <c r="AS23" s="2"/>
      <c r="AT23" s="2" t="s">
        <v>42</v>
      </c>
      <c r="AU23" s="2">
        <v>60.527562666666668</v>
      </c>
      <c r="AV23" s="2">
        <v>9.6411466666666659</v>
      </c>
      <c r="AW23" s="2">
        <v>47.823551999999992</v>
      </c>
      <c r="AX23" s="2">
        <v>59.959162666666671</v>
      </c>
      <c r="AY23" s="2">
        <v>62.257663999999991</v>
      </c>
      <c r="AZ23" s="2">
        <v>154.53767466666665</v>
      </c>
      <c r="BA23" s="2">
        <v>41.461802666666664</v>
      </c>
      <c r="BB23" s="2">
        <v>71.483066666666673</v>
      </c>
      <c r="BC23" s="2">
        <v>35.332826666666662</v>
      </c>
      <c r="BD23" s="2"/>
      <c r="BE23" s="2">
        <v>50.393802666666659</v>
      </c>
      <c r="BF23" s="2">
        <v>59.323204266666664</v>
      </c>
      <c r="BG23" s="2"/>
      <c r="BH23" s="2"/>
      <c r="BI23" s="2"/>
      <c r="BJ23" s="2">
        <v>37.040191999999998</v>
      </c>
      <c r="BK23" s="2">
        <v>17.643135999999998</v>
      </c>
      <c r="BL23" s="2">
        <v>11.578903466666663</v>
      </c>
      <c r="BM23" s="2">
        <v>21.27223466666667</v>
      </c>
      <c r="BN23" s="2">
        <v>43.529696000000001</v>
      </c>
      <c r="BO23" s="2"/>
      <c r="BP23" s="2" t="s">
        <v>42</v>
      </c>
      <c r="BQ23" s="2">
        <v>8.9484565333333332</v>
      </c>
      <c r="BR23" s="2">
        <v>4.0661711999999994</v>
      </c>
      <c r="BS23" s="2">
        <v>6.3310015999999996</v>
      </c>
      <c r="BT23" s="2">
        <v>5.3188165333333339</v>
      </c>
      <c r="BU23" s="2">
        <v>9.6307530666666654</v>
      </c>
      <c r="BV23" s="2">
        <v>14.159547733333332</v>
      </c>
      <c r="BW23" s="2">
        <v>3.8891551999999994</v>
      </c>
      <c r="BX23" s="2">
        <v>6.7049546666666648</v>
      </c>
      <c r="BY23" s="2">
        <v>6.4346128000000009</v>
      </c>
      <c r="BZ23" s="2"/>
      <c r="CA23" s="2">
        <v>5.7034880000000001</v>
      </c>
      <c r="CB23" s="2">
        <v>6.8067253333333326</v>
      </c>
      <c r="CC23" s="2"/>
      <c r="CD23" s="2"/>
      <c r="CE23" s="2"/>
      <c r="CF23" s="2"/>
      <c r="CG23" s="2">
        <v>20.527359999999994</v>
      </c>
      <c r="CH23" s="2">
        <v>3.5994336000000002</v>
      </c>
      <c r="CI23" s="2">
        <v>6.8424533333333315</v>
      </c>
      <c r="CJ23" s="2">
        <v>5.5865600000000004</v>
      </c>
      <c r="CK23" s="2"/>
      <c r="CL23" s="2" t="s">
        <v>42</v>
      </c>
      <c r="CM23" s="2">
        <v>217.55537066666665</v>
      </c>
      <c r="CN23" s="2">
        <v>109.40996266666669</v>
      </c>
      <c r="CO23" s="2">
        <v>709.73563733333333</v>
      </c>
      <c r="CP23" s="2">
        <v>675.97375999999986</v>
      </c>
      <c r="CQ23" s="2">
        <v>698.40661333333321</v>
      </c>
      <c r="CR23" s="2">
        <v>289.70427733333332</v>
      </c>
      <c r="CS23" s="2">
        <v>624.15300266666668</v>
      </c>
      <c r="CT23" s="2">
        <v>755.42417066666656</v>
      </c>
      <c r="CU23" s="2">
        <v>371.53655466666658</v>
      </c>
      <c r="CV23" s="2"/>
      <c r="CW23" s="2">
        <v>644.79295999999988</v>
      </c>
      <c r="CX23" s="2"/>
      <c r="CY23" s="2"/>
      <c r="CZ23" s="2"/>
      <c r="DA23" s="2"/>
      <c r="DB23" s="2">
        <v>148.04383999999999</v>
      </c>
      <c r="DC23" s="2">
        <v>65.08342399999998</v>
      </c>
      <c r="DD23" s="2">
        <v>339.86205866666671</v>
      </c>
      <c r="DE23" s="2">
        <v>307.24997333333329</v>
      </c>
      <c r="DF23" s="2">
        <v>109.20642133333334</v>
      </c>
      <c r="DG23" s="2"/>
      <c r="DH23" s="2"/>
      <c r="DI23" s="2"/>
      <c r="DJ23" s="2" t="s">
        <v>42</v>
      </c>
      <c r="DK23" s="2">
        <v>71.609738666666644</v>
      </c>
      <c r="DL23" s="2"/>
      <c r="DM23" s="2">
        <v>59.42540799999999</v>
      </c>
      <c r="DN23" s="2">
        <v>113.93334399999999</v>
      </c>
      <c r="DO23" s="2">
        <v>128.28300799999997</v>
      </c>
      <c r="DP23" s="2">
        <v>66.016682666666668</v>
      </c>
      <c r="DQ23" s="2">
        <v>210.68476799999999</v>
      </c>
      <c r="DR23" s="2">
        <v>155.61384533333333</v>
      </c>
      <c r="DS23" s="2">
        <v>79.647456000000005</v>
      </c>
      <c r="DT23" s="2"/>
      <c r="DU23" s="2"/>
      <c r="DV23" s="2"/>
      <c r="DW23" s="2"/>
      <c r="DX23" s="2"/>
      <c r="DY23" s="2"/>
      <c r="DZ23" s="2">
        <v>80.801578666666671</v>
      </c>
      <c r="EA23" s="2">
        <v>104.832448</v>
      </c>
      <c r="EB23" s="2">
        <v>105.15075199999997</v>
      </c>
      <c r="EC23" s="2">
        <v>150.14421333333334</v>
      </c>
      <c r="ED23" s="2">
        <v>109.87334399999997</v>
      </c>
      <c r="EE23" s="2"/>
      <c r="EF23" s="2"/>
      <c r="EG23" s="2"/>
      <c r="EH23" s="2"/>
      <c r="EI23" s="2"/>
      <c r="EJ23" s="2"/>
      <c r="EK23" s="2"/>
      <c r="EL23" s="2"/>
      <c r="EM23" s="2"/>
      <c r="EN23" s="2"/>
      <c r="EO23" s="2"/>
      <c r="EP23" s="2"/>
      <c r="EQ23" s="2"/>
      <c r="ER23" s="2"/>
      <c r="ES23" s="2"/>
      <c r="ET23" s="2"/>
      <c r="EU23" s="2"/>
      <c r="EV23" s="2"/>
      <c r="EW23" s="2"/>
      <c r="EX23" s="2"/>
    </row>
    <row r="24" spans="1:154" x14ac:dyDescent="0.3">
      <c r="A24" t="s">
        <v>43</v>
      </c>
      <c r="B24" s="2">
        <v>48.458259333333338</v>
      </c>
      <c r="C24" s="2">
        <v>35.645447666666669</v>
      </c>
      <c r="D24" s="2">
        <v>38.882977999999994</v>
      </c>
      <c r="E24" s="2">
        <v>29.528195666666665</v>
      </c>
      <c r="F24" s="2">
        <v>56.792317999999987</v>
      </c>
      <c r="G24" s="2">
        <v>101.72779266666667</v>
      </c>
      <c r="H24" s="2">
        <v>37.073846333333336</v>
      </c>
      <c r="I24" s="2">
        <v>23.368167333333332</v>
      </c>
      <c r="J24" s="2">
        <v>23.767570666666664</v>
      </c>
      <c r="K24" s="2"/>
      <c r="L24" s="2">
        <v>45.236563333333329</v>
      </c>
      <c r="M24" s="2">
        <v>24.305938000000005</v>
      </c>
      <c r="N24" s="2"/>
      <c r="O24" s="2"/>
      <c r="P24" s="2"/>
      <c r="Q24" s="2">
        <v>42.905843999999995</v>
      </c>
      <c r="R24" s="2">
        <v>30.757365333333336</v>
      </c>
      <c r="S24" s="2">
        <v>13.954538000000003</v>
      </c>
      <c r="T24" s="2">
        <v>24.769624</v>
      </c>
      <c r="U24" s="2"/>
      <c r="V24" s="2"/>
      <c r="W24" s="2"/>
      <c r="X24" s="2" t="s">
        <v>43</v>
      </c>
      <c r="Y24" s="2">
        <v>53.384908666666675</v>
      </c>
      <c r="Z24" s="2">
        <v>47.286436000000002</v>
      </c>
      <c r="AA24" s="2">
        <v>52.476772999999994</v>
      </c>
      <c r="AB24" s="2">
        <v>6.2314744333333332</v>
      </c>
      <c r="AC24" s="2">
        <v>22.108696500000001</v>
      </c>
      <c r="AD24" s="2">
        <v>37.441532333333335</v>
      </c>
      <c r="AE24" s="2">
        <v>14.203360666666667</v>
      </c>
      <c r="AF24" s="2">
        <v>44.049531500000001</v>
      </c>
      <c r="AG24" s="2">
        <v>38.86365099999999</v>
      </c>
      <c r="AH24" s="2"/>
      <c r="AI24" s="2">
        <v>54.170243000000006</v>
      </c>
      <c r="AJ24" s="2"/>
      <c r="AK24" s="2"/>
      <c r="AL24" s="2"/>
      <c r="AM24" s="2"/>
      <c r="AN24" s="2">
        <v>14.818357666666667</v>
      </c>
      <c r="AO24" s="2">
        <v>5.8271213333333343</v>
      </c>
      <c r="AP24" s="2">
        <v>3.6899819999999997</v>
      </c>
      <c r="AQ24" s="2">
        <v>13.111022999999998</v>
      </c>
      <c r="AR24" s="2">
        <v>15.440286999999998</v>
      </c>
      <c r="AS24" s="2"/>
      <c r="AT24" s="2" t="s">
        <v>43</v>
      </c>
      <c r="AU24" s="2">
        <v>65.349759999999989</v>
      </c>
      <c r="AV24" s="2">
        <v>51.007674666666666</v>
      </c>
      <c r="AW24" s="2">
        <v>108.78526399999998</v>
      </c>
      <c r="AX24" s="2">
        <v>81.423029333333318</v>
      </c>
      <c r="AY24" s="2">
        <v>80.334949333333313</v>
      </c>
      <c r="AZ24" s="2">
        <v>147.50900266666662</v>
      </c>
      <c r="BA24" s="2">
        <v>49.023146666666662</v>
      </c>
      <c r="BB24" s="2">
        <v>68.348746666666656</v>
      </c>
      <c r="BC24" s="2">
        <v>61.852746666666654</v>
      </c>
      <c r="BD24" s="2"/>
      <c r="BE24" s="2">
        <v>55.519146666666678</v>
      </c>
      <c r="BF24" s="2">
        <v>64.451796266666662</v>
      </c>
      <c r="BG24" s="2"/>
      <c r="BH24" s="2"/>
      <c r="BI24" s="2"/>
      <c r="BJ24" s="2">
        <v>29.872938666666663</v>
      </c>
      <c r="BK24" s="2">
        <v>21.402154666666668</v>
      </c>
      <c r="BL24" s="2">
        <v>9.7769130666666673</v>
      </c>
      <c r="BM24" s="2">
        <v>12.121535999999999</v>
      </c>
      <c r="BN24" s="2">
        <v>34.07368533333333</v>
      </c>
      <c r="BO24" s="2"/>
      <c r="BP24" s="2" t="s">
        <v>43</v>
      </c>
      <c r="BQ24" s="2">
        <v>8.8845791999999992</v>
      </c>
      <c r="BR24" s="2">
        <v>7.5384997333333335</v>
      </c>
      <c r="BS24" s="2">
        <v>7.2378431999999995</v>
      </c>
      <c r="BT24" s="2">
        <v>7.7584975999999992</v>
      </c>
      <c r="BU24" s="2">
        <v>9.2444575999999987</v>
      </c>
      <c r="BV24" s="2">
        <v>17.82394133333333</v>
      </c>
      <c r="BW24" s="2">
        <v>6.7807413333333315</v>
      </c>
      <c r="BX24" s="2">
        <v>6.0158373333333319</v>
      </c>
      <c r="BY24" s="2">
        <v>10.187460266666669</v>
      </c>
      <c r="BZ24" s="2"/>
      <c r="CA24" s="2">
        <v>7.301395733333333</v>
      </c>
      <c r="CB24" s="2">
        <v>8.4674277333333325</v>
      </c>
      <c r="CC24" s="2"/>
      <c r="CD24" s="2"/>
      <c r="CE24" s="2"/>
      <c r="CF24" s="2">
        <v>10.296159999999999</v>
      </c>
      <c r="CG24" s="2">
        <v>12.480981333333331</v>
      </c>
      <c r="CH24" s="2">
        <v>4.810937599999999</v>
      </c>
      <c r="CI24" s="2">
        <v>17.266368</v>
      </c>
      <c r="CJ24" s="2"/>
      <c r="CK24" s="2"/>
      <c r="CL24" s="2" t="s">
        <v>43</v>
      </c>
      <c r="CM24" s="2">
        <v>371.64915200000002</v>
      </c>
      <c r="CN24" s="2">
        <v>429.42890666666653</v>
      </c>
      <c r="CO24" s="2">
        <v>607.09017599999993</v>
      </c>
      <c r="CP24" s="2">
        <v>525.14530133333324</v>
      </c>
      <c r="CQ24" s="2">
        <v>656.50481493333325</v>
      </c>
      <c r="CR24" s="2">
        <v>322.84253866666666</v>
      </c>
      <c r="CS24" s="2">
        <v>435.56979199999989</v>
      </c>
      <c r="CT24" s="2">
        <v>651.55746133333332</v>
      </c>
      <c r="CU24" s="2">
        <v>403.09845333333334</v>
      </c>
      <c r="CV24" s="2"/>
      <c r="CW24" s="2">
        <v>509.38167466666664</v>
      </c>
      <c r="CX24" s="2"/>
      <c r="CY24" s="2"/>
      <c r="CZ24" s="2"/>
      <c r="DA24" s="2"/>
      <c r="DB24" s="2">
        <v>173.884928</v>
      </c>
      <c r="DC24" s="2">
        <v>51.809930666666673</v>
      </c>
      <c r="DD24" s="2">
        <v>296.96247466666659</v>
      </c>
      <c r="DE24" s="2">
        <v>60.250399999999999</v>
      </c>
      <c r="DF24" s="2">
        <v>123.98265600000001</v>
      </c>
      <c r="DG24" s="2"/>
      <c r="DH24" s="2"/>
      <c r="DI24" s="2"/>
      <c r="DJ24" s="2" t="s">
        <v>43</v>
      </c>
      <c r="DK24" s="2">
        <v>85.279487999999986</v>
      </c>
      <c r="DL24" s="2"/>
      <c r="DM24" s="2">
        <v>169.56292266666668</v>
      </c>
      <c r="DN24" s="2">
        <v>112.52804266666662</v>
      </c>
      <c r="DO24" s="2">
        <v>117.08606933333331</v>
      </c>
      <c r="DP24" s="2">
        <v>84.079893333333331</v>
      </c>
      <c r="DQ24" s="2">
        <v>147.65841066666664</v>
      </c>
      <c r="DR24" s="2">
        <v>164.56533333333334</v>
      </c>
      <c r="DS24" s="2">
        <v>95.512853333333311</v>
      </c>
      <c r="DT24" s="2"/>
      <c r="DU24" s="2"/>
      <c r="DV24" s="2"/>
      <c r="DW24" s="2"/>
      <c r="DX24" s="2"/>
      <c r="DY24" s="2"/>
      <c r="DZ24" s="2">
        <v>81.830111999999986</v>
      </c>
      <c r="EA24" s="2">
        <v>47.637333333333324</v>
      </c>
      <c r="EB24" s="2">
        <v>92.708746666666656</v>
      </c>
      <c r="EC24" s="2">
        <v>72.802837333333315</v>
      </c>
      <c r="ED24" s="2">
        <v>116.86304</v>
      </c>
      <c r="EE24" s="2"/>
      <c r="EF24" s="2"/>
      <c r="EG24" s="2"/>
      <c r="EH24" s="2"/>
      <c r="EI24" s="2"/>
      <c r="EJ24" s="2"/>
      <c r="EK24" s="2"/>
      <c r="EL24" s="2"/>
      <c r="EM24" s="2"/>
      <c r="EN24" s="2"/>
      <c r="EO24" s="2"/>
      <c r="EP24" s="2"/>
      <c r="EQ24" s="2"/>
      <c r="ER24" s="2"/>
      <c r="ES24" s="2"/>
      <c r="ET24" s="2"/>
      <c r="EU24" s="2"/>
      <c r="EV24" s="2"/>
      <c r="EW24" s="2"/>
      <c r="EX24" s="2"/>
    </row>
    <row r="25" spans="1:154" x14ac:dyDescent="0.3">
      <c r="A25" t="s">
        <v>44</v>
      </c>
      <c r="B25" s="2">
        <v>25.497530666666666</v>
      </c>
      <c r="C25" s="2">
        <v>15.252480666666667</v>
      </c>
      <c r="D25" s="2">
        <v>29.568845</v>
      </c>
      <c r="E25" s="2">
        <v>15.228610999999997</v>
      </c>
      <c r="F25" s="2">
        <v>30.550810000000002</v>
      </c>
      <c r="G25" s="2">
        <v>60.629898666666669</v>
      </c>
      <c r="H25" s="2">
        <v>32.89641833333333</v>
      </c>
      <c r="I25" s="2">
        <v>40.033921333333332</v>
      </c>
      <c r="J25" s="2">
        <v>23.161139333333331</v>
      </c>
      <c r="K25" s="2"/>
      <c r="L25" s="2">
        <v>22.233767333333333</v>
      </c>
      <c r="M25" s="2">
        <v>30.741294666666668</v>
      </c>
      <c r="N25" s="2"/>
      <c r="O25" s="2"/>
      <c r="P25" s="2"/>
      <c r="Q25" s="2">
        <v>37.072969999999998</v>
      </c>
      <c r="R25" s="2"/>
      <c r="S25" s="2">
        <v>15.515756</v>
      </c>
      <c r="T25" s="2">
        <v>24.406616</v>
      </c>
      <c r="U25" s="2"/>
      <c r="V25" s="2"/>
      <c r="W25" s="2"/>
      <c r="X25" s="2" t="s">
        <v>44</v>
      </c>
      <c r="Y25" s="2">
        <v>28.741454000000004</v>
      </c>
      <c r="Z25" s="2">
        <v>44.635313666666669</v>
      </c>
      <c r="AA25" s="2">
        <v>47.038852666666671</v>
      </c>
      <c r="AB25" s="2">
        <v>6.1372937333333333</v>
      </c>
      <c r="AC25" s="2">
        <v>21.56153733333333</v>
      </c>
      <c r="AD25" s="2">
        <v>38.336298499999998</v>
      </c>
      <c r="AE25" s="2">
        <v>13.235012733333333</v>
      </c>
      <c r="AF25" s="2">
        <v>49.760783833333335</v>
      </c>
      <c r="AG25" s="2">
        <v>30.877603000000004</v>
      </c>
      <c r="AH25" s="2"/>
      <c r="AI25" s="2">
        <v>35.065722666666666</v>
      </c>
      <c r="AJ25" s="2"/>
      <c r="AK25" s="2"/>
      <c r="AL25" s="2"/>
      <c r="AM25" s="2"/>
      <c r="AN25" s="2">
        <v>2.2965829999999996</v>
      </c>
      <c r="AO25" s="2"/>
      <c r="AP25" s="2">
        <v>5.445843</v>
      </c>
      <c r="AQ25" s="2">
        <v>23.057931000000004</v>
      </c>
      <c r="AR25" s="2">
        <v>14.300413333333333</v>
      </c>
      <c r="AS25" s="2"/>
      <c r="AT25" s="2" t="s">
        <v>44</v>
      </c>
      <c r="AU25" s="2">
        <v>37.891168</v>
      </c>
      <c r="AV25" s="2">
        <v>24.731354666666665</v>
      </c>
      <c r="AW25" s="2">
        <v>68.652975999999995</v>
      </c>
      <c r="AX25" s="2">
        <v>64.938346666666661</v>
      </c>
      <c r="AY25" s="2">
        <v>60.697541333333319</v>
      </c>
      <c r="AZ25" s="2">
        <v>133.96484266666664</v>
      </c>
      <c r="BA25" s="2">
        <v>32.835114666666662</v>
      </c>
      <c r="BB25" s="2">
        <v>48.764389333333327</v>
      </c>
      <c r="BC25" s="2">
        <v>48.67019733333332</v>
      </c>
      <c r="BD25" s="2"/>
      <c r="BE25" s="2">
        <v>45.048677333333337</v>
      </c>
      <c r="BF25" s="2">
        <v>42.760353066666667</v>
      </c>
      <c r="BG25" s="2"/>
      <c r="BH25" s="2"/>
      <c r="BI25" s="2"/>
      <c r="BJ25" s="2">
        <v>17.314</v>
      </c>
      <c r="BK25" s="2"/>
      <c r="BL25" s="2">
        <v>13.052412799999999</v>
      </c>
      <c r="BM25" s="2">
        <v>22.796629333333332</v>
      </c>
      <c r="BN25" s="2">
        <v>39.842133333333337</v>
      </c>
      <c r="BO25" s="2"/>
      <c r="BP25" s="2" t="s">
        <v>44</v>
      </c>
      <c r="BQ25" s="2">
        <v>5.6514117333333322</v>
      </c>
      <c r="BR25" s="2">
        <v>5.524090133333333</v>
      </c>
      <c r="BS25" s="2">
        <v>6.0895669333333329</v>
      </c>
      <c r="BT25" s="2">
        <v>4.7476015999999985</v>
      </c>
      <c r="BU25" s="2">
        <v>9.2654613333333309</v>
      </c>
      <c r="BV25" s="2">
        <v>15.377114666666669</v>
      </c>
      <c r="BW25" s="2">
        <v>5.1186314666666668</v>
      </c>
      <c r="BX25" s="2">
        <v>4.9257002666666656</v>
      </c>
      <c r="BY25" s="2">
        <v>9.9547952000000013</v>
      </c>
      <c r="BZ25" s="2"/>
      <c r="CA25" s="2">
        <v>5.3804202666666647</v>
      </c>
      <c r="CB25" s="2">
        <v>6.8686538666666657</v>
      </c>
      <c r="CC25" s="2"/>
      <c r="CD25" s="2"/>
      <c r="CE25" s="2"/>
      <c r="CF25" s="2"/>
      <c r="CG25" s="2"/>
      <c r="CH25" s="2">
        <v>8.8330442666666649</v>
      </c>
      <c r="CI25" s="2">
        <v>5.0322346666666649</v>
      </c>
      <c r="CJ25" s="2"/>
      <c r="CK25" s="2"/>
      <c r="CL25" s="2" t="s">
        <v>44</v>
      </c>
      <c r="CM25" s="2">
        <v>224.41514666666663</v>
      </c>
      <c r="CN25" s="2">
        <v>288.89011200000004</v>
      </c>
      <c r="CO25" s="2">
        <v>637.83790933333341</v>
      </c>
      <c r="CP25" s="2">
        <v>440.12565333333322</v>
      </c>
      <c r="CQ25" s="2">
        <v>621.46798933333332</v>
      </c>
      <c r="CR25" s="2">
        <v>431.51628799999997</v>
      </c>
      <c r="CS25" s="2">
        <v>682.59101866666663</v>
      </c>
      <c r="CT25" s="2">
        <v>866.67033599999979</v>
      </c>
      <c r="CU25" s="2">
        <v>421.99748266666666</v>
      </c>
      <c r="CV25" s="2"/>
      <c r="CW25" s="2">
        <v>734.32516266666664</v>
      </c>
      <c r="CX25" s="2"/>
      <c r="CY25" s="2"/>
      <c r="CZ25" s="2"/>
      <c r="DA25" s="2"/>
      <c r="DB25" s="2">
        <v>90.772938666666633</v>
      </c>
      <c r="DC25" s="2"/>
      <c r="DD25" s="2">
        <v>402.21932799999996</v>
      </c>
      <c r="DE25" s="2">
        <v>195.80243199999995</v>
      </c>
      <c r="DF25" s="2">
        <v>143.87340799999998</v>
      </c>
      <c r="DG25" s="2"/>
      <c r="DH25" s="2"/>
      <c r="DI25" s="2"/>
      <c r="DJ25" s="2" t="s">
        <v>44</v>
      </c>
      <c r="DK25" s="2">
        <v>69.788693333333327</v>
      </c>
      <c r="DL25" s="2"/>
      <c r="DM25" s="2">
        <v>88.094421333333315</v>
      </c>
      <c r="DN25" s="2">
        <v>75.533322666666649</v>
      </c>
      <c r="DO25" s="2">
        <v>142.74093866666666</v>
      </c>
      <c r="DP25" s="2">
        <v>89.913301333333337</v>
      </c>
      <c r="DQ25" s="2">
        <v>144.21336533333331</v>
      </c>
      <c r="DR25" s="2">
        <v>179.62306133333331</v>
      </c>
      <c r="DS25" s="2">
        <v>95.43057066666664</v>
      </c>
      <c r="DT25" s="2"/>
      <c r="DU25" s="2"/>
      <c r="DV25" s="2"/>
      <c r="DW25" s="2"/>
      <c r="DX25" s="2"/>
      <c r="DY25" s="2"/>
      <c r="DZ25" s="2">
        <v>71.122538666666657</v>
      </c>
      <c r="EA25" s="2"/>
      <c r="EB25" s="2">
        <v>129.06036266666666</v>
      </c>
      <c r="EC25" s="2">
        <v>119.39214933333332</v>
      </c>
      <c r="ED25" s="2">
        <v>92.54201599999999</v>
      </c>
      <c r="EE25" s="2"/>
      <c r="EF25" s="2"/>
      <c r="EG25" s="2"/>
      <c r="EH25" s="2"/>
      <c r="EI25" s="2"/>
      <c r="EJ25" s="2"/>
      <c r="EK25" s="2"/>
      <c r="EL25" s="2"/>
      <c r="EM25" s="2"/>
      <c r="EN25" s="2"/>
      <c r="EO25" s="2"/>
      <c r="EP25" s="2"/>
      <c r="EQ25" s="2"/>
      <c r="ER25" s="2"/>
      <c r="ES25" s="2"/>
      <c r="ET25" s="2"/>
      <c r="EU25" s="2"/>
      <c r="EV25" s="2"/>
      <c r="EW25" s="2"/>
      <c r="EX25" s="2"/>
    </row>
    <row r="26" spans="1:154" x14ac:dyDescent="0.3">
      <c r="A26" t="s">
        <v>45</v>
      </c>
      <c r="B26" s="2">
        <v>24.71574</v>
      </c>
      <c r="C26" s="2">
        <v>22.513349666666667</v>
      </c>
      <c r="D26" s="2">
        <v>31.249175000000001</v>
      </c>
      <c r="E26" s="2">
        <v>25.078748000000004</v>
      </c>
      <c r="F26" s="2">
        <v>42.162339333333328</v>
      </c>
      <c r="G26" s="2">
        <v>83.942291333333316</v>
      </c>
      <c r="H26" s="2">
        <v>22.017049666666665</v>
      </c>
      <c r="I26" s="2">
        <v>28.482420666666666</v>
      </c>
      <c r="J26" s="2">
        <v>35.534134666666667</v>
      </c>
      <c r="K26" s="2"/>
      <c r="L26" s="2">
        <v>12.702444</v>
      </c>
      <c r="M26" s="2"/>
      <c r="N26" s="2"/>
      <c r="O26" s="2"/>
      <c r="P26" s="2"/>
      <c r="Q26" s="2">
        <v>67.854135999999997</v>
      </c>
      <c r="R26" s="2">
        <v>26.626258666666661</v>
      </c>
      <c r="S26" s="2">
        <v>12.500378999999999</v>
      </c>
      <c r="T26" s="2">
        <v>38.579053333333334</v>
      </c>
      <c r="U26" s="2">
        <v>48.109903999999993</v>
      </c>
      <c r="V26" s="2"/>
      <c r="W26" s="2"/>
      <c r="X26" s="2" t="s">
        <v>45</v>
      </c>
      <c r="Y26" s="2">
        <v>41.431585333333338</v>
      </c>
      <c r="Z26" s="2">
        <v>37.540565666666666</v>
      </c>
      <c r="AA26" s="2">
        <v>38.651224499999998</v>
      </c>
      <c r="AB26" s="2">
        <v>7.6498298333333334</v>
      </c>
      <c r="AC26" s="2">
        <v>22.038382833333337</v>
      </c>
      <c r="AD26" s="2">
        <v>31.287601000000002</v>
      </c>
      <c r="AE26" s="2">
        <v>9.8290583333333341</v>
      </c>
      <c r="AF26" s="2">
        <v>40.640804166666669</v>
      </c>
      <c r="AG26" s="2">
        <v>41.628661666666666</v>
      </c>
      <c r="AH26" s="2"/>
      <c r="AI26" s="2">
        <v>34.959757000000003</v>
      </c>
      <c r="AJ26" s="2"/>
      <c r="AK26" s="2"/>
      <c r="AL26" s="2"/>
      <c r="AM26" s="2"/>
      <c r="AN26" s="2">
        <v>9.5448326666666681</v>
      </c>
      <c r="AO26" s="2">
        <v>3.1759990000000005</v>
      </c>
      <c r="AP26" s="2">
        <v>6.373785333333335</v>
      </c>
      <c r="AQ26" s="2">
        <v>16.662853500000001</v>
      </c>
      <c r="AR26" s="2">
        <v>8.6941363333333328</v>
      </c>
      <c r="AS26" s="2"/>
      <c r="AT26" s="2" t="s">
        <v>45</v>
      </c>
      <c r="AU26" s="2">
        <v>36.602794666666661</v>
      </c>
      <c r="AV26" s="2">
        <v>42.753423999999995</v>
      </c>
      <c r="AW26" s="2">
        <v>61.462986666666652</v>
      </c>
      <c r="AX26" s="2">
        <v>94.140031999999991</v>
      </c>
      <c r="AY26" s="2">
        <v>68.846773333333317</v>
      </c>
      <c r="AZ26" s="2">
        <v>118.92876799999999</v>
      </c>
      <c r="BA26" s="2">
        <v>37.416959999999996</v>
      </c>
      <c r="BB26" s="2">
        <v>35.727999999999994</v>
      </c>
      <c r="BC26" s="2">
        <v>54.056463999999991</v>
      </c>
      <c r="BD26" s="2"/>
      <c r="BE26" s="2">
        <v>39.481605333333327</v>
      </c>
      <c r="BF26" s="2"/>
      <c r="BG26" s="2"/>
      <c r="BH26" s="2"/>
      <c r="BI26" s="2"/>
      <c r="BJ26" s="2">
        <v>32.441023999999999</v>
      </c>
      <c r="BK26" s="2">
        <v>10.714069333333335</v>
      </c>
      <c r="BL26" s="2">
        <v>9.2377450666666672</v>
      </c>
      <c r="BM26" s="2">
        <v>19.410047999999996</v>
      </c>
      <c r="BN26" s="2">
        <v>27.672959999999996</v>
      </c>
      <c r="BO26" s="2"/>
      <c r="BP26" s="2" t="s">
        <v>45</v>
      </c>
      <c r="BQ26" s="2">
        <v>6.6975925333333315</v>
      </c>
      <c r="BR26" s="2">
        <v>4.119654933333333</v>
      </c>
      <c r="BS26" s="2">
        <v>4.571559999999999</v>
      </c>
      <c r="BT26" s="2">
        <v>6.1195568000000007</v>
      </c>
      <c r="BU26" s="2">
        <v>7.8289791999999991</v>
      </c>
      <c r="BV26" s="2">
        <v>11.020030933333334</v>
      </c>
      <c r="BW26" s="2">
        <v>3.209457066666666</v>
      </c>
      <c r="BX26" s="2">
        <v>3.6067957333333323</v>
      </c>
      <c r="BY26" s="2">
        <v>6.0191935999999995</v>
      </c>
      <c r="BZ26" s="2"/>
      <c r="CA26" s="2">
        <v>4.7108992000000001</v>
      </c>
      <c r="CB26" s="2"/>
      <c r="CC26" s="2"/>
      <c r="CD26" s="2"/>
      <c r="CE26" s="2"/>
      <c r="CF26" s="2">
        <v>10.125098666666666</v>
      </c>
      <c r="CG26" s="2">
        <v>13.05696</v>
      </c>
      <c r="CH26" s="2">
        <v>3.291523199999999</v>
      </c>
      <c r="CI26" s="2">
        <v>14.628991999999997</v>
      </c>
      <c r="CJ26" s="2">
        <v>2.023504</v>
      </c>
      <c r="CK26" s="2"/>
      <c r="CL26" s="2" t="s">
        <v>45</v>
      </c>
      <c r="CM26" s="2">
        <v>226.39859199999995</v>
      </c>
      <c r="CN26" s="2">
        <v>488.17006933333334</v>
      </c>
      <c r="CO26" s="2">
        <v>823.48492800000008</v>
      </c>
      <c r="CP26" s="2">
        <v>615.12789333333342</v>
      </c>
      <c r="CQ26" s="2">
        <v>694.34444799999983</v>
      </c>
      <c r="CR26" s="2">
        <v>343.67304533333328</v>
      </c>
      <c r="CS26" s="2">
        <v>749.2832853333332</v>
      </c>
      <c r="CT26" s="2">
        <v>845.96974933333354</v>
      </c>
      <c r="CU26" s="2">
        <v>609.1688959999999</v>
      </c>
      <c r="CV26" s="2"/>
      <c r="CW26" s="2">
        <v>710.41988266666658</v>
      </c>
      <c r="CX26" s="2"/>
      <c r="CY26" s="2"/>
      <c r="CZ26" s="2"/>
      <c r="DA26" s="2"/>
      <c r="DB26" s="2">
        <v>216.07428266666665</v>
      </c>
      <c r="DC26" s="2">
        <v>33.594063999999996</v>
      </c>
      <c r="DD26" s="2">
        <v>575.83575466666662</v>
      </c>
      <c r="DE26" s="2">
        <v>169.14068266666669</v>
      </c>
      <c r="DF26" s="2">
        <v>143.8885653333333</v>
      </c>
      <c r="DG26" s="2"/>
      <c r="DH26" s="2"/>
      <c r="DI26" s="2"/>
      <c r="DJ26" s="2" t="s">
        <v>45</v>
      </c>
      <c r="DK26" s="2">
        <v>47.804063999999997</v>
      </c>
      <c r="DL26" s="2"/>
      <c r="DM26" s="2">
        <v>138.69393066666666</v>
      </c>
      <c r="DN26" s="2">
        <v>119.92265599999999</v>
      </c>
      <c r="DO26" s="2">
        <v>143.58974933333332</v>
      </c>
      <c r="DP26" s="2">
        <v>74.169162666666665</v>
      </c>
      <c r="DQ26" s="2">
        <v>136.01757866666665</v>
      </c>
      <c r="DR26" s="2">
        <v>210.67177599999997</v>
      </c>
      <c r="DS26" s="2">
        <v>95.079786666666649</v>
      </c>
      <c r="DT26" s="2"/>
      <c r="DU26" s="2"/>
      <c r="DV26" s="2"/>
      <c r="DW26" s="2"/>
      <c r="DX26" s="2"/>
      <c r="DY26" s="2"/>
      <c r="DZ26" s="2">
        <v>102.32932266666666</v>
      </c>
      <c r="EA26" s="2">
        <v>31.345365333333326</v>
      </c>
      <c r="EB26" s="2">
        <v>147.19286399999999</v>
      </c>
      <c r="EC26" s="2">
        <v>119.92049066666667</v>
      </c>
      <c r="ED26" s="2">
        <v>92.325482666666659</v>
      </c>
      <c r="EE26" s="2"/>
      <c r="EF26" s="2"/>
      <c r="EG26" s="2"/>
      <c r="EH26" s="2"/>
      <c r="EI26" s="2"/>
      <c r="EJ26" s="2"/>
      <c r="EK26" s="2"/>
      <c r="EL26" s="2"/>
      <c r="EM26" s="2"/>
      <c r="EN26" s="2"/>
      <c r="EO26" s="2"/>
      <c r="EP26" s="2"/>
      <c r="EQ26" s="2"/>
      <c r="ER26" s="2"/>
      <c r="ES26" s="2"/>
      <c r="ET26" s="2"/>
      <c r="EU26" s="2"/>
      <c r="EV26" s="2"/>
      <c r="EW26" s="2"/>
      <c r="EX26" s="2"/>
    </row>
    <row r="27" spans="1:154" x14ac:dyDescent="0.3">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154" x14ac:dyDescent="0.3">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154" x14ac:dyDescent="0.3">
      <c r="A29" t="s">
        <v>50</v>
      </c>
      <c r="B29" s="2"/>
      <c r="C29" s="2"/>
      <c r="D29" s="2"/>
      <c r="E29" s="2"/>
      <c r="F29" s="2"/>
      <c r="G29" s="2"/>
      <c r="H29" s="2"/>
      <c r="I29" s="2"/>
      <c r="J29" s="2"/>
      <c r="K29" s="2"/>
      <c r="L29" s="2"/>
      <c r="M29" s="2"/>
      <c r="N29" s="2"/>
      <c r="O29" s="2"/>
      <c r="P29" s="2"/>
      <c r="Q29" s="2"/>
      <c r="R29" s="2"/>
      <c r="S29" s="2"/>
      <c r="T29" s="2"/>
      <c r="U29" s="2"/>
      <c r="V29" s="2"/>
      <c r="W29" s="2" t="s">
        <v>0</v>
      </c>
      <c r="X29" s="2"/>
      <c r="Y29" s="2"/>
      <c r="Z29" s="2" t="s">
        <v>62</v>
      </c>
      <c r="AA29" s="2" t="s">
        <v>63</v>
      </c>
    </row>
    <row r="30" spans="1:154" x14ac:dyDescent="0.3">
      <c r="A30" t="s">
        <v>1</v>
      </c>
      <c r="B30" s="2" t="s">
        <v>2</v>
      </c>
      <c r="C30" s="2" t="s">
        <v>3</v>
      </c>
      <c r="D30" s="2" t="s">
        <v>4</v>
      </c>
      <c r="E30" s="2" t="s">
        <v>5</v>
      </c>
      <c r="F30" s="2" t="s">
        <v>6</v>
      </c>
      <c r="G30" s="2" t="s">
        <v>7</v>
      </c>
      <c r="H30" s="2" t="s">
        <v>8</v>
      </c>
      <c r="I30" s="2" t="s">
        <v>9</v>
      </c>
      <c r="J30" s="2" t="s">
        <v>10</v>
      </c>
      <c r="K30" s="2" t="s">
        <v>11</v>
      </c>
      <c r="L30" s="2" t="s">
        <v>12</v>
      </c>
      <c r="M30" s="2" t="s">
        <v>13</v>
      </c>
      <c r="N30" s="2" t="s">
        <v>14</v>
      </c>
      <c r="O30" s="2" t="s">
        <v>15</v>
      </c>
      <c r="P30" s="2" t="s">
        <v>16</v>
      </c>
      <c r="Q30" s="2" t="s">
        <v>17</v>
      </c>
      <c r="R30" s="2" t="s">
        <v>18</v>
      </c>
      <c r="S30" s="2" t="s">
        <v>19</v>
      </c>
      <c r="T30" s="2" t="s">
        <v>20</v>
      </c>
      <c r="U30" s="2" t="s">
        <v>21</v>
      </c>
      <c r="V30" s="2"/>
      <c r="W30" s="3" t="s">
        <v>55</v>
      </c>
      <c r="X30" s="2" t="s">
        <v>56</v>
      </c>
      <c r="Y30" s="2" t="s">
        <v>57</v>
      </c>
      <c r="Z30" s="2" t="s">
        <v>58</v>
      </c>
      <c r="AA30" s="2" t="s">
        <v>59</v>
      </c>
    </row>
    <row r="31" spans="1:154" x14ac:dyDescent="0.3">
      <c r="A31" t="s">
        <v>22</v>
      </c>
      <c r="B31" s="2">
        <f>B3/Y3</f>
        <v>1.6381427502060328</v>
      </c>
      <c r="C31" s="2">
        <f>C3/Z3</f>
        <v>0.83787837928690856</v>
      </c>
      <c r="D31" s="2">
        <f t="shared" ref="D31:E31" si="0">D3/AA3</f>
        <v>0.92240668559568384</v>
      </c>
      <c r="E31" s="2">
        <f t="shared" si="0"/>
        <v>5.8440079817360839</v>
      </c>
      <c r="F31" s="2">
        <f t="shared" ref="F31" si="1">F3/AC3</f>
        <v>1.6638692243184967</v>
      </c>
      <c r="G31" s="2">
        <f t="shared" ref="G31" si="2">G3/AD3</f>
        <v>1.1683907222531491</v>
      </c>
      <c r="H31" s="2">
        <f t="shared" ref="H31" si="3">H3/AE3</f>
        <v>1.7930325709813166</v>
      </c>
      <c r="I31" s="2">
        <f t="shared" ref="I31" si="4">I3/AF3</f>
        <v>0.77247080689305658</v>
      </c>
      <c r="J31" s="2">
        <f t="shared" ref="J31" si="5">J3/AG3</f>
        <v>0.89053207573584903</v>
      </c>
      <c r="K31" s="2" t="e">
        <f t="shared" ref="K31" si="6">K3/AH3</f>
        <v>#DIV/0!</v>
      </c>
      <c r="L31" s="2">
        <f t="shared" ref="L31" si="7">L3/AI3</f>
        <v>0.66153954782360358</v>
      </c>
      <c r="M31" s="2" t="e">
        <f t="shared" ref="M31" si="8">M3/AJ3</f>
        <v>#DIV/0!</v>
      </c>
      <c r="N31" s="2" t="e">
        <f t="shared" ref="N31" si="9">N3/AK3</f>
        <v>#DIV/0!</v>
      </c>
      <c r="O31" s="2" t="e">
        <f t="shared" ref="O31" si="10">O3/AL3</f>
        <v>#DIV/0!</v>
      </c>
      <c r="P31" s="2" t="e">
        <f t="shared" ref="P31" si="11">P3/AM3</f>
        <v>#DIV/0!</v>
      </c>
      <c r="Q31" s="2"/>
      <c r="R31" s="2"/>
      <c r="S31" s="2">
        <f t="shared" ref="S31" si="12">S3/AP3</f>
        <v>1.5265253986145599</v>
      </c>
      <c r="T31" s="2">
        <f t="shared" ref="T31" si="13">T3/AQ3</f>
        <v>1.6765106982575753</v>
      </c>
      <c r="U31" s="2">
        <f t="shared" ref="U31" si="14">U3/AR3</f>
        <v>1.6429606552169416</v>
      </c>
      <c r="V31" s="2"/>
      <c r="W31" s="2" t="s">
        <v>2</v>
      </c>
      <c r="X31" s="2">
        <f>AVERAGE(B50:B54)</f>
        <v>1.1318900311136839</v>
      </c>
      <c r="Y31" s="2">
        <f>AVERAGE(B38:B44)</f>
        <v>0.96789922286604035</v>
      </c>
      <c r="Z31" s="2">
        <f>AVERAGE(B45:B49)</f>
        <v>0.95424128584914258</v>
      </c>
      <c r="AA31" s="2">
        <f>AVERAGE(B31:B37)</f>
        <v>1.3099787372888894</v>
      </c>
    </row>
    <row r="32" spans="1:154" x14ac:dyDescent="0.3">
      <c r="A32" t="s">
        <v>23</v>
      </c>
      <c r="B32" s="2">
        <f t="shared" ref="B32:C32" si="15">B4/Y4</f>
        <v>0.86179365008599906</v>
      </c>
      <c r="C32" s="2">
        <f t="shared" si="15"/>
        <v>0.76929222583086854</v>
      </c>
      <c r="D32" s="2">
        <f t="shared" ref="D32:D51" si="16">D4/AA4</f>
        <v>1.0180295635671253</v>
      </c>
      <c r="E32" s="2">
        <f t="shared" ref="E32:E51" si="17">E4/AB4</f>
        <v>5.0383626295703907</v>
      </c>
      <c r="F32" s="2">
        <f t="shared" ref="F32:F51" si="18">F4/AC4</f>
        <v>1.418207357214547</v>
      </c>
      <c r="G32" s="2">
        <f t="shared" ref="G32:G51" si="19">G4/AD4</f>
        <v>1.8153535350509769</v>
      </c>
      <c r="H32" s="2">
        <f t="shared" ref="H32:H51" si="20">H4/AE4</f>
        <v>2.3400866389658486</v>
      </c>
      <c r="I32" s="2">
        <f t="shared" ref="I32:I51" si="21">I4/AF4</f>
        <v>0.74666275267458182</v>
      </c>
      <c r="J32" s="2">
        <f t="shared" ref="J32:J51" si="22">J4/AG4</f>
        <v>0.7540086095809817</v>
      </c>
      <c r="K32" s="2" t="e">
        <f t="shared" ref="K32:K51" si="23">K4/AH4</f>
        <v>#DIV/0!</v>
      </c>
      <c r="L32" s="2">
        <f t="shared" ref="L32:L51" si="24">L4/AI4</f>
        <v>0.40945870369394888</v>
      </c>
      <c r="M32" s="2" t="e">
        <f t="shared" ref="M32:M51" si="25">M4/AJ4</f>
        <v>#DIV/0!</v>
      </c>
      <c r="N32" s="2" t="e">
        <f t="shared" ref="N32:N51" si="26">N4/AK4</f>
        <v>#DIV/0!</v>
      </c>
      <c r="O32" s="2" t="e">
        <f t="shared" ref="O32:O51" si="27">O4/AL4</f>
        <v>#DIV/0!</v>
      </c>
      <c r="P32" s="2" t="e">
        <f t="shared" ref="P32:P51" si="28">P4/AM4</f>
        <v>#DIV/0!</v>
      </c>
      <c r="Q32" s="2">
        <f t="shared" ref="Q32:Q51" si="29">Q4/AN4</f>
        <v>1.377124419586619</v>
      </c>
      <c r="R32" s="2">
        <f t="shared" ref="R32:R51" si="30">R4/AO4</f>
        <v>1.4261849918635572</v>
      </c>
      <c r="S32" s="2">
        <f t="shared" ref="S32:S51" si="31">S4/AP4</f>
        <v>9.229519479862061</v>
      </c>
      <c r="T32" s="2">
        <f t="shared" ref="T32:T51" si="32">T4/AQ4</f>
        <v>0.68879016161825946</v>
      </c>
      <c r="U32" s="2">
        <f t="shared" ref="U32:U51" si="33">U4/AR4</f>
        <v>4.0168693189377471</v>
      </c>
      <c r="V32" s="2"/>
      <c r="W32" s="2" t="s">
        <v>3</v>
      </c>
      <c r="X32" s="2">
        <f>AVERAGE(C50:C54)</f>
        <v>0.73793200307550433</v>
      </c>
      <c r="Y32" s="2">
        <f>AVERAGE(C38:C44)</f>
        <v>0.81278733066152653</v>
      </c>
      <c r="Z32" s="2">
        <f>AVERAGE(C45:C49)</f>
        <v>0.6969369740171879</v>
      </c>
      <c r="AA32" s="2">
        <f>AVERAGE(C31:C36)</f>
        <v>0.70255615733064081</v>
      </c>
    </row>
    <row r="33" spans="1:27" x14ac:dyDescent="0.3">
      <c r="A33" t="s">
        <v>24</v>
      </c>
      <c r="B33" s="2">
        <f t="shared" ref="B33:C33" si="34">B5/Y5</f>
        <v>1.4641069460658622</v>
      </c>
      <c r="C33" s="2">
        <f t="shared" si="34"/>
        <v>0.9168187705189208</v>
      </c>
      <c r="D33" s="2">
        <f t="shared" si="16"/>
        <v>0.56915221783099068</v>
      </c>
      <c r="E33" s="2">
        <f t="shared" si="17"/>
        <v>7.0754484425242552</v>
      </c>
      <c r="F33" s="2">
        <f t="shared" si="18"/>
        <v>1.4901818486264693</v>
      </c>
      <c r="G33" s="2">
        <f t="shared" si="19"/>
        <v>2.1292365180503814</v>
      </c>
      <c r="H33" s="2">
        <f t="shared" si="20"/>
        <v>3.1143982853622427</v>
      </c>
      <c r="I33" s="2">
        <f t="shared" si="21"/>
        <v>0.82782156837360965</v>
      </c>
      <c r="J33" s="2">
        <f t="shared" si="22"/>
        <v>1.9566864357884861</v>
      </c>
      <c r="K33" s="2" t="e">
        <f t="shared" si="23"/>
        <v>#DIV/0!</v>
      </c>
      <c r="L33" s="2">
        <f t="shared" si="24"/>
        <v>0.92285558695403702</v>
      </c>
      <c r="M33" s="2" t="e">
        <f t="shared" si="25"/>
        <v>#DIV/0!</v>
      </c>
      <c r="N33" s="2" t="e">
        <f t="shared" si="26"/>
        <v>#DIV/0!</v>
      </c>
      <c r="O33" s="2" t="e">
        <f t="shared" si="27"/>
        <v>#DIV/0!</v>
      </c>
      <c r="P33" s="2" t="e">
        <f t="shared" si="28"/>
        <v>#DIV/0!</v>
      </c>
      <c r="Q33" s="2">
        <f t="shared" si="29"/>
        <v>1.5300886111435781</v>
      </c>
      <c r="R33" s="2"/>
      <c r="S33" s="2">
        <f t="shared" si="31"/>
        <v>4.2221108229249626</v>
      </c>
      <c r="T33" s="2">
        <f t="shared" si="32"/>
        <v>1.968725787554763</v>
      </c>
      <c r="U33" s="2">
        <f t="shared" si="33"/>
        <v>8.32001372578382</v>
      </c>
      <c r="V33" s="2"/>
      <c r="W33" s="2" t="s">
        <v>4</v>
      </c>
      <c r="X33" s="2">
        <f>AVERAGE(D50:D54)</f>
        <v>0.77362894053638465</v>
      </c>
      <c r="Y33" s="2">
        <f>AVERAGE(D38:D44)</f>
        <v>0.85659233399534551</v>
      </c>
      <c r="Z33" s="2">
        <f>AVERAGE(D45:D49)</f>
        <v>0.83204022557031898</v>
      </c>
      <c r="AA33" s="2">
        <f>AVERAGE(D31:D37)</f>
        <v>0.8423054898710054</v>
      </c>
    </row>
    <row r="34" spans="1:27" x14ac:dyDescent="0.3">
      <c r="A34" t="s">
        <v>25</v>
      </c>
      <c r="B34" s="2">
        <f t="shared" ref="B34:C34" si="35">B6/Y6</f>
        <v>1.42356027384603</v>
      </c>
      <c r="C34" s="2">
        <f t="shared" si="35"/>
        <v>0.46244176537107806</v>
      </c>
      <c r="D34" s="2">
        <f t="shared" si="16"/>
        <v>0.91771674841693385</v>
      </c>
      <c r="E34" s="2">
        <f t="shared" si="17"/>
        <v>4.5746843002698245</v>
      </c>
      <c r="F34" s="2">
        <f t="shared" si="18"/>
        <v>1.9582869366351208</v>
      </c>
      <c r="G34" s="2">
        <f t="shared" si="19"/>
        <v>2.8512177937871441</v>
      </c>
      <c r="H34" s="2">
        <f t="shared" si="20"/>
        <v>3.9789217802958947</v>
      </c>
      <c r="I34" s="2">
        <f t="shared" si="21"/>
        <v>0.4555045218762987</v>
      </c>
      <c r="J34" s="2">
        <f t="shared" si="22"/>
        <v>1.1284290958126388</v>
      </c>
      <c r="K34" s="2" t="e">
        <f t="shared" si="23"/>
        <v>#DIV/0!</v>
      </c>
      <c r="L34" s="2">
        <f t="shared" si="24"/>
        <v>1.2771732899120158</v>
      </c>
      <c r="M34" s="2" t="e">
        <f t="shared" si="25"/>
        <v>#DIV/0!</v>
      </c>
      <c r="N34" s="2" t="e">
        <f t="shared" si="26"/>
        <v>#DIV/0!</v>
      </c>
      <c r="O34" s="2" t="e">
        <f t="shared" si="27"/>
        <v>#DIV/0!</v>
      </c>
      <c r="P34" s="2" t="e">
        <f t="shared" si="28"/>
        <v>#DIV/0!</v>
      </c>
      <c r="Q34" s="2">
        <f t="shared" si="29"/>
        <v>2.3819111022660779</v>
      </c>
      <c r="R34" s="2">
        <f t="shared" si="30"/>
        <v>18.428733598575405</v>
      </c>
      <c r="S34" s="2"/>
      <c r="T34" s="2">
        <f t="shared" si="32"/>
        <v>0.96220241529156858</v>
      </c>
      <c r="U34" s="2">
        <f t="shared" si="33"/>
        <v>0.64342068432086685</v>
      </c>
      <c r="V34" s="2"/>
      <c r="W34" s="2" t="s">
        <v>5</v>
      </c>
      <c r="X34" s="2">
        <f>AVERAGE(E50:E54)</f>
        <v>3.427173510842759</v>
      </c>
      <c r="Y34" s="2">
        <f>AVERAGE(E38:E44)</f>
        <v>4.7092645462412461</v>
      </c>
      <c r="Z34" s="2">
        <f>AVERAGE(E45:E49)</f>
        <v>4.6128908141314033</v>
      </c>
      <c r="AA34" s="2">
        <f>AVERAGE(E31:E37)</f>
        <v>4.6349564699542567</v>
      </c>
    </row>
    <row r="35" spans="1:27" x14ac:dyDescent="0.3">
      <c r="A35" t="s">
        <v>26</v>
      </c>
      <c r="B35" s="2">
        <f t="shared" ref="B35:C35" si="36">B7/Y7</f>
        <v>1.3498339216739039</v>
      </c>
      <c r="C35" s="2">
        <f t="shared" si="36"/>
        <v>0.41504098019420199</v>
      </c>
      <c r="D35" s="2">
        <f t="shared" si="16"/>
        <v>0.89178672787162383</v>
      </c>
      <c r="E35" s="2">
        <f t="shared" si="17"/>
        <v>3.2817697196376208</v>
      </c>
      <c r="F35" s="2">
        <f t="shared" si="18"/>
        <v>1.489671614117974</v>
      </c>
      <c r="G35" s="2">
        <f t="shared" si="19"/>
        <v>2.2213152879387046</v>
      </c>
      <c r="H35" s="2">
        <f t="shared" si="20"/>
        <v>3.3054625742490722</v>
      </c>
      <c r="I35" s="2">
        <f t="shared" si="21"/>
        <v>0.87428108819929473</v>
      </c>
      <c r="J35" s="2">
        <f t="shared" si="22"/>
        <v>0.91183682413809952</v>
      </c>
      <c r="K35" s="2" t="e">
        <f t="shared" si="23"/>
        <v>#DIV/0!</v>
      </c>
      <c r="L35" s="2">
        <f t="shared" si="24"/>
        <v>0.52021842557696252</v>
      </c>
      <c r="M35" s="2" t="e">
        <f t="shared" si="25"/>
        <v>#DIV/0!</v>
      </c>
      <c r="N35" s="2" t="e">
        <f t="shared" si="26"/>
        <v>#DIV/0!</v>
      </c>
      <c r="O35" s="2" t="e">
        <f t="shared" si="27"/>
        <v>#DIV/0!</v>
      </c>
      <c r="P35" s="2" t="e">
        <f t="shared" si="28"/>
        <v>#DIV/0!</v>
      </c>
      <c r="Q35" s="2">
        <f t="shared" si="29"/>
        <v>1.6700258534661441</v>
      </c>
      <c r="R35" s="2">
        <f t="shared" si="30"/>
        <v>0.77079747610832006</v>
      </c>
      <c r="S35" s="2">
        <f t="shared" si="31"/>
        <v>1.9499529583421236</v>
      </c>
      <c r="T35" s="2">
        <f t="shared" si="32"/>
        <v>2.0935728230185489</v>
      </c>
      <c r="U35" s="2">
        <f t="shared" si="33"/>
        <v>11.804004392184558</v>
      </c>
      <c r="V35" s="2"/>
      <c r="W35" s="2" t="s">
        <v>6</v>
      </c>
      <c r="X35" s="2">
        <f>AVERAGE(E50:E54)</f>
        <v>3.427173510842759</v>
      </c>
      <c r="Y35" s="2">
        <f>AVERAGE(F38:F44)</f>
        <v>1.7343132918490625</v>
      </c>
      <c r="Z35" s="2">
        <f>AVERAGE(F45:F49)</f>
        <v>2.0717715767048288</v>
      </c>
      <c r="AA35" s="2">
        <f>AVERAGE(F31:F37)</f>
        <v>1.6077366131843571</v>
      </c>
    </row>
    <row r="36" spans="1:27" x14ac:dyDescent="0.3">
      <c r="A36" t="s">
        <v>27</v>
      </c>
      <c r="B36" s="2">
        <f t="shared" ref="B36:C36" si="37">B8/Y8</f>
        <v>1.1248887783929074</v>
      </c>
      <c r="C36" s="2">
        <f t="shared" si="37"/>
        <v>0.81386482278186656</v>
      </c>
      <c r="D36" s="2">
        <f t="shared" si="16"/>
        <v>0.71555632198336161</v>
      </c>
      <c r="E36" s="2">
        <f t="shared" si="17"/>
        <v>2.2791363188051195</v>
      </c>
      <c r="F36" s="2">
        <f t="shared" si="18"/>
        <v>1.3414349671639763</v>
      </c>
      <c r="G36" s="2">
        <f t="shared" si="19"/>
        <v>2.3674367713521138</v>
      </c>
      <c r="H36" s="2">
        <f t="shared" si="20"/>
        <v>3.7385897282578426</v>
      </c>
      <c r="I36" s="2">
        <f t="shared" si="21"/>
        <v>0.40125208301711918</v>
      </c>
      <c r="J36" s="2">
        <f t="shared" si="22"/>
        <v>0.72179358703457408</v>
      </c>
      <c r="K36" s="2" t="e">
        <f t="shared" si="23"/>
        <v>#DIV/0!</v>
      </c>
      <c r="L36" s="2">
        <f t="shared" si="24"/>
        <v>0.34986006817085163</v>
      </c>
      <c r="M36" s="2" t="e">
        <f t="shared" si="25"/>
        <v>#DIV/0!</v>
      </c>
      <c r="N36" s="2" t="e">
        <f t="shared" si="26"/>
        <v>#DIV/0!</v>
      </c>
      <c r="O36" s="2" t="e">
        <f t="shared" si="27"/>
        <v>#DIV/0!</v>
      </c>
      <c r="P36" s="2" t="e">
        <f t="shared" si="28"/>
        <v>#DIV/0!</v>
      </c>
      <c r="Q36" s="2">
        <f t="shared" si="29"/>
        <v>4.2258704077739413</v>
      </c>
      <c r="R36" s="2">
        <f t="shared" si="30"/>
        <v>7.0657719537449593</v>
      </c>
      <c r="S36" s="2">
        <f t="shared" si="31"/>
        <v>3.4039410082779482</v>
      </c>
      <c r="T36" s="2">
        <f t="shared" si="32"/>
        <v>3.0578549566533759</v>
      </c>
      <c r="U36" s="2">
        <f t="shared" si="33"/>
        <v>2.6774739920836552</v>
      </c>
      <c r="V36" s="2"/>
      <c r="W36" s="2" t="s">
        <v>7</v>
      </c>
      <c r="X36" s="2">
        <f>AVERAGE(G50:G54)</f>
        <v>2.5703098214134052</v>
      </c>
      <c r="Y36" s="2">
        <f>AVERAGE(G38:G44)</f>
        <v>2.3132673487053705</v>
      </c>
      <c r="Z36" s="2">
        <f>AVERAGE(G45:G49)</f>
        <v>1.9948758843507992</v>
      </c>
      <c r="AA36" s="2">
        <f>AVERAGE(G31:G37)</f>
        <v>2.0735686462745355</v>
      </c>
    </row>
    <row r="37" spans="1:27" x14ac:dyDescent="0.3">
      <c r="A37" t="s">
        <v>28</v>
      </c>
      <c r="B37" s="2">
        <f t="shared" ref="B37" si="38">B9/Y9</f>
        <v>1.3075248407514901</v>
      </c>
      <c r="C37" s="2"/>
      <c r="D37" s="2">
        <f t="shared" si="16"/>
        <v>0.86149016383131816</v>
      </c>
      <c r="E37" s="2">
        <f t="shared" si="17"/>
        <v>4.3512858971365054</v>
      </c>
      <c r="F37" s="2">
        <f t="shared" si="18"/>
        <v>1.8925043442139153</v>
      </c>
      <c r="G37" s="2">
        <f t="shared" si="19"/>
        <v>1.9620298954892774</v>
      </c>
      <c r="H37" s="2">
        <f t="shared" si="20"/>
        <v>2.190540072568818</v>
      </c>
      <c r="I37" s="2">
        <f t="shared" si="21"/>
        <v>0.43443454192514502</v>
      </c>
      <c r="J37" s="2">
        <f t="shared" si="22"/>
        <v>0.90787198526928192</v>
      </c>
      <c r="K37" s="2" t="e">
        <f t="shared" si="23"/>
        <v>#DIV/0!</v>
      </c>
      <c r="L37" s="2">
        <f t="shared" si="24"/>
        <v>0.37758051747485122</v>
      </c>
      <c r="M37" s="2" t="e">
        <f t="shared" si="25"/>
        <v>#DIV/0!</v>
      </c>
      <c r="N37" s="2" t="e">
        <f t="shared" si="26"/>
        <v>#DIV/0!</v>
      </c>
      <c r="O37" s="2" t="e">
        <f t="shared" si="27"/>
        <v>#DIV/0!</v>
      </c>
      <c r="P37" s="2" t="e">
        <f t="shared" si="28"/>
        <v>#DIV/0!</v>
      </c>
      <c r="Q37" s="2">
        <f t="shared" si="29"/>
        <v>3.5244939099061199</v>
      </c>
      <c r="R37" s="2">
        <f t="shared" si="30"/>
        <v>1.2958797398937509</v>
      </c>
      <c r="S37" s="2">
        <f t="shared" si="31"/>
        <v>4.7379417797251415</v>
      </c>
      <c r="T37" s="2">
        <f t="shared" si="32"/>
        <v>4.0531160324132758</v>
      </c>
      <c r="U37" s="2">
        <f t="shared" si="33"/>
        <v>1.3727113867425442</v>
      </c>
      <c r="V37" s="2"/>
      <c r="W37" s="2" t="s">
        <v>8</v>
      </c>
      <c r="X37" s="2">
        <f>AVERAGE(H50:H54)</f>
        <v>2.6131082522899778</v>
      </c>
      <c r="Y37" s="2">
        <f>AVERAGE(H38:H44)</f>
        <v>2.6951042092113453</v>
      </c>
      <c r="Z37" s="2">
        <f>AVERAGE(H45:H49)</f>
        <v>2.7331947568496675</v>
      </c>
      <c r="AA37" s="2">
        <f>AVERAGE(H31:H37)</f>
        <v>2.9230045215258622</v>
      </c>
    </row>
    <row r="38" spans="1:27" x14ac:dyDescent="0.3">
      <c r="A38" t="s">
        <v>29</v>
      </c>
      <c r="B38" s="2">
        <f t="shared" ref="B38:C38" si="39">B10/Y10</f>
        <v>0.5282189121015276</v>
      </c>
      <c r="C38" s="2">
        <f t="shared" si="39"/>
        <v>0.67371239270361061</v>
      </c>
      <c r="D38" s="2">
        <f t="shared" si="16"/>
        <v>0.8497788602333336</v>
      </c>
      <c r="E38" s="2">
        <f t="shared" si="17"/>
        <v>6.5194128072244144</v>
      </c>
      <c r="F38" s="2">
        <f t="shared" si="18"/>
        <v>2.1539372376951706</v>
      </c>
      <c r="G38" s="2">
        <f t="shared" si="19"/>
        <v>2.2504433232291023</v>
      </c>
      <c r="H38" s="2">
        <f t="shared" si="20"/>
        <v>2.9270952209972645</v>
      </c>
      <c r="I38" s="2">
        <f t="shared" si="21"/>
        <v>0.67553083310547468</v>
      </c>
      <c r="J38" s="2">
        <f t="shared" si="22"/>
        <v>1.4763872994502409</v>
      </c>
      <c r="K38" s="2" t="e">
        <f t="shared" si="23"/>
        <v>#DIV/0!</v>
      </c>
      <c r="L38" s="2">
        <f t="shared" si="24"/>
        <v>0.62624816441806508</v>
      </c>
      <c r="M38" s="2" t="e">
        <f t="shared" si="25"/>
        <v>#DIV/0!</v>
      </c>
      <c r="N38" s="2" t="e">
        <f t="shared" si="26"/>
        <v>#DIV/0!</v>
      </c>
      <c r="O38" s="2" t="e">
        <f t="shared" si="27"/>
        <v>#DIV/0!</v>
      </c>
      <c r="P38" s="2" t="e">
        <f t="shared" si="28"/>
        <v>#DIV/0!</v>
      </c>
      <c r="Q38" s="2">
        <f t="shared" si="29"/>
        <v>4.0359367300835975</v>
      </c>
      <c r="R38" s="2">
        <f t="shared" si="30"/>
        <v>3.378644120459942</v>
      </c>
      <c r="S38" s="2">
        <f t="shared" si="31"/>
        <v>4.5315730070224998</v>
      </c>
      <c r="T38" s="2">
        <f t="shared" si="32"/>
        <v>2.3791255263790889</v>
      </c>
      <c r="U38" s="2">
        <f t="shared" si="33"/>
        <v>6.2206662659074814</v>
      </c>
      <c r="V38" s="2"/>
      <c r="W38" s="2" t="s">
        <v>9</v>
      </c>
      <c r="X38" s="2">
        <f>AVERAGE(I50:I54)</f>
        <v>0.62998992756954153</v>
      </c>
      <c r="Y38" s="2">
        <f>AVERAGE(I38:I44)</f>
        <v>0.69865332870303398</v>
      </c>
      <c r="Z38" s="2">
        <f>AVERAGE(I45:I49)</f>
        <v>0.67705290395661333</v>
      </c>
      <c r="AA38" s="2">
        <f>AVERAGE(I31:I37)</f>
        <v>0.64463248042272947</v>
      </c>
    </row>
    <row r="39" spans="1:27" x14ac:dyDescent="0.3">
      <c r="A39" t="s">
        <v>30</v>
      </c>
      <c r="B39" s="2">
        <f t="shared" ref="B39:C39" si="40">B11/Y11</f>
        <v>1.0019624754539171</v>
      </c>
      <c r="C39" s="2">
        <f t="shared" si="40"/>
        <v>0.83264237931671903</v>
      </c>
      <c r="D39" s="2">
        <f t="shared" si="16"/>
        <v>0.95331568905054409</v>
      </c>
      <c r="E39" s="2">
        <f t="shared" si="17"/>
        <v>3.8067848695446687</v>
      </c>
      <c r="F39" s="2">
        <f t="shared" si="18"/>
        <v>1.81223738397519</v>
      </c>
      <c r="G39" s="2">
        <f t="shared" si="19"/>
        <v>3.2429737716191207</v>
      </c>
      <c r="H39" s="2">
        <f t="shared" si="20"/>
        <v>3.0530693610661048</v>
      </c>
      <c r="I39" s="2">
        <f t="shared" si="21"/>
        <v>0.62113923621012634</v>
      </c>
      <c r="J39" s="2">
        <f t="shared" si="22"/>
        <v>1.369365729440396</v>
      </c>
      <c r="K39" s="2" t="e">
        <f t="shared" si="23"/>
        <v>#DIV/0!</v>
      </c>
      <c r="L39" s="2">
        <f t="shared" si="24"/>
        <v>0.47254040874182035</v>
      </c>
      <c r="M39" s="2" t="e">
        <f t="shared" si="25"/>
        <v>#DIV/0!</v>
      </c>
      <c r="N39" s="2" t="e">
        <f t="shared" si="26"/>
        <v>#DIV/0!</v>
      </c>
      <c r="O39" s="2" t="e">
        <f t="shared" si="27"/>
        <v>#DIV/0!</v>
      </c>
      <c r="P39" s="2" t="e">
        <f t="shared" si="28"/>
        <v>#DIV/0!</v>
      </c>
      <c r="Q39" s="2">
        <f t="shared" si="29"/>
        <v>1.3793374967183256</v>
      </c>
      <c r="R39" s="2">
        <f t="shared" si="30"/>
        <v>10.88199259508583</v>
      </c>
      <c r="S39" s="2">
        <f t="shared" si="31"/>
        <v>8.0877919663321425</v>
      </c>
      <c r="T39" s="2">
        <f t="shared" si="32"/>
        <v>0.90388386795696796</v>
      </c>
      <c r="U39" s="2">
        <f t="shared" si="33"/>
        <v>14.571625373977845</v>
      </c>
      <c r="V39" s="2"/>
      <c r="W39" s="2" t="s">
        <v>10</v>
      </c>
      <c r="X39" s="2">
        <f>AVERAGE(J50:J54)</f>
        <v>0.8127906799036243</v>
      </c>
      <c r="Y39" s="2">
        <f>AVERAGE(J38:J44)</f>
        <v>1.0389029362132371</v>
      </c>
      <c r="Z39" s="2">
        <f>AVERAGE(J45:J49)</f>
        <v>1.1730179801456928</v>
      </c>
      <c r="AA39" s="2">
        <f>AVERAGE(J31:J37)</f>
        <v>1.0387369447657016</v>
      </c>
    </row>
    <row r="40" spans="1:27" x14ac:dyDescent="0.3">
      <c r="A40" t="s">
        <v>31</v>
      </c>
      <c r="B40" s="2">
        <f t="shared" ref="B40:C40" si="41">B12/Y12</f>
        <v>0.95323358053069251</v>
      </c>
      <c r="C40" s="2">
        <f t="shared" si="41"/>
        <v>0.99476148496481032</v>
      </c>
      <c r="D40" s="2">
        <f t="shared" si="16"/>
        <v>0.75546054563279297</v>
      </c>
      <c r="E40" s="2">
        <f t="shared" si="17"/>
        <v>3.7481023911594149</v>
      </c>
      <c r="F40" s="2">
        <f t="shared" si="18"/>
        <v>2.0801425066918888</v>
      </c>
      <c r="G40" s="2">
        <f t="shared" si="19"/>
        <v>2.6725386016716155</v>
      </c>
      <c r="H40" s="2">
        <f t="shared" si="20"/>
        <v>2.9806068820030842</v>
      </c>
      <c r="I40" s="2">
        <f t="shared" si="21"/>
        <v>0.88031519834674121</v>
      </c>
      <c r="J40" s="2">
        <f t="shared" si="22"/>
        <v>0.8049707532726379</v>
      </c>
      <c r="K40" s="2" t="e">
        <f t="shared" si="23"/>
        <v>#DIV/0!</v>
      </c>
      <c r="L40" s="2">
        <f t="shared" si="24"/>
        <v>0.30274757302856686</v>
      </c>
      <c r="M40" s="2" t="e">
        <f t="shared" si="25"/>
        <v>#DIV/0!</v>
      </c>
      <c r="N40" s="2" t="e">
        <f t="shared" si="26"/>
        <v>#DIV/0!</v>
      </c>
      <c r="O40" s="2" t="e">
        <f t="shared" si="27"/>
        <v>#DIV/0!</v>
      </c>
      <c r="P40" s="2" t="e">
        <f t="shared" si="28"/>
        <v>#DIV/0!</v>
      </c>
      <c r="Q40" s="2">
        <f t="shared" si="29"/>
        <v>2.6765997813314302</v>
      </c>
      <c r="R40" s="2">
        <f t="shared" si="30"/>
        <v>11.73848239335911</v>
      </c>
      <c r="S40" s="2">
        <f t="shared" si="31"/>
        <v>3.3896402036561155</v>
      </c>
      <c r="T40" s="2">
        <f t="shared" si="32"/>
        <v>2.8809947079712708</v>
      </c>
      <c r="U40" s="2">
        <f t="shared" si="33"/>
        <v>2.6408722254746131</v>
      </c>
      <c r="V40" s="2"/>
      <c r="W40" s="2" t="s">
        <v>11</v>
      </c>
      <c r="X40" s="2" t="e">
        <f>AVERAGE(K50:K54)</f>
        <v>#DIV/0!</v>
      </c>
      <c r="Y40" s="2" t="e">
        <f>AVERAGE(K38:K44)</f>
        <v>#DIV/0!</v>
      </c>
      <c r="Z40" s="2" t="e">
        <f>AVERAGE(K45:K49)</f>
        <v>#DIV/0!</v>
      </c>
      <c r="AA40" s="2" t="e">
        <f>AVERAGE(K31:K37)</f>
        <v>#DIV/0!</v>
      </c>
    </row>
    <row r="41" spans="1:27" x14ac:dyDescent="0.3">
      <c r="A41" t="s">
        <v>32</v>
      </c>
      <c r="B41" s="2">
        <f t="shared" ref="B41:C41" si="42">B13/Y13</f>
        <v>0.96750529021001097</v>
      </c>
      <c r="C41" s="2">
        <f t="shared" si="42"/>
        <v>0.72787923736489535</v>
      </c>
      <c r="D41" s="2">
        <f t="shared" si="16"/>
        <v>0.80146547097998999</v>
      </c>
      <c r="E41" s="2">
        <f t="shared" si="17"/>
        <v>4.4507060920208001</v>
      </c>
      <c r="F41" s="2">
        <f t="shared" si="18"/>
        <v>1.5194184138812954</v>
      </c>
      <c r="G41" s="2">
        <f t="shared" si="19"/>
        <v>2.0897857191925442</v>
      </c>
      <c r="H41" s="2">
        <f t="shared" si="20"/>
        <v>3.0164132373662551</v>
      </c>
      <c r="I41" s="2">
        <f t="shared" si="21"/>
        <v>0.83157593317183043</v>
      </c>
      <c r="J41" s="2">
        <f t="shared" si="22"/>
        <v>0.72683310890765762</v>
      </c>
      <c r="K41" s="2" t="e">
        <f t="shared" si="23"/>
        <v>#DIV/0!</v>
      </c>
      <c r="L41" s="2">
        <f t="shared" si="24"/>
        <v>0.54657115922943234</v>
      </c>
      <c r="M41" s="2" t="e">
        <f t="shared" si="25"/>
        <v>#DIV/0!</v>
      </c>
      <c r="N41" s="2" t="e">
        <f t="shared" si="26"/>
        <v>#DIV/0!</v>
      </c>
      <c r="O41" s="2" t="e">
        <f t="shared" si="27"/>
        <v>#DIV/0!</v>
      </c>
      <c r="P41" s="2" t="e">
        <f t="shared" si="28"/>
        <v>#DIV/0!</v>
      </c>
      <c r="Q41" s="2"/>
      <c r="R41" s="2">
        <f t="shared" si="30"/>
        <v>1.3699034219126429</v>
      </c>
      <c r="S41" s="2">
        <f t="shared" si="31"/>
        <v>2.7765021114942274</v>
      </c>
      <c r="T41" s="2">
        <f t="shared" si="32"/>
        <v>2.1474431741940028</v>
      </c>
      <c r="U41" s="2">
        <f t="shared" si="33"/>
        <v>2.2218149008019714</v>
      </c>
      <c r="V41" s="2"/>
      <c r="W41" s="2" t="s">
        <v>12</v>
      </c>
      <c r="X41" s="2">
        <f>AVERAGE(L50:L54)</f>
        <v>0.61977712002905716</v>
      </c>
      <c r="Y41" s="2">
        <f>AVERAGE(L38:L44)</f>
        <v>0.52378027589623521</v>
      </c>
      <c r="Z41" s="2">
        <f>AVERAGE(L45:L49)</f>
        <v>0.44275415160280557</v>
      </c>
      <c r="AA41" s="2">
        <f>AVERAGE(L31:L37)</f>
        <v>0.64552659137232438</v>
      </c>
    </row>
    <row r="42" spans="1:27" x14ac:dyDescent="0.3">
      <c r="A42" t="s">
        <v>33</v>
      </c>
      <c r="B42" s="2">
        <f t="shared" ref="B42:C42" si="43">B14/Y14</f>
        <v>1.348582151012657</v>
      </c>
      <c r="C42" s="2">
        <f t="shared" si="43"/>
        <v>0.98225450846061557</v>
      </c>
      <c r="D42" s="2">
        <f t="shared" si="16"/>
        <v>1.0552646117299382</v>
      </c>
      <c r="E42" s="2">
        <f t="shared" si="17"/>
        <v>5.9561930250258888</v>
      </c>
      <c r="F42" s="2">
        <f t="shared" si="18"/>
        <v>1.3266161772188481</v>
      </c>
      <c r="G42" s="2">
        <f t="shared" si="19"/>
        <v>1.8831339601802204</v>
      </c>
      <c r="H42" s="2">
        <f t="shared" si="20"/>
        <v>3.1375997242398661</v>
      </c>
      <c r="I42" s="2">
        <f t="shared" si="21"/>
        <v>0.74342701196028826</v>
      </c>
      <c r="J42" s="2">
        <f t="shared" si="22"/>
        <v>1.0816077476542036</v>
      </c>
      <c r="K42" s="2" t="e">
        <f t="shared" si="23"/>
        <v>#DIV/0!</v>
      </c>
      <c r="L42" s="2">
        <f t="shared" si="24"/>
        <v>0.49708150285118147</v>
      </c>
      <c r="M42" s="2" t="e">
        <f t="shared" si="25"/>
        <v>#DIV/0!</v>
      </c>
      <c r="N42" s="2" t="e">
        <f t="shared" si="26"/>
        <v>#DIV/0!</v>
      </c>
      <c r="O42" s="2" t="e">
        <f t="shared" si="27"/>
        <v>#DIV/0!</v>
      </c>
      <c r="P42" s="2" t="e">
        <f t="shared" si="28"/>
        <v>#DIV/0!</v>
      </c>
      <c r="Q42" s="2">
        <f t="shared" si="29"/>
        <v>7.5345411816683976</v>
      </c>
      <c r="R42" s="2">
        <f t="shared" si="30"/>
        <v>19.343491849786027</v>
      </c>
      <c r="S42" s="2">
        <f t="shared" si="31"/>
        <v>1.8678219507954683</v>
      </c>
      <c r="T42" s="2">
        <f t="shared" si="32"/>
        <v>2.414780718112929</v>
      </c>
      <c r="U42" s="2">
        <f t="shared" si="33"/>
        <v>6.1174016284638588</v>
      </c>
      <c r="V42" s="2"/>
      <c r="W42" s="2" t="s">
        <v>13</v>
      </c>
      <c r="X42" s="2" t="e">
        <f>AVERAGE(M50:M54)</f>
        <v>#DIV/0!</v>
      </c>
      <c r="Y42" s="2" t="e">
        <f>AVERAGE(M38:M44)</f>
        <v>#DIV/0!</v>
      </c>
      <c r="Z42" s="2" t="e">
        <f>AVERAGE(M45:M49)</f>
        <v>#DIV/0!</v>
      </c>
      <c r="AA42" s="2" t="e">
        <f>AVERAGE(M31:M37)</f>
        <v>#DIV/0!</v>
      </c>
    </row>
    <row r="43" spans="1:27" x14ac:dyDescent="0.3">
      <c r="A43" t="s">
        <v>34</v>
      </c>
      <c r="B43" s="2">
        <f t="shared" ref="B43:C43" si="44">B15/Y15</f>
        <v>1.0299863339099078</v>
      </c>
      <c r="C43" s="2">
        <f t="shared" si="44"/>
        <v>0.80536800829742017</v>
      </c>
      <c r="D43" s="2">
        <f t="shared" si="16"/>
        <v>0.71606613922856588</v>
      </c>
      <c r="E43" s="2">
        <f t="shared" si="17"/>
        <v>4.7425629179205249</v>
      </c>
      <c r="F43" s="2">
        <f t="shared" si="18"/>
        <v>1.8051463738589464</v>
      </c>
      <c r="G43" s="2">
        <f t="shared" si="19"/>
        <v>2.0433554230393338</v>
      </c>
      <c r="H43" s="2">
        <f t="shared" si="20"/>
        <v>1.7930889626001283</v>
      </c>
      <c r="I43" s="2">
        <f t="shared" si="21"/>
        <v>0.73722862895583419</v>
      </c>
      <c r="J43" s="2">
        <f t="shared" si="22"/>
        <v>0.77425297855428621</v>
      </c>
      <c r="K43" s="2" t="e">
        <f t="shared" si="23"/>
        <v>#DIV/0!</v>
      </c>
      <c r="L43" s="2">
        <f t="shared" si="24"/>
        <v>0.41913558718639488</v>
      </c>
      <c r="M43" s="2" t="e">
        <f t="shared" si="25"/>
        <v>#DIV/0!</v>
      </c>
      <c r="N43" s="2" t="e">
        <f t="shared" si="26"/>
        <v>#DIV/0!</v>
      </c>
      <c r="O43" s="2" t="e">
        <f t="shared" si="27"/>
        <v>#DIV/0!</v>
      </c>
      <c r="P43" s="2" t="e">
        <f t="shared" si="28"/>
        <v>#DIV/0!</v>
      </c>
      <c r="Q43" s="2"/>
      <c r="R43" s="2">
        <f t="shared" si="30"/>
        <v>2.3610961875720204</v>
      </c>
      <c r="S43" s="2">
        <f t="shared" si="31"/>
        <v>2.4874210078286469</v>
      </c>
      <c r="T43" s="2">
        <f t="shared" si="32"/>
        <v>1.4525868142565495</v>
      </c>
      <c r="U43" s="2">
        <f t="shared" si="33"/>
        <v>2.5712933390415968</v>
      </c>
      <c r="V43" s="2"/>
      <c r="W43" s="2" t="s">
        <v>14</v>
      </c>
      <c r="X43" s="2" t="e">
        <f>AVERAGE(N50:N54)</f>
        <v>#DIV/0!</v>
      </c>
      <c r="Y43" s="2" t="e">
        <f>AVERAGE(N38:N44)</f>
        <v>#DIV/0!</v>
      </c>
      <c r="Z43" s="2" t="e">
        <f>AVERAGE(N45:N49)</f>
        <v>#DIV/0!</v>
      </c>
      <c r="AA43" s="2" t="e">
        <f>AVERAGE(N31:N37)</f>
        <v>#DIV/0!</v>
      </c>
    </row>
    <row r="44" spans="1:27" x14ac:dyDescent="0.3">
      <c r="A44" t="s">
        <v>35</v>
      </c>
      <c r="B44" s="2">
        <f t="shared" ref="B44:C44" si="45">B16/Y16</f>
        <v>0.9458058168435699</v>
      </c>
      <c r="C44" s="2">
        <f t="shared" si="45"/>
        <v>0.67289330352261423</v>
      </c>
      <c r="D44" s="2">
        <f t="shared" si="16"/>
        <v>0.86479502111225381</v>
      </c>
      <c r="E44" s="2">
        <f t="shared" si="17"/>
        <v>3.7410897207930107</v>
      </c>
      <c r="F44" s="2">
        <f t="shared" si="18"/>
        <v>1.4426949496220978</v>
      </c>
      <c r="G44" s="2">
        <f t="shared" si="19"/>
        <v>2.0106406420056575</v>
      </c>
      <c r="H44" s="2">
        <f t="shared" si="20"/>
        <v>1.9578560762067176</v>
      </c>
      <c r="I44" s="2">
        <f t="shared" si="21"/>
        <v>0.40135645917094309</v>
      </c>
      <c r="J44" s="2"/>
      <c r="K44" s="2" t="e">
        <f t="shared" si="23"/>
        <v>#DIV/0!</v>
      </c>
      <c r="L44" s="2">
        <f t="shared" si="24"/>
        <v>0.8021375358181857</v>
      </c>
      <c r="M44" s="2" t="e">
        <f t="shared" si="25"/>
        <v>#DIV/0!</v>
      </c>
      <c r="N44" s="2" t="e">
        <f t="shared" si="26"/>
        <v>#DIV/0!</v>
      </c>
      <c r="O44" s="2" t="e">
        <f t="shared" si="27"/>
        <v>#DIV/0!</v>
      </c>
      <c r="P44" s="2" t="e">
        <f t="shared" si="28"/>
        <v>#DIV/0!</v>
      </c>
      <c r="Q44" s="2">
        <f t="shared" si="29"/>
        <v>2.8978489654602853</v>
      </c>
      <c r="R44" s="2">
        <f t="shared" si="30"/>
        <v>1.9528161903091383</v>
      </c>
      <c r="S44" s="2">
        <f t="shared" si="31"/>
        <v>3.1905890028289194</v>
      </c>
      <c r="T44" s="2">
        <f t="shared" si="32"/>
        <v>7.8612047511137977</v>
      </c>
      <c r="U44" s="2">
        <f t="shared" si="33"/>
        <v>3.9498661639713077</v>
      </c>
      <c r="V44" s="2"/>
      <c r="W44" s="2" t="s">
        <v>15</v>
      </c>
      <c r="X44" s="2" t="e">
        <f>AVERAGE(O50:O54)</f>
        <v>#DIV/0!</v>
      </c>
      <c r="Y44" s="2" t="e">
        <f>AVERAGE(O38:O44)</f>
        <v>#DIV/0!</v>
      </c>
      <c r="Z44" s="2" t="e">
        <f>AVERAGE(O45:O49)</f>
        <v>#DIV/0!</v>
      </c>
      <c r="AA44" s="2" t="e">
        <f>AVERAGE(O31:O37)</f>
        <v>#DIV/0!</v>
      </c>
    </row>
    <row r="45" spans="1:27" x14ac:dyDescent="0.3">
      <c r="A45" t="s">
        <v>36</v>
      </c>
      <c r="B45" s="2">
        <f t="shared" ref="B45:C45" si="46">B17/Y17</f>
        <v>0.84721701696403418</v>
      </c>
      <c r="C45" s="2">
        <f t="shared" si="46"/>
        <v>1.1070655545231298</v>
      </c>
      <c r="D45" s="2">
        <f t="shared" si="16"/>
        <v>0.71302658323983881</v>
      </c>
      <c r="E45" s="2">
        <f t="shared" si="17"/>
        <v>4.2137433797321098</v>
      </c>
      <c r="F45" s="2">
        <f t="shared" si="18"/>
        <v>1.5269639356662728</v>
      </c>
      <c r="G45" s="2">
        <f t="shared" si="19"/>
        <v>1.8014950708436908</v>
      </c>
      <c r="H45" s="2">
        <f t="shared" si="20"/>
        <v>2.8550754123389859</v>
      </c>
      <c r="I45" s="2">
        <f t="shared" si="21"/>
        <v>0.44260201903600804</v>
      </c>
      <c r="J45" s="2">
        <f t="shared" si="22"/>
        <v>0.64227260129348929</v>
      </c>
      <c r="K45" s="2" t="e">
        <f t="shared" si="23"/>
        <v>#DIV/0!</v>
      </c>
      <c r="L45" s="2">
        <f t="shared" si="24"/>
        <v>0.30893265630529215</v>
      </c>
      <c r="M45" s="2" t="e">
        <f t="shared" si="25"/>
        <v>#DIV/0!</v>
      </c>
      <c r="N45" s="2" t="e">
        <f t="shared" si="26"/>
        <v>#DIV/0!</v>
      </c>
      <c r="O45" s="2" t="e">
        <f t="shared" si="27"/>
        <v>#DIV/0!</v>
      </c>
      <c r="P45" s="2" t="e">
        <f t="shared" si="28"/>
        <v>#DIV/0!</v>
      </c>
      <c r="Q45" s="2">
        <f t="shared" si="29"/>
        <v>1.6561913606299936</v>
      </c>
      <c r="R45" s="2">
        <f t="shared" si="30"/>
        <v>16.899260755201521</v>
      </c>
      <c r="S45" s="2">
        <f t="shared" si="31"/>
        <v>5.2653826723965125</v>
      </c>
      <c r="T45" s="2">
        <f t="shared" si="32"/>
        <v>6.8433500071649709</v>
      </c>
      <c r="U45" s="2">
        <f t="shared" si="33"/>
        <v>7.3718608088522037</v>
      </c>
      <c r="V45" s="2"/>
      <c r="W45" s="2" t="s">
        <v>16</v>
      </c>
      <c r="X45" s="2" t="e">
        <f>AVERAGE(P50:P54)</f>
        <v>#DIV/0!</v>
      </c>
      <c r="Y45" s="2" t="e">
        <f>AVERAGE(P39:P44)</f>
        <v>#DIV/0!</v>
      </c>
      <c r="Z45" s="2" t="e">
        <f>AVERAGE(P45:P49)</f>
        <v>#DIV/0!</v>
      </c>
      <c r="AA45" s="2" t="e">
        <f>AVERAGE(P31:P37)</f>
        <v>#DIV/0!</v>
      </c>
    </row>
    <row r="46" spans="1:27" x14ac:dyDescent="0.3">
      <c r="A46" t="s">
        <v>37</v>
      </c>
      <c r="B46" s="2">
        <f t="shared" ref="B46:C46" si="47">B18/Y18</f>
        <v>0.99092596894208318</v>
      </c>
      <c r="C46" s="2">
        <f t="shared" si="47"/>
        <v>0.48560423246613726</v>
      </c>
      <c r="D46" s="2">
        <f t="shared" si="16"/>
        <v>0.90679062804048782</v>
      </c>
      <c r="E46" s="2">
        <f t="shared" si="17"/>
        <v>4.9354604454783608</v>
      </c>
      <c r="F46" s="2">
        <f t="shared" si="18"/>
        <v>1.7787617701751512</v>
      </c>
      <c r="G46" s="2">
        <f t="shared" si="19"/>
        <v>3.1838675584164431</v>
      </c>
      <c r="H46" s="2">
        <f t="shared" si="20"/>
        <v>1.9252997356520036</v>
      </c>
      <c r="I46" s="2">
        <f t="shared" si="21"/>
        <v>0.56507459692459105</v>
      </c>
      <c r="J46" s="2">
        <f t="shared" si="22"/>
        <v>1.0697908068174959</v>
      </c>
      <c r="K46" s="2" t="e">
        <f t="shared" si="23"/>
        <v>#DIV/0!</v>
      </c>
      <c r="L46" s="2">
        <f t="shared" si="24"/>
        <v>0.40746019588973004</v>
      </c>
      <c r="M46" s="2" t="e">
        <f t="shared" si="25"/>
        <v>#DIV/0!</v>
      </c>
      <c r="N46" s="2" t="e">
        <f t="shared" si="26"/>
        <v>#DIV/0!</v>
      </c>
      <c r="O46" s="2" t="e">
        <f t="shared" si="27"/>
        <v>#DIV/0!</v>
      </c>
      <c r="P46" s="2" t="e">
        <f t="shared" si="28"/>
        <v>#DIV/0!</v>
      </c>
      <c r="Q46" s="2">
        <f t="shared" si="29"/>
        <v>3.2011742220781025</v>
      </c>
      <c r="R46" s="2">
        <f t="shared" si="30"/>
        <v>0.31297073900160571</v>
      </c>
      <c r="S46" s="2">
        <f t="shared" si="31"/>
        <v>2.6959666049198194</v>
      </c>
      <c r="T46" s="2">
        <f t="shared" si="32"/>
        <v>1.0604500852730794</v>
      </c>
      <c r="U46" s="2">
        <f t="shared" si="33"/>
        <v>5.1131176295481398</v>
      </c>
      <c r="V46" s="2"/>
      <c r="W46" s="2" t="s">
        <v>17</v>
      </c>
      <c r="X46" s="2">
        <f>AVERAGE(Q50:Q54)</f>
        <v>6.0748146110177972</v>
      </c>
      <c r="Y46" s="2">
        <f>AVERAGE(Q38:Q44)</f>
        <v>3.7048528310524071</v>
      </c>
      <c r="Z46" s="2">
        <f>AVERAGE(Q45:Q49)</f>
        <v>2.197705594135003</v>
      </c>
      <c r="AA46" s="2">
        <f>AVERAGE(Q31:Q37)</f>
        <v>2.4515857173570801</v>
      </c>
    </row>
    <row r="47" spans="1:27" x14ac:dyDescent="0.3">
      <c r="A47" t="s">
        <v>38</v>
      </c>
      <c r="B47" s="2">
        <f t="shared" ref="B47:C47" si="48">B19/Y19</f>
        <v>0.93607036598451032</v>
      </c>
      <c r="C47" s="2">
        <f t="shared" si="48"/>
        <v>1.0280434941267631</v>
      </c>
      <c r="D47" s="2">
        <f t="shared" si="16"/>
        <v>0.82524571434674909</v>
      </c>
      <c r="E47" s="2">
        <f t="shared" si="17"/>
        <v>4.4464727977980241</v>
      </c>
      <c r="F47" s="2">
        <f t="shared" si="18"/>
        <v>1.9256313840826034</v>
      </c>
      <c r="G47" s="2">
        <f t="shared" si="19"/>
        <v>2.233213607239132</v>
      </c>
      <c r="H47" s="2">
        <f t="shared" si="20"/>
        <v>2.6679993437503406</v>
      </c>
      <c r="I47" s="2">
        <f t="shared" si="21"/>
        <v>0.55927294799556249</v>
      </c>
      <c r="J47" s="2">
        <f t="shared" si="22"/>
        <v>1.5078744979079171</v>
      </c>
      <c r="K47" s="2" t="e">
        <f t="shared" si="23"/>
        <v>#DIV/0!</v>
      </c>
      <c r="L47" s="2">
        <f t="shared" si="24"/>
        <v>0.36002389073340602</v>
      </c>
      <c r="M47" s="2" t="e">
        <f t="shared" si="25"/>
        <v>#DIV/0!</v>
      </c>
      <c r="N47" s="2" t="e">
        <f t="shared" si="26"/>
        <v>#DIV/0!</v>
      </c>
      <c r="O47" s="2" t="e">
        <f t="shared" si="27"/>
        <v>#DIV/0!</v>
      </c>
      <c r="P47" s="2" t="e">
        <f t="shared" si="28"/>
        <v>#DIV/0!</v>
      </c>
      <c r="Q47" s="2">
        <f t="shared" si="29"/>
        <v>1.5514360562823746</v>
      </c>
      <c r="R47" s="2">
        <f t="shared" si="30"/>
        <v>2.3662866199571591</v>
      </c>
      <c r="S47" s="2">
        <f t="shared" si="31"/>
        <v>2.7221538497465572</v>
      </c>
      <c r="T47" s="2">
        <f t="shared" si="32"/>
        <v>1.7684455704457633</v>
      </c>
      <c r="U47" s="2">
        <f t="shared" si="33"/>
        <v>3.260237828360057</v>
      </c>
      <c r="V47" s="2"/>
      <c r="W47" s="2" t="s">
        <v>18</v>
      </c>
      <c r="X47" s="2">
        <f>AVERAGE(R50:R54)</f>
        <v>7.7421622900924563</v>
      </c>
      <c r="Y47" s="2">
        <f>AVERAGE(R38:R44)</f>
        <v>7.2894895369263875</v>
      </c>
      <c r="Z47" s="2">
        <f>AVERAGE(R45:R49)</f>
        <v>6.545371476659902</v>
      </c>
      <c r="AA47" s="2">
        <f>AVERAGE(R31:R37)</f>
        <v>5.7974735520371992</v>
      </c>
    </row>
    <row r="48" spans="1:27" x14ac:dyDescent="0.3">
      <c r="A48" t="s">
        <v>39</v>
      </c>
      <c r="B48" s="2">
        <f t="shared" ref="B48:C48" si="49">B20/Y20</f>
        <v>1.205212356935931</v>
      </c>
      <c r="C48" s="2">
        <f t="shared" si="49"/>
        <v>0.5380993974188153</v>
      </c>
      <c r="D48" s="2">
        <f t="shared" si="16"/>
        <v>0.90560892041874885</v>
      </c>
      <c r="E48" s="2">
        <f t="shared" si="17"/>
        <v>6.1436881533057344</v>
      </c>
      <c r="F48" s="2">
        <f t="shared" si="18"/>
        <v>2.221899034309919</v>
      </c>
      <c r="G48" s="2">
        <f t="shared" si="19"/>
        <v>1.4839447738543505</v>
      </c>
      <c r="H48" s="2">
        <f t="shared" si="20"/>
        <v>4.0959257153281836</v>
      </c>
      <c r="I48" s="2">
        <f t="shared" si="21"/>
        <v>0.84291998099254772</v>
      </c>
      <c r="J48" s="2">
        <f t="shared" si="22"/>
        <v>1.8544541062523436</v>
      </c>
      <c r="K48" s="2" t="e">
        <f t="shared" si="23"/>
        <v>#DIV/0!</v>
      </c>
      <c r="L48" s="2">
        <f t="shared" si="24"/>
        <v>0.47816525913463653</v>
      </c>
      <c r="M48" s="2" t="e">
        <f t="shared" si="25"/>
        <v>#DIV/0!</v>
      </c>
      <c r="N48" s="2" t="e">
        <f t="shared" si="26"/>
        <v>#DIV/0!</v>
      </c>
      <c r="O48" s="2" t="e">
        <f t="shared" si="27"/>
        <v>#DIV/0!</v>
      </c>
      <c r="P48" s="2" t="e">
        <f t="shared" si="28"/>
        <v>#DIV/0!</v>
      </c>
      <c r="Q48" s="2">
        <f t="shared" si="29"/>
        <v>3.5438105196716578</v>
      </c>
      <c r="R48" s="2">
        <f t="shared" si="30"/>
        <v>8.3567237727946821</v>
      </c>
      <c r="S48" s="2">
        <f t="shared" si="31"/>
        <v>6.7296112395333347</v>
      </c>
      <c r="T48" s="2">
        <f t="shared" si="32"/>
        <v>0.75308679332177553</v>
      </c>
      <c r="U48" s="2"/>
      <c r="V48" s="2"/>
      <c r="W48" s="2" t="s">
        <v>19</v>
      </c>
      <c r="X48" s="2">
        <f>AVERAGE(S50:S54)</f>
        <v>3.2042049983953276</v>
      </c>
      <c r="Y48" s="2">
        <f>AVERAGE(S38:S44)</f>
        <v>3.761619892851146</v>
      </c>
      <c r="Z48" s="2">
        <f>AVERAGE(S45:S49)</f>
        <v>4.0908326249352287</v>
      </c>
      <c r="AA48" s="2">
        <f>AVERAGE(S31:S37)</f>
        <v>4.1783319079577987</v>
      </c>
    </row>
    <row r="49" spans="1:27" x14ac:dyDescent="0.3">
      <c r="A49" t="s">
        <v>40</v>
      </c>
      <c r="B49" s="2">
        <f t="shared" ref="B49:C49" si="50">B21/Y21</f>
        <v>0.79178072041915448</v>
      </c>
      <c r="C49" s="2">
        <f t="shared" si="50"/>
        <v>0.32587219155109415</v>
      </c>
      <c r="D49" s="2">
        <f t="shared" si="16"/>
        <v>0.80952928180577088</v>
      </c>
      <c r="E49" s="2">
        <f t="shared" si="17"/>
        <v>3.3250892943427877</v>
      </c>
      <c r="F49" s="2">
        <f t="shared" si="18"/>
        <v>2.9056017592901986</v>
      </c>
      <c r="G49" s="2">
        <f t="shared" si="19"/>
        <v>1.2718584114003779</v>
      </c>
      <c r="H49" s="2">
        <f t="shared" si="20"/>
        <v>2.1216735771788224</v>
      </c>
      <c r="I49" s="2">
        <f t="shared" si="21"/>
        <v>0.97539497483435711</v>
      </c>
      <c r="J49" s="2">
        <f t="shared" si="22"/>
        <v>0.790697888457218</v>
      </c>
      <c r="K49" s="2" t="e">
        <f t="shared" si="23"/>
        <v>#DIV/0!</v>
      </c>
      <c r="L49" s="2">
        <f t="shared" si="24"/>
        <v>0.65918875595096305</v>
      </c>
      <c r="M49" s="2" t="e">
        <f t="shared" si="25"/>
        <v>#DIV/0!</v>
      </c>
      <c r="N49" s="2" t="e">
        <f t="shared" si="26"/>
        <v>#DIV/0!</v>
      </c>
      <c r="O49" s="2" t="e">
        <f t="shared" si="27"/>
        <v>#DIV/0!</v>
      </c>
      <c r="P49" s="2" t="e">
        <f t="shared" si="28"/>
        <v>#DIV/0!</v>
      </c>
      <c r="Q49" s="2">
        <f t="shared" si="29"/>
        <v>1.0359158120128871</v>
      </c>
      <c r="R49" s="2">
        <f t="shared" si="30"/>
        <v>4.7916154963445425</v>
      </c>
      <c r="S49" s="2">
        <f t="shared" si="31"/>
        <v>3.041048758079921</v>
      </c>
      <c r="T49" s="2">
        <f t="shared" si="32"/>
        <v>1.5000795880887963</v>
      </c>
      <c r="U49" s="2">
        <f t="shared" si="33"/>
        <v>3.9400020725354334</v>
      </c>
      <c r="V49" s="2"/>
      <c r="W49" s="2" t="s">
        <v>20</v>
      </c>
      <c r="X49" s="2">
        <f>AVERAGE(T50:T54)</f>
        <v>1.356546617016958</v>
      </c>
      <c r="Y49" s="2">
        <f>AVERAGE(T38:T44)</f>
        <v>2.8628599371406582</v>
      </c>
      <c r="Z49" s="2">
        <f>AVERAGE(T45:T49)</f>
        <v>2.3850824088588771</v>
      </c>
      <c r="AA49" s="2">
        <f>AVERAGE(T31:T37)</f>
        <v>2.0715389821153383</v>
      </c>
    </row>
    <row r="50" spans="1:27" x14ac:dyDescent="0.3">
      <c r="A50" t="s">
        <v>41</v>
      </c>
      <c r="B50" s="2">
        <f t="shared" ref="B50:C50" si="51">B22/Y22</f>
        <v>2.5132856710639144</v>
      </c>
      <c r="C50" s="2">
        <f t="shared" si="51"/>
        <v>0.78351513711896492</v>
      </c>
      <c r="D50" s="2">
        <f t="shared" si="16"/>
        <v>0.91336786270782777</v>
      </c>
      <c r="E50" s="2">
        <f t="shared" si="17"/>
        <v>3.7165684780504358</v>
      </c>
      <c r="F50" s="2">
        <f t="shared" si="18"/>
        <v>2.8657194342054493</v>
      </c>
      <c r="G50" s="2">
        <f t="shared" si="19"/>
        <v>3.0521189026836146</v>
      </c>
      <c r="H50" s="2">
        <f t="shared" si="20"/>
        <v>3.2231634621714722</v>
      </c>
      <c r="I50" s="2">
        <f t="shared" si="21"/>
        <v>0.66024516657235344</v>
      </c>
      <c r="J50" s="2">
        <f t="shared" si="22"/>
        <v>0.63535909385035372</v>
      </c>
      <c r="K50" s="2" t="e">
        <f t="shared" si="23"/>
        <v>#DIV/0!</v>
      </c>
      <c r="L50" s="2">
        <f t="shared" si="24"/>
        <v>0.57054317085857198</v>
      </c>
      <c r="M50" s="2" t="e">
        <f t="shared" si="25"/>
        <v>#DIV/0!</v>
      </c>
      <c r="N50" s="2" t="e">
        <f t="shared" si="26"/>
        <v>#DIV/0!</v>
      </c>
      <c r="O50" s="2" t="e">
        <f t="shared" si="27"/>
        <v>#DIV/0!</v>
      </c>
      <c r="P50" s="2" t="e">
        <f t="shared" si="28"/>
        <v>#DIV/0!</v>
      </c>
      <c r="Q50" s="2">
        <f t="shared" si="29"/>
        <v>1.690849111512396</v>
      </c>
      <c r="R50" s="2">
        <f t="shared" si="30"/>
        <v>14.874752282680252</v>
      </c>
      <c r="S50" s="2">
        <f t="shared" si="31"/>
        <v>3.1392553986381841</v>
      </c>
      <c r="T50" s="2">
        <f t="shared" si="32"/>
        <v>0.70133746669946551</v>
      </c>
      <c r="U50" s="2">
        <f t="shared" si="33"/>
        <v>2.2433758754981055</v>
      </c>
      <c r="V50" s="2"/>
      <c r="W50" s="2" t="s">
        <v>21</v>
      </c>
      <c r="X50" s="2">
        <f>AVERAGE(U50:U54)</f>
        <v>3.0717416212350308</v>
      </c>
      <c r="Y50" s="2">
        <f>AVERAGE(U38:U44)</f>
        <v>5.4705056996626675</v>
      </c>
      <c r="Z50" s="2">
        <f>AVERAGE(U45:U49)</f>
        <v>4.9213045848239592</v>
      </c>
      <c r="AA50" s="2">
        <f>AVERAGE(U31:U37)</f>
        <v>4.3539220221814476</v>
      </c>
    </row>
    <row r="51" spans="1:27" x14ac:dyDescent="0.3">
      <c r="A51" t="s">
        <v>42</v>
      </c>
      <c r="B51" s="2">
        <f>B23/Y23</f>
        <v>0.75477215214341586</v>
      </c>
      <c r="C51" s="2">
        <f>C23/Z23</f>
        <v>1.2109045994798109</v>
      </c>
      <c r="D51" s="2">
        <f t="shared" si="16"/>
        <v>0.7767249473439376</v>
      </c>
      <c r="E51" s="2">
        <f t="shared" si="17"/>
        <v>2.9210781487990221</v>
      </c>
      <c r="F51" s="2">
        <f t="shared" si="18"/>
        <v>3.5065120196790613</v>
      </c>
      <c r="G51" s="2">
        <f t="shared" si="19"/>
        <v>2.8180005875363459</v>
      </c>
      <c r="H51" s="2">
        <f t="shared" si="20"/>
        <v>2.5066054666579434</v>
      </c>
      <c r="I51" s="2">
        <f t="shared" si="21"/>
        <v>0.45384630463281506</v>
      </c>
      <c r="J51" s="2">
        <f t="shared" si="22"/>
        <v>1.2133383783296734</v>
      </c>
      <c r="K51" s="2" t="e">
        <f t="shared" si="23"/>
        <v>#DIV/0!</v>
      </c>
      <c r="L51" s="2">
        <f t="shared" si="24"/>
        <v>0.69585640248860026</v>
      </c>
      <c r="M51" s="2" t="e">
        <f t="shared" si="25"/>
        <v>#DIV/0!</v>
      </c>
      <c r="N51" s="2" t="e">
        <f t="shared" si="26"/>
        <v>#DIV/0!</v>
      </c>
      <c r="O51" s="2" t="e">
        <f t="shared" si="27"/>
        <v>#DIV/0!</v>
      </c>
      <c r="P51" s="2" t="e">
        <f t="shared" si="28"/>
        <v>#DIV/0!</v>
      </c>
      <c r="Q51" s="2">
        <f t="shared" si="29"/>
        <v>2.5361152266811797</v>
      </c>
      <c r="R51" s="2">
        <f t="shared" si="30"/>
        <v>2.4319993843982299</v>
      </c>
      <c r="S51" s="2">
        <f t="shared" si="31"/>
        <v>4.2897152188973129</v>
      </c>
      <c r="T51" s="2">
        <f t="shared" si="32"/>
        <v>0.8184102464171199</v>
      </c>
      <c r="U51" s="2">
        <f t="shared" si="33"/>
        <v>1.4382454012070283</v>
      </c>
      <c r="V51" s="2"/>
      <c r="W51" s="2" t="s">
        <v>60</v>
      </c>
      <c r="X51" s="2" t="s">
        <v>61</v>
      </c>
      <c r="Y51" s="2" t="s">
        <v>61</v>
      </c>
      <c r="Z51" s="2" t="s">
        <v>61</v>
      </c>
      <c r="AA51" s="2" t="s">
        <v>61</v>
      </c>
    </row>
    <row r="52" spans="1:27" x14ac:dyDescent="0.3">
      <c r="A52" t="s">
        <v>43</v>
      </c>
      <c r="B52" s="2">
        <f t="shared" ref="B52:B54" si="52">B24/Y24</f>
        <v>0.90771456847299026</v>
      </c>
      <c r="C52" s="2">
        <f t="shared" ref="C52:C54" si="53">C24/Z24</f>
        <v>0.7538197141071632</v>
      </c>
      <c r="D52" s="2">
        <f t="shared" ref="D52:D54" si="54">D24/AA24</f>
        <v>0.74095596541349829</v>
      </c>
      <c r="E52" s="2">
        <f t="shared" ref="E52:E54" si="55">E24/AB24</f>
        <v>4.7385568187064644</v>
      </c>
      <c r="F52" s="2">
        <f t="shared" ref="F52:F54" si="56">F24/AC24</f>
        <v>2.5687773134883818</v>
      </c>
      <c r="G52" s="2">
        <f t="shared" ref="G52:G54" si="57">G24/AD24</f>
        <v>2.7169772796959157</v>
      </c>
      <c r="H52" s="2">
        <f t="shared" ref="H52:H54" si="58">H24/AE24</f>
        <v>2.6102164975885285</v>
      </c>
      <c r="I52" s="2">
        <f t="shared" ref="I52:I54" si="59">I24/AF24</f>
        <v>0.53049752262026517</v>
      </c>
      <c r="J52" s="2">
        <f t="shared" ref="J52:J54" si="60">J24/AG24</f>
        <v>0.61156299151272919</v>
      </c>
      <c r="K52" s="2" t="e">
        <f t="shared" ref="K52:K54" si="61">K24/AH24</f>
        <v>#DIV/0!</v>
      </c>
      <c r="L52" s="2">
        <f t="shared" ref="L52:L54" si="62">L24/AI24</f>
        <v>0.83508141791672086</v>
      </c>
      <c r="M52" s="2" t="e">
        <f t="shared" ref="M52:M54" si="63">M24/AJ24</f>
        <v>#DIV/0!</v>
      </c>
      <c r="N52" s="2" t="e">
        <f t="shared" ref="N52:N54" si="64">N24/AK24</f>
        <v>#DIV/0!</v>
      </c>
      <c r="O52" s="2" t="e">
        <f t="shared" ref="O52:O54" si="65">O24/AL24</f>
        <v>#DIV/0!</v>
      </c>
      <c r="P52" s="2" t="e">
        <f t="shared" ref="P52:P54" si="66">P24/AM24</f>
        <v>#DIV/0!</v>
      </c>
      <c r="Q52" s="2">
        <f t="shared" ref="Q52:Q54" si="67">Q24/AN24</f>
        <v>2.8954520443594811</v>
      </c>
      <c r="R52" s="2">
        <f t="shared" ref="R52:R54" si="68">R24/AO24</f>
        <v>5.2783121500130079</v>
      </c>
      <c r="S52" s="2">
        <f t="shared" ref="S52:S54" si="69">S24/AP24</f>
        <v>3.7817360626691414</v>
      </c>
      <c r="T52" s="2">
        <f t="shared" ref="T52:T54" si="70">T24/AQ24</f>
        <v>1.8892213063770849</v>
      </c>
      <c r="U52" s="2"/>
      <c r="V52" s="2"/>
      <c r="W52" s="2" t="s">
        <v>2</v>
      </c>
      <c r="X52" s="2">
        <f>(STDEVA(B50:B54))/(SQRT(COUNT(B50:B54)))</f>
        <v>0.34980192836539203</v>
      </c>
      <c r="Y52" s="2">
        <f>(STDEVA(B38:B44))/(SQRT(COUNT(B38:B44)))</f>
        <v>9.0495558537240589E-2</v>
      </c>
      <c r="Z52" s="2">
        <f>(STDEVA(B45:B49))/(SQRT(COUNT(B45:B49)))</f>
        <v>7.1592617033822165E-2</v>
      </c>
      <c r="AA52" s="2">
        <f>(STDEVA(B31:B37))/(SQRT(COUNT(B31:B37)))</f>
        <v>9.5252860495370142E-2</v>
      </c>
    </row>
    <row r="53" spans="1:27" x14ac:dyDescent="0.3">
      <c r="A53" t="s">
        <v>44</v>
      </c>
      <c r="B53" s="2">
        <f t="shared" si="52"/>
        <v>0.88713433449353896</v>
      </c>
      <c r="C53" s="2">
        <f t="shared" si="53"/>
        <v>0.34171330755220186</v>
      </c>
      <c r="D53" s="2">
        <f t="shared" si="54"/>
        <v>0.62860472404662815</v>
      </c>
      <c r="E53" s="2">
        <f t="shared" si="55"/>
        <v>2.4813234728018987</v>
      </c>
      <c r="F53" s="2">
        <f t="shared" si="56"/>
        <v>1.4169124180570183</v>
      </c>
      <c r="G53" s="2">
        <f t="shared" si="57"/>
        <v>1.5815271958680797</v>
      </c>
      <c r="H53" s="2">
        <f t="shared" si="58"/>
        <v>2.4855600063369288</v>
      </c>
      <c r="I53" s="2">
        <f t="shared" si="59"/>
        <v>0.80452754658007908</v>
      </c>
      <c r="J53" s="2">
        <f t="shared" si="60"/>
        <v>0.75009512018576463</v>
      </c>
      <c r="K53" s="2" t="e">
        <f t="shared" si="61"/>
        <v>#DIV/0!</v>
      </c>
      <c r="L53" s="2">
        <f t="shared" si="62"/>
        <v>0.63405986366477085</v>
      </c>
      <c r="M53" s="2" t="e">
        <f t="shared" si="63"/>
        <v>#DIV/0!</v>
      </c>
      <c r="N53" s="2" t="e">
        <f t="shared" si="64"/>
        <v>#DIV/0!</v>
      </c>
      <c r="O53" s="2" t="e">
        <f t="shared" si="65"/>
        <v>#DIV/0!</v>
      </c>
      <c r="P53" s="2" t="e">
        <f t="shared" si="66"/>
        <v>#DIV/0!</v>
      </c>
      <c r="Q53" s="2">
        <f t="shared" si="67"/>
        <v>16.142664994036796</v>
      </c>
      <c r="R53" s="2"/>
      <c r="S53" s="2">
        <f t="shared" si="69"/>
        <v>2.8491008646411582</v>
      </c>
      <c r="T53" s="2">
        <f t="shared" si="70"/>
        <v>1.0584911543017452</v>
      </c>
      <c r="U53" s="2"/>
      <c r="V53" s="2"/>
      <c r="W53" s="2" t="s">
        <v>3</v>
      </c>
      <c r="X53" s="2">
        <f>(STDEVA(C50:C54))/(SQRT(COUNT(C50:C54)))</f>
        <v>0.14179715326784645</v>
      </c>
      <c r="Y53" s="2">
        <f>(STDEVA(C38:C44))/(SQRT(COUNT(C38:C44)))</f>
        <v>5.0804140249223508E-2</v>
      </c>
      <c r="Z53" s="2">
        <f>(STDEVA(C45:C49))/(SQRT(COUNT(C45:C49)))</f>
        <v>0.15579103895677499</v>
      </c>
      <c r="AA53" s="2">
        <f>(STDEVA(C31:C37))/(SQRT(COUNT(C31:C37)))</f>
        <v>8.5903781701537021E-2</v>
      </c>
    </row>
    <row r="54" spans="1:27" x14ac:dyDescent="0.3">
      <c r="A54" t="s">
        <v>45</v>
      </c>
      <c r="B54" s="2">
        <f t="shared" si="52"/>
        <v>0.5965434293945594</v>
      </c>
      <c r="C54" s="2">
        <f t="shared" si="53"/>
        <v>0.59970725711938089</v>
      </c>
      <c r="D54" s="2">
        <f t="shared" si="54"/>
        <v>0.80849120317003165</v>
      </c>
      <c r="E54" s="2">
        <f t="shared" si="55"/>
        <v>3.2783406358559746</v>
      </c>
      <c r="F54" s="2">
        <f t="shared" si="56"/>
        <v>1.9131321772649419</v>
      </c>
      <c r="G54" s="2">
        <f t="shared" si="57"/>
        <v>2.6829251412830697</v>
      </c>
      <c r="H54" s="2">
        <f t="shared" si="58"/>
        <v>2.239995828695017</v>
      </c>
      <c r="I54" s="2">
        <f t="shared" si="59"/>
        <v>0.70083309744219502</v>
      </c>
      <c r="J54" s="2">
        <f t="shared" si="60"/>
        <v>0.85359781563960124</v>
      </c>
      <c r="K54" s="2" t="e">
        <f t="shared" si="61"/>
        <v>#DIV/0!</v>
      </c>
      <c r="L54" s="2">
        <f t="shared" si="62"/>
        <v>0.36334474521662147</v>
      </c>
      <c r="M54" s="2" t="e">
        <f t="shared" si="63"/>
        <v>#DIV/0!</v>
      </c>
      <c r="N54" s="2" t="e">
        <f t="shared" si="64"/>
        <v>#DIV/0!</v>
      </c>
      <c r="O54" s="2" t="e">
        <f t="shared" si="65"/>
        <v>#DIV/0!</v>
      </c>
      <c r="P54" s="2" t="e">
        <f t="shared" si="66"/>
        <v>#DIV/0!</v>
      </c>
      <c r="Q54" s="2">
        <f t="shared" si="67"/>
        <v>7.1089916784991294</v>
      </c>
      <c r="R54" s="2">
        <f t="shared" si="68"/>
        <v>8.3835853432783374</v>
      </c>
      <c r="S54" s="2">
        <f t="shared" si="69"/>
        <v>1.9612174471308408</v>
      </c>
      <c r="T54" s="2">
        <f t="shared" si="70"/>
        <v>2.315272911289374</v>
      </c>
      <c r="U54" s="2">
        <f t="shared" ref="U54" si="71">U26/AR26</f>
        <v>5.5336035869999582</v>
      </c>
      <c r="V54" s="2"/>
      <c r="W54" s="2" t="s">
        <v>4</v>
      </c>
      <c r="X54" s="2">
        <f>(STDEVA(D50:D54))/(SQRT(COUNT(D50:D54)))</f>
        <v>4.6287944248786378E-2</v>
      </c>
      <c r="Y54" s="2">
        <f>(STDEVA(D38:D44))/(SQRT(COUNT(D38:D44)))</f>
        <v>4.4173362451924061E-2</v>
      </c>
      <c r="Z54" s="2">
        <f>(STDEVA(D45:D49))/(SQRT(COUNT(D45:D49)))</f>
        <v>3.5858841701774849E-2</v>
      </c>
      <c r="AA54" s="2">
        <f>(STDEVA(D31:D37))/(SQRT(COUNT(D31:D37)))</f>
        <v>5.7003866987411209E-2</v>
      </c>
    </row>
    <row r="55" spans="1:27" x14ac:dyDescent="0.3">
      <c r="B55" s="2"/>
      <c r="C55" s="2"/>
      <c r="D55" s="2"/>
      <c r="E55" s="2"/>
      <c r="F55" s="2"/>
      <c r="G55" s="2"/>
      <c r="H55" s="2"/>
      <c r="I55" s="2"/>
      <c r="J55" s="2"/>
      <c r="K55" s="2"/>
      <c r="L55" s="2"/>
      <c r="M55" s="2"/>
      <c r="N55" s="2"/>
      <c r="O55" s="2"/>
      <c r="P55" s="2"/>
      <c r="Q55" s="2"/>
      <c r="R55" s="2"/>
      <c r="S55" s="2"/>
      <c r="T55" s="2"/>
      <c r="U55" s="2"/>
      <c r="V55" s="2"/>
      <c r="W55" s="2" t="s">
        <v>5</v>
      </c>
      <c r="X55" s="2">
        <f>(STDEVA(E50:E54))/(SQRT(COUNT(E50:E54)))</f>
        <v>0.3857714130031929</v>
      </c>
      <c r="Y55" s="2">
        <f>(STDEVA(E38:E44))/(SQRT(COUNT(E38:E44)))</f>
        <v>0.42468737413799768</v>
      </c>
      <c r="Z55" s="2">
        <f>(STDEVA(E45:E49))/(SQRT(COUNT(E45:E49)))</f>
        <v>0.46329461715026693</v>
      </c>
      <c r="AA55" s="2">
        <f>(STDEVA(E31:E37))/(SQRT(COUNT(E31:E37)))</f>
        <v>0.59852294084311941</v>
      </c>
    </row>
    <row r="56" spans="1:27" x14ac:dyDescent="0.3">
      <c r="B56" s="2"/>
      <c r="C56" s="2"/>
      <c r="D56" s="2"/>
      <c r="E56" s="2"/>
      <c r="F56" s="2"/>
      <c r="G56" s="2"/>
      <c r="H56" s="2"/>
      <c r="I56" s="2"/>
      <c r="J56" s="2"/>
      <c r="K56" s="2"/>
      <c r="L56" s="2"/>
      <c r="M56" s="2"/>
      <c r="N56" s="2"/>
      <c r="O56" s="2"/>
      <c r="P56" s="2"/>
      <c r="Q56" s="2"/>
      <c r="R56" s="2"/>
      <c r="S56" s="2"/>
      <c r="T56" s="2"/>
      <c r="U56" s="2"/>
      <c r="V56" s="2"/>
      <c r="W56" s="2" t="s">
        <v>6</v>
      </c>
      <c r="X56" s="2">
        <f>(STDEVA(F50:F54))/(SQRT(COUNT(F50:F54)))</f>
        <v>0.36459269796163435</v>
      </c>
      <c r="Y56" s="2">
        <f>(STDEVA(F38:F44))/(SQRT(COUNT(F38:F44)))</f>
        <v>0.11994141375259126</v>
      </c>
      <c r="Z56" s="2">
        <f>(STDEVA(F45:F49))/(SQRT(COUNT(F45:F49)))</f>
        <v>0.23683729597273473</v>
      </c>
      <c r="AA56" s="2">
        <f>(STDEVA(F31:F37))/(SQRT(COUNT(F31:F37)))</f>
        <v>9.0201551057872892E-2</v>
      </c>
    </row>
    <row r="57" spans="1:27" x14ac:dyDescent="0.3">
      <c r="B57" s="2"/>
      <c r="C57" s="2"/>
      <c r="D57" s="2"/>
      <c r="E57" s="2"/>
      <c r="F57" s="2"/>
      <c r="G57" s="2"/>
      <c r="H57" s="2"/>
      <c r="I57" s="2"/>
      <c r="J57" s="2"/>
      <c r="K57" s="2"/>
      <c r="L57" s="2"/>
      <c r="M57" s="2"/>
      <c r="N57" s="2"/>
      <c r="O57" s="2"/>
      <c r="P57" s="2"/>
      <c r="Q57" s="2"/>
      <c r="R57" s="2"/>
      <c r="S57" s="2"/>
      <c r="T57" s="2"/>
      <c r="U57" s="2"/>
      <c r="V57" s="2"/>
      <c r="W57" s="2" t="s">
        <v>7</v>
      </c>
      <c r="X57" s="2">
        <f>(STDEVA(G50:G54))/(SQRT(COUNT(G50:G54)))</f>
        <v>0.25547752744475583</v>
      </c>
      <c r="Y57" s="2">
        <f>(STDEVA(G38:G44))/(SQRT(COUNT(G38:G44)))</f>
        <v>0.18236350838957943</v>
      </c>
      <c r="Z57" s="2">
        <f>(STDEVA(G45:G49))/(SQRT(COUNT(G45:G49)))</f>
        <v>0.33850458461049149</v>
      </c>
      <c r="AA57" s="2">
        <f>(STDEVA(G31:G37))/(SQRT(COUNT(G31:G37)))</f>
        <v>0.19606168030697599</v>
      </c>
    </row>
    <row r="58" spans="1:27" x14ac:dyDescent="0.3">
      <c r="B58" s="2"/>
      <c r="C58" s="2"/>
      <c r="D58" s="2"/>
      <c r="E58" s="2"/>
      <c r="F58" s="2"/>
      <c r="G58" s="2"/>
      <c r="H58" s="2"/>
      <c r="I58" s="2"/>
      <c r="J58" s="2"/>
      <c r="K58" s="2"/>
      <c r="L58" s="2"/>
      <c r="M58" s="2"/>
      <c r="N58" s="2"/>
      <c r="O58" s="2"/>
      <c r="P58" s="2"/>
      <c r="Q58" s="2"/>
      <c r="R58" s="2"/>
      <c r="S58" s="2"/>
      <c r="T58" s="2"/>
      <c r="U58" s="2"/>
      <c r="V58" s="2"/>
      <c r="W58" s="2" t="s">
        <v>8</v>
      </c>
      <c r="X58" s="2">
        <f>(STDEVA(H50:H54))/(SQRT(COUNT(H50:H54)))</f>
        <v>0.1641645516521151</v>
      </c>
      <c r="Y58" s="2">
        <f>(STDEVA(H38:H44))/(SQRT(COUNT(H38:H44)))</f>
        <v>0.2137911053650717</v>
      </c>
      <c r="Z58" s="2">
        <f>(STDEVA(H45:H49))/(SQRT(COUNT(H45:H49)))</f>
        <v>0.38097201470248904</v>
      </c>
      <c r="AA58" s="2">
        <f>(STDEVA(H31:H37))/(SQRT(COUNT(H31:H37)))</f>
        <v>0.31305637167511885</v>
      </c>
    </row>
    <row r="59" spans="1:27" x14ac:dyDescent="0.3">
      <c r="B59" s="2"/>
      <c r="C59" s="2"/>
      <c r="D59" s="2"/>
      <c r="E59" s="2"/>
      <c r="F59" s="2"/>
      <c r="G59" s="2"/>
      <c r="H59" s="2"/>
      <c r="I59" s="2"/>
      <c r="J59" s="2"/>
      <c r="K59" s="2"/>
      <c r="L59" s="2"/>
      <c r="M59" s="2"/>
      <c r="N59" s="2"/>
      <c r="O59" s="2"/>
      <c r="P59" s="2"/>
      <c r="Q59" s="2"/>
      <c r="R59" s="2"/>
      <c r="S59" s="2"/>
      <c r="T59" s="2"/>
      <c r="U59" s="2"/>
      <c r="V59" s="2"/>
      <c r="W59" s="2" t="s">
        <v>9</v>
      </c>
      <c r="X59" s="2">
        <f>(STDEVA(I50:I54))/(SQRT(COUNT(I50:I54)))</f>
        <v>6.217830377167613E-2</v>
      </c>
      <c r="Y59" s="2">
        <f>(STDEVA(I38:I44))/(SQRT(COUNT(I38:I44)))</f>
        <v>5.958001884909727E-2</v>
      </c>
      <c r="Z59" s="2">
        <f>(STDEVA(I45:I49))/(SQRT(COUNT(I45:I49)))</f>
        <v>9.9473201218233887E-2</v>
      </c>
      <c r="AA59" s="2">
        <f>(STDEVA(I31:I37))/(SQRT(COUNT(I31:I37)))</f>
        <v>7.749594690820899E-2</v>
      </c>
    </row>
    <row r="60" spans="1:27" x14ac:dyDescent="0.3">
      <c r="B60" s="2"/>
      <c r="C60" s="2"/>
      <c r="D60" s="2"/>
      <c r="E60" s="2"/>
      <c r="F60" s="2"/>
      <c r="G60" s="2"/>
      <c r="H60" s="2"/>
      <c r="I60" s="2"/>
      <c r="J60" s="2"/>
      <c r="K60" s="2"/>
      <c r="L60" s="2"/>
      <c r="M60" s="2"/>
      <c r="N60" s="2"/>
      <c r="O60" s="2"/>
      <c r="P60" s="2"/>
      <c r="Q60" s="2"/>
      <c r="R60" s="2"/>
      <c r="S60" s="2"/>
      <c r="T60" s="2"/>
      <c r="U60" s="2"/>
      <c r="V60" s="2"/>
      <c r="W60" s="2" t="s">
        <v>10</v>
      </c>
      <c r="X60" s="2">
        <f>(STDEVA(J50:J54))/(SQRT(COUNT(J50:J54)))</f>
        <v>0.10908917557536092</v>
      </c>
      <c r="Y60" s="2">
        <f>(STDEVA(J38:J44))/(SQRT(COUNT(J38:J44)))</f>
        <v>0.13223380431686954</v>
      </c>
      <c r="Z60" s="2">
        <f>(STDEVA(J45:J49))/(SQRT(COUNT(J45:J49)))</f>
        <v>0.22527752223047756</v>
      </c>
      <c r="AA60" s="2">
        <f>(STDEVA(J31:J37))/(SQRT(COUNT(J31:J37)))</f>
        <v>0.16090467662702651</v>
      </c>
    </row>
    <row r="61" spans="1:27" x14ac:dyDescent="0.3">
      <c r="B61" s="2"/>
      <c r="C61" s="2"/>
      <c r="D61" s="2"/>
      <c r="E61" s="2"/>
      <c r="F61" s="2"/>
      <c r="G61" s="2"/>
      <c r="H61" s="2"/>
      <c r="I61" s="2"/>
      <c r="J61" s="2"/>
      <c r="K61" s="2"/>
      <c r="L61" s="2"/>
      <c r="M61" s="2"/>
      <c r="N61" s="2"/>
      <c r="O61" s="2"/>
      <c r="P61" s="2"/>
      <c r="Q61" s="2"/>
      <c r="R61" s="2"/>
      <c r="S61" s="2"/>
      <c r="T61" s="2"/>
      <c r="U61" s="2"/>
      <c r="V61" s="2"/>
      <c r="W61" s="2" t="s">
        <v>11</v>
      </c>
      <c r="X61" s="2" t="e">
        <f>(STDEVA(K50:K54))/(SQRT(COUNT(K50:K54)))</f>
        <v>#DIV/0!</v>
      </c>
      <c r="Y61" s="2" t="e">
        <f>(STDEVA(K38:K44))/(SQRT(COUNT(K38:K44)))</f>
        <v>#DIV/0!</v>
      </c>
      <c r="Z61" s="2" t="e">
        <f>(STDEVA(K45:K49))/(SQRT(COUNT(K45:K49)))</f>
        <v>#DIV/0!</v>
      </c>
      <c r="AA61" s="2" t="e">
        <f>(STDEVA(K31:K37))/(SQRT(COUNT(K31:K37)))</f>
        <v>#DIV/0!</v>
      </c>
    </row>
    <row r="62" spans="1:27" x14ac:dyDescent="0.3">
      <c r="B62" s="2"/>
      <c r="C62" s="2"/>
      <c r="D62" s="2"/>
      <c r="E62" s="2"/>
      <c r="F62" s="2"/>
      <c r="G62" s="2"/>
      <c r="H62" s="2"/>
      <c r="I62" s="2"/>
      <c r="J62" s="2"/>
      <c r="K62" s="2"/>
      <c r="L62" s="2"/>
      <c r="M62" s="2"/>
      <c r="N62" s="2"/>
      <c r="O62" s="2"/>
      <c r="P62" s="2"/>
      <c r="Q62" s="2"/>
      <c r="R62" s="2"/>
      <c r="S62" s="2"/>
      <c r="T62" s="2"/>
      <c r="U62" s="2"/>
      <c r="V62" s="2"/>
      <c r="W62" s="2" t="s">
        <v>12</v>
      </c>
      <c r="X62" s="2">
        <f>(STDEVA(L50:L54))/(SQRT(COUNT(L50:L54)))</f>
        <v>7.7630386858848488E-2</v>
      </c>
      <c r="Y62" s="2">
        <f>(STDEVA(L38:L44))/(SQRT(COUNT(L38:L44)))</f>
        <v>6.0088460934249334E-2</v>
      </c>
      <c r="Z62" s="2">
        <f>(STDEVA(L45:L49))/(SQRT(COUNT(L45:L49)))</f>
        <v>6.0867083252375491E-2</v>
      </c>
      <c r="AA62" s="2">
        <f>(STDEVA(L31:L37))/(SQRT(COUNT(L31:L37)))</f>
        <v>0.12972400315833624</v>
      </c>
    </row>
    <row r="63" spans="1:27" x14ac:dyDescent="0.3">
      <c r="B63" s="2"/>
      <c r="C63" s="2"/>
      <c r="D63" s="2"/>
      <c r="E63" s="2"/>
      <c r="F63" s="2"/>
      <c r="G63" s="2"/>
      <c r="H63" s="2"/>
      <c r="I63" s="2"/>
      <c r="J63" s="2"/>
      <c r="K63" s="2"/>
      <c r="L63" s="2"/>
      <c r="M63" s="2"/>
      <c r="N63" s="2"/>
      <c r="O63" s="2"/>
      <c r="P63" s="2"/>
      <c r="Q63" s="2"/>
      <c r="R63" s="2"/>
      <c r="S63" s="2"/>
      <c r="T63" s="2"/>
      <c r="U63" s="2"/>
      <c r="V63" s="2"/>
      <c r="W63" s="2" t="s">
        <v>13</v>
      </c>
      <c r="X63" s="2" t="e">
        <f>(STDEVA(M50:M54))/(SQRT(COUNT(M50:M54)))</f>
        <v>#DIV/0!</v>
      </c>
      <c r="Y63" s="2" t="e">
        <f>(STDEVA(M38:M44))/(SQRT(COUNT(M38:M44)))</f>
        <v>#DIV/0!</v>
      </c>
      <c r="Z63" s="2" t="e">
        <f>(STDEVA(M45:M49))/(SQRT(COUNT(M45:M49)))</f>
        <v>#DIV/0!</v>
      </c>
      <c r="AA63" s="2" t="e">
        <f>(STDEVA(M31:M37))/(SQRT(COUNT(M31:M37)))</f>
        <v>#DIV/0!</v>
      </c>
    </row>
    <row r="64" spans="1:27" x14ac:dyDescent="0.3">
      <c r="B64" s="2"/>
      <c r="C64" s="2"/>
      <c r="D64" s="2"/>
      <c r="E64" s="2"/>
      <c r="F64" s="2"/>
      <c r="G64" s="2"/>
      <c r="H64" s="2"/>
      <c r="I64" s="2"/>
      <c r="J64" s="2"/>
      <c r="K64" s="2"/>
      <c r="L64" s="2"/>
      <c r="M64" s="2"/>
      <c r="N64" s="2"/>
      <c r="O64" s="2"/>
      <c r="P64" s="2"/>
      <c r="Q64" s="2"/>
      <c r="R64" s="2"/>
      <c r="S64" s="2"/>
      <c r="T64" s="2"/>
      <c r="U64" s="2"/>
      <c r="V64" s="2"/>
      <c r="W64" s="2" t="s">
        <v>14</v>
      </c>
      <c r="X64" s="2" t="e">
        <f>(STDEVA(N50:N54))/(SQRT(COUNT(N50:N54)))</f>
        <v>#DIV/0!</v>
      </c>
      <c r="Y64" s="2" t="e">
        <f>(STDEVA(N38:N44))/(SQRT(COUNT(N38:N44)))</f>
        <v>#DIV/0!</v>
      </c>
      <c r="Z64" s="2" t="e">
        <f>(STDEVA(N45:N49))/(SQRT(COUNT(N45:N49)))</f>
        <v>#DIV/0!</v>
      </c>
      <c r="AA64" s="2" t="e">
        <f>(STDEVA(N31:N37))/(SQRT(COUNT(N31:N37)))</f>
        <v>#DIV/0!</v>
      </c>
    </row>
    <row r="65" spans="1:27" x14ac:dyDescent="0.3">
      <c r="B65" s="2"/>
      <c r="C65" s="2"/>
      <c r="D65" s="2"/>
      <c r="E65" s="2"/>
      <c r="F65" s="2"/>
      <c r="G65" s="2"/>
      <c r="H65" s="2"/>
      <c r="I65" s="2"/>
      <c r="J65" s="2"/>
      <c r="K65" s="2"/>
      <c r="L65" s="2"/>
      <c r="M65" s="2"/>
      <c r="N65" s="2"/>
      <c r="O65" s="2"/>
      <c r="P65" s="2"/>
      <c r="Q65" s="2"/>
      <c r="R65" s="2"/>
      <c r="S65" s="2"/>
      <c r="T65" s="2"/>
      <c r="U65" s="2"/>
      <c r="V65" s="2"/>
      <c r="W65" s="2" t="s">
        <v>15</v>
      </c>
      <c r="X65" s="2" t="e">
        <f>(STDEVA(O50:O54))/(SQRT(COUNT(O50:O54)))</f>
        <v>#DIV/0!</v>
      </c>
      <c r="Y65" s="2" t="e">
        <f>(STDEVA(O38:O44))/(SQRT(COUNT(O38:O44)))</f>
        <v>#DIV/0!</v>
      </c>
      <c r="Z65" s="2" t="e">
        <f>(STDEVA(O45:O49))/(SQRT(COUNT(O45:O49)))</f>
        <v>#DIV/0!</v>
      </c>
      <c r="AA65" s="2" t="e">
        <f>(STDEVA(O31:O37))/(SQRT(COUNT(O31:O37)))</f>
        <v>#DIV/0!</v>
      </c>
    </row>
    <row r="66" spans="1:27" x14ac:dyDescent="0.3">
      <c r="B66" s="2"/>
      <c r="C66" s="2"/>
      <c r="D66" s="2"/>
      <c r="E66" s="2"/>
      <c r="F66" s="2"/>
      <c r="G66" s="2"/>
      <c r="H66" s="2"/>
      <c r="I66" s="2"/>
      <c r="J66" s="2"/>
      <c r="K66" s="2"/>
      <c r="L66" s="2"/>
      <c r="M66" s="2"/>
      <c r="N66" s="2"/>
      <c r="O66" s="2"/>
      <c r="P66" s="2"/>
      <c r="Q66" s="2"/>
      <c r="R66" s="2"/>
      <c r="S66" s="2"/>
      <c r="T66" s="2"/>
      <c r="U66" s="2"/>
      <c r="V66" s="2"/>
      <c r="W66" s="2" t="s">
        <v>16</v>
      </c>
      <c r="X66" s="2" t="e">
        <f>(STDEVA(P50:P54))/(SQRT(COUNT(P50:P54)))</f>
        <v>#DIV/0!</v>
      </c>
      <c r="Y66" s="2" t="e">
        <f>(STDEVA(P38:P44))/(SQRT(COUNT(P38:P44)))</f>
        <v>#DIV/0!</v>
      </c>
      <c r="Z66" s="2" t="e">
        <f>(STDEVA(P45:P49))/(SQRT(COUNT(P45:P49)))</f>
        <v>#DIV/0!</v>
      </c>
      <c r="AA66" s="2" t="e">
        <f>(STDEVA(P31:P37))/(SQRT(COUNT(P31:P37)))</f>
        <v>#DIV/0!</v>
      </c>
    </row>
    <row r="67" spans="1:27" x14ac:dyDescent="0.3">
      <c r="B67" s="2"/>
      <c r="C67" s="2"/>
      <c r="D67" s="2"/>
      <c r="E67" s="2"/>
      <c r="F67" s="2"/>
      <c r="G67" s="2"/>
      <c r="H67" s="2"/>
      <c r="I67" s="2"/>
      <c r="J67" s="2"/>
      <c r="K67" s="2"/>
      <c r="L67" s="2"/>
      <c r="M67" s="2"/>
      <c r="N67" s="2"/>
      <c r="O67" s="2"/>
      <c r="P67" s="2"/>
      <c r="Q67" s="2"/>
      <c r="R67" s="2"/>
      <c r="S67" s="2"/>
      <c r="T67" s="2"/>
      <c r="U67" s="2"/>
      <c r="V67" s="2"/>
      <c r="W67" s="2" t="s">
        <v>17</v>
      </c>
      <c r="X67" s="2">
        <f>(STDEVA(Q50:Q54))/(SQRT(COUNT(Q50:Q54)))</f>
        <v>2.6858986085255174</v>
      </c>
      <c r="Y67" s="2">
        <f>(STDEVA(Q38:Q44))/(SQRT(COUNT(Q38:Q44)))</f>
        <v>1.0462483107419007</v>
      </c>
      <c r="Z67" s="2">
        <f>(STDEVA(Q45:Q49))/(SQRT(COUNT(Q45:Q49)))</f>
        <v>0.4939435816117147</v>
      </c>
      <c r="AA67" s="2">
        <f>(STDEVA(Q31:Q37))/(SQRT(COUNT(Q31:Q37)))</f>
        <v>0.48022677012311049</v>
      </c>
    </row>
    <row r="68" spans="1:27" x14ac:dyDescent="0.3">
      <c r="B68" s="2"/>
      <c r="C68" s="2"/>
      <c r="D68" s="2"/>
      <c r="E68" s="2"/>
      <c r="F68" s="2"/>
      <c r="G68" s="2"/>
      <c r="H68" s="2"/>
      <c r="I68" s="2"/>
      <c r="J68" s="2"/>
      <c r="K68" s="2"/>
      <c r="L68" s="2"/>
      <c r="M68" s="2"/>
      <c r="N68" s="2"/>
      <c r="O68" s="2"/>
      <c r="P68" s="2"/>
      <c r="Q68" s="2"/>
      <c r="R68" s="2"/>
      <c r="S68" s="2"/>
      <c r="T68" s="2"/>
      <c r="U68" s="2"/>
      <c r="V68" s="2"/>
      <c r="W68" s="2" t="s">
        <v>18</v>
      </c>
      <c r="X68" s="2">
        <f>(STDEVA(R50:R54))/(SQRT(COUNT(R50:R54)))</f>
        <v>2.6701069131731781</v>
      </c>
      <c r="Y68" s="2">
        <f>(STDEVA(R38:R44))/(SQRT(COUNT(R38:R44)))</f>
        <v>2.5870738318330093</v>
      </c>
      <c r="Z68" s="2">
        <f>(STDEVA(R45:R49))/(SQRT(COUNT(R45:R49)))</f>
        <v>2.9143373995283177</v>
      </c>
      <c r="AA68" s="2">
        <f>(STDEVA(R31:R37))/(SQRT(COUNT(R31:R37)))</f>
        <v>3.3600393903732413</v>
      </c>
    </row>
    <row r="69" spans="1:27" x14ac:dyDescent="0.3">
      <c r="B69" s="2"/>
      <c r="C69" s="2"/>
      <c r="D69" s="2"/>
      <c r="E69" s="2"/>
      <c r="F69" s="2"/>
      <c r="G69" s="2"/>
      <c r="H69" s="2"/>
      <c r="I69" s="2"/>
      <c r="J69" s="2"/>
      <c r="K69" s="2"/>
      <c r="L69" s="2"/>
      <c r="M69" s="2"/>
      <c r="N69" s="2"/>
      <c r="O69" s="2"/>
      <c r="P69" s="2"/>
      <c r="Q69" s="2"/>
      <c r="R69" s="2"/>
      <c r="S69" s="2"/>
      <c r="T69" s="2"/>
      <c r="U69" s="2"/>
      <c r="V69" s="2"/>
      <c r="W69" s="2" t="s">
        <v>19</v>
      </c>
      <c r="X69" s="2">
        <f>(STDEVA(S50:S54))/(SQRT(COUNT(S50:S54)))</f>
        <v>0.39919982577225094</v>
      </c>
      <c r="Y69" s="2">
        <f>(STDEVA(S38:S44))/(SQRT(COUNT(S38:S44)))</f>
        <v>0.78609263147658337</v>
      </c>
      <c r="Z69" s="2">
        <f>(STDEVA(S45:S49))/(SQRT(COUNT(S45:S49)))</f>
        <v>0.81436169364131061</v>
      </c>
      <c r="AA69" s="2">
        <f>(STDEVA(S31:S37))/(SQRT(COUNT(S31:S37)))</f>
        <v>1.1317686374303371</v>
      </c>
    </row>
    <row r="70" spans="1:27" x14ac:dyDescent="0.3">
      <c r="B70" s="2"/>
      <c r="C70" s="2"/>
      <c r="D70" s="2"/>
      <c r="E70" s="2"/>
      <c r="F70" s="2"/>
      <c r="G70" s="2"/>
      <c r="H70" s="2"/>
      <c r="I70" s="2"/>
      <c r="J70" s="2"/>
      <c r="K70" s="2"/>
      <c r="L70" s="2"/>
      <c r="M70" s="2"/>
      <c r="N70" s="2"/>
      <c r="O70" s="2"/>
      <c r="P70" s="2"/>
      <c r="Q70" s="2"/>
      <c r="R70" s="2"/>
      <c r="S70" s="2"/>
      <c r="T70" s="2"/>
      <c r="U70" s="2"/>
      <c r="V70" s="2"/>
      <c r="W70" s="2" t="s">
        <v>20</v>
      </c>
      <c r="X70" s="2">
        <f>(STDEVA(T50:T54))/(SQRT(COUNT(T50:T54)))</f>
        <v>0.3170666550499075</v>
      </c>
      <c r="Y70" s="2">
        <f>(STDEVA(T38:T44))/(SQRT(COUNT(T38:T44)))</f>
        <v>0.86954876614298859</v>
      </c>
      <c r="Z70" s="2">
        <f>(STDEVA(T45:T49))/(SQRT(COUNT(T45:T49)))</f>
        <v>1.1282216414159438</v>
      </c>
      <c r="AA70" s="2">
        <f>(STDEVA(T31:T37))/(SQRT(COUNT(T31:T37)))</f>
        <v>0.44210514034837339</v>
      </c>
    </row>
    <row r="71" spans="1:27" x14ac:dyDescent="0.3">
      <c r="B71" s="2"/>
      <c r="C71" s="2"/>
      <c r="D71" s="2"/>
      <c r="E71" s="2"/>
      <c r="F71" s="2"/>
      <c r="G71" s="2"/>
      <c r="H71" s="2"/>
      <c r="I71" s="2"/>
      <c r="J71" s="2"/>
      <c r="K71" s="2"/>
      <c r="L71" s="2"/>
      <c r="M71" s="2"/>
      <c r="N71" s="2"/>
      <c r="O71" s="2"/>
      <c r="P71" s="2"/>
      <c r="Q71" s="2"/>
      <c r="R71" s="2"/>
      <c r="S71" s="2"/>
      <c r="T71" s="2"/>
      <c r="U71" s="2"/>
      <c r="V71" s="2"/>
      <c r="W71" s="2" t="s">
        <v>21</v>
      </c>
      <c r="X71" s="2">
        <f>(STDEVA(U50:U54))/(SQRT(COUNT(U50:U54)))</f>
        <v>1.2526813939197263</v>
      </c>
      <c r="Y71" s="2">
        <f>(STDEVA(U38:U44))/(SQRT(COUNT(U38:U44)))</f>
        <v>1.6409215540751165</v>
      </c>
      <c r="Z71" s="2">
        <f>(STDEVA(U45:U49))/(SQRT(COUNT(U45:U49)))</f>
        <v>0.90204006938454007</v>
      </c>
      <c r="AA71" s="2">
        <f>(STDEVA(U31:U37))/(SQRT(COUNT(U31:U37)))</f>
        <v>1.5748200336175275</v>
      </c>
    </row>
    <row r="72" spans="1:27" x14ac:dyDescent="0.3">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3">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x14ac:dyDescent="0.3">
      <c r="A74" t="s">
        <v>51</v>
      </c>
      <c r="B74" s="2"/>
      <c r="C74" s="2"/>
      <c r="D74" s="2"/>
      <c r="E74" s="2"/>
      <c r="F74" s="2"/>
      <c r="G74" s="2"/>
      <c r="H74" s="2"/>
      <c r="I74" s="2"/>
      <c r="J74" s="2"/>
      <c r="K74" s="2"/>
      <c r="L74" s="2"/>
      <c r="M74" s="2"/>
      <c r="N74" s="2"/>
      <c r="O74" s="2"/>
      <c r="P74" s="2"/>
      <c r="Q74" s="2"/>
      <c r="R74" s="2"/>
      <c r="S74" s="2"/>
      <c r="T74" s="2"/>
      <c r="U74" s="2"/>
      <c r="V74" s="2"/>
      <c r="W74" s="2" t="s">
        <v>47</v>
      </c>
      <c r="X74" s="2"/>
      <c r="Y74" s="2"/>
      <c r="Z74" s="2" t="s">
        <v>62</v>
      </c>
      <c r="AA74" s="2" t="s">
        <v>63</v>
      </c>
    </row>
    <row r="75" spans="1:27" x14ac:dyDescent="0.3">
      <c r="A75" t="s">
        <v>1</v>
      </c>
      <c r="B75" s="2" t="s">
        <v>2</v>
      </c>
      <c r="C75" s="2" t="s">
        <v>3</v>
      </c>
      <c r="D75" s="2" t="s">
        <v>4</v>
      </c>
      <c r="E75" s="2" t="s">
        <v>5</v>
      </c>
      <c r="F75" s="2" t="s">
        <v>6</v>
      </c>
      <c r="G75" s="2" t="s">
        <v>7</v>
      </c>
      <c r="H75" s="2" t="s">
        <v>8</v>
      </c>
      <c r="I75" s="2" t="s">
        <v>9</v>
      </c>
      <c r="J75" s="2" t="s">
        <v>10</v>
      </c>
      <c r="K75" s="2" t="s">
        <v>11</v>
      </c>
      <c r="L75" s="2" t="s">
        <v>12</v>
      </c>
      <c r="M75" s="2" t="s">
        <v>13</v>
      </c>
      <c r="N75" s="2" t="s">
        <v>14</v>
      </c>
      <c r="O75" s="2" t="s">
        <v>15</v>
      </c>
      <c r="P75" s="2" t="s">
        <v>16</v>
      </c>
      <c r="Q75" s="2" t="s">
        <v>17</v>
      </c>
      <c r="R75" s="2" t="s">
        <v>18</v>
      </c>
      <c r="S75" s="2" t="s">
        <v>19</v>
      </c>
      <c r="T75" s="2" t="s">
        <v>20</v>
      </c>
      <c r="U75" s="2" t="s">
        <v>21</v>
      </c>
      <c r="V75" s="2"/>
      <c r="W75" s="3" t="s">
        <v>55</v>
      </c>
      <c r="X75" s="2" t="s">
        <v>56</v>
      </c>
      <c r="Y75" s="2" t="s">
        <v>57</v>
      </c>
      <c r="Z75" s="2" t="s">
        <v>58</v>
      </c>
      <c r="AA75" s="2" t="s">
        <v>59</v>
      </c>
    </row>
    <row r="76" spans="1:27" x14ac:dyDescent="0.3">
      <c r="A76" t="s">
        <v>22</v>
      </c>
      <c r="B76" s="2">
        <f t="shared" ref="B76:P81" si="72">BQ3/Y3</f>
        <v>0.37867068629360662</v>
      </c>
      <c r="C76" s="2">
        <f t="shared" si="72"/>
        <v>0.11471400933922472</v>
      </c>
      <c r="D76" s="2">
        <f t="shared" si="72"/>
        <v>0.10899631926980942</v>
      </c>
      <c r="E76" s="2">
        <f t="shared" si="72"/>
        <v>0.62191841760235744</v>
      </c>
      <c r="F76" s="2">
        <f t="shared" si="72"/>
        <v>0.44266858735644071</v>
      </c>
      <c r="G76" s="2">
        <f t="shared" si="72"/>
        <v>0.376841965951976</v>
      </c>
      <c r="H76" s="2">
        <f t="shared" si="72"/>
        <v>0.30366041287033269</v>
      </c>
      <c r="I76" s="2">
        <f t="shared" si="72"/>
        <v>9.5955934754566083E-2</v>
      </c>
      <c r="J76" s="2">
        <f t="shared" si="72"/>
        <v>0.17768806222709937</v>
      </c>
      <c r="K76" s="2" t="e">
        <f t="shared" si="72"/>
        <v>#DIV/0!</v>
      </c>
      <c r="L76" s="2">
        <f t="shared" si="72"/>
        <v>9.4062651026349947E-2</v>
      </c>
      <c r="M76" s="2" t="e">
        <f t="shared" si="72"/>
        <v>#DIV/0!</v>
      </c>
      <c r="N76" s="2" t="e">
        <f t="shared" si="72"/>
        <v>#DIV/0!</v>
      </c>
      <c r="O76" s="2" t="e">
        <f t="shared" si="72"/>
        <v>#DIV/0!</v>
      </c>
      <c r="P76" s="2" t="e">
        <f t="shared" si="72"/>
        <v>#DIV/0!</v>
      </c>
      <c r="Q76" s="2"/>
      <c r="R76" s="2"/>
      <c r="S76" s="2">
        <f t="shared" ref="S76:U78" si="73">CH3/AP3</f>
        <v>0.22568680807338387</v>
      </c>
      <c r="T76" s="2">
        <f t="shared" si="73"/>
        <v>0.70565889951560878</v>
      </c>
      <c r="U76" s="2">
        <f t="shared" si="73"/>
        <v>1.2862685295400598</v>
      </c>
      <c r="V76" s="2"/>
      <c r="W76" s="2" t="s">
        <v>2</v>
      </c>
      <c r="X76" s="2">
        <f>AVERAGE(B95:B99)</f>
        <v>0.20709671474089669</v>
      </c>
      <c r="Y76" s="2">
        <f>AVERAGE(B83:B89)</f>
        <v>0.16915732808726705</v>
      </c>
      <c r="Z76" s="2">
        <f>AVERAGE(B90:B94)</f>
        <v>0.16711477197063992</v>
      </c>
      <c r="AA76" s="2">
        <f>AVERAGE(B76:B82)</f>
        <v>0.22978332823066716</v>
      </c>
    </row>
    <row r="77" spans="1:27" x14ac:dyDescent="0.3">
      <c r="A77" t="s">
        <v>23</v>
      </c>
      <c r="B77" s="2">
        <f t="shared" si="72"/>
        <v>0.1489758138922547</v>
      </c>
      <c r="C77" s="2">
        <f t="shared" si="72"/>
        <v>0.10091578328866996</v>
      </c>
      <c r="D77" s="2">
        <f t="shared" si="72"/>
        <v>0.10891689726285847</v>
      </c>
      <c r="E77" s="2">
        <f t="shared" si="72"/>
        <v>0.83236292095847508</v>
      </c>
      <c r="F77" s="2">
        <f t="shared" si="72"/>
        <v>0.43625813266962843</v>
      </c>
      <c r="G77" s="2">
        <f t="shared" si="72"/>
        <v>0.42635066489229922</v>
      </c>
      <c r="H77" s="2">
        <f t="shared" si="72"/>
        <v>0.36304562482816727</v>
      </c>
      <c r="I77" s="2">
        <f t="shared" si="72"/>
        <v>0.117225242843237</v>
      </c>
      <c r="J77" s="2">
        <f t="shared" si="72"/>
        <v>0.2543803884582474</v>
      </c>
      <c r="K77" s="2" t="e">
        <f t="shared" si="72"/>
        <v>#DIV/0!</v>
      </c>
      <c r="L77" s="2">
        <f t="shared" si="72"/>
        <v>9.7138265934400725E-2</v>
      </c>
      <c r="M77" s="2" t="e">
        <f t="shared" si="72"/>
        <v>#DIV/0!</v>
      </c>
      <c r="N77" s="2" t="e">
        <f t="shared" si="72"/>
        <v>#DIV/0!</v>
      </c>
      <c r="O77" s="2" t="e">
        <f t="shared" si="72"/>
        <v>#DIV/0!</v>
      </c>
      <c r="P77" s="2" t="e">
        <f t="shared" si="72"/>
        <v>#DIV/0!</v>
      </c>
      <c r="Q77" s="2">
        <f>CF4/AN4</f>
        <v>0.58028662574992418</v>
      </c>
      <c r="R77" s="2">
        <f>CG4/AO4</f>
        <v>2.707575029725287</v>
      </c>
      <c r="S77" s="2">
        <f t="shared" si="73"/>
        <v>1.0465053121245034</v>
      </c>
      <c r="T77" s="2">
        <f t="shared" si="73"/>
        <v>0.68506089328215458</v>
      </c>
      <c r="U77" s="2">
        <f t="shared" si="73"/>
        <v>2.6594629522066802</v>
      </c>
      <c r="V77" s="2"/>
      <c r="W77" s="2" t="s">
        <v>3</v>
      </c>
      <c r="X77" s="2">
        <f>AVERAGE(C95:C99)</f>
        <v>0.162753387141438</v>
      </c>
      <c r="Y77" s="2">
        <f>AVERAGE(C83:C89)</f>
        <v>0.12316791561379779</v>
      </c>
      <c r="Z77" s="2">
        <f>AVERAGE(C90:C94)</f>
        <v>0.10725581192291403</v>
      </c>
      <c r="AA77" s="2">
        <f>AVERAGE(C76:C81)</f>
        <v>0.12870878793857485</v>
      </c>
    </row>
    <row r="78" spans="1:27" x14ac:dyDescent="0.3">
      <c r="A78" t="s">
        <v>24</v>
      </c>
      <c r="B78" s="2">
        <f t="shared" si="72"/>
        <v>0.25653351699699534</v>
      </c>
      <c r="C78" s="2">
        <f t="shared" si="72"/>
        <v>0.11666066208273691</v>
      </c>
      <c r="D78" s="2">
        <f t="shared" si="72"/>
        <v>0.13932294051013083</v>
      </c>
      <c r="E78" s="2">
        <f t="shared" si="72"/>
        <v>0.91669042876123641</v>
      </c>
      <c r="F78" s="2">
        <f t="shared" si="72"/>
        <v>0.33836521233305383</v>
      </c>
      <c r="G78" s="2">
        <f t="shared" si="72"/>
        <v>0.48627787553958463</v>
      </c>
      <c r="H78" s="2">
        <f t="shared" si="72"/>
        <v>0.32891344096124281</v>
      </c>
      <c r="I78" s="2">
        <f t="shared" si="72"/>
        <v>0.10154174646357578</v>
      </c>
      <c r="J78" s="2">
        <f t="shared" si="72"/>
        <v>0.32571666112367359</v>
      </c>
      <c r="K78" s="2" t="e">
        <f t="shared" si="72"/>
        <v>#DIV/0!</v>
      </c>
      <c r="L78" s="2">
        <f t="shared" si="72"/>
        <v>0.13632294677167489</v>
      </c>
      <c r="M78" s="2" t="e">
        <f t="shared" si="72"/>
        <v>#DIV/0!</v>
      </c>
      <c r="N78" s="2" t="e">
        <f t="shared" si="72"/>
        <v>#DIV/0!</v>
      </c>
      <c r="O78" s="2" t="e">
        <f t="shared" si="72"/>
        <v>#DIV/0!</v>
      </c>
      <c r="P78" s="2" t="e">
        <f t="shared" si="72"/>
        <v>#DIV/0!</v>
      </c>
      <c r="Q78" s="2">
        <f t="shared" ref="Q78:Q85" si="74">CF5/AN5</f>
        <v>0.83279928780649837</v>
      </c>
      <c r="R78" s="2"/>
      <c r="S78" s="2">
        <f t="shared" si="73"/>
        <v>0.29092652027973243</v>
      </c>
      <c r="T78" s="2">
        <f t="shared" si="73"/>
        <v>1.827167196528491</v>
      </c>
      <c r="U78" s="2">
        <f t="shared" si="73"/>
        <v>2.4832591770485282</v>
      </c>
      <c r="V78" s="2"/>
      <c r="W78" s="2" t="s">
        <v>4</v>
      </c>
      <c r="X78" s="2">
        <f>AVERAGE(D95:D99)</f>
        <v>0.13404683312582386</v>
      </c>
      <c r="Y78" s="2">
        <f>AVERAGE(D83:D89)</f>
        <v>0.14856024570857693</v>
      </c>
      <c r="Z78" s="2">
        <f>AVERAGE(D90:D94)</f>
        <v>0.12448865237593687</v>
      </c>
      <c r="AA78" s="2">
        <f>AVERAGE(D76:D82)</f>
        <v>0.13319211145080131</v>
      </c>
    </row>
    <row r="79" spans="1:27" x14ac:dyDescent="0.3">
      <c r="A79" t="s">
        <v>25</v>
      </c>
      <c r="B79" s="2">
        <f t="shared" si="72"/>
        <v>0.22488709338089405</v>
      </c>
      <c r="C79" s="2">
        <f t="shared" si="72"/>
        <v>0.18600776966184396</v>
      </c>
      <c r="D79" s="2">
        <f t="shared" si="72"/>
        <v>0.14079575119141577</v>
      </c>
      <c r="E79" s="2">
        <f t="shared" si="72"/>
        <v>0.82328162744735744</v>
      </c>
      <c r="F79" s="2">
        <f t="shared" si="72"/>
        <v>0.36461971735790955</v>
      </c>
      <c r="G79" s="2">
        <f t="shared" si="72"/>
        <v>0.4590611925610294</v>
      </c>
      <c r="H79" s="2">
        <f t="shared" si="72"/>
        <v>8.2116095456408286E-2</v>
      </c>
      <c r="I79" s="2">
        <f t="shared" si="72"/>
        <v>0.11645819845581981</v>
      </c>
      <c r="J79" s="2">
        <f t="shared" si="72"/>
        <v>0.23990670519878945</v>
      </c>
      <c r="K79" s="2" t="e">
        <f t="shared" si="72"/>
        <v>#DIV/0!</v>
      </c>
      <c r="L79" s="2">
        <f t="shared" si="72"/>
        <v>0.25180457043166321</v>
      </c>
      <c r="M79" s="2" t="e">
        <f t="shared" si="72"/>
        <v>#DIV/0!</v>
      </c>
      <c r="N79" s="2" t="e">
        <f t="shared" si="72"/>
        <v>#DIV/0!</v>
      </c>
      <c r="O79" s="2" t="e">
        <f t="shared" si="72"/>
        <v>#DIV/0!</v>
      </c>
      <c r="P79" s="2" t="e">
        <f t="shared" si="72"/>
        <v>#DIV/0!</v>
      </c>
      <c r="Q79" s="2">
        <f t="shared" si="74"/>
        <v>0.70945041814950105</v>
      </c>
      <c r="R79" s="2">
        <f t="shared" ref="R79:R97" si="75">CG6/AO6</f>
        <v>8.5903945547701852</v>
      </c>
      <c r="S79" s="2"/>
      <c r="T79" s="2">
        <f t="shared" ref="T79:T92" si="76">CI6/AQ6</f>
        <v>0.88184843679079483</v>
      </c>
      <c r="U79" s="2">
        <f t="shared" ref="U79:U92" si="77">CJ6/AR6</f>
        <v>0.27147953286607929</v>
      </c>
      <c r="V79" s="2"/>
      <c r="W79" s="2" t="s">
        <v>5</v>
      </c>
      <c r="X79" s="2">
        <f>AVERAGE(E95:E99)</f>
        <v>0.89818752683695258</v>
      </c>
      <c r="Y79" s="2">
        <f>AVERAGE(E83:E89)</f>
        <v>0.9776836817424438</v>
      </c>
      <c r="Z79" s="2">
        <f>AVERAGE(E90:E94)</f>
        <v>0.89914262014034863</v>
      </c>
      <c r="AA79" s="2">
        <f>AVERAGE(E76:E82)</f>
        <v>0.76958490591186568</v>
      </c>
    </row>
    <row r="80" spans="1:27" x14ac:dyDescent="0.3">
      <c r="A80" t="s">
        <v>26</v>
      </c>
      <c r="B80" s="2">
        <f t="shared" si="72"/>
        <v>0.14494169032679066</v>
      </c>
      <c r="C80" s="2">
        <f t="shared" si="72"/>
        <v>9.3769624719050926E-2</v>
      </c>
      <c r="D80" s="2">
        <f t="shared" si="72"/>
        <v>0.1076917666798957</v>
      </c>
      <c r="E80" s="2">
        <f t="shared" si="72"/>
        <v>0.53149297056999456</v>
      </c>
      <c r="F80" s="2">
        <f t="shared" si="72"/>
        <v>0.29256231405119931</v>
      </c>
      <c r="G80" s="2">
        <f t="shared" si="72"/>
        <v>0.33231421433255798</v>
      </c>
      <c r="H80" s="2">
        <f t="shared" si="72"/>
        <v>0.29711433324574443</v>
      </c>
      <c r="I80" s="2">
        <f t="shared" si="72"/>
        <v>0.12645544989960089</v>
      </c>
      <c r="J80" s="2">
        <f t="shared" si="72"/>
        <v>0.21687550681558262</v>
      </c>
      <c r="K80" s="2" t="e">
        <f t="shared" si="72"/>
        <v>#DIV/0!</v>
      </c>
      <c r="L80" s="2">
        <f t="shared" si="72"/>
        <v>9.0507923197327519E-2</v>
      </c>
      <c r="M80" s="2" t="e">
        <f t="shared" si="72"/>
        <v>#DIV/0!</v>
      </c>
      <c r="N80" s="2" t="e">
        <f t="shared" si="72"/>
        <v>#DIV/0!</v>
      </c>
      <c r="O80" s="2" t="e">
        <f t="shared" si="72"/>
        <v>#DIV/0!</v>
      </c>
      <c r="P80" s="2" t="e">
        <f t="shared" si="72"/>
        <v>#DIV/0!</v>
      </c>
      <c r="Q80" s="2">
        <f t="shared" si="74"/>
        <v>0.54755075050788116</v>
      </c>
      <c r="R80" s="2">
        <f t="shared" si="75"/>
        <v>0.70659460541206986</v>
      </c>
      <c r="S80" s="2">
        <f t="shared" ref="S80:S99" si="78">CH7/AP7</f>
        <v>0.4479018776401546</v>
      </c>
      <c r="T80" s="2">
        <f t="shared" si="76"/>
        <v>0.49383428791465334</v>
      </c>
      <c r="U80" s="2">
        <f t="shared" si="77"/>
        <v>2.8262085846240423</v>
      </c>
      <c r="V80" s="2"/>
      <c r="W80" s="2" t="s">
        <v>6</v>
      </c>
      <c r="X80" s="2">
        <f>AVERAGE(E95:E99)</f>
        <v>0.89818752683695258</v>
      </c>
      <c r="Y80" s="2">
        <f>AVERAGE(F83:F89)</f>
        <v>0.39476956469230284</v>
      </c>
      <c r="Z80" s="2">
        <f>AVERAGE(F90:F94)</f>
        <v>0.44292271870117067</v>
      </c>
      <c r="AA80" s="2">
        <f>AVERAGE(F76:F82)</f>
        <v>0.39104179866107708</v>
      </c>
    </row>
    <row r="81" spans="1:27" x14ac:dyDescent="0.3">
      <c r="A81" t="s">
        <v>27</v>
      </c>
      <c r="B81" s="2">
        <f t="shared" si="72"/>
        <v>0.272790985191741</v>
      </c>
      <c r="C81" s="2">
        <f t="shared" si="72"/>
        <v>0.16018487853992255</v>
      </c>
      <c r="D81" s="2">
        <f t="shared" si="72"/>
        <v>0.15403826634372808</v>
      </c>
      <c r="E81" s="2">
        <f t="shared" si="72"/>
        <v>0.53422414421576114</v>
      </c>
      <c r="F81" s="2">
        <f t="shared" si="72"/>
        <v>0.29261982735359965</v>
      </c>
      <c r="G81" s="2">
        <f t="shared" si="72"/>
        <v>0.40042993588707332</v>
      </c>
      <c r="H81" s="2">
        <f t="shared" si="72"/>
        <v>0.37661536293770476</v>
      </c>
      <c r="I81" s="2">
        <f t="shared" si="72"/>
        <v>0.12140874354328254</v>
      </c>
      <c r="J81" s="2">
        <f t="shared" si="72"/>
        <v>0.17314999971400821</v>
      </c>
      <c r="K81" s="2" t="e">
        <f t="shared" si="72"/>
        <v>#DIV/0!</v>
      </c>
      <c r="L81" s="2">
        <f t="shared" si="72"/>
        <v>0.16598824278081581</v>
      </c>
      <c r="M81" s="2" t="e">
        <f t="shared" si="72"/>
        <v>#DIV/0!</v>
      </c>
      <c r="N81" s="2" t="e">
        <f t="shared" si="72"/>
        <v>#DIV/0!</v>
      </c>
      <c r="O81" s="2" t="e">
        <f t="shared" si="72"/>
        <v>#DIV/0!</v>
      </c>
      <c r="P81" s="2" t="e">
        <f t="shared" si="72"/>
        <v>#DIV/0!</v>
      </c>
      <c r="Q81" s="2">
        <f t="shared" si="74"/>
        <v>3.0691484023760931</v>
      </c>
      <c r="R81" s="2">
        <f t="shared" si="75"/>
        <v>6.3926430066918059</v>
      </c>
      <c r="S81" s="2">
        <f t="shared" si="78"/>
        <v>0.35640141882639587</v>
      </c>
      <c r="T81" s="2">
        <f t="shared" si="76"/>
        <v>0.73151690746980336</v>
      </c>
      <c r="U81" s="2">
        <f t="shared" si="77"/>
        <v>0.57582790119835348</v>
      </c>
      <c r="V81" s="2"/>
      <c r="W81" s="2" t="s">
        <v>7</v>
      </c>
      <c r="X81" s="2">
        <f>AVERAGE(G95:G99)</f>
        <v>0.42539877450924879</v>
      </c>
      <c r="Y81" s="2">
        <f>AVERAGE(G83:G89)</f>
        <v>0.43928158676740298</v>
      </c>
      <c r="Z81" s="2">
        <f>AVERAGE(G90:G94)</f>
        <v>0.37840568027611066</v>
      </c>
      <c r="AA81" s="2">
        <f>AVERAGE(G76:G82)</f>
        <v>0.41266508539780411</v>
      </c>
    </row>
    <row r="82" spans="1:27" x14ac:dyDescent="0.3">
      <c r="A82" t="s">
        <v>28</v>
      </c>
      <c r="B82" s="2">
        <f t="shared" ref="B82:B99" si="79">BQ9/Y9</f>
        <v>0.18168351153238779</v>
      </c>
      <c r="C82" s="2"/>
      <c r="D82" s="2">
        <f t="shared" ref="D82:P88" si="80">BS9/AA9</f>
        <v>0.17258283889777093</v>
      </c>
      <c r="E82" s="2">
        <f t="shared" si="80"/>
        <v>1.1271238318278782</v>
      </c>
      <c r="F82" s="2">
        <f t="shared" si="80"/>
        <v>0.57019879950570773</v>
      </c>
      <c r="G82" s="2">
        <f t="shared" si="80"/>
        <v>0.4073797486201079</v>
      </c>
      <c r="H82" s="2">
        <f t="shared" si="80"/>
        <v>0.19659461970159953</v>
      </c>
      <c r="I82" s="2">
        <f t="shared" si="80"/>
        <v>0.12293492005073144</v>
      </c>
      <c r="J82" s="2">
        <f t="shared" si="80"/>
        <v>0.29033459194064337</v>
      </c>
      <c r="K82" s="2" t="e">
        <f t="shared" si="80"/>
        <v>#DIV/0!</v>
      </c>
      <c r="L82" s="2">
        <f t="shared" si="80"/>
        <v>0.16929196413651801</v>
      </c>
      <c r="M82" s="2" t="e">
        <f t="shared" si="80"/>
        <v>#DIV/0!</v>
      </c>
      <c r="N82" s="2" t="e">
        <f t="shared" si="80"/>
        <v>#DIV/0!</v>
      </c>
      <c r="O82" s="2" t="e">
        <f t="shared" si="80"/>
        <v>#DIV/0!</v>
      </c>
      <c r="P82" s="2" t="e">
        <f t="shared" si="80"/>
        <v>#DIV/0!</v>
      </c>
      <c r="Q82" s="2">
        <f t="shared" si="74"/>
        <v>0.6094957826480516</v>
      </c>
      <c r="R82" s="2">
        <f t="shared" si="75"/>
        <v>5.8833480040902364</v>
      </c>
      <c r="S82" s="2">
        <f t="shared" si="78"/>
        <v>0.85686932519685866</v>
      </c>
      <c r="T82" s="2">
        <f t="shared" si="76"/>
        <v>1.0515885529109907</v>
      </c>
      <c r="U82" s="2">
        <f t="shared" si="77"/>
        <v>0.39441332498544196</v>
      </c>
      <c r="V82" s="2"/>
      <c r="W82" s="2" t="s">
        <v>8</v>
      </c>
      <c r="X82" s="2">
        <f>AVERAGE(H95:H99)</f>
        <v>0.34549762516788046</v>
      </c>
      <c r="Y82" s="2">
        <f>AVERAGE(H83:H89)</f>
        <v>0.36225265440692078</v>
      </c>
      <c r="Z82" s="2">
        <f>AVERAGE(H90:H94)</f>
        <v>0.31794910864869302</v>
      </c>
      <c r="AA82" s="2">
        <f>AVERAGE(H76:H82)</f>
        <v>0.27829427000017137</v>
      </c>
    </row>
    <row r="83" spans="1:27" x14ac:dyDescent="0.3">
      <c r="A83" t="s">
        <v>29</v>
      </c>
      <c r="B83" s="2">
        <f t="shared" si="79"/>
        <v>0.13950395112002947</v>
      </c>
      <c r="C83" s="2">
        <f t="shared" ref="C83:C99" si="81">BR10/Z10</f>
        <v>0.12697537038959891</v>
      </c>
      <c r="D83" s="2">
        <f t="shared" si="80"/>
        <v>0.15035512070383295</v>
      </c>
      <c r="E83" s="2">
        <f t="shared" si="80"/>
        <v>1.2980299723633393</v>
      </c>
      <c r="F83" s="2">
        <f t="shared" si="80"/>
        <v>0.47511338448740648</v>
      </c>
      <c r="G83" s="2">
        <f t="shared" si="80"/>
        <v>0.4589967930535413</v>
      </c>
      <c r="H83" s="2">
        <f t="shared" si="80"/>
        <v>0.36326985237403703</v>
      </c>
      <c r="I83" s="2">
        <f t="shared" si="80"/>
        <v>0.14663157779622579</v>
      </c>
      <c r="J83" s="2">
        <f t="shared" si="80"/>
        <v>0.36048838326040605</v>
      </c>
      <c r="K83" s="2" t="e">
        <f t="shared" si="80"/>
        <v>#DIV/0!</v>
      </c>
      <c r="L83" s="2">
        <f t="shared" si="80"/>
        <v>0.21062260612263034</v>
      </c>
      <c r="M83" s="2" t="e">
        <f t="shared" si="80"/>
        <v>#DIV/0!</v>
      </c>
      <c r="N83" s="2" t="e">
        <f t="shared" si="80"/>
        <v>#DIV/0!</v>
      </c>
      <c r="O83" s="2" t="e">
        <f t="shared" si="80"/>
        <v>#DIV/0!</v>
      </c>
      <c r="P83" s="2" t="e">
        <f t="shared" si="80"/>
        <v>#DIV/0!</v>
      </c>
      <c r="Q83" s="2">
        <f t="shared" si="74"/>
        <v>2.8326856583335878</v>
      </c>
      <c r="R83" s="2">
        <f t="shared" si="75"/>
        <v>3.0440220867375105</v>
      </c>
      <c r="S83" s="2">
        <f t="shared" si="78"/>
        <v>0.84075473520944732</v>
      </c>
      <c r="T83" s="2">
        <f t="shared" si="76"/>
        <v>1.9209158270016926</v>
      </c>
      <c r="U83" s="2">
        <f t="shared" si="77"/>
        <v>4.3754445916442295</v>
      </c>
      <c r="V83" s="2"/>
      <c r="W83" s="2" t="s">
        <v>9</v>
      </c>
      <c r="X83" s="2">
        <f>AVERAGE(I95:I99)</f>
        <v>0.12335695935413374</v>
      </c>
      <c r="Y83" s="2">
        <f>AVERAGE(I83:I89)</f>
        <v>0.11799064787746016</v>
      </c>
      <c r="Z83" s="2">
        <f>AVERAGE(I90:I94)</f>
        <v>0.11320867776565775</v>
      </c>
      <c r="AA83" s="2">
        <f>AVERAGE(I76:I82)</f>
        <v>0.11456860514440194</v>
      </c>
    </row>
    <row r="84" spans="1:27" x14ac:dyDescent="0.3">
      <c r="A84" t="s">
        <v>30</v>
      </c>
      <c r="B84" s="2">
        <f t="shared" si="79"/>
        <v>0.16609588614502616</v>
      </c>
      <c r="C84" s="2">
        <f t="shared" si="81"/>
        <v>0.10123575041620507</v>
      </c>
      <c r="D84" s="2">
        <f t="shared" si="80"/>
        <v>0.18593524983322415</v>
      </c>
      <c r="E84" s="2">
        <f t="shared" si="80"/>
        <v>0.85162551946662668</v>
      </c>
      <c r="F84" s="2">
        <f t="shared" si="80"/>
        <v>0.36503381417160741</v>
      </c>
      <c r="G84" s="2">
        <f t="shared" si="80"/>
        <v>0.56609926694857482</v>
      </c>
      <c r="H84" s="2">
        <f t="shared" si="80"/>
        <v>0.38089434485596385</v>
      </c>
      <c r="I84" s="2">
        <f t="shared" si="80"/>
        <v>0.13702241246733207</v>
      </c>
      <c r="J84" s="2">
        <f t="shared" si="80"/>
        <v>0.46093695063664586</v>
      </c>
      <c r="K84" s="2" t="e">
        <f t="shared" si="80"/>
        <v>#DIV/0!</v>
      </c>
      <c r="L84" s="2">
        <f t="shared" si="80"/>
        <v>0.1256364564514228</v>
      </c>
      <c r="M84" s="2" t="e">
        <f t="shared" si="80"/>
        <v>#DIV/0!</v>
      </c>
      <c r="N84" s="2" t="e">
        <f t="shared" si="80"/>
        <v>#DIV/0!</v>
      </c>
      <c r="O84" s="2" t="e">
        <f t="shared" si="80"/>
        <v>#DIV/0!</v>
      </c>
      <c r="P84" s="2" t="e">
        <f t="shared" si="80"/>
        <v>#DIV/0!</v>
      </c>
      <c r="Q84" s="2">
        <f t="shared" si="74"/>
        <v>1.3390364709452931</v>
      </c>
      <c r="R84" s="2">
        <f t="shared" si="75"/>
        <v>20.369670346109249</v>
      </c>
      <c r="S84" s="2">
        <f t="shared" si="78"/>
        <v>1.2268167493632705</v>
      </c>
      <c r="T84" s="2">
        <f t="shared" si="76"/>
        <v>0.64356541112950494</v>
      </c>
      <c r="U84" s="2">
        <f t="shared" si="77"/>
        <v>1.2852788779311379</v>
      </c>
      <c r="V84" s="2"/>
      <c r="W84" s="2" t="s">
        <v>10</v>
      </c>
      <c r="X84" s="2">
        <f>AVERAGE(J95:J99)</f>
        <v>0.26118001507493782</v>
      </c>
      <c r="Y84" s="2">
        <f>AVERAGE(J83:J89)</f>
        <v>0.27635811047730136</v>
      </c>
      <c r="Z84" s="2">
        <f>AVERAGE(J90:J94)</f>
        <v>0.22102969148906487</v>
      </c>
      <c r="AA84" s="2">
        <f>AVERAGE(J76:J82)</f>
        <v>0.23972170221114913</v>
      </c>
    </row>
    <row r="85" spans="1:27" x14ac:dyDescent="0.3">
      <c r="A85" t="s">
        <v>31</v>
      </c>
      <c r="B85" s="2">
        <f t="shared" si="79"/>
        <v>0.14690793071495373</v>
      </c>
      <c r="C85" s="2">
        <f t="shared" si="81"/>
        <v>0.14696263617556743</v>
      </c>
      <c r="D85" s="2">
        <f t="shared" si="80"/>
        <v>0.14509863406484155</v>
      </c>
      <c r="E85" s="2">
        <f t="shared" si="80"/>
        <v>0.97616471189271481</v>
      </c>
      <c r="F85" s="2">
        <f t="shared" si="80"/>
        <v>0.31857196761394285</v>
      </c>
      <c r="G85" s="2">
        <f t="shared" si="80"/>
        <v>0.46533769935344332</v>
      </c>
      <c r="H85" s="2">
        <f t="shared" si="80"/>
        <v>0.37689532552374599</v>
      </c>
      <c r="I85" s="2">
        <f t="shared" si="80"/>
        <v>0.11550995405566725</v>
      </c>
      <c r="J85" s="2">
        <f t="shared" si="80"/>
        <v>0.23746927623529998</v>
      </c>
      <c r="K85" s="2" t="e">
        <f t="shared" si="80"/>
        <v>#DIV/0!</v>
      </c>
      <c r="L85" s="2">
        <f t="shared" si="80"/>
        <v>0.13047688354240827</v>
      </c>
      <c r="M85" s="2" t="e">
        <f t="shared" si="80"/>
        <v>#DIV/0!</v>
      </c>
      <c r="N85" s="2" t="e">
        <f t="shared" si="80"/>
        <v>#DIV/0!</v>
      </c>
      <c r="O85" s="2" t="e">
        <f t="shared" si="80"/>
        <v>#DIV/0!</v>
      </c>
      <c r="P85" s="2" t="e">
        <f t="shared" si="80"/>
        <v>#DIV/0!</v>
      </c>
      <c r="Q85" s="2">
        <f t="shared" si="74"/>
        <v>0.67488202506948392</v>
      </c>
      <c r="R85" s="2">
        <f t="shared" si="75"/>
        <v>14.237253216313887</v>
      </c>
      <c r="S85" s="2">
        <f t="shared" si="78"/>
        <v>0.45270184490341753</v>
      </c>
      <c r="T85" s="2">
        <f t="shared" si="76"/>
        <v>4.6668521166917953</v>
      </c>
      <c r="U85" s="2">
        <f t="shared" si="77"/>
        <v>0.47533996617229535</v>
      </c>
      <c r="V85" s="2"/>
      <c r="W85" s="2" t="s">
        <v>11</v>
      </c>
      <c r="X85" s="2" t="e">
        <f>AVERAGE(K95:K99)</f>
        <v>#DIV/0!</v>
      </c>
      <c r="Y85" s="2" t="e">
        <f>AVERAGE(K83:K89)</f>
        <v>#DIV/0!</v>
      </c>
      <c r="Z85" s="2" t="e">
        <f>AVERAGE(K90:K94)</f>
        <v>#DIV/0!</v>
      </c>
      <c r="AA85" s="2" t="e">
        <f>AVERAGE(K76:K82)</f>
        <v>#DIV/0!</v>
      </c>
    </row>
    <row r="86" spans="1:27" x14ac:dyDescent="0.3">
      <c r="A86" t="s">
        <v>32</v>
      </c>
      <c r="B86" s="2">
        <f t="shared" si="79"/>
        <v>0.14689939797840343</v>
      </c>
      <c r="C86" s="2">
        <f t="shared" si="81"/>
        <v>0.10895775246269684</v>
      </c>
      <c r="D86" s="2">
        <f t="shared" si="80"/>
        <v>0.12023999571729738</v>
      </c>
      <c r="E86" s="2">
        <f t="shared" si="80"/>
        <v>0.77264853940858902</v>
      </c>
      <c r="F86" s="2">
        <f t="shared" si="80"/>
        <v>0.38241585654329829</v>
      </c>
      <c r="G86" s="2">
        <f t="shared" si="80"/>
        <v>0.34946576470823842</v>
      </c>
      <c r="H86" s="2">
        <f t="shared" si="80"/>
        <v>0.43981504705745283</v>
      </c>
      <c r="I86" s="2">
        <f t="shared" si="80"/>
        <v>9.2255172863370941E-2</v>
      </c>
      <c r="J86" s="2">
        <f t="shared" si="80"/>
        <v>0.1754254480530944</v>
      </c>
      <c r="K86" s="2" t="e">
        <f t="shared" si="80"/>
        <v>#DIV/0!</v>
      </c>
      <c r="L86" s="2">
        <f t="shared" si="80"/>
        <v>8.7889892572010603E-2</v>
      </c>
      <c r="M86" s="2" t="e">
        <f t="shared" si="80"/>
        <v>#DIV/0!</v>
      </c>
      <c r="N86" s="2" t="e">
        <f t="shared" si="80"/>
        <v>#DIV/0!</v>
      </c>
      <c r="O86" s="2" t="e">
        <f t="shared" si="80"/>
        <v>#DIV/0!</v>
      </c>
      <c r="P86" s="2" t="e">
        <f t="shared" si="80"/>
        <v>#DIV/0!</v>
      </c>
      <c r="Q86" s="2"/>
      <c r="R86" s="2">
        <f t="shared" si="75"/>
        <v>0.25496465836418708</v>
      </c>
      <c r="S86" s="2">
        <f t="shared" si="78"/>
        <v>0.66482489515067344</v>
      </c>
      <c r="T86" s="2">
        <f t="shared" si="76"/>
        <v>0.15513409865203226</v>
      </c>
      <c r="U86" s="2">
        <f t="shared" si="77"/>
        <v>0.68227638413157232</v>
      </c>
      <c r="V86" s="2"/>
      <c r="W86" s="2" t="s">
        <v>12</v>
      </c>
      <c r="X86" s="2">
        <f>AVERAGE(L95:L99)</f>
        <v>0.12997481851636877</v>
      </c>
      <c r="Y86" s="2">
        <f>AVERAGE(L83:L89)</f>
        <v>0.14543456083271361</v>
      </c>
      <c r="Z86" s="2">
        <f>AVERAGE(L90:L94)</f>
        <v>0.11824260848546331</v>
      </c>
      <c r="AA86" s="2">
        <f>AVERAGE(L76:L82)</f>
        <v>0.14358808061125</v>
      </c>
    </row>
    <row r="87" spans="1:27" x14ac:dyDescent="0.3">
      <c r="A87" t="s">
        <v>33</v>
      </c>
      <c r="B87" s="2">
        <f t="shared" si="79"/>
        <v>0.19744331393824632</v>
      </c>
      <c r="C87" s="2">
        <f t="shared" si="81"/>
        <v>0.14186022500531748</v>
      </c>
      <c r="D87" s="2">
        <f t="shared" si="80"/>
        <v>0.13597479042820762</v>
      </c>
      <c r="E87" s="2">
        <f t="shared" si="80"/>
        <v>1.1547508500010151</v>
      </c>
      <c r="F87" s="2">
        <f t="shared" si="80"/>
        <v>0.36733866822527705</v>
      </c>
      <c r="G87" s="2">
        <f t="shared" si="80"/>
        <v>0.39393167091353121</v>
      </c>
      <c r="H87" s="2">
        <f t="shared" si="80"/>
        <v>0.37135011997701173</v>
      </c>
      <c r="I87" s="2">
        <f t="shared" si="80"/>
        <v>0.1019288738751864</v>
      </c>
      <c r="J87" s="2">
        <f t="shared" si="80"/>
        <v>0.225251833988693</v>
      </c>
      <c r="K87" s="2" t="e">
        <f t="shared" si="80"/>
        <v>#DIV/0!</v>
      </c>
      <c r="L87" s="2">
        <f t="shared" si="80"/>
        <v>0.14711968533651551</v>
      </c>
      <c r="M87" s="2" t="e">
        <f t="shared" si="80"/>
        <v>#DIV/0!</v>
      </c>
      <c r="N87" s="2" t="e">
        <f t="shared" si="80"/>
        <v>#DIV/0!</v>
      </c>
      <c r="O87" s="2" t="e">
        <f t="shared" si="80"/>
        <v>#DIV/0!</v>
      </c>
      <c r="P87" s="2" t="e">
        <f t="shared" si="80"/>
        <v>#DIV/0!</v>
      </c>
      <c r="Q87" s="2">
        <f>CF14/AN14</f>
        <v>0.57615247716784357</v>
      </c>
      <c r="R87" s="2">
        <f t="shared" si="75"/>
        <v>17.162742062156394</v>
      </c>
      <c r="S87" s="2">
        <f t="shared" si="78"/>
        <v>0.63514717986203983</v>
      </c>
      <c r="T87" s="2">
        <f t="shared" si="76"/>
        <v>2.2653525034901589</v>
      </c>
      <c r="U87" s="2">
        <f t="shared" si="77"/>
        <v>1.2898150414811671</v>
      </c>
      <c r="V87" s="2"/>
      <c r="W87" s="2" t="s">
        <v>13</v>
      </c>
      <c r="X87" s="2" t="e">
        <f>AVERAGE(M95:M99)</f>
        <v>#DIV/0!</v>
      </c>
      <c r="Y87" s="2" t="e">
        <f>AVERAGE(M83:M89)</f>
        <v>#DIV/0!</v>
      </c>
      <c r="Z87" s="2" t="e">
        <f>AVERAGE(M90:M94)</f>
        <v>#DIV/0!</v>
      </c>
      <c r="AA87" s="2" t="e">
        <f>AVERAGE(M76:M82)</f>
        <v>#DIV/0!</v>
      </c>
    </row>
    <row r="88" spans="1:27" x14ac:dyDescent="0.3">
      <c r="A88" t="s">
        <v>34</v>
      </c>
      <c r="B88" s="2">
        <f t="shared" si="79"/>
        <v>0.20020456185995988</v>
      </c>
      <c r="C88" s="2">
        <f t="shared" si="81"/>
        <v>0.14149949992940111</v>
      </c>
      <c r="D88" s="2">
        <f t="shared" si="80"/>
        <v>0.15708460951234693</v>
      </c>
      <c r="E88" s="2">
        <f t="shared" si="80"/>
        <v>0.93512792642370568</v>
      </c>
      <c r="F88" s="2">
        <f t="shared" si="80"/>
        <v>0.40408191867204563</v>
      </c>
      <c r="G88" s="2">
        <f t="shared" si="80"/>
        <v>0.45109959128551569</v>
      </c>
      <c r="H88" s="2">
        <f t="shared" si="80"/>
        <v>0.33297597309678012</v>
      </c>
      <c r="I88" s="2">
        <f t="shared" si="80"/>
        <v>0.1033371759782204</v>
      </c>
      <c r="J88" s="2">
        <f t="shared" si="80"/>
        <v>0.19857677068966872</v>
      </c>
      <c r="K88" s="2" t="e">
        <f t="shared" si="80"/>
        <v>#DIV/0!</v>
      </c>
      <c r="L88" s="2">
        <f t="shared" si="80"/>
        <v>0.14704049832199936</v>
      </c>
      <c r="M88" s="2" t="e">
        <f t="shared" si="80"/>
        <v>#DIV/0!</v>
      </c>
      <c r="N88" s="2" t="e">
        <f t="shared" si="80"/>
        <v>#DIV/0!</v>
      </c>
      <c r="O88" s="2" t="e">
        <f t="shared" si="80"/>
        <v>#DIV/0!</v>
      </c>
      <c r="P88" s="2" t="e">
        <f t="shared" si="80"/>
        <v>#DIV/0!</v>
      </c>
      <c r="Q88" s="2"/>
      <c r="R88" s="2">
        <f t="shared" si="75"/>
        <v>1.4610649211030002</v>
      </c>
      <c r="S88" s="2">
        <f t="shared" si="78"/>
        <v>1.1577672346125112</v>
      </c>
      <c r="T88" s="2">
        <f t="shared" si="76"/>
        <v>0.46538946481751381</v>
      </c>
      <c r="U88" s="2">
        <f t="shared" si="77"/>
        <v>0.53602522135487418</v>
      </c>
      <c r="V88" s="2"/>
      <c r="W88" s="2" t="s">
        <v>14</v>
      </c>
      <c r="X88" s="2" t="e">
        <f>AVERAGE(N95:N99)</f>
        <v>#DIV/0!</v>
      </c>
      <c r="Y88" s="2" t="e">
        <f>AVERAGE(N83:N89)</f>
        <v>#DIV/0!</v>
      </c>
      <c r="Z88" s="2" t="e">
        <f>AVERAGE(N90:N94)</f>
        <v>#DIV/0!</v>
      </c>
      <c r="AA88" s="2" t="e">
        <f>AVERAGE(N76:N82)</f>
        <v>#DIV/0!</v>
      </c>
    </row>
    <row r="89" spans="1:27" x14ac:dyDescent="0.3">
      <c r="A89" t="s">
        <v>35</v>
      </c>
      <c r="B89" s="2">
        <f t="shared" si="79"/>
        <v>0.18704625485425022</v>
      </c>
      <c r="C89" s="2">
        <f t="shared" si="81"/>
        <v>9.4684174917797737E-2</v>
      </c>
      <c r="D89" s="2">
        <f t="shared" ref="D89:D99" si="82">BS16/AA16</f>
        <v>0.14523331970028788</v>
      </c>
      <c r="E89" s="2">
        <f t="shared" ref="E89:E99" si="83">BT16/AB16</f>
        <v>0.85543825264111684</v>
      </c>
      <c r="F89" s="2">
        <f t="shared" ref="F89:F99" si="84">BU16/AC16</f>
        <v>0.45083134313254242</v>
      </c>
      <c r="G89" s="2">
        <f t="shared" ref="G89:G99" si="85">BV16/AD16</f>
        <v>0.39004032110897624</v>
      </c>
      <c r="H89" s="2">
        <f t="shared" ref="H89:H99" si="86">BW16/AE16</f>
        <v>0.27056791796345375</v>
      </c>
      <c r="I89" s="2">
        <f t="shared" ref="I89:I99" si="87">BX16/AF16</f>
        <v>0.12924936810621829</v>
      </c>
      <c r="J89" s="2"/>
      <c r="K89" s="2" t="e">
        <f t="shared" ref="K89:Q95" si="88">BZ16/AH16</f>
        <v>#DIV/0!</v>
      </c>
      <c r="L89" s="2">
        <f t="shared" si="88"/>
        <v>0.16925590348200822</v>
      </c>
      <c r="M89" s="2" t="e">
        <f t="shared" si="88"/>
        <v>#DIV/0!</v>
      </c>
      <c r="N89" s="2" t="e">
        <f t="shared" si="88"/>
        <v>#DIV/0!</v>
      </c>
      <c r="O89" s="2" t="e">
        <f t="shared" si="88"/>
        <v>#DIV/0!</v>
      </c>
      <c r="P89" s="2" t="e">
        <f t="shared" si="88"/>
        <v>#DIV/0!</v>
      </c>
      <c r="Q89" s="2">
        <f t="shared" si="88"/>
        <v>0.97838725087205314</v>
      </c>
      <c r="R89" s="2">
        <f t="shared" si="75"/>
        <v>1.5406224700008269</v>
      </c>
      <c r="S89" s="2">
        <f t="shared" si="78"/>
        <v>0.91795992843097307</v>
      </c>
      <c r="T89" s="2">
        <f t="shared" si="76"/>
        <v>1.2535872768235934</v>
      </c>
      <c r="U89" s="2">
        <f t="shared" si="77"/>
        <v>2.0461916364463684</v>
      </c>
      <c r="V89" s="2"/>
      <c r="W89" s="2" t="s">
        <v>15</v>
      </c>
      <c r="X89" s="2" t="e">
        <f>AVERAGE(O95:O99)</f>
        <v>#DIV/0!</v>
      </c>
      <c r="Y89" s="2" t="e">
        <f>AVERAGE(O83:O89)</f>
        <v>#DIV/0!</v>
      </c>
      <c r="Z89" s="2" t="e">
        <f>AVERAGE(O90:O94)</f>
        <v>#DIV/0!</v>
      </c>
      <c r="AA89" s="2" t="e">
        <f>AVERAGE(O76:O82)</f>
        <v>#DIV/0!</v>
      </c>
    </row>
    <row r="90" spans="1:27" x14ac:dyDescent="0.3">
      <c r="A90" t="s">
        <v>36</v>
      </c>
      <c r="B90" s="2">
        <f t="shared" si="79"/>
        <v>0.13005492319592601</v>
      </c>
      <c r="C90" s="2">
        <f t="shared" si="81"/>
        <v>0.16718555461195578</v>
      </c>
      <c r="D90" s="2">
        <f t="shared" si="82"/>
        <v>9.6911466339125452E-2</v>
      </c>
      <c r="E90" s="2">
        <f t="shared" si="83"/>
        <v>0.63462526546639986</v>
      </c>
      <c r="F90" s="2">
        <f t="shared" si="84"/>
        <v>0.410000772313384</v>
      </c>
      <c r="G90" s="2">
        <f t="shared" si="85"/>
        <v>0.3475201696120549</v>
      </c>
      <c r="H90" s="2">
        <f t="shared" si="86"/>
        <v>0.23063965176200557</v>
      </c>
      <c r="I90" s="2">
        <f t="shared" si="87"/>
        <v>0.10941297136385537</v>
      </c>
      <c r="J90" s="2">
        <f t="shared" ref="J90:J99" si="89">BY17/AG17</f>
        <v>0.1210907443467978</v>
      </c>
      <c r="K90" s="2" t="e">
        <f t="shared" si="88"/>
        <v>#DIV/0!</v>
      </c>
      <c r="L90" s="2">
        <f t="shared" si="88"/>
        <v>7.2584329341509088E-2</v>
      </c>
      <c r="M90" s="2" t="e">
        <f t="shared" si="88"/>
        <v>#DIV/0!</v>
      </c>
      <c r="N90" s="2" t="e">
        <f t="shared" si="88"/>
        <v>#DIV/0!</v>
      </c>
      <c r="O90" s="2" t="e">
        <f t="shared" si="88"/>
        <v>#DIV/0!</v>
      </c>
      <c r="P90" s="2" t="e">
        <f t="shared" si="88"/>
        <v>#DIV/0!</v>
      </c>
      <c r="Q90" s="2">
        <f t="shared" si="88"/>
        <v>1.5394190584314627</v>
      </c>
      <c r="R90" s="2">
        <f t="shared" si="75"/>
        <v>4.47600429290096</v>
      </c>
      <c r="S90" s="2">
        <f t="shared" si="78"/>
        <v>0.96812296961504973</v>
      </c>
      <c r="T90" s="2">
        <f t="shared" si="76"/>
        <v>3.3554725381659671</v>
      </c>
      <c r="U90" s="2">
        <f t="shared" si="77"/>
        <v>0.87813827611134576</v>
      </c>
      <c r="V90" s="2"/>
      <c r="W90" s="2" t="s">
        <v>16</v>
      </c>
      <c r="X90" s="2" t="e">
        <f>AVERAGE(P95:P99)</f>
        <v>#DIV/0!</v>
      </c>
      <c r="Y90" s="2" t="e">
        <f>AVERAGE(P84:P89)</f>
        <v>#DIV/0!</v>
      </c>
      <c r="Z90" s="2" t="e">
        <f>AVERAGE(P90:P94)</f>
        <v>#DIV/0!</v>
      </c>
      <c r="AA90" s="2" t="e">
        <f>AVERAGE(P76:P82)</f>
        <v>#DIV/0!</v>
      </c>
    </row>
    <row r="91" spans="1:27" x14ac:dyDescent="0.3">
      <c r="A91" t="s">
        <v>37</v>
      </c>
      <c r="B91" s="2">
        <f t="shared" si="79"/>
        <v>0.20160445914833033</v>
      </c>
      <c r="C91" s="2">
        <f t="shared" si="81"/>
        <v>0.10540796195962912</v>
      </c>
      <c r="D91" s="2">
        <f t="shared" si="82"/>
        <v>0.1237725497869856</v>
      </c>
      <c r="E91" s="2">
        <f t="shared" si="83"/>
        <v>0.98602858728969878</v>
      </c>
      <c r="F91" s="2">
        <f t="shared" si="84"/>
        <v>0.42745028617712111</v>
      </c>
      <c r="G91" s="2">
        <f t="shared" si="85"/>
        <v>0.50447028981961428</v>
      </c>
      <c r="H91" s="2">
        <f t="shared" si="86"/>
        <v>0.38938808788794271</v>
      </c>
      <c r="I91" s="2">
        <f t="shared" si="87"/>
        <v>0.1087707479516493</v>
      </c>
      <c r="J91" s="2">
        <f t="shared" si="89"/>
        <v>0.20360965133175657</v>
      </c>
      <c r="K91" s="2" t="e">
        <f t="shared" si="88"/>
        <v>#DIV/0!</v>
      </c>
      <c r="L91" s="2">
        <f t="shared" si="88"/>
        <v>8.0252865749581834E-2</v>
      </c>
      <c r="M91" s="2" t="e">
        <f t="shared" si="88"/>
        <v>#DIV/0!</v>
      </c>
      <c r="N91" s="2" t="e">
        <f t="shared" si="88"/>
        <v>#DIV/0!</v>
      </c>
      <c r="O91" s="2" t="e">
        <f t="shared" si="88"/>
        <v>#DIV/0!</v>
      </c>
      <c r="P91" s="2" t="e">
        <f t="shared" si="88"/>
        <v>#DIV/0!</v>
      </c>
      <c r="Q91" s="2">
        <f t="shared" si="88"/>
        <v>1.543110083182458</v>
      </c>
      <c r="R91" s="2">
        <f t="shared" si="75"/>
        <v>0.21113964857769307</v>
      </c>
      <c r="S91" s="2">
        <f t="shared" si="78"/>
        <v>0.79377368956635164</v>
      </c>
      <c r="T91" s="2">
        <f t="shared" si="76"/>
        <v>0.3211919362125179</v>
      </c>
      <c r="U91" s="2">
        <f t="shared" si="77"/>
        <v>2.0249175603012843</v>
      </c>
      <c r="V91" s="2"/>
      <c r="W91" s="2" t="s">
        <v>17</v>
      </c>
      <c r="X91" s="2">
        <f>AVERAGE(Q95:Q99)</f>
        <v>0.99884431639503701</v>
      </c>
      <c r="Y91" s="2">
        <f>AVERAGE(Q83:Q89)</f>
        <v>1.2802287764776523</v>
      </c>
      <c r="Z91" s="2">
        <f>AVERAGE(Q90:Q94)</f>
        <v>1.6227587373561689</v>
      </c>
      <c r="AA91" s="2">
        <f>AVERAGE(Q76:Q82)</f>
        <v>1.0581218778729917</v>
      </c>
    </row>
    <row r="92" spans="1:27" x14ac:dyDescent="0.3">
      <c r="A92" t="s">
        <v>38</v>
      </c>
      <c r="B92" s="2">
        <f t="shared" si="79"/>
        <v>0.12140170375918109</v>
      </c>
      <c r="C92" s="2">
        <f t="shared" si="81"/>
        <v>0.12897799897991422</v>
      </c>
      <c r="D92" s="2">
        <f t="shared" si="82"/>
        <v>0.12463267872490062</v>
      </c>
      <c r="E92" s="2">
        <f t="shared" si="83"/>
        <v>0.80902763334878136</v>
      </c>
      <c r="F92" s="2">
        <f t="shared" si="84"/>
        <v>0.29139986540502499</v>
      </c>
      <c r="G92" s="2">
        <f t="shared" si="85"/>
        <v>0.38643565352933462</v>
      </c>
      <c r="H92" s="2">
        <f t="shared" si="86"/>
        <v>0.20949357420183656</v>
      </c>
      <c r="I92" s="2">
        <f t="shared" si="87"/>
        <v>0.10838818867212034</v>
      </c>
      <c r="J92" s="2">
        <f t="shared" si="89"/>
        <v>0.25233961390366932</v>
      </c>
      <c r="K92" s="2" t="e">
        <f t="shared" si="88"/>
        <v>#DIV/0!</v>
      </c>
      <c r="L92" s="2">
        <f t="shared" si="88"/>
        <v>0.13141821818966631</v>
      </c>
      <c r="M92" s="2" t="e">
        <f t="shared" si="88"/>
        <v>#DIV/0!</v>
      </c>
      <c r="N92" s="2" t="e">
        <f t="shared" si="88"/>
        <v>#DIV/0!</v>
      </c>
      <c r="O92" s="2" t="e">
        <f t="shared" si="88"/>
        <v>#DIV/0!</v>
      </c>
      <c r="P92" s="2" t="e">
        <f t="shared" si="88"/>
        <v>#DIV/0!</v>
      </c>
      <c r="Q92" s="2">
        <f t="shared" si="88"/>
        <v>1.2027038435429014</v>
      </c>
      <c r="R92" s="2">
        <f t="shared" si="75"/>
        <v>1.542535871448695</v>
      </c>
      <c r="S92" s="2">
        <f t="shared" si="78"/>
        <v>0.22557379874080302</v>
      </c>
      <c r="T92" s="2">
        <f t="shared" si="76"/>
        <v>0.72313347379581716</v>
      </c>
      <c r="U92" s="2">
        <f t="shared" si="77"/>
        <v>0.4820091053437322</v>
      </c>
      <c r="V92" s="2"/>
      <c r="W92" s="2" t="s">
        <v>18</v>
      </c>
      <c r="X92" s="2">
        <f>AVERAGE(R95:R99)</f>
        <v>3.4262106785658397</v>
      </c>
      <c r="Y92" s="2">
        <f>AVERAGE(R83:R89)</f>
        <v>8.2957628229692943</v>
      </c>
      <c r="Z92" s="2">
        <f>AVERAGE(R90:R94)</f>
        <v>3.9032461871167095</v>
      </c>
      <c r="AA92" s="2">
        <f>AVERAGE(R76:R82)</f>
        <v>4.8561110401379164</v>
      </c>
    </row>
    <row r="93" spans="1:27" x14ac:dyDescent="0.3">
      <c r="A93" t="s">
        <v>39</v>
      </c>
      <c r="B93" s="2">
        <f t="shared" si="79"/>
        <v>0.21832158328458884</v>
      </c>
      <c r="C93" s="2">
        <f t="shared" si="81"/>
        <v>4.2470020657202637E-2</v>
      </c>
      <c r="D93" s="2">
        <f t="shared" si="82"/>
        <v>0.13124929645705749</v>
      </c>
      <c r="E93" s="2">
        <f t="shared" si="83"/>
        <v>1.0587234689027667</v>
      </c>
      <c r="F93" s="2">
        <f t="shared" si="84"/>
        <v>0.61589323197544876</v>
      </c>
      <c r="G93" s="2">
        <f t="shared" si="85"/>
        <v>0.32675170636933493</v>
      </c>
      <c r="H93" s="2">
        <f t="shared" si="86"/>
        <v>0.43652645711225901</v>
      </c>
      <c r="I93" s="2">
        <f t="shared" si="87"/>
        <v>0.10940393944133094</v>
      </c>
      <c r="J93" s="2">
        <f t="shared" si="89"/>
        <v>0.32189188306474364</v>
      </c>
      <c r="K93" s="2" t="e">
        <f t="shared" si="88"/>
        <v>#DIV/0!</v>
      </c>
      <c r="L93" s="2">
        <f t="shared" si="88"/>
        <v>0.14186992000346982</v>
      </c>
      <c r="M93" s="2" t="e">
        <f t="shared" si="88"/>
        <v>#DIV/0!</v>
      </c>
      <c r="N93" s="2" t="e">
        <f t="shared" si="88"/>
        <v>#DIV/0!</v>
      </c>
      <c r="O93" s="2" t="e">
        <f t="shared" si="88"/>
        <v>#DIV/0!</v>
      </c>
      <c r="P93" s="2" t="e">
        <f t="shared" si="88"/>
        <v>#DIV/0!</v>
      </c>
      <c r="Q93" s="2">
        <f t="shared" si="88"/>
        <v>2.5539487470451552</v>
      </c>
      <c r="R93" s="2">
        <f t="shared" si="75"/>
        <v>9.99946059894501</v>
      </c>
      <c r="S93" s="2">
        <f t="shared" si="78"/>
        <v>1.1540805116518149</v>
      </c>
      <c r="T93" s="2">
        <f t="shared" ref="T93:T99" si="90">CI20/AQ20</f>
        <v>0.69340057686298884</v>
      </c>
      <c r="U93" s="2"/>
      <c r="V93" s="2"/>
      <c r="W93" s="2" t="s">
        <v>19</v>
      </c>
      <c r="X93" s="2">
        <f>AVERAGE(S95:S99)</f>
        <v>0.99129988788995349</v>
      </c>
      <c r="Y93" s="2">
        <f>AVERAGE(S83:S89)</f>
        <v>0.84228179536176184</v>
      </c>
      <c r="Z93" s="2">
        <f>AVERAGE(S90:S94)</f>
        <v>0.7609685864248199</v>
      </c>
      <c r="AA93" s="2">
        <f>AVERAGE(S76:S82)</f>
        <v>0.53738187702350482</v>
      </c>
    </row>
    <row r="94" spans="1:27" x14ac:dyDescent="0.3">
      <c r="A94" t="s">
        <v>40</v>
      </c>
      <c r="B94" s="2">
        <f t="shared" si="79"/>
        <v>0.16419119046517341</v>
      </c>
      <c r="C94" s="2">
        <f t="shared" si="81"/>
        <v>9.2237523405868341E-2</v>
      </c>
      <c r="D94" s="2">
        <f t="shared" si="82"/>
        <v>0.14587727057161512</v>
      </c>
      <c r="E94" s="2">
        <f t="shared" si="83"/>
        <v>1.0073081456940971</v>
      </c>
      <c r="F94" s="2">
        <f t="shared" si="84"/>
        <v>0.46986943763487488</v>
      </c>
      <c r="G94" s="2">
        <f t="shared" si="85"/>
        <v>0.32685058205021472</v>
      </c>
      <c r="H94" s="2">
        <f t="shared" si="86"/>
        <v>0.32369777227942115</v>
      </c>
      <c r="I94" s="2">
        <f t="shared" si="87"/>
        <v>0.13006754139933285</v>
      </c>
      <c r="J94" s="2">
        <f t="shared" si="89"/>
        <v>0.20621656479835687</v>
      </c>
      <c r="K94" s="2" t="e">
        <f t="shared" si="88"/>
        <v>#DIV/0!</v>
      </c>
      <c r="L94" s="2">
        <f t="shared" si="88"/>
        <v>0.16508770914308948</v>
      </c>
      <c r="M94" s="2" t="e">
        <f t="shared" si="88"/>
        <v>#DIV/0!</v>
      </c>
      <c r="N94" s="2" t="e">
        <f t="shared" si="88"/>
        <v>#DIV/0!</v>
      </c>
      <c r="O94" s="2" t="e">
        <f t="shared" si="88"/>
        <v>#DIV/0!</v>
      </c>
      <c r="P94" s="2" t="e">
        <f t="shared" si="88"/>
        <v>#DIV/0!</v>
      </c>
      <c r="Q94" s="2">
        <f t="shared" si="88"/>
        <v>1.2746119545788672</v>
      </c>
      <c r="R94" s="2">
        <f t="shared" si="75"/>
        <v>3.2870905237111896</v>
      </c>
      <c r="S94" s="2">
        <f t="shared" si="78"/>
        <v>0.66329196255008038</v>
      </c>
      <c r="T94" s="2">
        <f t="shared" si="90"/>
        <v>1.4789361656912958</v>
      </c>
      <c r="U94" s="2">
        <f>CJ21/AR21</f>
        <v>4.2832069003163253</v>
      </c>
      <c r="V94" s="2"/>
      <c r="W94" s="2" t="s">
        <v>20</v>
      </c>
      <c r="X94" s="2">
        <f>AVERAGE(T95:T99)</f>
        <v>0.73502433983352</v>
      </c>
      <c r="Y94" s="2">
        <f>AVERAGE(T83:T89)</f>
        <v>1.6243995283723274</v>
      </c>
      <c r="Z94" s="2">
        <f>AVERAGE(T90:T94)</f>
        <v>1.3144269381457174</v>
      </c>
      <c r="AA94" s="2">
        <f>AVERAGE(T76:T82)</f>
        <v>0.91095359634464235</v>
      </c>
    </row>
    <row r="95" spans="1:27" x14ac:dyDescent="0.3">
      <c r="A95" t="s">
        <v>41</v>
      </c>
      <c r="B95" s="2">
        <f t="shared" si="79"/>
        <v>0.35830940943013811</v>
      </c>
      <c r="C95" s="2">
        <f t="shared" si="81"/>
        <v>0.14618770077934695</v>
      </c>
      <c r="D95" s="2">
        <f t="shared" si="82"/>
        <v>0.11887159063716579</v>
      </c>
      <c r="E95" s="2">
        <f t="shared" si="83"/>
        <v>0.93440059845407308</v>
      </c>
      <c r="F95" s="2">
        <f t="shared" si="84"/>
        <v>0.35955863865606014</v>
      </c>
      <c r="G95" s="2">
        <f t="shared" si="85"/>
        <v>0.44403072859853104</v>
      </c>
      <c r="H95" s="2">
        <f t="shared" si="86"/>
        <v>0.24718846262490338</v>
      </c>
      <c r="I95" s="2">
        <f t="shared" si="87"/>
        <v>0.13134440331862074</v>
      </c>
      <c r="J95" s="2">
        <f t="shared" si="89"/>
        <v>0.2060695649345794</v>
      </c>
      <c r="K95" s="2" t="e">
        <f t="shared" si="88"/>
        <v>#DIV/0!</v>
      </c>
      <c r="L95" s="2">
        <f t="shared" si="88"/>
        <v>0.11540498076205913</v>
      </c>
      <c r="M95" s="2" t="e">
        <f t="shared" si="88"/>
        <v>#DIV/0!</v>
      </c>
      <c r="N95" s="2" t="e">
        <f t="shared" si="88"/>
        <v>#DIV/0!</v>
      </c>
      <c r="O95" s="2" t="e">
        <f t="shared" si="88"/>
        <v>#DIV/0!</v>
      </c>
      <c r="P95" s="2" t="e">
        <f t="shared" si="88"/>
        <v>#DIV/0!</v>
      </c>
      <c r="Q95" s="2">
        <f t="shared" si="88"/>
        <v>1.2409145791941116</v>
      </c>
      <c r="R95" s="2">
        <f t="shared" si="75"/>
        <v>3.1281489262722877</v>
      </c>
      <c r="S95" s="2">
        <f t="shared" si="78"/>
        <v>0.87330371529189543</v>
      </c>
      <c r="T95" s="2">
        <f t="shared" si="90"/>
        <v>1.0967100908689809</v>
      </c>
      <c r="U95" s="2">
        <f>CJ22/AR22</f>
        <v>1.7086151833673096</v>
      </c>
      <c r="V95" s="2"/>
      <c r="W95" s="2" t="s">
        <v>21</v>
      </c>
      <c r="X95" s="2">
        <f>AVERAGE(U95:U99)</f>
        <v>0.71440276913437373</v>
      </c>
      <c r="Y95" s="2">
        <f>AVERAGE(U83:U89)</f>
        <v>1.5271959598802349</v>
      </c>
      <c r="Z95" s="2">
        <f>AVERAGE(U90:U94)</f>
        <v>1.917067960518172</v>
      </c>
      <c r="AA95" s="2">
        <f>AVERAGE(U76:U82)</f>
        <v>1.4995600003527407</v>
      </c>
    </row>
    <row r="96" spans="1:27" x14ac:dyDescent="0.3">
      <c r="A96" t="s">
        <v>42</v>
      </c>
      <c r="B96" s="2">
        <f t="shared" si="79"/>
        <v>0.15246568561919294</v>
      </c>
      <c r="C96" s="2">
        <f t="shared" si="81"/>
        <v>0.27465791635012415</v>
      </c>
      <c r="D96" s="2">
        <f t="shared" si="82"/>
        <v>0.16570240159802926</v>
      </c>
      <c r="E96" s="2">
        <f t="shared" si="83"/>
        <v>0.73796114554426817</v>
      </c>
      <c r="F96" s="2">
        <f t="shared" si="84"/>
        <v>0.47035182080335936</v>
      </c>
      <c r="G96" s="2">
        <f t="shared" si="85"/>
        <v>0.45358753256053369</v>
      </c>
      <c r="H96" s="2">
        <f t="shared" si="86"/>
        <v>0.28961896621072142</v>
      </c>
      <c r="I96" s="2">
        <f t="shared" si="87"/>
        <v>0.16113482364012763</v>
      </c>
      <c r="J96" s="2">
        <f t="shared" si="89"/>
        <v>0.37070926028307694</v>
      </c>
      <c r="K96" s="2" t="e">
        <f t="shared" ref="K96:P99" si="91">BZ23/AH23</f>
        <v>#DIV/0!</v>
      </c>
      <c r="L96" s="2">
        <f t="shared" si="91"/>
        <v>0.1114927863484402</v>
      </c>
      <c r="M96" s="2" t="e">
        <f t="shared" si="91"/>
        <v>#DIV/0!</v>
      </c>
      <c r="N96" s="2" t="e">
        <f t="shared" si="91"/>
        <v>#DIV/0!</v>
      </c>
      <c r="O96" s="2" t="e">
        <f t="shared" si="91"/>
        <v>#DIV/0!</v>
      </c>
      <c r="P96" s="2" t="e">
        <f t="shared" si="91"/>
        <v>#DIV/0!</v>
      </c>
      <c r="Q96" s="2"/>
      <c r="R96" s="2">
        <f t="shared" si="75"/>
        <v>4.323681276115507</v>
      </c>
      <c r="S96" s="2">
        <f t="shared" si="78"/>
        <v>0.64101724073450772</v>
      </c>
      <c r="T96" s="2">
        <f t="shared" si="90"/>
        <v>0.16529288706298037</v>
      </c>
      <c r="U96" s="2">
        <f>CJ23/AR23</f>
        <v>0.20184959179536566</v>
      </c>
      <c r="V96" s="2"/>
      <c r="W96" s="2" t="s">
        <v>60</v>
      </c>
      <c r="X96" s="2" t="s">
        <v>61</v>
      </c>
      <c r="Y96" s="2" t="s">
        <v>61</v>
      </c>
      <c r="Z96" s="2" t="s">
        <v>61</v>
      </c>
      <c r="AA96" s="2" t="s">
        <v>61</v>
      </c>
    </row>
    <row r="97" spans="1:27" x14ac:dyDescent="0.3">
      <c r="A97" t="s">
        <v>43</v>
      </c>
      <c r="B97" s="2">
        <f t="shared" si="79"/>
        <v>0.16642492086059324</v>
      </c>
      <c r="C97" s="2">
        <f t="shared" si="81"/>
        <v>0.15942203242666317</v>
      </c>
      <c r="D97" s="2">
        <f t="shared" si="82"/>
        <v>0.13792470051464484</v>
      </c>
      <c r="E97" s="2">
        <f t="shared" si="83"/>
        <v>1.24505005725424</v>
      </c>
      <c r="F97" s="2">
        <f t="shared" si="84"/>
        <v>0.41813670923566204</v>
      </c>
      <c r="G97" s="2">
        <f t="shared" si="85"/>
        <v>0.47604732559156199</v>
      </c>
      <c r="H97" s="2">
        <f t="shared" si="86"/>
        <v>0.47740400968953767</v>
      </c>
      <c r="I97" s="2">
        <f t="shared" si="87"/>
        <v>0.13656983691945354</v>
      </c>
      <c r="J97" s="2">
        <f t="shared" si="89"/>
        <v>0.26213338182423135</v>
      </c>
      <c r="K97" s="2" t="e">
        <f t="shared" si="91"/>
        <v>#DIV/0!</v>
      </c>
      <c r="L97" s="2">
        <f t="shared" si="91"/>
        <v>0.13478609895350355</v>
      </c>
      <c r="M97" s="2" t="e">
        <f t="shared" si="91"/>
        <v>#DIV/0!</v>
      </c>
      <c r="N97" s="2" t="e">
        <f t="shared" si="91"/>
        <v>#DIV/0!</v>
      </c>
      <c r="O97" s="2" t="e">
        <f t="shared" si="91"/>
        <v>#DIV/0!</v>
      </c>
      <c r="P97" s="2" t="e">
        <f t="shared" si="91"/>
        <v>#DIV/0!</v>
      </c>
      <c r="Q97" s="2">
        <f>CF24/AN24</f>
        <v>0.69482463789903115</v>
      </c>
      <c r="R97" s="2">
        <f t="shared" si="75"/>
        <v>2.1418777161782105</v>
      </c>
      <c r="S97" s="2">
        <f t="shared" si="78"/>
        <v>1.3037834872907237</v>
      </c>
      <c r="T97" s="2">
        <f t="shared" si="90"/>
        <v>1.3169352231324742</v>
      </c>
      <c r="U97" s="2"/>
      <c r="V97" s="2"/>
      <c r="W97" s="2" t="s">
        <v>2</v>
      </c>
      <c r="X97" s="2">
        <f>(STDEVA(B95:B99))/(SQRT(COUNT(B95:B99)))</f>
        <v>3.8521816064036263E-2</v>
      </c>
      <c r="Y97" s="2">
        <f>(STDEVA(B83:B89))/(SQRT(COUNT(B83:B89)))</f>
        <v>9.7139905853330672E-3</v>
      </c>
      <c r="Z97" s="2">
        <f>(STDEVA(B90:B94))/(SQRT(COUNT(B90:B94)))</f>
        <v>1.9083160602854258E-2</v>
      </c>
      <c r="AA97" s="2">
        <f>(STDEVA(B76:B82))/(SQRT(COUNT(B76:B82)))</f>
        <v>3.116706133891502E-2</v>
      </c>
    </row>
    <row r="98" spans="1:27" x14ac:dyDescent="0.3">
      <c r="A98" t="s">
        <v>44</v>
      </c>
      <c r="B98" s="2">
        <f t="shared" si="79"/>
        <v>0.19662929138286919</v>
      </c>
      <c r="C98" s="2">
        <f t="shared" si="81"/>
        <v>0.12376053128217812</v>
      </c>
      <c r="D98" s="2">
        <f t="shared" si="82"/>
        <v>0.12945823692780259</v>
      </c>
      <c r="E98" s="2">
        <f t="shared" si="83"/>
        <v>0.77356597325861498</v>
      </c>
      <c r="F98" s="2">
        <f t="shared" si="84"/>
        <v>0.42972173969289629</v>
      </c>
      <c r="G98" s="2">
        <f t="shared" si="85"/>
        <v>0.40111109492395752</v>
      </c>
      <c r="H98" s="2">
        <f t="shared" si="86"/>
        <v>0.38674926649485003</v>
      </c>
      <c r="I98" s="2">
        <f t="shared" si="87"/>
        <v>9.8987593988965242E-2</v>
      </c>
      <c r="J98" s="2">
        <f t="shared" si="89"/>
        <v>0.32239533619238514</v>
      </c>
      <c r="K98" s="2" t="e">
        <f t="shared" si="91"/>
        <v>#DIV/0!</v>
      </c>
      <c r="L98" s="2">
        <f t="shared" si="91"/>
        <v>0.15343816860164899</v>
      </c>
      <c r="M98" s="2" t="e">
        <f t="shared" si="91"/>
        <v>#DIV/0!</v>
      </c>
      <c r="N98" s="2" t="e">
        <f t="shared" si="91"/>
        <v>#DIV/0!</v>
      </c>
      <c r="O98" s="2" t="e">
        <f t="shared" si="91"/>
        <v>#DIV/0!</v>
      </c>
      <c r="P98" s="2" t="e">
        <f t="shared" si="91"/>
        <v>#DIV/0!</v>
      </c>
      <c r="Q98" s="2"/>
      <c r="R98" s="2"/>
      <c r="S98" s="2">
        <f t="shared" si="78"/>
        <v>1.621979235660423</v>
      </c>
      <c r="T98" s="2">
        <f t="shared" si="90"/>
        <v>0.21824311412271397</v>
      </c>
      <c r="U98" s="2"/>
      <c r="V98" s="2"/>
      <c r="W98" s="2" t="s">
        <v>3</v>
      </c>
      <c r="X98" s="2">
        <f>(STDEVA(C95:C99))/(SQRT(COUNT(C95:C99)))</f>
        <v>2.9273825842684398E-2</v>
      </c>
      <c r="Y98" s="2">
        <f>(STDEVA(C83:C89))/(SQRT(COUNT(C83:C89)))</f>
        <v>8.1070324314364457E-3</v>
      </c>
      <c r="Z98" s="2">
        <f>(STDEVA(C90:C94))/(SQRT(COUNT(C90:C94)))</f>
        <v>2.0602899988480288E-2</v>
      </c>
      <c r="AA98" s="2">
        <f>(STDEVA(C76:C82))/(SQRT(COUNT(C76:C82)))</f>
        <v>1.4841523938712032E-2</v>
      </c>
    </row>
    <row r="99" spans="1:27" x14ac:dyDescent="0.3">
      <c r="A99" t="s">
        <v>45</v>
      </c>
      <c r="B99" s="2">
        <f t="shared" si="79"/>
        <v>0.1616542664116899</v>
      </c>
      <c r="C99" s="2">
        <f t="shared" si="81"/>
        <v>0.10973875486887752</v>
      </c>
      <c r="D99" s="2">
        <f t="shared" si="82"/>
        <v>0.11827723595147675</v>
      </c>
      <c r="E99" s="2">
        <f t="shared" si="83"/>
        <v>0.79995985967356709</v>
      </c>
      <c r="F99" s="2">
        <f t="shared" si="84"/>
        <v>0.35524290775812134</v>
      </c>
      <c r="G99" s="2">
        <f t="shared" si="85"/>
        <v>0.35221719087165981</v>
      </c>
      <c r="H99" s="2">
        <f t="shared" si="86"/>
        <v>0.32652742081939001</v>
      </c>
      <c r="I99" s="2">
        <f t="shared" si="87"/>
        <v>8.8748138903501403E-2</v>
      </c>
      <c r="J99" s="2">
        <f t="shared" si="89"/>
        <v>0.1445925321404159</v>
      </c>
      <c r="K99" s="2" t="e">
        <f t="shared" si="91"/>
        <v>#DIV/0!</v>
      </c>
      <c r="L99" s="2">
        <f t="shared" si="91"/>
        <v>0.13475205791619202</v>
      </c>
      <c r="M99" s="2" t="e">
        <f t="shared" si="91"/>
        <v>#DIV/0!</v>
      </c>
      <c r="N99" s="2" t="e">
        <f t="shared" si="91"/>
        <v>#DIV/0!</v>
      </c>
      <c r="O99" s="2" t="e">
        <f t="shared" si="91"/>
        <v>#DIV/0!</v>
      </c>
      <c r="P99" s="2" t="e">
        <f t="shared" si="91"/>
        <v>#DIV/0!</v>
      </c>
      <c r="Q99" s="2">
        <f>CF26/AN26</f>
        <v>1.060793732091968</v>
      </c>
      <c r="R99" s="2">
        <f>CG26/AO26</f>
        <v>4.1111347956973532</v>
      </c>
      <c r="S99" s="2">
        <f t="shared" si="78"/>
        <v>0.51641576047221727</v>
      </c>
      <c r="T99" s="2">
        <f t="shared" si="90"/>
        <v>0.8779403839804506</v>
      </c>
      <c r="U99" s="2">
        <f>CJ26/AR26</f>
        <v>0.23274353224044605</v>
      </c>
      <c r="V99" s="2"/>
      <c r="W99" s="2" t="s">
        <v>4</v>
      </c>
      <c r="X99" s="2">
        <f>(STDEVA(D95:D99))/(SQRT(COUNT(D95:D99)))</f>
        <v>8.7095816934080836E-3</v>
      </c>
      <c r="Y99" s="2">
        <f>(STDEVA(D83:D89))/(SQRT(COUNT(D83:D89)))</f>
        <v>7.6473754038705478E-3</v>
      </c>
      <c r="Z99" s="2">
        <f>(STDEVA(D90:D94))/(SQRT(COUNT(D90:D94)))</f>
        <v>7.9505158100845151E-3</v>
      </c>
      <c r="AA99" s="2">
        <f>(STDEVA(D76:D82))/(SQRT(COUNT(D76:D82)))</f>
        <v>9.6443716024430907E-3</v>
      </c>
    </row>
    <row r="100" spans="1:27" x14ac:dyDescent="0.3">
      <c r="B100" s="2"/>
      <c r="C100" s="2"/>
      <c r="D100" s="2"/>
      <c r="E100" s="2"/>
      <c r="F100" s="2"/>
      <c r="G100" s="2"/>
      <c r="H100" s="2"/>
      <c r="I100" s="2"/>
      <c r="J100" s="2"/>
      <c r="K100" s="2"/>
      <c r="L100" s="2"/>
      <c r="M100" s="2"/>
      <c r="N100" s="2"/>
      <c r="O100" s="2"/>
      <c r="P100" s="2"/>
      <c r="Q100" s="2"/>
      <c r="R100" s="2"/>
      <c r="S100" s="2"/>
      <c r="T100" s="2"/>
      <c r="U100" s="2"/>
      <c r="V100" s="2"/>
      <c r="W100" s="2" t="s">
        <v>5</v>
      </c>
      <c r="X100" s="2">
        <f>(STDEVA(E95:E99))/(SQRT(COUNT(E95:E99)))</f>
        <v>9.286460602355967E-2</v>
      </c>
      <c r="Y100" s="2">
        <f>(STDEVA(E83:E89))/(SQRT(COUNT(E83:E89)))</f>
        <v>7.0485027517537949E-2</v>
      </c>
      <c r="Z100" s="2">
        <f>(STDEVA(E90:E94))/(SQRT(COUNT(E90:E94)))</f>
        <v>7.8359792389234809E-2</v>
      </c>
      <c r="AA100" s="2">
        <f>(STDEVA(E76:E82))/(SQRT(COUNT(E76:E82)))</f>
        <v>8.312159553579529E-2</v>
      </c>
    </row>
    <row r="101" spans="1:27" x14ac:dyDescent="0.3">
      <c r="B101" s="2"/>
      <c r="C101" s="2"/>
      <c r="D101" s="2"/>
      <c r="E101" s="2"/>
      <c r="F101" s="2"/>
      <c r="G101" s="2"/>
      <c r="H101" s="2"/>
      <c r="I101" s="2"/>
      <c r="J101" s="2"/>
      <c r="K101" s="2"/>
      <c r="L101" s="2"/>
      <c r="M101" s="2"/>
      <c r="N101" s="2"/>
      <c r="O101" s="2"/>
      <c r="P101" s="2"/>
      <c r="Q101" s="2"/>
      <c r="R101" s="2"/>
      <c r="S101" s="2"/>
      <c r="T101" s="2"/>
      <c r="U101" s="2"/>
      <c r="V101" s="2"/>
      <c r="W101" s="2" t="s">
        <v>6</v>
      </c>
      <c r="X101" s="2">
        <f>(STDEVA(F95:F99))/(SQRT(COUNT(F95:F99)))</f>
        <v>2.1888862161914161E-2</v>
      </c>
      <c r="Y101" s="2">
        <f>(STDEVA(F83:F89))/(SQRT(COUNT(F83:F89)))</f>
        <v>2.0283777920953358E-2</v>
      </c>
      <c r="Z101" s="2">
        <f>(STDEVA(F90:F94))/(SQRT(COUNT(F90:F94)))</f>
        <v>5.240579639545441E-2</v>
      </c>
      <c r="AA101" s="2">
        <f>(STDEVA(F76:F82))/(SQRT(COUNT(F76:F82)))</f>
        <v>3.7690821030000883E-2</v>
      </c>
    </row>
    <row r="102" spans="1:27" x14ac:dyDescent="0.3">
      <c r="B102" s="2"/>
      <c r="C102" s="2"/>
      <c r="D102" s="2"/>
      <c r="E102" s="2"/>
      <c r="F102" s="2"/>
      <c r="G102" s="2"/>
      <c r="H102" s="2"/>
      <c r="I102" s="2"/>
      <c r="J102" s="2"/>
      <c r="K102" s="2"/>
      <c r="L102" s="2"/>
      <c r="M102" s="2"/>
      <c r="N102" s="2"/>
      <c r="O102" s="2"/>
      <c r="P102" s="2"/>
      <c r="Q102" s="2"/>
      <c r="R102" s="2"/>
      <c r="S102" s="2"/>
      <c r="T102" s="2"/>
      <c r="U102" s="2"/>
      <c r="V102" s="2"/>
      <c r="W102" s="2" t="s">
        <v>7</v>
      </c>
      <c r="X102" s="2">
        <f>(STDEVA(G95:G99))/(SQRT(COUNT(G95:G99)))</f>
        <v>2.196869031569703E-2</v>
      </c>
      <c r="Y102" s="2">
        <f>(STDEVA(G83:G89))/(SQRT(COUNT(G83:G89)))</f>
        <v>2.6653954679812082E-2</v>
      </c>
      <c r="Z102" s="2">
        <f>(STDEVA(G90:G94))/(SQRT(COUNT(G90:G94)))</f>
        <v>3.3344221532543551E-2</v>
      </c>
      <c r="AA102" s="2">
        <f>(STDEVA(G76:G82))/(SQRT(COUNT(G76:G82)))</f>
        <v>1.9319327082481796E-2</v>
      </c>
    </row>
    <row r="103" spans="1:27" x14ac:dyDescent="0.3">
      <c r="B103" s="2"/>
      <c r="C103" s="2"/>
      <c r="D103" s="2"/>
      <c r="E103" s="2"/>
      <c r="F103" s="2"/>
      <c r="G103" s="2"/>
      <c r="H103" s="2"/>
      <c r="I103" s="2"/>
      <c r="J103" s="2"/>
      <c r="K103" s="2"/>
      <c r="L103" s="2"/>
      <c r="M103" s="2"/>
      <c r="N103" s="2"/>
      <c r="O103" s="2"/>
      <c r="P103" s="2"/>
      <c r="Q103" s="2"/>
      <c r="R103" s="2"/>
      <c r="S103" s="2"/>
      <c r="T103" s="2"/>
      <c r="U103" s="2"/>
      <c r="V103" s="2"/>
      <c r="W103" s="2" t="s">
        <v>8</v>
      </c>
      <c r="X103" s="2">
        <f>(STDEVA(H95:H99))/(SQRT(COUNT(H95:H99)))</f>
        <v>4.0154686407391942E-2</v>
      </c>
      <c r="Y103" s="2">
        <f>(STDEVA(H83:H89))/(SQRT(COUNT(H83:H89)))</f>
        <v>1.9472116040914651E-2</v>
      </c>
      <c r="Z103" s="2">
        <f>(STDEVA(H90:H94))/(SQRT(COUNT(H90:H94)))</f>
        <v>4.3921923154010896E-2</v>
      </c>
      <c r="AA103" s="2">
        <f>(STDEVA(H76:H82))/(SQRT(COUNT(H76:H82)))</f>
        <v>3.9512046065938396E-2</v>
      </c>
    </row>
    <row r="104" spans="1:27" x14ac:dyDescent="0.3">
      <c r="B104" s="2"/>
      <c r="C104" s="2"/>
      <c r="D104" s="2"/>
      <c r="E104" s="2"/>
      <c r="F104" s="2"/>
      <c r="G104" s="2"/>
      <c r="H104" s="2"/>
      <c r="I104" s="2"/>
      <c r="J104" s="2"/>
      <c r="K104" s="2"/>
      <c r="L104" s="2"/>
      <c r="M104" s="2"/>
      <c r="N104" s="2"/>
      <c r="O104" s="2"/>
      <c r="P104" s="2"/>
      <c r="Q104" s="2"/>
      <c r="R104" s="2"/>
      <c r="S104" s="2"/>
      <c r="T104" s="2"/>
      <c r="U104" s="2"/>
      <c r="V104" s="2"/>
      <c r="W104" s="2" t="s">
        <v>9</v>
      </c>
      <c r="X104" s="2">
        <f>(STDEVA(I95:I99))/(SQRT(COUNT(I95:I99)))</f>
        <v>1.3147590741154959E-2</v>
      </c>
      <c r="Y104" s="2">
        <f>(STDEVA(I83:I89))/(SQRT(COUNT(I83:I89)))</f>
        <v>7.6383167088006328E-3</v>
      </c>
      <c r="Z104" s="2">
        <f>(STDEVA(I90:I94))/(SQRT(COUNT(I90:I94)))</f>
        <v>4.2192240990442526E-3</v>
      </c>
      <c r="AA104" s="2">
        <f>(STDEVA(I76:I82))/(SQRT(COUNT(I76:I82)))</f>
        <v>4.3228039553771663E-3</v>
      </c>
    </row>
    <row r="105" spans="1:27" x14ac:dyDescent="0.3">
      <c r="B105" s="2"/>
      <c r="C105" s="2"/>
      <c r="D105" s="2"/>
      <c r="E105" s="2"/>
      <c r="F105" s="2"/>
      <c r="G105" s="2"/>
      <c r="H105" s="2"/>
      <c r="I105" s="2"/>
      <c r="J105" s="2"/>
      <c r="K105" s="2"/>
      <c r="L105" s="2"/>
      <c r="M105" s="2"/>
      <c r="N105" s="2"/>
      <c r="O105" s="2"/>
      <c r="P105" s="2"/>
      <c r="Q105" s="2"/>
      <c r="R105" s="2"/>
      <c r="S105" s="2"/>
      <c r="T105" s="2"/>
      <c r="U105" s="2"/>
      <c r="V105" s="2"/>
      <c r="W105" s="2" t="s">
        <v>10</v>
      </c>
      <c r="X105" s="2">
        <f>(STDEVA(J95:J99))/(SQRT(COUNT(J95:J99)))</f>
        <v>4.0233495308769608E-2</v>
      </c>
      <c r="Y105" s="2">
        <f>(STDEVA(J83:J89))/(SQRT(COUNT(J83:J89)))</f>
        <v>4.5280158686985816E-2</v>
      </c>
      <c r="Z105" s="2">
        <f>(STDEVA(J90:J94))/(SQRT(COUNT(J90:J94)))</f>
        <v>3.2912135002457307E-2</v>
      </c>
      <c r="AA105" s="2">
        <f>(STDEVA(J76:J82))/(SQRT(COUNT(J76:J82)))</f>
        <v>2.125447940509306E-2</v>
      </c>
    </row>
    <row r="106" spans="1:27" x14ac:dyDescent="0.3">
      <c r="B106" s="2"/>
      <c r="C106" s="2"/>
      <c r="D106" s="2"/>
      <c r="E106" s="2"/>
      <c r="F106" s="2"/>
      <c r="G106" s="2"/>
      <c r="H106" s="2"/>
      <c r="I106" s="2"/>
      <c r="J106" s="2"/>
      <c r="K106" s="2"/>
      <c r="L106" s="2"/>
      <c r="M106" s="2"/>
      <c r="N106" s="2"/>
      <c r="O106" s="2"/>
      <c r="P106" s="2"/>
      <c r="Q106" s="2"/>
      <c r="R106" s="2"/>
      <c r="S106" s="2"/>
      <c r="T106" s="2"/>
      <c r="U106" s="2"/>
      <c r="V106" s="2"/>
      <c r="W106" s="2" t="s">
        <v>11</v>
      </c>
      <c r="X106" s="2" t="e">
        <f>(STDEVA(K95:K99))/(SQRT(COUNT(K95:K99)))</f>
        <v>#DIV/0!</v>
      </c>
      <c r="Y106" s="2" t="e">
        <f>(STDEVA(K83:K89))/(SQRT(COUNT(K83:K89)))</f>
        <v>#DIV/0!</v>
      </c>
      <c r="Z106" s="2" t="e">
        <f>(STDEVA(K90:K94))/(SQRT(COUNT(K90:K94)))</f>
        <v>#DIV/0!</v>
      </c>
      <c r="AA106" s="2" t="e">
        <f>(STDEVA(K76:K82))/(SQRT(COUNT(K76:K82)))</f>
        <v>#DIV/0!</v>
      </c>
    </row>
    <row r="107" spans="1:27" x14ac:dyDescent="0.3">
      <c r="B107" s="2"/>
      <c r="C107" s="2"/>
      <c r="D107" s="2"/>
      <c r="E107" s="2"/>
      <c r="F107" s="2"/>
      <c r="G107" s="2"/>
      <c r="H107" s="2"/>
      <c r="I107" s="2"/>
      <c r="J107" s="2"/>
      <c r="K107" s="2"/>
      <c r="L107" s="2"/>
      <c r="M107" s="2"/>
      <c r="N107" s="2"/>
      <c r="O107" s="2"/>
      <c r="P107" s="2"/>
      <c r="Q107" s="2"/>
      <c r="R107" s="2"/>
      <c r="S107" s="2"/>
      <c r="T107" s="2"/>
      <c r="U107" s="2"/>
      <c r="V107" s="2"/>
      <c r="W107" s="2" t="s">
        <v>12</v>
      </c>
      <c r="X107" s="2">
        <f>(STDEVA(L95:L99))/(SQRT(COUNT(L95:L99)))</f>
        <v>7.5840784482877196E-3</v>
      </c>
      <c r="Y107" s="2">
        <f>(STDEVA(L83:L89))/(SQRT(COUNT(L83:L89)))</f>
        <v>1.4433296645501486E-2</v>
      </c>
      <c r="Z107" s="2">
        <f>(STDEVA(L90:L94))/(SQRT(COUNT(L90:L94)))</f>
        <v>1.796414345828273E-2</v>
      </c>
      <c r="AA107" s="2">
        <f>(STDEVA(L76:L82))/(SQRT(COUNT(L76:L82)))</f>
        <v>2.2014013016837843E-2</v>
      </c>
    </row>
    <row r="108" spans="1:27" x14ac:dyDescent="0.3">
      <c r="B108" s="2"/>
      <c r="C108" s="2"/>
      <c r="D108" s="2"/>
      <c r="E108" s="2"/>
      <c r="F108" s="2"/>
      <c r="G108" s="2"/>
      <c r="H108" s="2"/>
      <c r="I108" s="2"/>
      <c r="J108" s="2"/>
      <c r="K108" s="2"/>
      <c r="L108" s="2"/>
      <c r="M108" s="2"/>
      <c r="N108" s="2"/>
      <c r="O108" s="2"/>
      <c r="P108" s="2"/>
      <c r="Q108" s="2"/>
      <c r="R108" s="2"/>
      <c r="S108" s="2"/>
      <c r="T108" s="2"/>
      <c r="U108" s="2"/>
      <c r="V108" s="2"/>
      <c r="W108" s="2" t="s">
        <v>13</v>
      </c>
      <c r="X108" s="2" t="e">
        <f>(STDEVA(M95:M99))/(SQRT(COUNT(M95:M99)))</f>
        <v>#DIV/0!</v>
      </c>
      <c r="Y108" s="2" t="e">
        <f>(STDEVA(M83:M89))/(SQRT(COUNT(M83:M89)))</f>
        <v>#DIV/0!</v>
      </c>
      <c r="Z108" s="2" t="e">
        <f>(STDEVA(M90:M94))/(SQRT(COUNT(M90:M94)))</f>
        <v>#DIV/0!</v>
      </c>
      <c r="AA108" s="2" t="e">
        <f>(STDEVA(M76:M82))/(SQRT(COUNT(M76:M82)))</f>
        <v>#DIV/0!</v>
      </c>
    </row>
    <row r="109" spans="1:27" x14ac:dyDescent="0.3">
      <c r="B109" s="2"/>
      <c r="C109" s="2"/>
      <c r="D109" s="2"/>
      <c r="E109" s="2"/>
      <c r="F109" s="2"/>
      <c r="G109" s="2"/>
      <c r="H109" s="2"/>
      <c r="I109" s="2"/>
      <c r="J109" s="2"/>
      <c r="K109" s="2"/>
      <c r="L109" s="2"/>
      <c r="M109" s="2"/>
      <c r="N109" s="2"/>
      <c r="O109" s="2"/>
      <c r="P109" s="2"/>
      <c r="Q109" s="2"/>
      <c r="R109" s="2"/>
      <c r="S109" s="2"/>
      <c r="T109" s="2"/>
      <c r="U109" s="2"/>
      <c r="V109" s="2"/>
      <c r="W109" s="2" t="s">
        <v>14</v>
      </c>
      <c r="X109" s="2" t="e">
        <f>(STDEVA(N95:N99))/(SQRT(COUNT(N95:N99)))</f>
        <v>#DIV/0!</v>
      </c>
      <c r="Y109" s="2" t="e">
        <f>(STDEVA(N83:N89))/(SQRT(COUNT(N83:N89)))</f>
        <v>#DIV/0!</v>
      </c>
      <c r="Z109" s="2" t="e">
        <f>(STDEVA(N90:N94))/(SQRT(COUNT(N90:N94)))</f>
        <v>#DIV/0!</v>
      </c>
      <c r="AA109" s="2" t="e">
        <f>(STDEVA(N76:N82))/(SQRT(COUNT(N76:N82)))</f>
        <v>#DIV/0!</v>
      </c>
    </row>
    <row r="110" spans="1:27" x14ac:dyDescent="0.3">
      <c r="B110" s="2"/>
      <c r="C110" s="2"/>
      <c r="D110" s="2"/>
      <c r="E110" s="2"/>
      <c r="F110" s="2"/>
      <c r="G110" s="2"/>
      <c r="H110" s="2"/>
      <c r="I110" s="2"/>
      <c r="J110" s="2"/>
      <c r="K110" s="2"/>
      <c r="L110" s="2"/>
      <c r="M110" s="2"/>
      <c r="N110" s="2"/>
      <c r="O110" s="2"/>
      <c r="P110" s="2"/>
      <c r="Q110" s="2"/>
      <c r="R110" s="2"/>
      <c r="S110" s="2"/>
      <c r="T110" s="2"/>
      <c r="U110" s="2"/>
      <c r="V110" s="2"/>
      <c r="W110" s="2" t="s">
        <v>15</v>
      </c>
      <c r="X110" s="2" t="e">
        <f>(STDEVA(O95:O99))/(SQRT(COUNT(O95:O99)))</f>
        <v>#DIV/0!</v>
      </c>
      <c r="Y110" s="2" t="e">
        <f>(STDEVA(O83:O89))/(SQRT(COUNT(O83:O89)))</f>
        <v>#DIV/0!</v>
      </c>
      <c r="Z110" s="2" t="e">
        <f>(STDEVA(O90:O94))/(SQRT(COUNT(O90:O94)))</f>
        <v>#DIV/0!</v>
      </c>
      <c r="AA110" s="2" t="e">
        <f>(STDEVA(O76:O82))/(SQRT(COUNT(O76:O82)))</f>
        <v>#DIV/0!</v>
      </c>
    </row>
    <row r="111" spans="1:27" x14ac:dyDescent="0.3">
      <c r="B111" s="2"/>
      <c r="C111" s="2"/>
      <c r="D111" s="2"/>
      <c r="E111" s="2"/>
      <c r="F111" s="2"/>
      <c r="G111" s="2"/>
      <c r="H111" s="2"/>
      <c r="I111" s="2"/>
      <c r="J111" s="2"/>
      <c r="K111" s="2"/>
      <c r="L111" s="2"/>
      <c r="M111" s="2"/>
      <c r="N111" s="2"/>
      <c r="O111" s="2"/>
      <c r="P111" s="2"/>
      <c r="Q111" s="2"/>
      <c r="R111" s="2"/>
      <c r="S111" s="2"/>
      <c r="T111" s="2"/>
      <c r="U111" s="2"/>
      <c r="V111" s="2"/>
      <c r="W111" s="2" t="s">
        <v>16</v>
      </c>
      <c r="X111" s="2" t="e">
        <f>(STDEVA(P95:P99))/(SQRT(COUNT(P95:P99)))</f>
        <v>#DIV/0!</v>
      </c>
      <c r="Y111" s="2" t="e">
        <f>(STDEVA(P83:P89))/(SQRT(COUNT(P83:P89)))</f>
        <v>#DIV/0!</v>
      </c>
      <c r="Z111" s="2" t="e">
        <f>(STDEVA(P90:P94))/(SQRT(COUNT(P90:P94)))</f>
        <v>#DIV/0!</v>
      </c>
      <c r="AA111" s="2" t="e">
        <f>(STDEVA(P76:P82))/(SQRT(COUNT(P76:P82)))</f>
        <v>#DIV/0!</v>
      </c>
    </row>
    <row r="112" spans="1:27" x14ac:dyDescent="0.3">
      <c r="B112" s="2"/>
      <c r="C112" s="2"/>
      <c r="D112" s="2"/>
      <c r="E112" s="2"/>
      <c r="F112" s="2"/>
      <c r="G112" s="2"/>
      <c r="H112" s="2"/>
      <c r="I112" s="2"/>
      <c r="J112" s="2"/>
      <c r="K112" s="2"/>
      <c r="L112" s="2"/>
      <c r="M112" s="2"/>
      <c r="N112" s="2"/>
      <c r="O112" s="2"/>
      <c r="P112" s="2"/>
      <c r="Q112" s="2"/>
      <c r="R112" s="2"/>
      <c r="S112" s="2"/>
      <c r="T112" s="2"/>
      <c r="U112" s="2"/>
      <c r="V112" s="2"/>
      <c r="W112" s="2" t="s">
        <v>17</v>
      </c>
      <c r="X112" s="2">
        <f>(STDEVA(Q95:Q99))/(SQRT(COUNT(Q95:Q99)))</f>
        <v>0.16065683259130242</v>
      </c>
      <c r="Y112" s="2">
        <f>(STDEVA(Q83:Q89))/(SQRT(COUNT(Q83:Q89)))</f>
        <v>0.41029606055996848</v>
      </c>
      <c r="Z112" s="2">
        <f>(STDEVA(Q90:Q94))/(SQRT(COUNT(Q90:Q94)))</f>
        <v>0.24269904619859875</v>
      </c>
      <c r="AA112" s="2">
        <f>(STDEVA(Q76:Q82))/(SQRT(COUNT(Q76:Q82)))</f>
        <v>0.40442735302573923</v>
      </c>
    </row>
    <row r="113" spans="1:27" x14ac:dyDescent="0.3">
      <c r="B113" s="2"/>
      <c r="C113" s="2"/>
      <c r="D113" s="2"/>
      <c r="E113" s="2"/>
      <c r="F113" s="2"/>
      <c r="G113" s="2"/>
      <c r="H113" s="2"/>
      <c r="I113" s="2"/>
      <c r="J113" s="2"/>
      <c r="K113" s="2"/>
      <c r="L113" s="2"/>
      <c r="M113" s="2"/>
      <c r="N113" s="2"/>
      <c r="O113" s="2"/>
      <c r="P113" s="2"/>
      <c r="Q113" s="2"/>
      <c r="R113" s="2"/>
      <c r="S113" s="2"/>
      <c r="T113" s="2"/>
      <c r="U113" s="2"/>
      <c r="V113" s="2"/>
      <c r="W113" s="2" t="s">
        <v>18</v>
      </c>
      <c r="X113" s="2">
        <f>(STDEVA(R95:R99))/(SQRT(COUNT(R95:R99)))</f>
        <v>0.50107604929709526</v>
      </c>
      <c r="Y113" s="2">
        <f>(STDEVA(R83:R89))/(SQRT(COUNT(R83:R89)))</f>
        <v>3.2524134053195906</v>
      </c>
      <c r="Z113" s="2">
        <f>(STDEVA(R90:R94))/(SQRT(COUNT(R90:R94)))</f>
        <v>1.6893213680453945</v>
      </c>
      <c r="AA113" s="2">
        <f>(STDEVA(R76:R82))/(SQRT(COUNT(R76:R82)))</f>
        <v>1.3999234490161594</v>
      </c>
    </row>
    <row r="114" spans="1:27" x14ac:dyDescent="0.3">
      <c r="B114" s="2"/>
      <c r="C114" s="2"/>
      <c r="D114" s="2"/>
      <c r="E114" s="2"/>
      <c r="F114" s="2"/>
      <c r="G114" s="2"/>
      <c r="H114" s="2"/>
      <c r="I114" s="2"/>
      <c r="J114" s="2"/>
      <c r="K114" s="2"/>
      <c r="L114" s="2"/>
      <c r="M114" s="2"/>
      <c r="N114" s="2"/>
      <c r="O114" s="2"/>
      <c r="P114" s="2"/>
      <c r="Q114" s="2"/>
      <c r="R114" s="2"/>
      <c r="S114" s="2"/>
      <c r="T114" s="2"/>
      <c r="U114" s="2"/>
      <c r="V114" s="2"/>
      <c r="W114" s="2" t="s">
        <v>19</v>
      </c>
      <c r="X114" s="2">
        <f>(STDEVA(S95:S99))/(SQRT(COUNT(S95:S99)))</f>
        <v>0.20706742908023554</v>
      </c>
      <c r="Y114" s="2">
        <f>(STDEVA(S83:S89))/(SQRT(COUNT(S83:S89)))</f>
        <v>0.10682606503047526</v>
      </c>
      <c r="Z114" s="2">
        <f>(STDEVA(S90:S94))/(SQRT(COUNT(S90:S94)))</f>
        <v>0.15727593594595246</v>
      </c>
      <c r="AA114" s="2">
        <f>(STDEVA(S76:S82))/(SQRT(COUNT(S76:S82)))</f>
        <v>0.13661790477139305</v>
      </c>
    </row>
    <row r="115" spans="1:27" x14ac:dyDescent="0.3">
      <c r="B115" s="2"/>
      <c r="C115" s="2"/>
      <c r="D115" s="2"/>
      <c r="E115" s="2"/>
      <c r="F115" s="2"/>
      <c r="G115" s="2"/>
      <c r="H115" s="2"/>
      <c r="I115" s="2"/>
      <c r="J115" s="2"/>
      <c r="K115" s="2"/>
      <c r="L115" s="2"/>
      <c r="M115" s="2"/>
      <c r="N115" s="2"/>
      <c r="O115" s="2"/>
      <c r="P115" s="2"/>
      <c r="Q115" s="2"/>
      <c r="R115" s="2"/>
      <c r="S115" s="2"/>
      <c r="T115" s="2"/>
      <c r="U115" s="2"/>
      <c r="V115" s="2"/>
      <c r="W115" s="2" t="s">
        <v>20</v>
      </c>
      <c r="X115" s="2">
        <f>(STDEVA(T95:T99))/(SQRT(COUNT(T95:T99)))</f>
        <v>0.23254232064310942</v>
      </c>
      <c r="Y115" s="2">
        <f>(STDEVA(T83:T89))/(SQRT(COUNT(T83:T89)))</f>
        <v>0.58466194761783441</v>
      </c>
      <c r="Z115" s="2">
        <f>(STDEVA(T90:T94))/(SQRT(COUNT(T90:T94)))</f>
        <v>0.54381742794645138</v>
      </c>
      <c r="AA115" s="2">
        <f>(STDEVA(T76:T82))/(SQRT(COUNT(T76:T82)))</f>
        <v>0.16614911053352363</v>
      </c>
    </row>
    <row r="116" spans="1:27" x14ac:dyDescent="0.3">
      <c r="B116" s="2"/>
      <c r="C116" s="2"/>
      <c r="D116" s="2"/>
      <c r="E116" s="2"/>
      <c r="F116" s="2"/>
      <c r="G116" s="2"/>
      <c r="H116" s="2"/>
      <c r="I116" s="2"/>
      <c r="J116" s="2"/>
      <c r="K116" s="2"/>
      <c r="L116" s="2"/>
      <c r="M116" s="2"/>
      <c r="N116" s="2"/>
      <c r="O116" s="2"/>
      <c r="P116" s="2"/>
      <c r="Q116" s="2"/>
      <c r="R116" s="2"/>
      <c r="S116" s="2"/>
      <c r="T116" s="2"/>
      <c r="U116" s="2"/>
      <c r="V116" s="2"/>
      <c r="W116" s="2" t="s">
        <v>21</v>
      </c>
      <c r="X116" s="2">
        <f>(STDEVA(U95:U99))/(SQRT(COUNT(U95:U99)))</f>
        <v>0.49718619997951752</v>
      </c>
      <c r="Y116" s="2">
        <f>(STDEVA(U83:U89))/(SQRT(COUNT(U83:U89)))</f>
        <v>0.51868560781051543</v>
      </c>
      <c r="Z116" s="2">
        <f>(STDEVA(U90:U94))/(SQRT(COUNT(U90:U94)))</f>
        <v>0.85386444208857237</v>
      </c>
      <c r="AA116" s="2">
        <f>(STDEVA(U76:U82))/(SQRT(COUNT(U76:U82)))</f>
        <v>0.4282116867838614</v>
      </c>
    </row>
    <row r="117" spans="1:27" x14ac:dyDescent="0.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3">
      <c r="A122" t="s">
        <v>52</v>
      </c>
      <c r="B122" s="2"/>
      <c r="C122" s="2"/>
      <c r="D122" s="2"/>
      <c r="E122" s="2"/>
      <c r="F122" s="2"/>
      <c r="G122" s="2"/>
      <c r="H122" s="2"/>
      <c r="I122" s="2"/>
      <c r="J122" s="2"/>
      <c r="K122" s="2"/>
      <c r="L122" s="2"/>
      <c r="M122" s="2"/>
      <c r="N122" s="2"/>
      <c r="O122" s="2"/>
      <c r="P122" s="2"/>
      <c r="Q122" s="2"/>
      <c r="R122" s="2"/>
      <c r="S122" s="2"/>
      <c r="T122" s="2"/>
      <c r="U122" s="2"/>
      <c r="V122" s="2"/>
      <c r="W122" s="2" t="s">
        <v>46</v>
      </c>
      <c r="X122" s="2"/>
      <c r="Y122" s="2"/>
      <c r="Z122" s="2" t="s">
        <v>62</v>
      </c>
      <c r="AA122" s="2" t="s">
        <v>63</v>
      </c>
    </row>
    <row r="123" spans="1:27" x14ac:dyDescent="0.3">
      <c r="A123" t="s">
        <v>1</v>
      </c>
      <c r="B123" s="2" t="s">
        <v>2</v>
      </c>
      <c r="C123" s="2" t="s">
        <v>3</v>
      </c>
      <c r="D123" s="2" t="s">
        <v>4</v>
      </c>
      <c r="E123" s="2" t="s">
        <v>5</v>
      </c>
      <c r="F123" s="2" t="s">
        <v>6</v>
      </c>
      <c r="G123" s="2" t="s">
        <v>7</v>
      </c>
      <c r="H123" s="2" t="s">
        <v>8</v>
      </c>
      <c r="I123" s="2" t="s">
        <v>9</v>
      </c>
      <c r="J123" s="2" t="s">
        <v>10</v>
      </c>
      <c r="K123" s="2" t="s">
        <v>11</v>
      </c>
      <c r="L123" s="2" t="s">
        <v>12</v>
      </c>
      <c r="M123" s="2" t="s">
        <v>13</v>
      </c>
      <c r="N123" s="2" t="s">
        <v>14</v>
      </c>
      <c r="O123" s="2" t="s">
        <v>15</v>
      </c>
      <c r="P123" s="2" t="s">
        <v>16</v>
      </c>
      <c r="Q123" s="2" t="s">
        <v>17</v>
      </c>
      <c r="R123" s="2" t="s">
        <v>18</v>
      </c>
      <c r="S123" s="2" t="s">
        <v>19</v>
      </c>
      <c r="T123" s="2" t="s">
        <v>20</v>
      </c>
      <c r="U123" s="2" t="s">
        <v>21</v>
      </c>
      <c r="V123" s="2"/>
      <c r="W123" s="3" t="s">
        <v>55</v>
      </c>
      <c r="X123" s="2" t="s">
        <v>56</v>
      </c>
      <c r="Y123" s="2" t="s">
        <v>57</v>
      </c>
      <c r="Z123" s="2" t="s">
        <v>58</v>
      </c>
      <c r="AA123" s="2" t="s">
        <v>59</v>
      </c>
    </row>
    <row r="124" spans="1:27" x14ac:dyDescent="0.3">
      <c r="A124" t="s">
        <v>22</v>
      </c>
      <c r="B124" s="2">
        <f t="shared" ref="B124:Q129" si="92">AU3/Y3</f>
        <v>1.778239265778323</v>
      </c>
      <c r="C124" s="2">
        <f t="shared" si="92"/>
        <v>0.81999323180219097</v>
      </c>
      <c r="D124" s="2">
        <f t="shared" si="92"/>
        <v>1.3521140034619863</v>
      </c>
      <c r="E124" s="2">
        <f t="shared" si="92"/>
        <v>8.4858096453167811</v>
      </c>
      <c r="F124" s="2">
        <f t="shared" si="92"/>
        <v>3.1335143817731446</v>
      </c>
      <c r="G124" s="2">
        <f t="shared" si="92"/>
        <v>3.3703598564957722</v>
      </c>
      <c r="H124" s="2">
        <f t="shared" si="92"/>
        <v>3.4657267435056656</v>
      </c>
      <c r="I124" s="2">
        <f t="shared" si="92"/>
        <v>0.75141939899892107</v>
      </c>
      <c r="J124" s="2">
        <f t="shared" si="92"/>
        <v>1.0821388825898166</v>
      </c>
      <c r="K124" s="2" t="e">
        <f t="shared" si="92"/>
        <v>#DIV/0!</v>
      </c>
      <c r="L124" s="2">
        <f t="shared" si="92"/>
        <v>1.0811578763297307</v>
      </c>
      <c r="M124" s="2" t="e">
        <f t="shared" si="92"/>
        <v>#DIV/0!</v>
      </c>
      <c r="N124" s="2" t="e">
        <f t="shared" si="92"/>
        <v>#DIV/0!</v>
      </c>
      <c r="O124" s="2" t="e">
        <f t="shared" si="92"/>
        <v>#DIV/0!</v>
      </c>
      <c r="P124" s="2" t="e">
        <f t="shared" si="92"/>
        <v>#DIV/0!</v>
      </c>
      <c r="Q124" s="2">
        <f t="shared" si="92"/>
        <v>0.97455215418863528</v>
      </c>
      <c r="R124" s="2"/>
      <c r="S124" s="2">
        <f t="shared" ref="S124:U126" si="93">BL3/AP3</f>
        <v>1.2338745130155555</v>
      </c>
      <c r="T124" s="2">
        <f t="shared" si="93"/>
        <v>0.64181092670341766</v>
      </c>
      <c r="U124" s="2">
        <f t="shared" si="93"/>
        <v>1.5747073406782748</v>
      </c>
      <c r="V124" s="2"/>
      <c r="W124" s="2" t="s">
        <v>2</v>
      </c>
      <c r="X124" s="2">
        <f>AVERAGE(B143:B147)</f>
        <v>1.3589482823975554</v>
      </c>
      <c r="Y124" s="2">
        <f>AVERAGE(B131:B137)</f>
        <v>1.1357371494630379</v>
      </c>
      <c r="Z124" s="2">
        <f>AVERAGE(B138:B142)</f>
        <v>1.1120672621930092</v>
      </c>
      <c r="AA124" s="2">
        <f>AVERAGE(B124:B130)</f>
        <v>1.2945459995731903</v>
      </c>
    </row>
    <row r="125" spans="1:27" x14ac:dyDescent="0.3">
      <c r="A125" t="s">
        <v>23</v>
      </c>
      <c r="B125" s="2">
        <f t="shared" si="92"/>
        <v>0.79039319092296689</v>
      </c>
      <c r="C125" s="2">
        <f t="shared" si="92"/>
        <v>0.84175357338673717</v>
      </c>
      <c r="D125" s="2">
        <f t="shared" si="92"/>
        <v>1.812721780871019</v>
      </c>
      <c r="E125" s="2">
        <f t="shared" si="92"/>
        <v>12.758004584501297</v>
      </c>
      <c r="F125" s="2">
        <f t="shared" si="92"/>
        <v>2.2128572354994023</v>
      </c>
      <c r="G125" s="2">
        <f t="shared" si="92"/>
        <v>3.9856309449149365</v>
      </c>
      <c r="H125" s="2">
        <f t="shared" si="92"/>
        <v>2.7035278026463385</v>
      </c>
      <c r="I125" s="2">
        <f t="shared" si="92"/>
        <v>0.77383221827364546</v>
      </c>
      <c r="J125" s="2">
        <f t="shared" si="92"/>
        <v>1.3990768527443855</v>
      </c>
      <c r="K125" s="2" t="e">
        <f t="shared" si="92"/>
        <v>#DIV/0!</v>
      </c>
      <c r="L125" s="2">
        <f t="shared" si="92"/>
        <v>0.78263502228404513</v>
      </c>
      <c r="M125" s="2" t="e">
        <f t="shared" si="92"/>
        <v>#DIV/0!</v>
      </c>
      <c r="N125" s="2" t="e">
        <f t="shared" si="92"/>
        <v>#DIV/0!</v>
      </c>
      <c r="O125" s="2" t="e">
        <f t="shared" si="92"/>
        <v>#DIV/0!</v>
      </c>
      <c r="P125" s="2" t="e">
        <f t="shared" si="92"/>
        <v>#DIV/0!</v>
      </c>
      <c r="Q125" s="2">
        <f t="shared" si="92"/>
        <v>1.1593750548743065</v>
      </c>
      <c r="R125" s="2">
        <f>BK4/AO4</f>
        <v>0.93472757996896128</v>
      </c>
      <c r="S125" s="2">
        <f t="shared" si="93"/>
        <v>2.6089798571769851</v>
      </c>
      <c r="T125" s="2">
        <f t="shared" si="93"/>
        <v>0.52901364022230213</v>
      </c>
      <c r="U125" s="2">
        <f t="shared" si="93"/>
        <v>4.1529692654798094</v>
      </c>
      <c r="V125" s="2"/>
      <c r="W125" s="2" t="s">
        <v>3</v>
      </c>
      <c r="X125" s="2">
        <f>AVERAGE(C143:C147)</f>
        <v>0.80833473362143682</v>
      </c>
      <c r="Y125" s="2">
        <f>AVERAGE(C131:C137)</f>
        <v>0.94856924796286302</v>
      </c>
      <c r="Z125" s="2">
        <f>AVERAGE(C138:C142)</f>
        <v>0.74189772435432477</v>
      </c>
      <c r="AA125" s="2">
        <f>AVERAGE(C124:C129)</f>
        <v>0.78211340610738633</v>
      </c>
    </row>
    <row r="126" spans="1:27" x14ac:dyDescent="0.3">
      <c r="A126" t="s">
        <v>24</v>
      </c>
      <c r="B126" s="2">
        <f t="shared" si="92"/>
        <v>1.8212586797617818</v>
      </c>
      <c r="C126" s="2">
        <f t="shared" si="92"/>
        <v>0.64888379907129579</v>
      </c>
      <c r="D126" s="2">
        <f t="shared" si="92"/>
        <v>0.92593608424785878</v>
      </c>
      <c r="E126" s="2">
        <f t="shared" si="92"/>
        <v>9.1693914989274354</v>
      </c>
      <c r="F126" s="2">
        <f t="shared" si="92"/>
        <v>2.2223939152995174</v>
      </c>
      <c r="G126" s="2">
        <f t="shared" si="92"/>
        <v>3.464935390639464</v>
      </c>
      <c r="H126" s="2">
        <f t="shared" si="92"/>
        <v>2.9015954369342527</v>
      </c>
      <c r="I126" s="2">
        <f t="shared" si="92"/>
        <v>0.92663211449764615</v>
      </c>
      <c r="J126" s="2">
        <f t="shared" si="92"/>
        <v>1.9066826157430175</v>
      </c>
      <c r="K126" s="2" t="e">
        <f t="shared" si="92"/>
        <v>#DIV/0!</v>
      </c>
      <c r="L126" s="2">
        <f t="shared" si="92"/>
        <v>1.8345304970493401</v>
      </c>
      <c r="M126" s="2" t="e">
        <f t="shared" si="92"/>
        <v>#DIV/0!</v>
      </c>
      <c r="N126" s="2" t="e">
        <f t="shared" si="92"/>
        <v>#DIV/0!</v>
      </c>
      <c r="O126" s="2" t="e">
        <f t="shared" si="92"/>
        <v>#DIV/0!</v>
      </c>
      <c r="P126" s="2" t="e">
        <f t="shared" si="92"/>
        <v>#DIV/0!</v>
      </c>
      <c r="Q126" s="2">
        <f t="shared" si="92"/>
        <v>1.6381963506234762</v>
      </c>
      <c r="R126" s="2"/>
      <c r="S126" s="2">
        <f t="shared" si="93"/>
        <v>1.4443263169636436</v>
      </c>
      <c r="T126" s="2">
        <f t="shared" si="93"/>
        <v>2.3336236073783341</v>
      </c>
      <c r="U126" s="2">
        <f t="shared" si="93"/>
        <v>1.462301663875033</v>
      </c>
      <c r="V126" s="2"/>
      <c r="W126" s="2" t="s">
        <v>4</v>
      </c>
      <c r="X126" s="2">
        <f>AVERAGE(D143:D147)</f>
        <v>1.6242740113557095</v>
      </c>
      <c r="Y126" s="2">
        <f>AVERAGE(D131:D137)</f>
        <v>1.483989968485923</v>
      </c>
      <c r="Z126" s="2">
        <f>AVERAGE(D138:D142)</f>
        <v>1.5134407503153653</v>
      </c>
      <c r="AA126" s="2">
        <f>AVERAGE(D124:D130)</f>
        <v>1.4717885535056052</v>
      </c>
    </row>
    <row r="127" spans="1:27" x14ac:dyDescent="0.3">
      <c r="A127" t="s">
        <v>25</v>
      </c>
      <c r="B127" s="2">
        <f t="shared" si="92"/>
        <v>1.3035274856045032</v>
      </c>
      <c r="C127" s="2">
        <f t="shared" si="92"/>
        <v>0.95864136855472715</v>
      </c>
      <c r="D127" s="2">
        <f t="shared" si="92"/>
        <v>1.8102206912749073</v>
      </c>
      <c r="E127" s="2">
        <f t="shared" si="92"/>
        <v>9.8405968743130625</v>
      </c>
      <c r="F127" s="2">
        <f t="shared" si="92"/>
        <v>2.8048237995668384</v>
      </c>
      <c r="G127" s="2">
        <f t="shared" si="92"/>
        <v>4.9656388757557375</v>
      </c>
      <c r="H127" s="2">
        <f t="shared" si="92"/>
        <v>2.5510982209329112</v>
      </c>
      <c r="I127" s="2">
        <f t="shared" si="92"/>
        <v>1.1276376190903385</v>
      </c>
      <c r="J127" s="2">
        <f t="shared" si="92"/>
        <v>1.895640493656864</v>
      </c>
      <c r="K127" s="2" t="e">
        <f t="shared" si="92"/>
        <v>#DIV/0!</v>
      </c>
      <c r="L127" s="2">
        <f t="shared" si="92"/>
        <v>1.7226354853463037</v>
      </c>
      <c r="M127" s="2" t="e">
        <f t="shared" si="92"/>
        <v>#DIV/0!</v>
      </c>
      <c r="N127" s="2" t="e">
        <f t="shared" si="92"/>
        <v>#DIV/0!</v>
      </c>
      <c r="O127" s="2" t="e">
        <f t="shared" si="92"/>
        <v>#DIV/0!</v>
      </c>
      <c r="P127" s="2" t="e">
        <f t="shared" si="92"/>
        <v>#DIV/0!</v>
      </c>
      <c r="Q127" s="2">
        <f t="shared" si="92"/>
        <v>2.8011822222773972</v>
      </c>
      <c r="R127" s="2">
        <f t="shared" ref="R127:R145" si="94">BK6/AO6</f>
        <v>3.4834005068942804</v>
      </c>
      <c r="S127" s="2"/>
      <c r="T127" s="2">
        <f t="shared" ref="T127:T140" si="95">BM6/AQ6</f>
        <v>0.35229483864232131</v>
      </c>
      <c r="U127" s="2">
        <f t="shared" ref="U127:U140" si="96">BN6/AR6</f>
        <v>1.4819701875675264</v>
      </c>
      <c r="V127" s="2"/>
      <c r="W127" s="2" t="s">
        <v>5</v>
      </c>
      <c r="X127" s="2">
        <f>AVERAGE(E143:E147)</f>
        <v>11.33561717654282</v>
      </c>
      <c r="Y127" s="2">
        <f>AVERAGE(E131:E137)</f>
        <v>11.072072446472045</v>
      </c>
      <c r="Z127" s="2">
        <f>AVERAGE(E138:E142)</f>
        <v>9.9999468269718097</v>
      </c>
      <c r="AA127" s="2">
        <f>AVERAGE(E124:E130)</f>
        <v>9.2802164845178314</v>
      </c>
    </row>
    <row r="128" spans="1:27" x14ac:dyDescent="0.3">
      <c r="A128" t="s">
        <v>26</v>
      </c>
      <c r="B128" s="2">
        <f t="shared" si="92"/>
        <v>1.0715396769621872</v>
      </c>
      <c r="C128" s="2">
        <f t="shared" si="92"/>
        <v>0.69328376061153052</v>
      </c>
      <c r="D128" s="2">
        <f t="shared" si="92"/>
        <v>1.3235298864737426</v>
      </c>
      <c r="E128" s="2">
        <f t="shared" si="92"/>
        <v>6.7458543406389504</v>
      </c>
      <c r="F128" s="2">
        <f t="shared" si="92"/>
        <v>2.7501970076128974</v>
      </c>
      <c r="G128" s="2">
        <f t="shared" si="92"/>
        <v>3.6276907454254119</v>
      </c>
      <c r="H128" s="2">
        <f t="shared" si="92"/>
        <v>1.753742399329286</v>
      </c>
      <c r="I128" s="2">
        <f t="shared" si="92"/>
        <v>0.97432061974839745</v>
      </c>
      <c r="J128" s="2">
        <f t="shared" si="92"/>
        <v>3.2994123260944077</v>
      </c>
      <c r="K128" s="2" t="e">
        <f t="shared" si="92"/>
        <v>#DIV/0!</v>
      </c>
      <c r="L128" s="2">
        <f t="shared" si="92"/>
        <v>0.86079489475168547</v>
      </c>
      <c r="M128" s="2" t="e">
        <f t="shared" si="92"/>
        <v>#DIV/0!</v>
      </c>
      <c r="N128" s="2" t="e">
        <f t="shared" si="92"/>
        <v>#DIV/0!</v>
      </c>
      <c r="O128" s="2" t="e">
        <f t="shared" si="92"/>
        <v>#DIV/0!</v>
      </c>
      <c r="P128" s="2" t="e">
        <f t="shared" si="92"/>
        <v>#DIV/0!</v>
      </c>
      <c r="Q128" s="2">
        <f t="shared" si="92"/>
        <v>2.0485382470866456</v>
      </c>
      <c r="R128" s="2">
        <f t="shared" si="94"/>
        <v>0.28089008165674151</v>
      </c>
      <c r="S128" s="2">
        <f t="shared" ref="S128:S147" si="97">BL7/AP7</f>
        <v>1.179751827474196</v>
      </c>
      <c r="T128" s="2">
        <f t="shared" si="95"/>
        <v>4.5033808415442849</v>
      </c>
      <c r="U128" s="2">
        <f t="shared" si="96"/>
        <v>2.108186436095369</v>
      </c>
      <c r="V128" s="2"/>
      <c r="W128" s="2" t="s">
        <v>6</v>
      </c>
      <c r="X128" s="2">
        <f>AVERAGE(E143:E147)</f>
        <v>11.33561717654282</v>
      </c>
      <c r="Y128" s="2">
        <f>AVERAGE(F131:F137)</f>
        <v>2.9726165519242</v>
      </c>
      <c r="Z128" s="2">
        <f>AVERAGE(F138:F142)</f>
        <v>3.0438253092064977</v>
      </c>
      <c r="AA128" s="2">
        <f>AVERAGE(F124:F130)</f>
        <v>2.7568159340113785</v>
      </c>
    </row>
    <row r="129" spans="1:27" x14ac:dyDescent="0.3">
      <c r="A129" t="s">
        <v>27</v>
      </c>
      <c r="B129" s="2">
        <f t="shared" si="92"/>
        <v>1.179782560872314</v>
      </c>
      <c r="C129" s="2">
        <f t="shared" si="92"/>
        <v>0.73012470321783718</v>
      </c>
      <c r="D129" s="2">
        <f t="shared" si="92"/>
        <v>0.91163139724022613</v>
      </c>
      <c r="E129" s="2">
        <f t="shared" si="92"/>
        <v>6.0875259361153651</v>
      </c>
      <c r="F129" s="2">
        <f t="shared" si="92"/>
        <v>2.2752608518315296</v>
      </c>
      <c r="G129" s="2">
        <f t="shared" si="92"/>
        <v>3.295448429176556</v>
      </c>
      <c r="H129" s="2">
        <f t="shared" si="92"/>
        <v>5.1848098281487616</v>
      </c>
      <c r="I129" s="2">
        <f t="shared" si="92"/>
        <v>0.98970224529228512</v>
      </c>
      <c r="J129" s="2">
        <f t="shared" si="92"/>
        <v>1.1910578784126049</v>
      </c>
      <c r="K129" s="2" t="e">
        <f t="shared" si="92"/>
        <v>#DIV/0!</v>
      </c>
      <c r="L129" s="2">
        <f t="shared" si="92"/>
        <v>1.2159086003165667</v>
      </c>
      <c r="M129" s="2" t="e">
        <f t="shared" si="92"/>
        <v>#DIV/0!</v>
      </c>
      <c r="N129" s="2" t="e">
        <f t="shared" si="92"/>
        <v>#DIV/0!</v>
      </c>
      <c r="O129" s="2" t="e">
        <f t="shared" si="92"/>
        <v>#DIV/0!</v>
      </c>
      <c r="P129" s="2" t="e">
        <f t="shared" si="92"/>
        <v>#DIV/0!</v>
      </c>
      <c r="Q129" s="2">
        <f t="shared" si="92"/>
        <v>2.8411786448405918</v>
      </c>
      <c r="R129" s="2">
        <f t="shared" si="94"/>
        <v>2.9378363730753212</v>
      </c>
      <c r="S129" s="2">
        <f t="shared" si="97"/>
        <v>1.1138320394288597</v>
      </c>
      <c r="T129" s="2">
        <f t="shared" si="95"/>
        <v>4.1918008846326789</v>
      </c>
      <c r="U129" s="2">
        <f t="shared" si="96"/>
        <v>1.5219837834647931</v>
      </c>
      <c r="V129" s="2"/>
      <c r="W129" s="2" t="s">
        <v>7</v>
      </c>
      <c r="X129" s="2">
        <f>AVERAGE(G143:G147)</f>
        <v>3.9884904071725034</v>
      </c>
      <c r="Y129" s="2">
        <f>AVERAGE(G131:G137)</f>
        <v>4.5056732214117536</v>
      </c>
      <c r="Z129" s="2">
        <f>AVERAGE(G138:G142)</f>
        <v>3.8183122877376485</v>
      </c>
      <c r="AA129" s="2">
        <f>AVERAGE(G124:G130)</f>
        <v>3.861036316416397</v>
      </c>
    </row>
    <row r="130" spans="1:27" x14ac:dyDescent="0.3">
      <c r="A130" t="s">
        <v>28</v>
      </c>
      <c r="B130" s="2">
        <f t="shared" ref="B130:B147" si="98">AU9/Y9</f>
        <v>1.1170811371102554</v>
      </c>
      <c r="C130" s="2"/>
      <c r="D130" s="2">
        <f t="shared" ref="D130:Q136" si="99">AW9/AA9</f>
        <v>2.1663660309694945</v>
      </c>
      <c r="E130" s="2">
        <f t="shared" si="99"/>
        <v>11.874332511811929</v>
      </c>
      <c r="F130" s="2">
        <f t="shared" si="99"/>
        <v>3.8986643464963211</v>
      </c>
      <c r="G130" s="2">
        <f t="shared" si="99"/>
        <v>4.3175499725069022</v>
      </c>
      <c r="H130" s="2">
        <f t="shared" si="99"/>
        <v>2.8465024847747693</v>
      </c>
      <c r="I130" s="2">
        <f t="shared" si="99"/>
        <v>0.9855911259036555</v>
      </c>
      <c r="J130" s="2">
        <f t="shared" si="99"/>
        <v>2.2917374426878574</v>
      </c>
      <c r="K130" s="2" t="e">
        <f t="shared" si="99"/>
        <v>#DIV/0!</v>
      </c>
      <c r="L130" s="2">
        <f t="shared" si="99"/>
        <v>1.3428292172185243</v>
      </c>
      <c r="M130" s="2" t="e">
        <f t="shared" si="99"/>
        <v>#DIV/0!</v>
      </c>
      <c r="N130" s="2" t="e">
        <f t="shared" si="99"/>
        <v>#DIV/0!</v>
      </c>
      <c r="O130" s="2" t="e">
        <f t="shared" si="99"/>
        <v>#DIV/0!</v>
      </c>
      <c r="P130" s="2" t="e">
        <f t="shared" si="99"/>
        <v>#DIV/0!</v>
      </c>
      <c r="Q130" s="2">
        <f t="shared" si="99"/>
        <v>1.5726239306550414</v>
      </c>
      <c r="R130" s="2">
        <f t="shared" si="94"/>
        <v>1.2543516092826341</v>
      </c>
      <c r="S130" s="2">
        <f t="shared" si="97"/>
        <v>2.4816545979009881</v>
      </c>
      <c r="T130" s="2">
        <f t="shared" si="95"/>
        <v>1.0309205388993756</v>
      </c>
      <c r="U130" s="2">
        <f t="shared" si="96"/>
        <v>0.80535466742630835</v>
      </c>
      <c r="V130" s="2"/>
      <c r="W130" s="2" t="s">
        <v>8</v>
      </c>
      <c r="X130" s="2">
        <f>AVERAGE(H143:H147)</f>
        <v>3.1718456425595525</v>
      </c>
      <c r="Y130" s="2">
        <f>AVERAGE(H131:H137)</f>
        <v>3.3695152135255797</v>
      </c>
      <c r="Z130" s="2">
        <f>AVERAGE(H138:H142)</f>
        <v>2.685566965394282</v>
      </c>
      <c r="AA130" s="2">
        <f>AVERAGE(H124:H130)</f>
        <v>3.0581432737531409</v>
      </c>
    </row>
    <row r="131" spans="1:27" x14ac:dyDescent="0.3">
      <c r="A131" t="s">
        <v>29</v>
      </c>
      <c r="B131" s="2">
        <f t="shared" si="98"/>
        <v>1.0983010739619385</v>
      </c>
      <c r="C131" s="2">
        <f t="shared" ref="C131:C147" si="100">AV10/Z10</f>
        <v>0.93604749903286621</v>
      </c>
      <c r="D131" s="2">
        <f t="shared" si="99"/>
        <v>1.4712080002497816</v>
      </c>
      <c r="E131" s="2">
        <f t="shared" si="99"/>
        <v>13.037466743562231</v>
      </c>
      <c r="F131" s="2">
        <f t="shared" si="99"/>
        <v>3.0093565082930955</v>
      </c>
      <c r="G131" s="2">
        <f t="shared" si="99"/>
        <v>5.3601526523752261</v>
      </c>
      <c r="H131" s="2">
        <f t="shared" si="99"/>
        <v>4.08566507872942</v>
      </c>
      <c r="I131" s="2">
        <f t="shared" si="99"/>
        <v>1.3236825878061016</v>
      </c>
      <c r="J131" s="2">
        <f t="shared" si="99"/>
        <v>2.7584911926399638</v>
      </c>
      <c r="K131" s="2" t="e">
        <f t="shared" si="99"/>
        <v>#DIV/0!</v>
      </c>
      <c r="L131" s="2">
        <f t="shared" si="99"/>
        <v>1.4983743154811542</v>
      </c>
      <c r="M131" s="2" t="e">
        <f t="shared" si="99"/>
        <v>#DIV/0!</v>
      </c>
      <c r="N131" s="2" t="e">
        <f t="shared" si="99"/>
        <v>#DIV/0!</v>
      </c>
      <c r="O131" s="2" t="e">
        <f t="shared" si="99"/>
        <v>#DIV/0!</v>
      </c>
      <c r="P131" s="2" t="e">
        <f t="shared" si="99"/>
        <v>#DIV/0!</v>
      </c>
      <c r="Q131" s="2">
        <f t="shared" si="99"/>
        <v>3.6823842599675651</v>
      </c>
      <c r="R131" s="2">
        <f t="shared" si="94"/>
        <v>1.4072662719158466</v>
      </c>
      <c r="S131" s="2">
        <f t="shared" si="97"/>
        <v>2.7238940794438227</v>
      </c>
      <c r="T131" s="2">
        <f t="shared" si="95"/>
        <v>5.0443976898380551</v>
      </c>
      <c r="U131" s="2">
        <f t="shared" si="96"/>
        <v>4.5508776863096161</v>
      </c>
      <c r="V131" s="2"/>
      <c r="W131" s="2" t="s">
        <v>9</v>
      </c>
      <c r="X131" s="2">
        <f>AVERAGE(I143:I147)</f>
        <v>1.3138663303627345</v>
      </c>
      <c r="Y131" s="2">
        <f>AVERAGE(I131:I137)</f>
        <v>1.2590708694307013</v>
      </c>
      <c r="Z131" s="2">
        <f>AVERAGE(I138:I142)</f>
        <v>0.96210984228547558</v>
      </c>
      <c r="AA131" s="2">
        <f>AVERAGE(I124:I130)</f>
        <v>0.93273362025784146</v>
      </c>
    </row>
    <row r="132" spans="1:27" x14ac:dyDescent="0.3">
      <c r="A132" t="s">
        <v>30</v>
      </c>
      <c r="B132" s="2">
        <f t="shared" si="98"/>
        <v>1.1817678320081484</v>
      </c>
      <c r="C132" s="2">
        <f t="shared" si="100"/>
        <v>0.78156415227240406</v>
      </c>
      <c r="D132" s="2">
        <f t="shared" si="99"/>
        <v>1.3556078835557352</v>
      </c>
      <c r="E132" s="2">
        <f t="shared" si="99"/>
        <v>10.875657615204991</v>
      </c>
      <c r="F132" s="2">
        <f t="shared" si="99"/>
        <v>2.4111696064068702</v>
      </c>
      <c r="G132" s="2">
        <f t="shared" si="99"/>
        <v>4.4132459212183619</v>
      </c>
      <c r="H132" s="2">
        <f t="shared" si="99"/>
        <v>3.4689026128189759</v>
      </c>
      <c r="I132" s="2">
        <f t="shared" si="99"/>
        <v>1.3435095848165213</v>
      </c>
      <c r="J132" s="2">
        <f t="shared" si="99"/>
        <v>2.6472333231726668</v>
      </c>
      <c r="K132" s="2" t="e">
        <f t="shared" si="99"/>
        <v>#DIV/0!</v>
      </c>
      <c r="L132" s="2">
        <f t="shared" si="99"/>
        <v>1.4944633454059455</v>
      </c>
      <c r="M132" s="2" t="e">
        <f t="shared" si="99"/>
        <v>#DIV/0!</v>
      </c>
      <c r="N132" s="2" t="e">
        <f t="shared" si="99"/>
        <v>#DIV/0!</v>
      </c>
      <c r="O132" s="2" t="e">
        <f t="shared" si="99"/>
        <v>#DIV/0!</v>
      </c>
      <c r="P132" s="2" t="e">
        <f t="shared" si="99"/>
        <v>#DIV/0!</v>
      </c>
      <c r="Q132" s="2">
        <f t="shared" si="99"/>
        <v>1.1795930980165392</v>
      </c>
      <c r="R132" s="2">
        <f t="shared" si="94"/>
        <v>5.4269286867065389</v>
      </c>
      <c r="S132" s="2">
        <f t="shared" si="97"/>
        <v>3.0006403548741387</v>
      </c>
      <c r="T132" s="2">
        <f t="shared" si="95"/>
        <v>0.66458461171318417</v>
      </c>
      <c r="U132" s="2">
        <f t="shared" si="96"/>
        <v>1.7652606811216269</v>
      </c>
      <c r="V132" s="2"/>
      <c r="W132" s="2" t="s">
        <v>10</v>
      </c>
      <c r="X132" s="2">
        <f>AVERAGE(J143:J147)</f>
        <v>1.5609922656838822</v>
      </c>
      <c r="Y132" s="2">
        <f>AVERAGE(J131:J137)</f>
        <v>1.9671162074059165</v>
      </c>
      <c r="Z132" s="2">
        <f>AVERAGE(J138:J142)</f>
        <v>1.8720834053677258</v>
      </c>
      <c r="AA132" s="2">
        <f>AVERAGE(J124:J130)</f>
        <v>1.8665352131327075</v>
      </c>
    </row>
    <row r="133" spans="1:27" x14ac:dyDescent="0.3">
      <c r="A133" t="s">
        <v>31</v>
      </c>
      <c r="B133" s="2">
        <f t="shared" si="98"/>
        <v>1.068644947504203</v>
      </c>
      <c r="C133" s="2">
        <f t="shared" si="100"/>
        <v>1.332605758030563</v>
      </c>
      <c r="D133" s="2">
        <f t="shared" si="99"/>
        <v>1.5257457952694136</v>
      </c>
      <c r="E133" s="2">
        <f t="shared" si="99"/>
        <v>12.701905563830634</v>
      </c>
      <c r="F133" s="2">
        <f t="shared" si="99"/>
        <v>2.5871522323759089</v>
      </c>
      <c r="G133" s="2">
        <f t="shared" si="99"/>
        <v>4.7029381405282624</v>
      </c>
      <c r="H133" s="2">
        <f t="shared" si="99"/>
        <v>3.9580780313954547</v>
      </c>
      <c r="I133" s="2">
        <f t="shared" si="99"/>
        <v>1.3150956043166149</v>
      </c>
      <c r="J133" s="2">
        <f t="shared" si="99"/>
        <v>1.2104286842011029</v>
      </c>
      <c r="K133" s="2" t="e">
        <f t="shared" si="99"/>
        <v>#DIV/0!</v>
      </c>
      <c r="L133" s="2">
        <f t="shared" si="99"/>
        <v>1.1337405522767758</v>
      </c>
      <c r="M133" s="2" t="e">
        <f t="shared" si="99"/>
        <v>#DIV/0!</v>
      </c>
      <c r="N133" s="2" t="e">
        <f t="shared" si="99"/>
        <v>#DIV/0!</v>
      </c>
      <c r="O133" s="2" t="e">
        <f t="shared" si="99"/>
        <v>#DIV/0!</v>
      </c>
      <c r="P133" s="2" t="e">
        <f t="shared" si="99"/>
        <v>#DIV/0!</v>
      </c>
      <c r="Q133" s="2">
        <f t="shared" si="99"/>
        <v>1.9609779596358585</v>
      </c>
      <c r="R133" s="2">
        <f t="shared" si="94"/>
        <v>16.557152190914852</v>
      </c>
      <c r="S133" s="2">
        <f t="shared" si="97"/>
        <v>2.0149110303402695</v>
      </c>
      <c r="T133" s="2">
        <f t="shared" si="95"/>
        <v>5.2554570904231666</v>
      </c>
      <c r="U133" s="2">
        <f t="shared" si="96"/>
        <v>1.1617318237461278</v>
      </c>
      <c r="V133" s="2"/>
      <c r="W133" s="2" t="s">
        <v>11</v>
      </c>
      <c r="X133" s="2" t="e">
        <f>AVERAGE(K143:K147)</f>
        <v>#DIV/0!</v>
      </c>
      <c r="Y133" s="2" t="e">
        <f>AVERAGE(K131:K137)</f>
        <v>#DIV/0!</v>
      </c>
      <c r="Z133" s="2" t="e">
        <f>AVERAGE(K138:K142)</f>
        <v>#DIV/0!</v>
      </c>
      <c r="AA133" s="2" t="e">
        <f>AVERAGE(K124:K130)</f>
        <v>#DIV/0!</v>
      </c>
    </row>
    <row r="134" spans="1:27" x14ac:dyDescent="0.3">
      <c r="A134" t="s">
        <v>32</v>
      </c>
      <c r="B134" s="2">
        <f t="shared" si="98"/>
        <v>0.98580539218667051</v>
      </c>
      <c r="C134" s="2">
        <f t="shared" si="100"/>
        <v>0.77258271029029968</v>
      </c>
      <c r="D134" s="2">
        <f t="shared" si="99"/>
        <v>1.2013949544566447</v>
      </c>
      <c r="E134" s="2">
        <f t="shared" si="99"/>
        <v>8.1849211838601921</v>
      </c>
      <c r="F134" s="2">
        <f t="shared" si="99"/>
        <v>3.1118161642133608</v>
      </c>
      <c r="G134" s="2">
        <f t="shared" si="99"/>
        <v>4.0650141558201867</v>
      </c>
      <c r="H134" s="2">
        <f t="shared" si="99"/>
        <v>3.2874234588198745</v>
      </c>
      <c r="I134" s="2">
        <f t="shared" si="99"/>
        <v>1.1919111902323334</v>
      </c>
      <c r="J134" s="2">
        <f t="shared" si="99"/>
        <v>1.3460317397784602</v>
      </c>
      <c r="K134" s="2" t="e">
        <f t="shared" si="99"/>
        <v>#DIV/0!</v>
      </c>
      <c r="L134" s="2">
        <f t="shared" si="99"/>
        <v>0.97925106467438994</v>
      </c>
      <c r="M134" s="2" t="e">
        <f t="shared" si="99"/>
        <v>#DIV/0!</v>
      </c>
      <c r="N134" s="2" t="e">
        <f t="shared" si="99"/>
        <v>#DIV/0!</v>
      </c>
      <c r="O134" s="2" t="e">
        <f t="shared" si="99"/>
        <v>#DIV/0!</v>
      </c>
      <c r="P134" s="2" t="e">
        <f t="shared" si="99"/>
        <v>#DIV/0!</v>
      </c>
      <c r="Q134" s="2">
        <f t="shared" si="99"/>
        <v>5.6490687921910032</v>
      </c>
      <c r="R134" s="2">
        <f t="shared" si="94"/>
        <v>1.0733759676876466</v>
      </c>
      <c r="S134" s="2">
        <f t="shared" si="97"/>
        <v>0.68216110890724257</v>
      </c>
      <c r="T134" s="2">
        <f t="shared" si="95"/>
        <v>0.90520490566598355</v>
      </c>
      <c r="U134" s="2">
        <f t="shared" si="96"/>
        <v>1.4647728997660689</v>
      </c>
      <c r="V134" s="2"/>
      <c r="W134" s="2" t="s">
        <v>12</v>
      </c>
      <c r="X134" s="2">
        <f>AVERAGE(L143:L147)</f>
        <v>1.0733069909447419</v>
      </c>
      <c r="Y134" s="2">
        <f>AVERAGE(L131:L137)</f>
        <v>1.2575773912822379</v>
      </c>
      <c r="Z134" s="2">
        <f>AVERAGE(L138:L142)</f>
        <v>1.3502778509421827</v>
      </c>
      <c r="AA134" s="2">
        <f>AVERAGE(L124:L130)</f>
        <v>1.2629273704708852</v>
      </c>
    </row>
    <row r="135" spans="1:27" x14ac:dyDescent="0.3">
      <c r="A135" t="s">
        <v>33</v>
      </c>
      <c r="B135" s="2">
        <f t="shared" si="98"/>
        <v>1.3600258083961978</v>
      </c>
      <c r="C135" s="2">
        <f t="shared" si="100"/>
        <v>0.85998511650709286</v>
      </c>
      <c r="D135" s="2">
        <f t="shared" si="99"/>
        <v>1.2462447579444693</v>
      </c>
      <c r="E135" s="2">
        <f t="shared" si="99"/>
        <v>11.302277514475614</v>
      </c>
      <c r="F135" s="2">
        <f t="shared" si="99"/>
        <v>2.4831459839136403</v>
      </c>
      <c r="G135" s="2">
        <f t="shared" si="99"/>
        <v>3.3586240629046933</v>
      </c>
      <c r="H135" s="2">
        <f t="shared" si="99"/>
        <v>3.6889144701887959</v>
      </c>
      <c r="I135" s="2">
        <f t="shared" si="99"/>
        <v>1.0990194815356482</v>
      </c>
      <c r="J135" s="2">
        <f t="shared" si="99"/>
        <v>2.1454919260279603</v>
      </c>
      <c r="K135" s="2" t="e">
        <f t="shared" si="99"/>
        <v>#DIV/0!</v>
      </c>
      <c r="L135" s="2">
        <f t="shared" si="99"/>
        <v>1.0473166726193079</v>
      </c>
      <c r="M135" s="2" t="e">
        <f t="shared" si="99"/>
        <v>#DIV/0!</v>
      </c>
      <c r="N135" s="2" t="e">
        <f t="shared" si="99"/>
        <v>#DIV/0!</v>
      </c>
      <c r="O135" s="2" t="e">
        <f t="shared" si="99"/>
        <v>#DIV/0!</v>
      </c>
      <c r="P135" s="2" t="e">
        <f t="shared" si="99"/>
        <v>#DIV/0!</v>
      </c>
      <c r="Q135" s="2">
        <f t="shared" si="99"/>
        <v>3.0723512733159573</v>
      </c>
      <c r="R135" s="2">
        <f t="shared" si="94"/>
        <v>4.2688208235162115</v>
      </c>
      <c r="S135" s="2">
        <f t="shared" si="97"/>
        <v>1.2357431655399518</v>
      </c>
      <c r="T135" s="2">
        <f t="shared" si="95"/>
        <v>1.1829746633125022</v>
      </c>
      <c r="U135" s="2">
        <f t="shared" si="96"/>
        <v>2.3130748170089968</v>
      </c>
      <c r="V135" s="2"/>
      <c r="W135" s="2" t="s">
        <v>13</v>
      </c>
      <c r="X135" s="2" t="e">
        <f>AVERAGE(M143:M147)</f>
        <v>#DIV/0!</v>
      </c>
      <c r="Y135" s="2" t="e">
        <f>AVERAGE(M131:M137)</f>
        <v>#DIV/0!</v>
      </c>
      <c r="Z135" s="2" t="e">
        <f>AVERAGE(M138:M142)</f>
        <v>#DIV/0!</v>
      </c>
      <c r="AA135" s="2" t="e">
        <f>AVERAGE(M124:M130)</f>
        <v>#DIV/0!</v>
      </c>
    </row>
    <row r="136" spans="1:27" x14ac:dyDescent="0.3">
      <c r="A136" t="s">
        <v>34</v>
      </c>
      <c r="B136" s="2">
        <f t="shared" si="98"/>
        <v>1.2279809515130344</v>
      </c>
      <c r="C136" s="2">
        <f t="shared" si="100"/>
        <v>1.1580032833533513</v>
      </c>
      <c r="D136" s="2">
        <f t="shared" si="99"/>
        <v>2.5447419466176577</v>
      </c>
      <c r="E136" s="2">
        <f t="shared" si="99"/>
        <v>11.753912719961592</v>
      </c>
      <c r="F136" s="2">
        <f t="shared" si="99"/>
        <v>4.0728108621785797</v>
      </c>
      <c r="G136" s="2">
        <f t="shared" si="99"/>
        <v>5.7755105106752316</v>
      </c>
      <c r="H136" s="2">
        <f t="shared" si="99"/>
        <v>3.0179598614232286</v>
      </c>
      <c r="I136" s="2">
        <f t="shared" si="99"/>
        <v>1.2289588390074779</v>
      </c>
      <c r="J136" s="2">
        <f t="shared" si="99"/>
        <v>1.6950203786153444</v>
      </c>
      <c r="K136" s="2" t="e">
        <f t="shared" si="99"/>
        <v>#DIV/0!</v>
      </c>
      <c r="L136" s="2">
        <f t="shared" si="99"/>
        <v>0.95869149937252351</v>
      </c>
      <c r="M136" s="2" t="e">
        <f t="shared" si="99"/>
        <v>#DIV/0!</v>
      </c>
      <c r="N136" s="2" t="e">
        <f t="shared" si="99"/>
        <v>#DIV/0!</v>
      </c>
      <c r="O136" s="2" t="e">
        <f t="shared" si="99"/>
        <v>#DIV/0!</v>
      </c>
      <c r="P136" s="2" t="e">
        <f t="shared" si="99"/>
        <v>#DIV/0!</v>
      </c>
      <c r="Q136" s="2">
        <f t="shared" si="99"/>
        <v>2.5805921920800206</v>
      </c>
      <c r="R136" s="2">
        <f t="shared" si="94"/>
        <v>0.90069477586821856</v>
      </c>
      <c r="S136" s="2">
        <f t="shared" si="97"/>
        <v>1.72497241944172</v>
      </c>
      <c r="T136" s="2">
        <f t="shared" si="95"/>
        <v>0.48410008146301697</v>
      </c>
      <c r="U136" s="2">
        <f t="shared" si="96"/>
        <v>0.83224336875832894</v>
      </c>
      <c r="V136" s="2"/>
      <c r="W136" s="2" t="s">
        <v>14</v>
      </c>
      <c r="X136" s="2" t="e">
        <f>AVERAGE(N143:N147)</f>
        <v>#DIV/0!</v>
      </c>
      <c r="Y136" s="2" t="e">
        <f>AVERAGE(N131:N137)</f>
        <v>#DIV/0!</v>
      </c>
      <c r="Z136" s="2" t="e">
        <f>AVERAGE(N138:N142)</f>
        <v>#DIV/0!</v>
      </c>
      <c r="AA136" s="2" t="e">
        <f>AVERAGE(N124:N130)</f>
        <v>#DIV/0!</v>
      </c>
    </row>
    <row r="137" spans="1:27" x14ac:dyDescent="0.3">
      <c r="A137" t="s">
        <v>35</v>
      </c>
      <c r="B137" s="2">
        <f t="shared" si="98"/>
        <v>1.0276340406710724</v>
      </c>
      <c r="C137" s="2">
        <f t="shared" si="100"/>
        <v>0.79919621625346415</v>
      </c>
      <c r="D137" s="2">
        <f t="shared" ref="D137:D147" si="101">AW16/AA16</f>
        <v>1.042986441307759</v>
      </c>
      <c r="E137" s="2">
        <f t="shared" ref="E137:E147" si="102">AX16/AB16</f>
        <v>9.648365784409064</v>
      </c>
      <c r="F137" s="2">
        <f t="shared" ref="F137:F147" si="103">AY16/AC16</f>
        <v>3.1328645060879454</v>
      </c>
      <c r="G137" s="2">
        <f t="shared" ref="G137:G147" si="104">AZ16/AD16</f>
        <v>3.8642271063603153</v>
      </c>
      <c r="H137" s="2">
        <f t="shared" ref="H137:H147" si="105">BA16/AE16</f>
        <v>2.0796629813033052</v>
      </c>
      <c r="I137" s="2">
        <f t="shared" ref="I137:I147" si="106">BB16/AF16</f>
        <v>1.3113187983002121</v>
      </c>
      <c r="J137" s="2"/>
      <c r="K137" s="2" t="e">
        <f t="shared" ref="K137:K147" si="107">BD16/AH16</f>
        <v>#DIV/0!</v>
      </c>
      <c r="L137" s="2">
        <f t="shared" ref="L137:L147" si="108">BE16/AI16</f>
        <v>1.6912042891455679</v>
      </c>
      <c r="M137" s="2" t="e">
        <f t="shared" ref="M137:M147" si="109">BF16/AJ16</f>
        <v>#DIV/0!</v>
      </c>
      <c r="N137" s="2" t="e">
        <f t="shared" ref="N137:N147" si="110">BG16/AK16</f>
        <v>#DIV/0!</v>
      </c>
      <c r="O137" s="2" t="e">
        <f t="shared" ref="O137:O147" si="111">BH16/AL16</f>
        <v>#DIV/0!</v>
      </c>
      <c r="P137" s="2" t="e">
        <f t="shared" ref="P137:P147" si="112">BI16/AM16</f>
        <v>#DIV/0!</v>
      </c>
      <c r="Q137" s="2">
        <f t="shared" ref="Q137:Q147" si="113">BJ16/AN16</f>
        <v>1.9032964624350082</v>
      </c>
      <c r="R137" s="2">
        <f t="shared" si="94"/>
        <v>0.62873820957834969</v>
      </c>
      <c r="S137" s="2">
        <f t="shared" si="97"/>
        <v>1.3833088274371554</v>
      </c>
      <c r="T137" s="2">
        <f t="shared" si="95"/>
        <v>3.162854295328378</v>
      </c>
      <c r="U137" s="2">
        <f t="shared" si="96"/>
        <v>1.2882633597773565</v>
      </c>
      <c r="V137" s="2"/>
      <c r="W137" s="2" t="s">
        <v>15</v>
      </c>
      <c r="X137" s="2" t="e">
        <f>AVERAGE(O143:O147)</f>
        <v>#DIV/0!</v>
      </c>
      <c r="Y137" s="2" t="e">
        <f>AVERAGE(O131:O137)</f>
        <v>#DIV/0!</v>
      </c>
      <c r="Z137" s="2" t="e">
        <f>AVERAGE(O138:O142)</f>
        <v>#DIV/0!</v>
      </c>
      <c r="AA137" s="2" t="e">
        <f>AVERAGE(O124:O130)</f>
        <v>#DIV/0!</v>
      </c>
    </row>
    <row r="138" spans="1:27" x14ac:dyDescent="0.3">
      <c r="A138" t="s">
        <v>36</v>
      </c>
      <c r="B138" s="2">
        <f t="shared" si="98"/>
        <v>1.087380405803098</v>
      </c>
      <c r="C138" s="2">
        <f t="shared" si="100"/>
        <v>0.70820170222296508</v>
      </c>
      <c r="D138" s="2">
        <f t="shared" si="101"/>
        <v>1.204488036603014</v>
      </c>
      <c r="E138" s="2">
        <f t="shared" si="102"/>
        <v>8.3841076922032087</v>
      </c>
      <c r="F138" s="2">
        <f t="shared" si="103"/>
        <v>2.7310913230701961</v>
      </c>
      <c r="G138" s="2">
        <f t="shared" si="104"/>
        <v>4.7955505354549208</v>
      </c>
      <c r="H138" s="2">
        <f t="shared" si="105"/>
        <v>2.6206339276091066</v>
      </c>
      <c r="I138" s="2">
        <f t="shared" si="106"/>
        <v>1.293356180195476</v>
      </c>
      <c r="J138" s="2">
        <f t="shared" ref="J138:J147" si="114">BC17/AG17</f>
        <v>1.3456473392583397</v>
      </c>
      <c r="K138" s="2" t="e">
        <f t="shared" si="107"/>
        <v>#DIV/0!</v>
      </c>
      <c r="L138" s="2">
        <f t="shared" si="108"/>
        <v>0.86116175126816563</v>
      </c>
      <c r="M138" s="2" t="e">
        <f t="shared" si="109"/>
        <v>#DIV/0!</v>
      </c>
      <c r="N138" s="2" t="e">
        <f t="shared" si="110"/>
        <v>#DIV/0!</v>
      </c>
      <c r="O138" s="2" t="e">
        <f t="shared" si="111"/>
        <v>#DIV/0!</v>
      </c>
      <c r="P138" s="2" t="e">
        <f t="shared" si="112"/>
        <v>#DIV/0!</v>
      </c>
      <c r="Q138" s="2">
        <f t="shared" si="113"/>
        <v>2.1816056263427805</v>
      </c>
      <c r="R138" s="2">
        <f t="shared" si="94"/>
        <v>17.069674266128885</v>
      </c>
      <c r="S138" s="2">
        <f t="shared" si="97"/>
        <v>1.7378925954296491</v>
      </c>
      <c r="T138" s="2">
        <f t="shared" si="95"/>
        <v>2.8770470988532715</v>
      </c>
      <c r="U138" s="2">
        <f t="shared" si="96"/>
        <v>0.97482859171205338</v>
      </c>
      <c r="V138" s="2"/>
      <c r="W138" s="2" t="s">
        <v>16</v>
      </c>
      <c r="X138" s="2" t="e">
        <f>AVERAGE(P143:P147)</f>
        <v>#DIV/0!</v>
      </c>
      <c r="Y138" s="2" t="e">
        <f>AVERAGE(P132:P137)</f>
        <v>#DIV/0!</v>
      </c>
      <c r="Z138" s="2" t="e">
        <f>AVERAGE(P138:P142)</f>
        <v>#DIV/0!</v>
      </c>
      <c r="AA138" s="2" t="e">
        <f>AVERAGE(P124:P130)</f>
        <v>#DIV/0!</v>
      </c>
    </row>
    <row r="139" spans="1:27" x14ac:dyDescent="0.3">
      <c r="A139" t="s">
        <v>37</v>
      </c>
      <c r="B139" s="2">
        <f t="shared" si="98"/>
        <v>1.3871308365996442</v>
      </c>
      <c r="C139" s="2">
        <f t="shared" si="100"/>
        <v>0.78265342034615881</v>
      </c>
      <c r="D139" s="2">
        <f t="shared" si="101"/>
        <v>1.2120466668505114</v>
      </c>
      <c r="E139" s="2">
        <f t="shared" si="102"/>
        <v>8.6863152974694824</v>
      </c>
      <c r="F139" s="2">
        <f t="shared" si="103"/>
        <v>3.3761198597224302</v>
      </c>
      <c r="G139" s="2">
        <f t="shared" si="104"/>
        <v>4.8298303371391365</v>
      </c>
      <c r="H139" s="2">
        <f t="shared" si="105"/>
        <v>3.2741875092599773</v>
      </c>
      <c r="I139" s="2">
        <f t="shared" si="106"/>
        <v>1.0114799561588608</v>
      </c>
      <c r="J139" s="2">
        <f t="shared" si="114"/>
        <v>1.6071698002495258</v>
      </c>
      <c r="K139" s="2" t="e">
        <f t="shared" si="107"/>
        <v>#DIV/0!</v>
      </c>
      <c r="L139" s="2">
        <f t="shared" si="108"/>
        <v>0.97768090612946656</v>
      </c>
      <c r="M139" s="2" t="e">
        <f t="shared" si="109"/>
        <v>#DIV/0!</v>
      </c>
      <c r="N139" s="2" t="e">
        <f t="shared" si="110"/>
        <v>#DIV/0!</v>
      </c>
      <c r="O139" s="2" t="e">
        <f t="shared" si="111"/>
        <v>#DIV/0!</v>
      </c>
      <c r="P139" s="2" t="e">
        <f t="shared" si="112"/>
        <v>#DIV/0!</v>
      </c>
      <c r="Q139" s="2">
        <f t="shared" si="113"/>
        <v>4.6792998898663134</v>
      </c>
      <c r="R139" s="2">
        <f t="shared" si="94"/>
        <v>0.66022792550226994</v>
      </c>
      <c r="S139" s="2">
        <f t="shared" si="97"/>
        <v>1.2269264898682604</v>
      </c>
      <c r="T139" s="2">
        <f t="shared" si="95"/>
        <v>0.46435478935987373</v>
      </c>
      <c r="U139" s="2">
        <f t="shared" si="96"/>
        <v>0.92616092369944591</v>
      </c>
      <c r="V139" s="2"/>
      <c r="W139" s="2" t="s">
        <v>17</v>
      </c>
      <c r="X139" s="2">
        <f>AVERAGE(Q143:Q147)</f>
        <v>3.7187658174002367</v>
      </c>
      <c r="Y139" s="2">
        <f>AVERAGE(Q131:Q137)</f>
        <v>2.8611805768059932</v>
      </c>
      <c r="Z139" s="2">
        <f>AVERAGE(Q138:Q142)</f>
        <v>2.2790744691725977</v>
      </c>
      <c r="AA139" s="2">
        <f>AVERAGE(Q124:Q130)</f>
        <v>1.8622352292208706</v>
      </c>
    </row>
    <row r="140" spans="1:27" x14ac:dyDescent="0.3">
      <c r="A140" t="s">
        <v>38</v>
      </c>
      <c r="B140" s="2">
        <f t="shared" si="98"/>
        <v>0.73642188794000307</v>
      </c>
      <c r="C140" s="2">
        <f t="shared" si="100"/>
        <v>0.82487757421949992</v>
      </c>
      <c r="D140" s="2">
        <f t="shared" si="101"/>
        <v>1.3691972069770144</v>
      </c>
      <c r="E140" s="2">
        <f t="shared" si="102"/>
        <v>9.3872680860442888</v>
      </c>
      <c r="F140" s="2">
        <f t="shared" si="103"/>
        <v>2.3892218980084676</v>
      </c>
      <c r="G140" s="2">
        <f t="shared" si="104"/>
        <v>3.7471302179051347</v>
      </c>
      <c r="H140" s="2">
        <f t="shared" si="105"/>
        <v>2.2045534296413174</v>
      </c>
      <c r="I140" s="2">
        <f t="shared" si="106"/>
        <v>0.84615542906901153</v>
      </c>
      <c r="J140" s="2">
        <f t="shared" si="114"/>
        <v>1.9340814636044408</v>
      </c>
      <c r="K140" s="2" t="e">
        <f t="shared" si="107"/>
        <v>#DIV/0!</v>
      </c>
      <c r="L140" s="2">
        <f t="shared" si="108"/>
        <v>0.97179526416796391</v>
      </c>
      <c r="M140" s="2" t="e">
        <f t="shared" si="109"/>
        <v>#DIV/0!</v>
      </c>
      <c r="N140" s="2" t="e">
        <f t="shared" si="110"/>
        <v>#DIV/0!</v>
      </c>
      <c r="O140" s="2" t="e">
        <f t="shared" si="111"/>
        <v>#DIV/0!</v>
      </c>
      <c r="P140" s="2" t="e">
        <f t="shared" si="112"/>
        <v>#DIV/0!</v>
      </c>
      <c r="Q140" s="2">
        <f t="shared" si="113"/>
        <v>1.4519915492954298</v>
      </c>
      <c r="R140" s="2">
        <f t="shared" si="94"/>
        <v>0.51939115150155224</v>
      </c>
      <c r="S140" s="2">
        <f t="shared" si="97"/>
        <v>1.4235774373780483</v>
      </c>
      <c r="T140" s="2">
        <f t="shared" si="95"/>
        <v>0.61739029455336558</v>
      </c>
      <c r="U140" s="2">
        <f t="shared" si="96"/>
        <v>1.6291784009885071</v>
      </c>
      <c r="V140" s="2"/>
      <c r="W140" s="2" t="s">
        <v>18</v>
      </c>
      <c r="X140" s="2">
        <f>AVERAGE(R143:R147)</f>
        <v>3.1653271893086297</v>
      </c>
      <c r="Y140" s="2">
        <f>AVERAGE(R131:R137)</f>
        <v>4.3232824180268095</v>
      </c>
      <c r="Z140" s="2">
        <f>AVERAGE(R138:R142)</f>
        <v>4.8372828963249921</v>
      </c>
      <c r="AA140" s="2">
        <f>AVERAGE(R124:R130)</f>
        <v>1.7782412301755877</v>
      </c>
    </row>
    <row r="141" spans="1:27" x14ac:dyDescent="0.3">
      <c r="A141" t="s">
        <v>39</v>
      </c>
      <c r="B141" s="2">
        <f t="shared" si="98"/>
        <v>1.5156346699950363</v>
      </c>
      <c r="C141" s="2">
        <f t="shared" si="100"/>
        <v>0.70579924503803038</v>
      </c>
      <c r="D141" s="2">
        <f t="shared" si="101"/>
        <v>1.9153242858522925</v>
      </c>
      <c r="E141" s="2">
        <f t="shared" si="102"/>
        <v>15.261107688394466</v>
      </c>
      <c r="F141" s="2">
        <f t="shared" si="103"/>
        <v>3.76819660665066</v>
      </c>
      <c r="G141" s="2">
        <f t="shared" si="104"/>
        <v>2.9767162395565352</v>
      </c>
      <c r="H141" s="2">
        <f t="shared" si="105"/>
        <v>2.6690827626221374</v>
      </c>
      <c r="I141" s="2">
        <f t="shared" si="106"/>
        <v>0.70013589743272076</v>
      </c>
      <c r="J141" s="2">
        <f t="shared" si="114"/>
        <v>3.3884696664020262</v>
      </c>
      <c r="K141" s="2" t="e">
        <f t="shared" si="107"/>
        <v>#DIV/0!</v>
      </c>
      <c r="L141" s="2">
        <f t="shared" si="108"/>
        <v>1.3148446931416227</v>
      </c>
      <c r="M141" s="2" t="e">
        <f t="shared" si="109"/>
        <v>#DIV/0!</v>
      </c>
      <c r="N141" s="2" t="e">
        <f t="shared" si="110"/>
        <v>#DIV/0!</v>
      </c>
      <c r="O141" s="2" t="e">
        <f t="shared" si="111"/>
        <v>#DIV/0!</v>
      </c>
      <c r="P141" s="2" t="e">
        <f t="shared" si="112"/>
        <v>#DIV/0!</v>
      </c>
      <c r="Q141" s="2">
        <f t="shared" si="113"/>
        <v>1.9871621146256311</v>
      </c>
      <c r="R141" s="2">
        <f t="shared" si="94"/>
        <v>4.3157360374706668</v>
      </c>
      <c r="S141" s="2">
        <f t="shared" si="97"/>
        <v>1.9367889401643645</v>
      </c>
      <c r="T141" s="2">
        <f t="shared" ref="T141:T147" si="115">BM20/AQ20</f>
        <v>4.0607377762971346</v>
      </c>
      <c r="U141" s="2"/>
      <c r="V141" s="2"/>
      <c r="W141" s="2" t="s">
        <v>19</v>
      </c>
      <c r="X141" s="2">
        <f>AVERAGE(S143:S147)</f>
        <v>2.0088669971077167</v>
      </c>
      <c r="Y141" s="2">
        <f>AVERAGE(S131:S137)</f>
        <v>1.8236615694263283</v>
      </c>
      <c r="Z141" s="2">
        <f>AVERAGE(S138:S142)</f>
        <v>1.6948893811953432</v>
      </c>
      <c r="AA141" s="2">
        <f>AVERAGE(S124:S130)</f>
        <v>1.6770698586600379</v>
      </c>
    </row>
    <row r="142" spans="1:27" x14ac:dyDescent="0.3">
      <c r="A142" t="s">
        <v>40</v>
      </c>
      <c r="B142" s="2">
        <f t="shared" si="98"/>
        <v>0.8337685106272652</v>
      </c>
      <c r="C142" s="2">
        <f t="shared" si="100"/>
        <v>0.68795667994496956</v>
      </c>
      <c r="D142" s="2">
        <f t="shared" si="101"/>
        <v>1.866147555293995</v>
      </c>
      <c r="E142" s="2">
        <f t="shared" si="102"/>
        <v>8.2809353707475974</v>
      </c>
      <c r="F142" s="2">
        <f t="shared" si="103"/>
        <v>2.9544968585807356</v>
      </c>
      <c r="G142" s="2">
        <f t="shared" si="104"/>
        <v>2.7423341086325164</v>
      </c>
      <c r="H142" s="2">
        <f t="shared" si="105"/>
        <v>2.6593771978388725</v>
      </c>
      <c r="I142" s="2">
        <f t="shared" si="106"/>
        <v>0.95942174857130869</v>
      </c>
      <c r="J142" s="2">
        <f t="shared" si="114"/>
        <v>1.0850487573242957</v>
      </c>
      <c r="K142" s="2" t="e">
        <f t="shared" si="107"/>
        <v>#DIV/0!</v>
      </c>
      <c r="L142" s="2">
        <f t="shared" si="108"/>
        <v>2.6259066400036954</v>
      </c>
      <c r="M142" s="2" t="e">
        <f t="shared" si="109"/>
        <v>#DIV/0!</v>
      </c>
      <c r="N142" s="2" t="e">
        <f t="shared" si="110"/>
        <v>#DIV/0!</v>
      </c>
      <c r="O142" s="2" t="e">
        <f t="shared" si="111"/>
        <v>#DIV/0!</v>
      </c>
      <c r="P142" s="2" t="e">
        <f t="shared" si="112"/>
        <v>#DIV/0!</v>
      </c>
      <c r="Q142" s="2">
        <f t="shared" si="113"/>
        <v>1.095313165732833</v>
      </c>
      <c r="R142" s="2">
        <f t="shared" si="94"/>
        <v>1.6213851010215869</v>
      </c>
      <c r="S142" s="2">
        <f t="shared" si="97"/>
        <v>2.1492614431363943</v>
      </c>
      <c r="T142" s="2">
        <f t="shared" si="115"/>
        <v>1.0122519041844418</v>
      </c>
      <c r="U142" s="2">
        <f t="shared" ref="U142:U147" si="116">BN21/AR21</f>
        <v>3.0106825174916172</v>
      </c>
      <c r="V142" s="2"/>
      <c r="W142" s="2" t="s">
        <v>20</v>
      </c>
      <c r="X142" s="2">
        <f>AVERAGE(T143:T147)</f>
        <v>0.8291402140703138</v>
      </c>
      <c r="Y142" s="2">
        <f>AVERAGE(T131:T137)</f>
        <v>2.3856533339634693</v>
      </c>
      <c r="Z142" s="2">
        <f>AVERAGE(T138:T142)</f>
        <v>1.8063563726496175</v>
      </c>
      <c r="AA142" s="2">
        <f>AVERAGE(T124:T130)</f>
        <v>1.940406468288959</v>
      </c>
    </row>
    <row r="143" spans="1:27" x14ac:dyDescent="0.3">
      <c r="A143" t="s">
        <v>41</v>
      </c>
      <c r="B143" s="2">
        <f t="shared" si="98"/>
        <v>2.3375388218747521</v>
      </c>
      <c r="C143" s="2">
        <f t="shared" si="100"/>
        <v>0.61881153841833092</v>
      </c>
      <c r="D143" s="2">
        <f t="shared" si="101"/>
        <v>1.7469683445366937</v>
      </c>
      <c r="E143" s="2">
        <f t="shared" si="102"/>
        <v>12.405513304826854</v>
      </c>
      <c r="F143" s="2">
        <f t="shared" si="103"/>
        <v>2.7618839021106472</v>
      </c>
      <c r="G143" s="2">
        <f t="shared" si="104"/>
        <v>3.7566582298372633</v>
      </c>
      <c r="H143" s="2">
        <f t="shared" si="105"/>
        <v>3.0324211857311032</v>
      </c>
      <c r="I143" s="2">
        <f t="shared" si="106"/>
        <v>1.4407094880946185</v>
      </c>
      <c r="J143" s="2">
        <f t="shared" si="114"/>
        <v>1.3030741899916674</v>
      </c>
      <c r="K143" s="2" t="e">
        <f t="shared" si="107"/>
        <v>#DIV/0!</v>
      </c>
      <c r="L143" s="2">
        <f t="shared" si="108"/>
        <v>0.9424897760894676</v>
      </c>
      <c r="M143" s="2" t="e">
        <f t="shared" si="109"/>
        <v>#DIV/0!</v>
      </c>
      <c r="N143" s="2" t="e">
        <f t="shared" si="110"/>
        <v>#DIV/0!</v>
      </c>
      <c r="O143" s="2" t="e">
        <f t="shared" si="111"/>
        <v>#DIV/0!</v>
      </c>
      <c r="P143" s="2" t="e">
        <f t="shared" si="112"/>
        <v>#DIV/0!</v>
      </c>
      <c r="Q143" s="2">
        <f t="shared" si="113"/>
        <v>2.2989744946575743</v>
      </c>
      <c r="R143" s="2">
        <f t="shared" si="94"/>
        <v>1.8988314075843467</v>
      </c>
      <c r="S143" s="2">
        <f t="shared" si="97"/>
        <v>1.4865836826775773</v>
      </c>
      <c r="T143" s="2">
        <f t="shared" si="115"/>
        <v>0.55376136278384436</v>
      </c>
      <c r="U143" s="2">
        <f t="shared" si="116"/>
        <v>0.9348626499565551</v>
      </c>
      <c r="V143" s="2"/>
      <c r="W143" s="2" t="s">
        <v>21</v>
      </c>
      <c r="X143" s="2">
        <f>AVERAGE(U143:U147)</f>
        <v>2.1366956570558746</v>
      </c>
      <c r="Y143" s="2">
        <f>AVERAGE(U131:U137)</f>
        <v>1.9108892337840175</v>
      </c>
      <c r="Z143" s="2">
        <f>AVERAGE(U138:U142)</f>
        <v>1.6352126084729059</v>
      </c>
      <c r="AA143" s="2">
        <f>AVERAGE(U124:U130)</f>
        <v>1.8724961920838734</v>
      </c>
    </row>
    <row r="144" spans="1:27" x14ac:dyDescent="0.3">
      <c r="A144" t="s">
        <v>42</v>
      </c>
      <c r="B144" s="2">
        <f t="shared" si="98"/>
        <v>1.0312813507509317</v>
      </c>
      <c r="C144" s="2">
        <f t="shared" si="100"/>
        <v>0.65123112737914524</v>
      </c>
      <c r="D144" s="2">
        <f t="shared" si="101"/>
        <v>1.2516941109836768</v>
      </c>
      <c r="E144" s="2">
        <f t="shared" si="102"/>
        <v>8.3190559572917362</v>
      </c>
      <c r="F144" s="2">
        <f t="shared" si="103"/>
        <v>3.0405727795800499</v>
      </c>
      <c r="G144" s="2">
        <f t="shared" si="104"/>
        <v>4.9504662055469675</v>
      </c>
      <c r="H144" s="2">
        <f t="shared" si="105"/>
        <v>3.0875919854144502</v>
      </c>
      <c r="I144" s="2">
        <f t="shared" si="106"/>
        <v>1.7178954837460731</v>
      </c>
      <c r="J144" s="2">
        <f t="shared" si="114"/>
        <v>2.0355857367688346</v>
      </c>
      <c r="K144" s="2" t="e">
        <f t="shared" si="107"/>
        <v>#DIV/0!</v>
      </c>
      <c r="L144" s="2">
        <f t="shared" si="108"/>
        <v>0.98510691597845412</v>
      </c>
      <c r="M144" s="2" t="e">
        <f t="shared" si="109"/>
        <v>#DIV/0!</v>
      </c>
      <c r="N144" s="2" t="e">
        <f t="shared" si="110"/>
        <v>#DIV/0!</v>
      </c>
      <c r="O144" s="2" t="e">
        <f t="shared" si="111"/>
        <v>#DIV/0!</v>
      </c>
      <c r="P144" s="2" t="e">
        <f t="shared" si="112"/>
        <v>#DIV/0!</v>
      </c>
      <c r="Q144" s="2">
        <f t="shared" si="113"/>
        <v>3.3410819754658156</v>
      </c>
      <c r="R144" s="2">
        <f t="shared" si="94"/>
        <v>3.7161766917499115</v>
      </c>
      <c r="S144" s="2">
        <f t="shared" si="97"/>
        <v>2.0620679739539827</v>
      </c>
      <c r="T144" s="2">
        <f t="shared" si="115"/>
        <v>0.51387257041351897</v>
      </c>
      <c r="U144" s="2">
        <f t="shared" si="116"/>
        <v>1.5727838542101689</v>
      </c>
      <c r="V144" s="2"/>
      <c r="W144" s="2" t="s">
        <v>60</v>
      </c>
      <c r="X144" s="2" t="s">
        <v>61</v>
      </c>
      <c r="Y144" s="2" t="s">
        <v>61</v>
      </c>
      <c r="Z144" s="2" t="s">
        <v>61</v>
      </c>
      <c r="AA144" s="2" t="s">
        <v>61</v>
      </c>
    </row>
    <row r="145" spans="1:27" x14ac:dyDescent="0.3">
      <c r="A145" t="s">
        <v>43</v>
      </c>
      <c r="B145" s="2">
        <f t="shared" si="98"/>
        <v>1.2241242259688292</v>
      </c>
      <c r="C145" s="2">
        <f t="shared" si="100"/>
        <v>1.0786956891119193</v>
      </c>
      <c r="D145" s="2">
        <f t="shared" si="101"/>
        <v>2.073017409054478</v>
      </c>
      <c r="E145" s="2">
        <f t="shared" si="102"/>
        <v>13.066414731285128</v>
      </c>
      <c r="F145" s="2">
        <f t="shared" si="103"/>
        <v>3.6336357203751612</v>
      </c>
      <c r="G145" s="2">
        <f t="shared" si="104"/>
        <v>3.9397159644383128</v>
      </c>
      <c r="H145" s="2">
        <f t="shared" si="105"/>
        <v>3.4515174131793502</v>
      </c>
      <c r="I145" s="2">
        <f t="shared" si="106"/>
        <v>1.5516339070863139</v>
      </c>
      <c r="J145" s="2">
        <f t="shared" si="114"/>
        <v>1.5915320633840262</v>
      </c>
      <c r="K145" s="2" t="e">
        <f t="shared" si="107"/>
        <v>#DIV/0!</v>
      </c>
      <c r="L145" s="2">
        <f t="shared" si="108"/>
        <v>1.0249011928313978</v>
      </c>
      <c r="M145" s="2" t="e">
        <f t="shared" si="109"/>
        <v>#DIV/0!</v>
      </c>
      <c r="N145" s="2" t="e">
        <f t="shared" si="110"/>
        <v>#DIV/0!</v>
      </c>
      <c r="O145" s="2" t="e">
        <f t="shared" si="111"/>
        <v>#DIV/0!</v>
      </c>
      <c r="P145" s="2" t="e">
        <f t="shared" si="112"/>
        <v>#DIV/0!</v>
      </c>
      <c r="Q145" s="2">
        <f t="shared" si="113"/>
        <v>2.0159412627665683</v>
      </c>
      <c r="R145" s="2">
        <f t="shared" si="94"/>
        <v>3.6728520726414708</v>
      </c>
      <c r="S145" s="2">
        <f t="shared" si="97"/>
        <v>2.6495828615604813</v>
      </c>
      <c r="T145" s="2">
        <f t="shared" si="115"/>
        <v>0.92453014535936673</v>
      </c>
      <c r="U145" s="2">
        <f t="shared" si="116"/>
        <v>2.2068038847550784</v>
      </c>
      <c r="V145" s="2"/>
      <c r="W145" s="2" t="s">
        <v>2</v>
      </c>
      <c r="X145" s="2">
        <f>(STDEVA(B143:B147))/(SQRT(COUNT(B143:B147)))</f>
        <v>0.25602035032045883</v>
      </c>
      <c r="Y145" s="2">
        <f>(STDEVA(B131:B137))/(SQRT(COUNT(B131:B137)))</f>
        <v>4.9038804499070644E-2</v>
      </c>
      <c r="Z145" s="2">
        <f>(STDEVA(B138:B142))/(SQRT(COUNT(B138:B142)))</f>
        <v>0.15127718033539506</v>
      </c>
      <c r="AA145" s="2">
        <f>(STDEVA(B124:B130))/(SQRT(COUNT(B124:B130)))</f>
        <v>0.14309773458331249</v>
      </c>
    </row>
    <row r="146" spans="1:27" x14ac:dyDescent="0.3">
      <c r="A146" t="s">
        <v>44</v>
      </c>
      <c r="B146" s="2">
        <f t="shared" si="98"/>
        <v>1.3183455506461152</v>
      </c>
      <c r="C146" s="2">
        <f t="shared" si="100"/>
        <v>0.5540759688922241</v>
      </c>
      <c r="D146" s="2">
        <f t="shared" si="101"/>
        <v>1.4594951217560166</v>
      </c>
      <c r="E146" s="2">
        <f t="shared" si="102"/>
        <v>10.58094161502628</v>
      </c>
      <c r="F146" s="2">
        <f t="shared" si="103"/>
        <v>2.8150841192337985</v>
      </c>
      <c r="G146" s="2">
        <f t="shared" si="104"/>
        <v>3.4944647216440745</v>
      </c>
      <c r="H146" s="2">
        <f t="shared" si="105"/>
        <v>2.4809280752687952</v>
      </c>
      <c r="I146" s="2">
        <f t="shared" si="106"/>
        <v>0.97997631019363984</v>
      </c>
      <c r="J146" s="2">
        <f t="shared" si="114"/>
        <v>1.5762297783715049</v>
      </c>
      <c r="K146" s="2" t="e">
        <f t="shared" si="107"/>
        <v>#DIV/0!</v>
      </c>
      <c r="L146" s="2">
        <f t="shared" si="108"/>
        <v>1.2846926829817322</v>
      </c>
      <c r="M146" s="2" t="e">
        <f t="shared" si="109"/>
        <v>#DIV/0!</v>
      </c>
      <c r="N146" s="2" t="e">
        <f t="shared" si="110"/>
        <v>#DIV/0!</v>
      </c>
      <c r="O146" s="2" t="e">
        <f t="shared" si="111"/>
        <v>#DIV/0!</v>
      </c>
      <c r="P146" s="2" t="e">
        <f t="shared" si="112"/>
        <v>#DIV/0!</v>
      </c>
      <c r="Q146" s="2">
        <f t="shared" si="113"/>
        <v>7.5390264580030433</v>
      </c>
      <c r="R146" s="2"/>
      <c r="S146" s="2">
        <f t="shared" si="97"/>
        <v>2.3967662674080028</v>
      </c>
      <c r="T146" s="2">
        <f t="shared" si="115"/>
        <v>0.98866760132699372</v>
      </c>
      <c r="U146" s="2">
        <f t="shared" si="116"/>
        <v>2.7860826400355796</v>
      </c>
      <c r="V146" s="2"/>
      <c r="W146" s="2" t="s">
        <v>3</v>
      </c>
      <c r="X146" s="2">
        <f>(STDEVA(C143:C147))/(SQRT(COUNT(C143:C147)))</f>
        <v>0.12401404528874417</v>
      </c>
      <c r="Y146" s="2">
        <f>(STDEVA(C131:C137))/(SQRT(COUNT(C131:C137)))</f>
        <v>8.1726149108088356E-2</v>
      </c>
      <c r="Z146" s="2">
        <f>(STDEVA(C138:C142))/(SQRT(COUNT(C138:C142)))</f>
        <v>2.6357959545290917E-2</v>
      </c>
      <c r="AA146" s="2">
        <f>(STDEVA(C124:C130))/(SQRT(COUNT(C124:C130)))</f>
        <v>4.6367233981062385E-2</v>
      </c>
    </row>
    <row r="147" spans="1:27" x14ac:dyDescent="0.3">
      <c r="A147" t="s">
        <v>45</v>
      </c>
      <c r="B147" s="2">
        <f t="shared" si="98"/>
        <v>0.88345146274714892</v>
      </c>
      <c r="C147" s="2">
        <f t="shared" si="100"/>
        <v>1.1388593443055648</v>
      </c>
      <c r="D147" s="2">
        <f t="shared" si="101"/>
        <v>1.5901950704476815</v>
      </c>
      <c r="E147" s="2">
        <f t="shared" si="102"/>
        <v>12.306160274284096</v>
      </c>
      <c r="F147" s="2">
        <f t="shared" si="103"/>
        <v>3.1239485153693622</v>
      </c>
      <c r="G147" s="2">
        <f t="shared" si="104"/>
        <v>3.8011469143958969</v>
      </c>
      <c r="H147" s="2">
        <f t="shared" si="105"/>
        <v>3.8067695532040617</v>
      </c>
      <c r="I147" s="2">
        <f t="shared" si="106"/>
        <v>0.87911646269302601</v>
      </c>
      <c r="J147" s="2">
        <f t="shared" si="114"/>
        <v>1.2985395599033789</v>
      </c>
      <c r="K147" s="2" t="e">
        <f t="shared" si="107"/>
        <v>#DIV/0!</v>
      </c>
      <c r="L147" s="2">
        <f t="shared" si="108"/>
        <v>1.129344386842658</v>
      </c>
      <c r="M147" s="2" t="e">
        <f t="shared" si="109"/>
        <v>#DIV/0!</v>
      </c>
      <c r="N147" s="2" t="e">
        <f t="shared" si="110"/>
        <v>#DIV/0!</v>
      </c>
      <c r="O147" s="2" t="e">
        <f t="shared" si="111"/>
        <v>#DIV/0!</v>
      </c>
      <c r="P147" s="2" t="e">
        <f t="shared" si="112"/>
        <v>#DIV/0!</v>
      </c>
      <c r="Q147" s="2">
        <f t="shared" si="113"/>
        <v>3.3988048961081834</v>
      </c>
      <c r="R147" s="2">
        <f>BK26/AO26</f>
        <v>3.3734485852587905</v>
      </c>
      <c r="S147" s="2">
        <f t="shared" si="97"/>
        <v>1.4493341999385396</v>
      </c>
      <c r="T147" s="2">
        <f t="shared" si="115"/>
        <v>1.1648693904678449</v>
      </c>
      <c r="U147" s="2">
        <f t="shared" si="116"/>
        <v>3.1829452563219904</v>
      </c>
      <c r="V147" s="2"/>
      <c r="W147" s="2" t="s">
        <v>4</v>
      </c>
      <c r="X147" s="2">
        <f>(STDEVA(D143:D147))/(SQRT(COUNT(D143:D147)))</f>
        <v>0.13848353245157272</v>
      </c>
      <c r="Y147" s="2">
        <f>(STDEVA(D131:D137))/(SQRT(COUNT(D131:D137)))</f>
        <v>0.18736585580450962</v>
      </c>
      <c r="Z147" s="2">
        <f>(STDEVA(D138:D142))/(SQRT(COUNT(D138:D142)))</f>
        <v>0.15700459214088994</v>
      </c>
      <c r="AA147" s="2">
        <f>(STDEVA(D124:D130))/(SQRT(COUNT(D124:D130)))</f>
        <v>0.18002931228164548</v>
      </c>
    </row>
    <row r="148" spans="1:27" x14ac:dyDescent="0.3">
      <c r="B148" s="2"/>
      <c r="C148" s="2"/>
      <c r="D148" s="2"/>
      <c r="E148" s="2"/>
      <c r="F148" s="2"/>
      <c r="G148" s="2"/>
      <c r="H148" s="2"/>
      <c r="I148" s="2"/>
      <c r="J148" s="2"/>
      <c r="K148" s="2"/>
      <c r="L148" s="2"/>
      <c r="M148" s="2"/>
      <c r="N148" s="2"/>
      <c r="O148" s="2"/>
      <c r="P148" s="2"/>
      <c r="Q148" s="2"/>
      <c r="R148" s="2"/>
      <c r="S148" s="2"/>
      <c r="T148" s="2"/>
      <c r="U148" s="2"/>
      <c r="V148" s="2"/>
      <c r="W148" s="2" t="s">
        <v>5</v>
      </c>
      <c r="X148" s="2">
        <f>(STDEVA(E143:E147))/(SQRT(COUNT(E143:E147)))</f>
        <v>0.85882095334336228</v>
      </c>
      <c r="Y148" s="2">
        <f>(STDEVA(E131:E137))/(SQRT(COUNT(E131:E137)))</f>
        <v>0.64435632563316447</v>
      </c>
      <c r="Z148" s="2">
        <f>(STDEVA(E138:E142))/(SQRT(COUNT(E138:E142)))</f>
        <v>1.3294125232735785</v>
      </c>
      <c r="AA148" s="2">
        <f>(STDEVA(E124:E130))/(SQRT(COUNT(E124:E130)))</f>
        <v>0.93092507793391543</v>
      </c>
    </row>
    <row r="149" spans="1:27" x14ac:dyDescent="0.3">
      <c r="B149" s="2"/>
      <c r="C149" s="2"/>
      <c r="D149" s="2"/>
      <c r="E149" s="2"/>
      <c r="F149" s="2"/>
      <c r="G149" s="2"/>
      <c r="H149" s="2"/>
      <c r="I149" s="2"/>
      <c r="J149" s="2"/>
      <c r="K149" s="2"/>
      <c r="L149" s="2"/>
      <c r="M149" s="2"/>
      <c r="N149" s="2"/>
      <c r="O149" s="2"/>
      <c r="P149" s="2"/>
      <c r="Q149" s="2"/>
      <c r="R149" s="2"/>
      <c r="S149" s="2"/>
      <c r="T149" s="2"/>
      <c r="U149" s="2"/>
      <c r="V149" s="2"/>
      <c r="W149" s="2" t="s">
        <v>6</v>
      </c>
      <c r="X149" s="2">
        <f>(STDEVA(F143:F147))/(SQRT(COUNT(F143:F147)))</f>
        <v>0.15512140591273685</v>
      </c>
      <c r="Y149" s="2">
        <f>(STDEVA(F131:F137))/(SQRT(COUNT(F131:F137)))</f>
        <v>0.21603682087008141</v>
      </c>
      <c r="Z149" s="2">
        <f>(STDEVA(F138:F142))/(SQRT(COUNT(F138:F142)))</f>
        <v>0.24180789782299508</v>
      </c>
      <c r="AA149" s="2">
        <f>(STDEVA(F124:F130))/(SQRT(COUNT(F124:F130)))</f>
        <v>0.2320437838367968</v>
      </c>
    </row>
    <row r="150" spans="1:27" x14ac:dyDescent="0.3">
      <c r="B150" s="2"/>
      <c r="C150" s="2"/>
      <c r="D150" s="2"/>
      <c r="E150" s="2"/>
      <c r="F150" s="2"/>
      <c r="G150" s="2"/>
      <c r="H150" s="2"/>
      <c r="I150" s="2"/>
      <c r="J150" s="2"/>
      <c r="K150" s="2"/>
      <c r="L150" s="2"/>
      <c r="M150" s="2"/>
      <c r="N150" s="2"/>
      <c r="O150" s="2"/>
      <c r="P150" s="2"/>
      <c r="Q150" s="2"/>
      <c r="R150" s="2"/>
      <c r="S150" s="2"/>
      <c r="T150" s="2"/>
      <c r="U150" s="2"/>
      <c r="V150" s="2"/>
      <c r="W150" s="2" t="s">
        <v>7</v>
      </c>
      <c r="X150" s="2">
        <f>(STDEVA(G143:G147))/(SQRT(COUNT(G143:G147)))</f>
        <v>0.2510658781692342</v>
      </c>
      <c r="Y150" s="2">
        <f>(STDEVA(G131:G137))/(SQRT(COUNT(G131:G137)))</f>
        <v>0.32039534343240755</v>
      </c>
      <c r="Z150" s="2">
        <f>(STDEVA(G138:G142))/(SQRT(COUNT(G138:G142)))</f>
        <v>0.43870509424650128</v>
      </c>
      <c r="AA150" s="2">
        <f>(STDEVA(G124:G130))/(SQRT(COUNT(G124:G130)))</f>
        <v>0.22970345785702695</v>
      </c>
    </row>
    <row r="151" spans="1:27" x14ac:dyDescent="0.3">
      <c r="B151" s="2"/>
      <c r="C151" s="2"/>
      <c r="D151" s="2"/>
      <c r="E151" s="2"/>
      <c r="F151" s="2"/>
      <c r="G151" s="2"/>
      <c r="H151" s="2"/>
      <c r="I151" s="2"/>
      <c r="J151" s="2"/>
      <c r="K151" s="2"/>
      <c r="L151" s="2"/>
      <c r="M151" s="2"/>
      <c r="N151" s="2"/>
      <c r="O151" s="2"/>
      <c r="P151" s="2"/>
      <c r="Q151" s="2"/>
      <c r="R151" s="2"/>
      <c r="S151" s="2"/>
      <c r="T151" s="2"/>
      <c r="U151" s="2"/>
      <c r="V151" s="2"/>
      <c r="W151" s="2" t="s">
        <v>8</v>
      </c>
      <c r="X151" s="2">
        <f>(STDEVA(H143:H147))/(SQRT(COUNT(H143:H147)))</f>
        <v>0.22195152784841771</v>
      </c>
      <c r="Y151" s="2">
        <f>(STDEVA(H131:H137))/(SQRT(COUNT(H131:H137)))</f>
        <v>0.25659025902236759</v>
      </c>
      <c r="Z151" s="2">
        <f>(STDEVA(H138:H142))/(SQRT(COUNT(H138:H142)))</f>
        <v>0.17073694657278696</v>
      </c>
      <c r="AA151" s="2">
        <f>(STDEVA(H124:H130))/(SQRT(COUNT(H124:H130)))</f>
        <v>0.40362766984496506</v>
      </c>
    </row>
    <row r="152" spans="1:27" x14ac:dyDescent="0.3">
      <c r="B152" s="2"/>
      <c r="C152" s="2"/>
      <c r="D152" s="2"/>
      <c r="E152" s="2"/>
      <c r="F152" s="2"/>
      <c r="G152" s="2"/>
      <c r="H152" s="2"/>
      <c r="I152" s="2"/>
      <c r="J152" s="2"/>
      <c r="K152" s="2"/>
      <c r="L152" s="2"/>
      <c r="M152" s="2"/>
      <c r="N152" s="2"/>
      <c r="O152" s="2"/>
      <c r="P152" s="2"/>
      <c r="Q152" s="2"/>
      <c r="R152" s="2"/>
      <c r="S152" s="2"/>
      <c r="T152" s="2"/>
      <c r="U152" s="2"/>
      <c r="V152" s="2"/>
      <c r="W152" s="2" t="s">
        <v>9</v>
      </c>
      <c r="X152" s="2">
        <f>(STDEVA(I143:I147))/(SQRT(COUNT(I143:I147)))</f>
        <v>0.16376082513766846</v>
      </c>
      <c r="Y152" s="2">
        <f>(STDEVA(I131:I137))/(SQRT(COUNT(I131:I137)))</f>
        <v>3.3878913040903229E-2</v>
      </c>
      <c r="Z152" s="2">
        <f>(STDEVA(I138:I142))/(SQRT(COUNT(I138:I142)))</f>
        <v>9.8550632696234347E-2</v>
      </c>
      <c r="AA152" s="2">
        <f>(STDEVA(I124:I130))/(SQRT(COUNT(I124:I130)))</f>
        <v>4.9741742120282616E-2</v>
      </c>
    </row>
    <row r="153" spans="1:27" x14ac:dyDescent="0.3">
      <c r="B153" s="2"/>
      <c r="C153" s="2"/>
      <c r="D153" s="2"/>
      <c r="E153" s="2"/>
      <c r="F153" s="2"/>
      <c r="G153" s="2"/>
      <c r="H153" s="2"/>
      <c r="I153" s="2"/>
      <c r="J153" s="2"/>
      <c r="K153" s="2"/>
      <c r="L153" s="2"/>
      <c r="M153" s="2"/>
      <c r="N153" s="2"/>
      <c r="O153" s="2"/>
      <c r="P153" s="2"/>
      <c r="Q153" s="2"/>
      <c r="R153" s="2"/>
      <c r="S153" s="2"/>
      <c r="T153" s="2"/>
      <c r="U153" s="2"/>
      <c r="V153" s="2"/>
      <c r="W153" s="2" t="s">
        <v>10</v>
      </c>
      <c r="X153" s="2">
        <f>(STDEVA(J143:J147))/(SQRT(COUNT(J143:J147)))</f>
        <v>0.13450036809860791</v>
      </c>
      <c r="Y153" s="2">
        <f>(STDEVA(J131:J137))/(SQRT(COUNT(J131:J137)))</f>
        <v>0.26789361191551025</v>
      </c>
      <c r="Z153" s="2">
        <f>(STDEVA(J138:J142))/(SQRT(COUNT(J138:J142)))</f>
        <v>0.40435187269116246</v>
      </c>
      <c r="AA153" s="2">
        <f>(STDEVA(J124:J130))/(SQRT(COUNT(J124:J130)))</f>
        <v>0.28976415861481358</v>
      </c>
    </row>
    <row r="154" spans="1:27" x14ac:dyDescent="0.3">
      <c r="B154" s="2"/>
      <c r="C154" s="2"/>
      <c r="D154" s="2"/>
      <c r="E154" s="2"/>
      <c r="F154" s="2"/>
      <c r="G154" s="2"/>
      <c r="H154" s="2"/>
      <c r="I154" s="2"/>
      <c r="J154" s="2"/>
      <c r="K154" s="2"/>
      <c r="L154" s="2"/>
      <c r="M154" s="2"/>
      <c r="N154" s="2"/>
      <c r="O154" s="2"/>
      <c r="P154" s="2"/>
      <c r="Q154" s="2"/>
      <c r="R154" s="2"/>
      <c r="S154" s="2"/>
      <c r="T154" s="2"/>
      <c r="U154" s="2"/>
      <c r="V154" s="2"/>
      <c r="W154" s="2" t="s">
        <v>11</v>
      </c>
      <c r="X154" s="2" t="e">
        <f>(STDEVA(K143:K147))/(SQRT(COUNT(K143:K147)))</f>
        <v>#DIV/0!</v>
      </c>
      <c r="Y154" s="2" t="e">
        <f>(STDEVA(K131:K137))/(SQRT(COUNT(K131:K137)))</f>
        <v>#DIV/0!</v>
      </c>
      <c r="Z154" s="2" t="e">
        <f>(STDEVA(K138:K142))/(SQRT(COUNT(K138:K142)))</f>
        <v>#DIV/0!</v>
      </c>
      <c r="AA154" s="2" t="e">
        <f>(STDEVA(K124:K130))/(SQRT(COUNT(K124:K130)))</f>
        <v>#DIV/0!</v>
      </c>
    </row>
    <row r="155" spans="1:27" x14ac:dyDescent="0.3">
      <c r="B155" s="2"/>
      <c r="C155" s="2"/>
      <c r="D155" s="2"/>
      <c r="E155" s="2"/>
      <c r="F155" s="2"/>
      <c r="G155" s="2"/>
      <c r="H155" s="2"/>
      <c r="I155" s="2"/>
      <c r="J155" s="2"/>
      <c r="K155" s="2"/>
      <c r="L155" s="2"/>
      <c r="M155" s="2"/>
      <c r="N155" s="2"/>
      <c r="O155" s="2"/>
      <c r="P155" s="2"/>
      <c r="Q155" s="2"/>
      <c r="R155" s="2"/>
      <c r="S155" s="2"/>
      <c r="T155" s="2"/>
      <c r="U155" s="2"/>
      <c r="V155" s="2"/>
      <c r="W155" s="2" t="s">
        <v>12</v>
      </c>
      <c r="X155" s="2">
        <f>(STDEVA(L143:L147))/(SQRT(COUNT(L143:L147)))</f>
        <v>6.1261577989192129E-2</v>
      </c>
      <c r="Y155" s="2">
        <f>(STDEVA(L131:L137))/(SQRT(COUNT(L131:L137)))</f>
        <v>0.11217268293727341</v>
      </c>
      <c r="Z155" s="2">
        <f>(STDEVA(L138:L142))/(SQRT(COUNT(L138:L142)))</f>
        <v>0.32785640354350709</v>
      </c>
      <c r="AA155" s="2">
        <f>(STDEVA(L124:L130))/(SQRT(COUNT(L124:L130)))</f>
        <v>0.15213466558191568</v>
      </c>
    </row>
    <row r="156" spans="1:27" x14ac:dyDescent="0.3">
      <c r="B156" s="2"/>
      <c r="C156" s="2"/>
      <c r="D156" s="2"/>
      <c r="E156" s="2"/>
      <c r="F156" s="2"/>
      <c r="G156" s="2"/>
      <c r="H156" s="2"/>
      <c r="I156" s="2"/>
      <c r="J156" s="2"/>
      <c r="K156" s="2"/>
      <c r="L156" s="2"/>
      <c r="M156" s="2"/>
      <c r="N156" s="2"/>
      <c r="O156" s="2"/>
      <c r="P156" s="2"/>
      <c r="Q156" s="2"/>
      <c r="R156" s="2"/>
      <c r="S156" s="2"/>
      <c r="T156" s="2"/>
      <c r="U156" s="2"/>
      <c r="V156" s="2"/>
      <c r="W156" s="2" t="s">
        <v>13</v>
      </c>
      <c r="X156" s="2" t="e">
        <f>(STDEVA(M143:M147))/(SQRT(COUNT(M143:M147)))</f>
        <v>#DIV/0!</v>
      </c>
      <c r="Y156" s="2" t="e">
        <f>(STDEVA(M131:M137))/(SQRT(COUNT(M131:M137)))</f>
        <v>#DIV/0!</v>
      </c>
      <c r="Z156" s="2" t="e">
        <f>(STDEVA(M138:M142))/(SQRT(COUNT(M138:M142)))</f>
        <v>#DIV/0!</v>
      </c>
      <c r="AA156" s="2" t="e">
        <f>(STDEVA(M124:M130))/(SQRT(COUNT(M124:M130)))</f>
        <v>#DIV/0!</v>
      </c>
    </row>
    <row r="157" spans="1:27" x14ac:dyDescent="0.3">
      <c r="B157" s="2"/>
      <c r="C157" s="2"/>
      <c r="D157" s="2"/>
      <c r="E157" s="2"/>
      <c r="F157" s="2"/>
      <c r="G157" s="2"/>
      <c r="H157" s="2"/>
      <c r="I157" s="2"/>
      <c r="J157" s="2"/>
      <c r="K157" s="2"/>
      <c r="L157" s="2"/>
      <c r="M157" s="2"/>
      <c r="N157" s="2"/>
      <c r="O157" s="2"/>
      <c r="P157" s="2"/>
      <c r="Q157" s="2"/>
      <c r="R157" s="2"/>
      <c r="S157" s="2"/>
      <c r="T157" s="2"/>
      <c r="U157" s="2"/>
      <c r="V157" s="2"/>
      <c r="W157" s="2" t="s">
        <v>14</v>
      </c>
      <c r="X157" s="2" t="e">
        <f>(STDEVA(N143:N147))/(SQRT(COUNT(N143:N147)))</f>
        <v>#DIV/0!</v>
      </c>
      <c r="Y157" s="2" t="e">
        <f>(STDEVA(N131:N137))/(SQRT(COUNT(N131:N137)))</f>
        <v>#DIV/0!</v>
      </c>
      <c r="Z157" s="2" t="e">
        <f>(STDEVA(N138:N142))/(SQRT(COUNT(N138:N142)))</f>
        <v>#DIV/0!</v>
      </c>
      <c r="AA157" s="2" t="e">
        <f>(STDEVA(N124:N130))/(SQRT(COUNT(N124:N130)))</f>
        <v>#DIV/0!</v>
      </c>
    </row>
    <row r="158" spans="1:27" x14ac:dyDescent="0.3">
      <c r="B158" s="2"/>
      <c r="C158" s="2"/>
      <c r="D158" s="2"/>
      <c r="E158" s="2"/>
      <c r="F158" s="2"/>
      <c r="G158" s="2"/>
      <c r="H158" s="2"/>
      <c r="I158" s="2"/>
      <c r="J158" s="2"/>
      <c r="K158" s="2"/>
      <c r="L158" s="2"/>
      <c r="M158" s="2"/>
      <c r="N158" s="2"/>
      <c r="O158" s="2"/>
      <c r="P158" s="2"/>
      <c r="Q158" s="2"/>
      <c r="R158" s="2"/>
      <c r="S158" s="2"/>
      <c r="T158" s="2"/>
      <c r="U158" s="2"/>
      <c r="V158" s="2"/>
      <c r="W158" s="2" t="s">
        <v>15</v>
      </c>
      <c r="X158" s="2" t="e">
        <f>(STDEVA(O143:O147))/(SQRT(COUNT(O143:O147)))</f>
        <v>#DIV/0!</v>
      </c>
      <c r="Y158" s="2" t="e">
        <f>(STDEVA(O131:O137))/(SQRT(COUNT(O131:O137)))</f>
        <v>#DIV/0!</v>
      </c>
      <c r="Z158" s="2" t="e">
        <f>(STDEVA(O138:O142))/(SQRT(COUNT(O138:O142)))</f>
        <v>#DIV/0!</v>
      </c>
      <c r="AA158" s="2" t="e">
        <f>(STDEVA(O124:O130))/(SQRT(COUNT(O124:O130)))</f>
        <v>#DIV/0!</v>
      </c>
    </row>
    <row r="159" spans="1:27" x14ac:dyDescent="0.3">
      <c r="B159" s="2"/>
      <c r="C159" s="2"/>
      <c r="D159" s="2"/>
      <c r="E159" s="2"/>
      <c r="F159" s="2"/>
      <c r="G159" s="2"/>
      <c r="H159" s="2"/>
      <c r="I159" s="2"/>
      <c r="J159" s="2"/>
      <c r="K159" s="2"/>
      <c r="L159" s="2"/>
      <c r="M159" s="2"/>
      <c r="N159" s="2"/>
      <c r="O159" s="2"/>
      <c r="P159" s="2"/>
      <c r="Q159" s="2"/>
      <c r="R159" s="2"/>
      <c r="S159" s="2"/>
      <c r="T159" s="2"/>
      <c r="U159" s="2"/>
      <c r="V159" s="2"/>
      <c r="W159" s="2" t="s">
        <v>16</v>
      </c>
      <c r="X159" s="2" t="e">
        <f>(STDEVA(P143:P147))/(SQRT(COUNT(P143:P147)))</f>
        <v>#DIV/0!</v>
      </c>
      <c r="Y159" s="2" t="e">
        <f>(STDEVA(P131:P137))/(SQRT(COUNT(P131:P137)))</f>
        <v>#DIV/0!</v>
      </c>
      <c r="Z159" s="2" t="e">
        <f>(STDEVA(P138:P142))/(SQRT(COUNT(P138:P142)))</f>
        <v>#DIV/0!</v>
      </c>
      <c r="AA159" s="2" t="e">
        <f>(STDEVA(P124:P130))/(SQRT(COUNT(P124:P130)))</f>
        <v>#DIV/0!</v>
      </c>
    </row>
    <row r="160" spans="1:27" x14ac:dyDescent="0.3">
      <c r="B160" s="2"/>
      <c r="C160" s="2"/>
      <c r="D160" s="2"/>
      <c r="E160" s="2"/>
      <c r="F160" s="2"/>
      <c r="G160" s="2"/>
      <c r="H160" s="2"/>
      <c r="I160" s="2"/>
      <c r="J160" s="2"/>
      <c r="K160" s="2"/>
      <c r="L160" s="2"/>
      <c r="M160" s="2"/>
      <c r="N160" s="2"/>
      <c r="O160" s="2"/>
      <c r="P160" s="2"/>
      <c r="Q160" s="2"/>
      <c r="R160" s="2"/>
      <c r="S160" s="2"/>
      <c r="T160" s="2"/>
      <c r="U160" s="2"/>
      <c r="V160" s="2"/>
      <c r="W160" s="2" t="s">
        <v>17</v>
      </c>
      <c r="X160" s="2">
        <f>(STDEVA(Q143:Q147))/(SQRT(COUNT(Q143:Q147)))</f>
        <v>0.99385185771698581</v>
      </c>
      <c r="Y160" s="2">
        <f>(STDEVA(Q131:Q137))/(SQRT(COUNT(Q131:Q137)))</f>
        <v>0.55903109788220495</v>
      </c>
      <c r="Z160" s="2">
        <f>(STDEVA(Q138:Q142))/(SQRT(COUNT(Q138:Q142)))</f>
        <v>0.63012506885847719</v>
      </c>
      <c r="AA160" s="2">
        <f>(STDEVA(Q124:Q130))/(SQRT(COUNT(Q124:Q130)))</f>
        <v>0.27991164724156054</v>
      </c>
    </row>
    <row r="161" spans="1:27" x14ac:dyDescent="0.3">
      <c r="B161" s="2"/>
      <c r="C161" s="2"/>
      <c r="D161" s="2"/>
      <c r="E161" s="2"/>
      <c r="F161" s="2"/>
      <c r="G161" s="2"/>
      <c r="H161" s="2"/>
      <c r="I161" s="2"/>
      <c r="J161" s="2"/>
      <c r="K161" s="2"/>
      <c r="L161" s="2"/>
      <c r="M161" s="2"/>
      <c r="N161" s="2"/>
      <c r="O161" s="2"/>
      <c r="P161" s="2"/>
      <c r="Q161" s="2"/>
      <c r="R161" s="2"/>
      <c r="S161" s="2"/>
      <c r="T161" s="2"/>
      <c r="U161" s="2"/>
      <c r="V161" s="2"/>
      <c r="W161" s="2" t="s">
        <v>18</v>
      </c>
      <c r="X161" s="2">
        <f>(STDEVA(R143:R147))/(SQRT(COUNT(R143:R147)))</f>
        <v>0.42898550501148169</v>
      </c>
      <c r="Y161" s="2">
        <f>(STDEVA(R131:R137))/(SQRT(COUNT(R131:R137)))</f>
        <v>2.1564817905693596</v>
      </c>
      <c r="Z161" s="2">
        <f>(STDEVA(R138:R142))/(SQRT(COUNT(R138:R142)))</f>
        <v>3.1331883579603068</v>
      </c>
      <c r="AA161" s="2">
        <f>(STDEVA(R124:R130))/(SQRT(COUNT(R124:R130)))</f>
        <v>0.61156623228197626</v>
      </c>
    </row>
    <row r="162" spans="1:27" x14ac:dyDescent="0.3">
      <c r="B162" s="2"/>
      <c r="C162" s="2"/>
      <c r="D162" s="2"/>
      <c r="E162" s="2"/>
      <c r="F162" s="2"/>
      <c r="G162" s="2"/>
      <c r="H162" s="2"/>
      <c r="I162" s="2"/>
      <c r="J162" s="2"/>
      <c r="K162" s="2"/>
      <c r="L162" s="2"/>
      <c r="M162" s="2"/>
      <c r="N162" s="2"/>
      <c r="O162" s="2"/>
      <c r="P162" s="2"/>
      <c r="Q162" s="2"/>
      <c r="R162" s="2"/>
      <c r="S162" s="2"/>
      <c r="T162" s="2"/>
      <c r="U162" s="2"/>
      <c r="V162" s="2"/>
      <c r="W162" s="2" t="s">
        <v>19</v>
      </c>
      <c r="X162" s="2">
        <f>(STDEVA(S143:S147))/(SQRT(COUNT(S143:S147)))</f>
        <v>0.23975714988696789</v>
      </c>
      <c r="Y162" s="2">
        <f>(STDEVA(S131:S137))/(SQRT(COUNT(S131:S137)))</f>
        <v>0.31185296544862068</v>
      </c>
      <c r="Z162" s="2">
        <f>(STDEVA(S138:S142))/(SQRT(COUNT(S138:S142)))</f>
        <v>0.16724504211688515</v>
      </c>
      <c r="AA162" s="2">
        <f>(STDEVA(S124:S130))/(SQRT(COUNT(S124:S130)))</f>
        <v>0.27874519928376962</v>
      </c>
    </row>
    <row r="163" spans="1:27" x14ac:dyDescent="0.3">
      <c r="B163" s="2"/>
      <c r="C163" s="2"/>
      <c r="D163" s="2"/>
      <c r="E163" s="2"/>
      <c r="F163" s="2"/>
      <c r="G163" s="2"/>
      <c r="H163" s="2"/>
      <c r="I163" s="2"/>
      <c r="J163" s="2"/>
      <c r="K163" s="2"/>
      <c r="L163" s="2"/>
      <c r="M163" s="2"/>
      <c r="N163" s="2"/>
      <c r="O163" s="2"/>
      <c r="P163" s="2"/>
      <c r="Q163" s="2"/>
      <c r="R163" s="2"/>
      <c r="S163" s="2"/>
      <c r="T163" s="2"/>
      <c r="U163" s="2"/>
      <c r="V163" s="2"/>
      <c r="W163" s="2" t="s">
        <v>20</v>
      </c>
      <c r="X163" s="2">
        <f>(STDEVA(T143:T147))/(SQRT(COUNT(T143:T147)))</f>
        <v>0.1269821847807007</v>
      </c>
      <c r="Y163" s="2">
        <f>(STDEVA(T131:T137))/(SQRT(COUNT(T131:T137)))</f>
        <v>0.78868308466169246</v>
      </c>
      <c r="Z163" s="2">
        <f>(STDEVA(T138:T142))/(SQRT(COUNT(T138:T142)))</f>
        <v>0.70971207667413905</v>
      </c>
      <c r="AA163" s="2">
        <f>(STDEVA(T124:T130))/(SQRT(COUNT(T124:T130)))</f>
        <v>0.6693969829719385</v>
      </c>
    </row>
    <row r="164" spans="1:27" x14ac:dyDescent="0.3">
      <c r="B164" s="2"/>
      <c r="C164" s="2"/>
      <c r="D164" s="2"/>
      <c r="E164" s="2"/>
      <c r="F164" s="2"/>
      <c r="G164" s="2"/>
      <c r="H164" s="2"/>
      <c r="I164" s="2"/>
      <c r="J164" s="2"/>
      <c r="K164" s="2"/>
      <c r="L164" s="2"/>
      <c r="M164" s="2"/>
      <c r="N164" s="2"/>
      <c r="O164" s="2"/>
      <c r="P164" s="2"/>
      <c r="Q164" s="2"/>
      <c r="R164" s="2"/>
      <c r="S164" s="2"/>
      <c r="T164" s="2"/>
      <c r="U164" s="2"/>
      <c r="V164" s="2"/>
      <c r="W164" s="2" t="s">
        <v>21</v>
      </c>
      <c r="X164" s="2">
        <f>(STDEVA(U143:U147))/(SQRT(COUNT(U143:U147)))</f>
        <v>0.40519476425301942</v>
      </c>
      <c r="Y164" s="2">
        <f>(STDEVA(U131:U137))/(SQRT(COUNT(U131:U137)))</f>
        <v>0.47469028594053597</v>
      </c>
      <c r="Z164" s="2">
        <f>(STDEVA(U138:U142))/(SQRT(COUNT(U138:U142)))</f>
        <v>0.48569668377403896</v>
      </c>
      <c r="AA164" s="2">
        <f>(STDEVA(U124:U130))/(SQRT(COUNT(U124:U130)))</f>
        <v>0.40612001577788287</v>
      </c>
    </row>
    <row r="165" spans="1:27" x14ac:dyDescent="0.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3">
      <c r="A167" t="s">
        <v>53</v>
      </c>
      <c r="B167" s="2"/>
      <c r="C167" s="2"/>
      <c r="D167" s="2"/>
      <c r="E167" s="2"/>
      <c r="F167" s="2"/>
      <c r="G167" s="2"/>
      <c r="H167" s="2"/>
      <c r="I167" s="2"/>
      <c r="J167" s="2"/>
      <c r="K167" s="2"/>
      <c r="L167" s="2"/>
      <c r="M167" s="2"/>
      <c r="N167" s="2"/>
      <c r="O167" s="2"/>
      <c r="P167" s="2"/>
      <c r="Q167" s="2"/>
      <c r="R167" s="2"/>
      <c r="S167" s="2"/>
      <c r="T167" s="2"/>
      <c r="U167" s="2"/>
      <c r="V167" s="2"/>
      <c r="W167" s="2" t="s">
        <v>48</v>
      </c>
      <c r="X167" s="2"/>
      <c r="Y167" s="2"/>
      <c r="Z167" s="2" t="s">
        <v>62</v>
      </c>
      <c r="AA167" s="2" t="s">
        <v>63</v>
      </c>
    </row>
    <row r="168" spans="1:27" x14ac:dyDescent="0.3">
      <c r="A168" t="s">
        <v>1</v>
      </c>
      <c r="B168" s="2" t="s">
        <v>2</v>
      </c>
      <c r="C168" s="2" t="s">
        <v>3</v>
      </c>
      <c r="D168" s="2" t="s">
        <v>4</v>
      </c>
      <c r="E168" s="2" t="s">
        <v>5</v>
      </c>
      <c r="F168" s="2" t="s">
        <v>6</v>
      </c>
      <c r="G168" s="2" t="s">
        <v>7</v>
      </c>
      <c r="H168" s="2" t="s">
        <v>8</v>
      </c>
      <c r="I168" s="2" t="s">
        <v>9</v>
      </c>
      <c r="J168" s="2" t="s">
        <v>10</v>
      </c>
      <c r="K168" s="2" t="s">
        <v>11</v>
      </c>
      <c r="L168" s="2" t="s">
        <v>12</v>
      </c>
      <c r="M168" s="2" t="s">
        <v>13</v>
      </c>
      <c r="N168" s="2" t="s">
        <v>14</v>
      </c>
      <c r="O168" s="2" t="s">
        <v>15</v>
      </c>
      <c r="P168" s="2" t="s">
        <v>16</v>
      </c>
      <c r="Q168" s="2" t="s">
        <v>17</v>
      </c>
      <c r="R168" s="2" t="s">
        <v>18</v>
      </c>
      <c r="S168" s="2" t="s">
        <v>19</v>
      </c>
      <c r="T168" s="2" t="s">
        <v>20</v>
      </c>
      <c r="U168" s="2" t="s">
        <v>21</v>
      </c>
      <c r="V168" s="2"/>
      <c r="W168" s="3" t="s">
        <v>55</v>
      </c>
      <c r="X168" s="2" t="s">
        <v>56</v>
      </c>
      <c r="Y168" s="2" t="s">
        <v>57</v>
      </c>
      <c r="Z168" s="2" t="s">
        <v>58</v>
      </c>
      <c r="AA168" s="2" t="s">
        <v>59</v>
      </c>
    </row>
    <row r="169" spans="1:27" x14ac:dyDescent="0.3">
      <c r="A169" t="s">
        <v>22</v>
      </c>
      <c r="B169" s="2">
        <f t="shared" ref="B169:Q174" si="117">CM3/Y3</f>
        <v>18.962501303053134</v>
      </c>
      <c r="C169" s="2">
        <f t="shared" si="117"/>
        <v>7.1457744890911323</v>
      </c>
      <c r="D169" s="2">
        <f t="shared" si="117"/>
        <v>20.692593110984458</v>
      </c>
      <c r="E169" s="2">
        <f t="shared" si="117"/>
        <v>97.488745039130549</v>
      </c>
      <c r="F169" s="2">
        <f t="shared" si="117"/>
        <v>35.12978900788378</v>
      </c>
      <c r="G169" s="2">
        <f t="shared" si="117"/>
        <v>12.474322635574124</v>
      </c>
      <c r="H169" s="2">
        <f t="shared" si="117"/>
        <v>59.568463487255599</v>
      </c>
      <c r="I169" s="2">
        <f t="shared" si="117"/>
        <v>19.291548202831009</v>
      </c>
      <c r="J169" s="2">
        <f t="shared" si="117"/>
        <v>15.688393029672888</v>
      </c>
      <c r="K169" s="2" t="e">
        <f t="shared" si="117"/>
        <v>#DIV/0!</v>
      </c>
      <c r="L169" s="2">
        <f t="shared" si="117"/>
        <v>14.509142095408189</v>
      </c>
      <c r="M169" s="2" t="e">
        <f t="shared" si="117"/>
        <v>#DIV/0!</v>
      </c>
      <c r="N169" s="2" t="e">
        <f t="shared" si="117"/>
        <v>#DIV/0!</v>
      </c>
      <c r="O169" s="2" t="e">
        <f t="shared" si="117"/>
        <v>#DIV/0!</v>
      </c>
      <c r="P169" s="2" t="e">
        <f t="shared" si="117"/>
        <v>#DIV/0!</v>
      </c>
      <c r="Q169" s="2">
        <f t="shared" si="117"/>
        <v>10.277008809014523</v>
      </c>
      <c r="R169" s="2"/>
      <c r="S169" s="2">
        <f t="shared" ref="S169:S185" si="118">DD3/AP3</f>
        <v>51.66014917715021</v>
      </c>
      <c r="T169" s="2">
        <f t="shared" ref="T169:T185" si="119">DE3/AQ3</f>
        <v>9.9827693491269933</v>
      </c>
      <c r="U169" s="2">
        <f t="shared" ref="U169:U185" si="120">DF3/AR3</f>
        <v>18.050369692478984</v>
      </c>
      <c r="V169" s="2"/>
      <c r="W169" s="2" t="s">
        <v>2</v>
      </c>
      <c r="X169" s="2">
        <f>AVERAGE(B188:B192)</f>
        <v>7.3761926448650623</v>
      </c>
      <c r="Y169" s="2">
        <f>AVERAGE(B176:B182)</f>
        <v>7.4066922601097422</v>
      </c>
      <c r="Z169" s="2">
        <f>AVERAGE(B183:B187)</f>
        <v>7.7909282326244211</v>
      </c>
      <c r="AA169" s="2">
        <f>AVERAGE(B169:B175)</f>
        <v>10.464406712339933</v>
      </c>
    </row>
    <row r="170" spans="1:27" x14ac:dyDescent="0.3">
      <c r="A170" t="s">
        <v>23</v>
      </c>
      <c r="B170" s="2">
        <f t="shared" si="117"/>
        <v>6.2931566310270517</v>
      </c>
      <c r="C170" s="2">
        <f t="shared" si="117"/>
        <v>17.647603237519718</v>
      </c>
      <c r="D170" s="2">
        <f t="shared" si="117"/>
        <v>18.323981322118254</v>
      </c>
      <c r="E170" s="2">
        <f t="shared" si="117"/>
        <v>75.37745655726718</v>
      </c>
      <c r="F170" s="2">
        <f t="shared" si="117"/>
        <v>29.61115584727122</v>
      </c>
      <c r="G170" s="2">
        <f t="shared" si="117"/>
        <v>9.3419638675358563</v>
      </c>
      <c r="H170" s="2">
        <f t="shared" si="117"/>
        <v>58.8478898695369</v>
      </c>
      <c r="I170" s="2">
        <f t="shared" si="117"/>
        <v>17.507933119230483</v>
      </c>
      <c r="J170" s="2">
        <f t="shared" si="117"/>
        <v>13.855215328888091</v>
      </c>
      <c r="K170" s="2" t="e">
        <f t="shared" si="117"/>
        <v>#DIV/0!</v>
      </c>
      <c r="L170" s="2">
        <f t="shared" si="117"/>
        <v>10.725209052481508</v>
      </c>
      <c r="M170" s="2" t="e">
        <f t="shared" si="117"/>
        <v>#DIV/0!</v>
      </c>
      <c r="N170" s="2" t="e">
        <f t="shared" si="117"/>
        <v>#DIV/0!</v>
      </c>
      <c r="O170" s="2" t="e">
        <f t="shared" si="117"/>
        <v>#DIV/0!</v>
      </c>
      <c r="P170" s="2" t="e">
        <f t="shared" si="117"/>
        <v>#DIV/0!</v>
      </c>
      <c r="Q170" s="2">
        <f t="shared" si="117"/>
        <v>12.409243172086853</v>
      </c>
      <c r="R170" s="2">
        <f>DC4/AO4</f>
        <v>7.8041115814246345</v>
      </c>
      <c r="S170" s="2">
        <f t="shared" si="118"/>
        <v>87.170315690194315</v>
      </c>
      <c r="T170" s="2">
        <f t="shared" si="119"/>
        <v>6.0439724318214241</v>
      </c>
      <c r="U170" s="2">
        <f t="shared" si="120"/>
        <v>49.381268701719691</v>
      </c>
      <c r="V170" s="2"/>
      <c r="W170" s="2" t="s">
        <v>3</v>
      </c>
      <c r="X170" s="2">
        <f>AVERAGE(C188:C192)</f>
        <v>8.7152594261652805</v>
      </c>
      <c r="Y170" s="2">
        <f>AVERAGE(C176:C182)</f>
        <v>8.8644282985014176</v>
      </c>
      <c r="Z170" s="2">
        <f>AVERAGE(C183:C187)</f>
        <v>12.627146072385841</v>
      </c>
      <c r="AA170" s="2">
        <f>AVERAGE(C169:C174)</f>
        <v>12.62215433351348</v>
      </c>
    </row>
    <row r="171" spans="1:27" x14ac:dyDescent="0.3">
      <c r="A171" t="s">
        <v>24</v>
      </c>
      <c r="B171" s="2">
        <f t="shared" si="117"/>
        <v>12.369508978571924</v>
      </c>
      <c r="C171" s="2">
        <f t="shared" si="117"/>
        <v>12.524535822828295</v>
      </c>
      <c r="D171" s="2">
        <f t="shared" si="117"/>
        <v>18.953926334179538</v>
      </c>
      <c r="E171" s="2">
        <f t="shared" si="117"/>
        <v>112.27195346648168</v>
      </c>
      <c r="F171" s="2">
        <f t="shared" si="117"/>
        <v>32.863623567359305</v>
      </c>
      <c r="G171" s="2">
        <f t="shared" si="117"/>
        <v>13.602147196253428</v>
      </c>
      <c r="H171" s="2">
        <f t="shared" si="117"/>
        <v>53.040423610958342</v>
      </c>
      <c r="I171" s="2">
        <f t="shared" si="117"/>
        <v>21.523065956665622</v>
      </c>
      <c r="J171" s="2">
        <f t="shared" si="117"/>
        <v>22.910321325007718</v>
      </c>
      <c r="K171" s="2" t="e">
        <f t="shared" si="117"/>
        <v>#DIV/0!</v>
      </c>
      <c r="L171" s="2">
        <f t="shared" si="117"/>
        <v>20.79198470040922</v>
      </c>
      <c r="M171" s="2" t="e">
        <f t="shared" si="117"/>
        <v>#DIV/0!</v>
      </c>
      <c r="N171" s="2" t="e">
        <f t="shared" si="117"/>
        <v>#DIV/0!</v>
      </c>
      <c r="O171" s="2" t="e">
        <f t="shared" si="117"/>
        <v>#DIV/0!</v>
      </c>
      <c r="P171" s="2" t="e">
        <f t="shared" si="117"/>
        <v>#DIV/0!</v>
      </c>
      <c r="Q171" s="2">
        <f t="shared" si="117"/>
        <v>11.885829265141799</v>
      </c>
      <c r="R171" s="2"/>
      <c r="S171" s="2">
        <f t="shared" si="118"/>
        <v>151.27727024527007</v>
      </c>
      <c r="T171" s="2">
        <f t="shared" si="119"/>
        <v>15.176319930450008</v>
      </c>
      <c r="U171" s="2">
        <f t="shared" si="120"/>
        <v>65.520053157311892</v>
      </c>
      <c r="V171" s="2"/>
      <c r="W171" s="2" t="s">
        <v>4</v>
      </c>
      <c r="X171" s="2">
        <f>AVERAGE(D188:D192)</f>
        <v>16.15582188785428</v>
      </c>
      <c r="Y171" s="2">
        <f>AVERAGE(D176:D182)</f>
        <v>15.879624591277921</v>
      </c>
      <c r="Z171" s="2">
        <f>AVERAGE(D183:D187)</f>
        <v>22.289339922325023</v>
      </c>
      <c r="AA171" s="2">
        <f>AVERAGE(D169:D175)</f>
        <v>23.35229845402672</v>
      </c>
    </row>
    <row r="172" spans="1:27" x14ac:dyDescent="0.3">
      <c r="A172" t="s">
        <v>25</v>
      </c>
      <c r="B172" s="2">
        <f t="shared" si="117"/>
        <v>11.786289462845897</v>
      </c>
      <c r="C172" s="2">
        <f t="shared" si="117"/>
        <v>8.4422350986494923</v>
      </c>
      <c r="D172" s="2">
        <f t="shared" si="117"/>
        <v>16.989070180715537</v>
      </c>
      <c r="E172" s="2">
        <f t="shared" si="117"/>
        <v>81.12828253346882</v>
      </c>
      <c r="F172" s="2">
        <f t="shared" si="117"/>
        <v>30.234166248333352</v>
      </c>
      <c r="G172" s="2">
        <f t="shared" si="117"/>
        <v>10.392531008404031</v>
      </c>
      <c r="H172" s="2">
        <f t="shared" si="117"/>
        <v>74.584903046785371</v>
      </c>
      <c r="I172" s="2">
        <f t="shared" si="117"/>
        <v>26.39147677894152</v>
      </c>
      <c r="J172" s="2">
        <f t="shared" si="117"/>
        <v>15.307802495459601</v>
      </c>
      <c r="K172" s="2" t="e">
        <f t="shared" si="117"/>
        <v>#DIV/0!</v>
      </c>
      <c r="L172" s="2">
        <f t="shared" si="117"/>
        <v>33.460092778941103</v>
      </c>
      <c r="M172" s="2" t="e">
        <f t="shared" si="117"/>
        <v>#DIV/0!</v>
      </c>
      <c r="N172" s="2" t="e">
        <f t="shared" si="117"/>
        <v>#DIV/0!</v>
      </c>
      <c r="O172" s="2" t="e">
        <f t="shared" si="117"/>
        <v>#DIV/0!</v>
      </c>
      <c r="P172" s="2" t="e">
        <f t="shared" si="117"/>
        <v>#DIV/0!</v>
      </c>
      <c r="Q172" s="2">
        <f t="shared" si="117"/>
        <v>38.33212966846623</v>
      </c>
      <c r="R172" s="2">
        <f t="shared" ref="R172:R190" si="121">DC6/AO6</f>
        <v>9.2145661048252769</v>
      </c>
      <c r="S172" s="2" t="e">
        <f t="shared" si="118"/>
        <v>#DIV/0!</v>
      </c>
      <c r="T172" s="2">
        <f t="shared" si="119"/>
        <v>5.8297201637373384</v>
      </c>
      <c r="U172" s="2">
        <f t="shared" si="120"/>
        <v>14.409401957563482</v>
      </c>
      <c r="V172" s="2"/>
      <c r="W172" s="2" t="s">
        <v>5</v>
      </c>
      <c r="X172" s="2">
        <f>AVERAGE(E188:E192)</f>
        <v>89.919149278147657</v>
      </c>
      <c r="Y172" s="2">
        <f>AVERAGE(E176:E182)</f>
        <v>83.25129623384899</v>
      </c>
      <c r="Z172" s="2">
        <f>AVERAGE(E183:E187)</f>
        <v>135.35483004164371</v>
      </c>
      <c r="AA172" s="2">
        <f>AVERAGE(E169:E175)</f>
        <v>96.930444140072169</v>
      </c>
    </row>
    <row r="173" spans="1:27" x14ac:dyDescent="0.3">
      <c r="A173" t="s">
        <v>26</v>
      </c>
      <c r="B173" s="2">
        <f t="shared" si="117"/>
        <v>6.4903715251044316</v>
      </c>
      <c r="C173" s="2">
        <f t="shared" si="117"/>
        <v>7.2045641450959428</v>
      </c>
      <c r="D173" s="2">
        <f t="shared" si="117"/>
        <v>19.75046221571451</v>
      </c>
      <c r="E173" s="2">
        <f t="shared" si="117"/>
        <v>69.820240986799234</v>
      </c>
      <c r="F173" s="2">
        <f t="shared" si="117"/>
        <v>31.265585774476058</v>
      </c>
      <c r="G173" s="2">
        <f t="shared" si="117"/>
        <v>12.381251120229885</v>
      </c>
      <c r="H173" s="2">
        <f t="shared" si="117"/>
        <v>52.373644270594845</v>
      </c>
      <c r="I173" s="2">
        <f t="shared" si="117"/>
        <v>18.321765786270991</v>
      </c>
      <c r="J173" s="2">
        <f t="shared" si="117"/>
        <v>12.850303625294893</v>
      </c>
      <c r="K173" s="2" t="e">
        <f t="shared" si="117"/>
        <v>#DIV/0!</v>
      </c>
      <c r="L173" s="2">
        <f t="shared" si="117"/>
        <v>11.319501106003425</v>
      </c>
      <c r="M173" s="2" t="e">
        <f t="shared" si="117"/>
        <v>#DIV/0!</v>
      </c>
      <c r="N173" s="2" t="e">
        <f t="shared" si="117"/>
        <v>#DIV/0!</v>
      </c>
      <c r="O173" s="2" t="e">
        <f t="shared" si="117"/>
        <v>#DIV/0!</v>
      </c>
      <c r="P173" s="2" t="e">
        <f t="shared" si="117"/>
        <v>#DIV/0!</v>
      </c>
      <c r="Q173" s="2">
        <f t="shared" si="117"/>
        <v>19.387864981781867</v>
      </c>
      <c r="R173" s="2">
        <f t="shared" si="121"/>
        <v>9.3450049499926386</v>
      </c>
      <c r="S173" s="2">
        <f t="shared" si="118"/>
        <v>39.01246905090516</v>
      </c>
      <c r="T173" s="2">
        <f t="shared" si="119"/>
        <v>10.272745936375156</v>
      </c>
      <c r="U173" s="2">
        <f t="shared" si="120"/>
        <v>36.61998982514028</v>
      </c>
      <c r="V173" s="2"/>
      <c r="W173" s="2" t="s">
        <v>6</v>
      </c>
      <c r="X173" s="2">
        <f>AVERAGE(E188:E192)</f>
        <v>89.919149278147657</v>
      </c>
      <c r="Y173" s="2">
        <f>AVERAGE(F176:F182)</f>
        <v>27.903523405588686</v>
      </c>
      <c r="Z173" s="2">
        <f>AVERAGE(F183:F187)</f>
        <v>37.024564985515617</v>
      </c>
      <c r="AA173" s="2">
        <f>AVERAGE(F169:F175)</f>
        <v>35.240477352721499</v>
      </c>
    </row>
    <row r="174" spans="1:27" x14ac:dyDescent="0.3">
      <c r="A174" t="s">
        <v>27</v>
      </c>
      <c r="B174" s="2">
        <f t="shared" si="117"/>
        <v>9.6255018035612636</v>
      </c>
      <c r="C174" s="2">
        <f t="shared" si="117"/>
        <v>22.768213207896309</v>
      </c>
      <c r="D174" s="2">
        <f t="shared" si="117"/>
        <v>34.019035703481826</v>
      </c>
      <c r="E174" s="2">
        <f t="shared" si="117"/>
        <v>86.167469003713833</v>
      </c>
      <c r="F174" s="2">
        <f t="shared" si="117"/>
        <v>47.299976138725732</v>
      </c>
      <c r="G174" s="2">
        <f t="shared" si="117"/>
        <v>16.946610234081309</v>
      </c>
      <c r="H174" s="2">
        <f t="shared" si="117"/>
        <v>105.67789070402247</v>
      </c>
      <c r="I174" s="2">
        <f t="shared" si="117"/>
        <v>34.755630385044682</v>
      </c>
      <c r="J174" s="2">
        <f t="shared" si="117"/>
        <v>20.504822516142294</v>
      </c>
      <c r="K174" s="2" t="e">
        <f t="shared" si="117"/>
        <v>#DIV/0!</v>
      </c>
      <c r="L174" s="2">
        <f t="shared" si="117"/>
        <v>21.699013248432962</v>
      </c>
      <c r="M174" s="2" t="e">
        <f t="shared" si="117"/>
        <v>#DIV/0!</v>
      </c>
      <c r="N174" s="2" t="e">
        <f t="shared" si="117"/>
        <v>#DIV/0!</v>
      </c>
      <c r="O174" s="2" t="e">
        <f t="shared" si="117"/>
        <v>#DIV/0!</v>
      </c>
      <c r="P174" s="2" t="e">
        <f t="shared" si="117"/>
        <v>#DIV/0!</v>
      </c>
      <c r="Q174" s="2">
        <f t="shared" si="117"/>
        <v>29.739851008122763</v>
      </c>
      <c r="R174" s="2">
        <f t="shared" si="121"/>
        <v>10.505706575997351</v>
      </c>
      <c r="S174" s="2">
        <f t="shared" si="118"/>
        <v>113.86073978192512</v>
      </c>
      <c r="T174" s="2">
        <f t="shared" si="119"/>
        <v>15.907078991900033</v>
      </c>
      <c r="U174" s="2">
        <f t="shared" si="120"/>
        <v>17.294637809504827</v>
      </c>
      <c r="V174" s="2"/>
      <c r="W174" s="2" t="s">
        <v>7</v>
      </c>
      <c r="X174" s="2">
        <f>AVERAGE(G188:G192)</f>
        <v>9.8745977508461031</v>
      </c>
      <c r="Y174" s="2">
        <f>AVERAGE(G176:G182)</f>
        <v>11.462701652626313</v>
      </c>
      <c r="Z174" s="2">
        <f>AVERAGE(G183:G187)</f>
        <v>12.945097090133865</v>
      </c>
      <c r="AA174" s="2">
        <f>AVERAGE(G169:G175)</f>
        <v>12.993742913492966</v>
      </c>
    </row>
    <row r="175" spans="1:27" x14ac:dyDescent="0.3">
      <c r="A175" t="s">
        <v>28</v>
      </c>
      <c r="B175" s="2">
        <f t="shared" ref="B175:B192" si="122">CM9/Y9</f>
        <v>7.7235172822158393</v>
      </c>
      <c r="C175" s="2"/>
      <c r="D175" s="2">
        <f t="shared" ref="D175:Q181" si="123">CO9/AA9</f>
        <v>34.737020310992939</v>
      </c>
      <c r="E175" s="2">
        <f t="shared" si="123"/>
        <v>156.25896139364392</v>
      </c>
      <c r="F175" s="2">
        <f t="shared" si="123"/>
        <v>40.279044885001063</v>
      </c>
      <c r="G175" s="2">
        <f t="shared" si="123"/>
        <v>15.817374332372129</v>
      </c>
      <c r="H175" s="2">
        <f t="shared" si="123"/>
        <v>63.904769403012914</v>
      </c>
      <c r="I175" s="2">
        <f t="shared" si="123"/>
        <v>30.078479346792836</v>
      </c>
      <c r="J175" s="2">
        <f t="shared" si="123"/>
        <v>28.566355301893569</v>
      </c>
      <c r="K175" s="2" t="e">
        <f t="shared" si="123"/>
        <v>#DIV/0!</v>
      </c>
      <c r="L175" s="2">
        <f t="shared" si="123"/>
        <v>25.788336619901965</v>
      </c>
      <c r="M175" s="2" t="e">
        <f t="shared" si="123"/>
        <v>#DIV/0!</v>
      </c>
      <c r="N175" s="2" t="e">
        <f t="shared" si="123"/>
        <v>#DIV/0!</v>
      </c>
      <c r="O175" s="2" t="e">
        <f t="shared" si="123"/>
        <v>#DIV/0!</v>
      </c>
      <c r="P175" s="2" t="e">
        <f t="shared" si="123"/>
        <v>#DIV/0!</v>
      </c>
      <c r="Q175" s="2">
        <f t="shared" si="123"/>
        <v>30.279629452696469</v>
      </c>
      <c r="R175" s="2">
        <f t="shared" si="121"/>
        <v>9.5798942630472226</v>
      </c>
      <c r="S175" s="2">
        <f t="shared" si="118"/>
        <v>218.01894313163962</v>
      </c>
      <c r="T175" s="2">
        <f t="shared" si="119"/>
        <v>32.44196155361233</v>
      </c>
      <c r="U175" s="2">
        <f t="shared" si="120"/>
        <v>18.474968871146594</v>
      </c>
      <c r="V175" s="2"/>
      <c r="W175" s="2" t="s">
        <v>8</v>
      </c>
      <c r="X175" s="2">
        <f>AVERAGE(H188:H192)</f>
        <v>50.819139476233694</v>
      </c>
      <c r="Y175" s="2">
        <f>AVERAGE(H176:H182)</f>
        <v>53.326979480339141</v>
      </c>
      <c r="Z175" s="2">
        <f>AVERAGE(H183:H187)</f>
        <v>59.856524867540699</v>
      </c>
      <c r="AA175" s="2">
        <f>AVERAGE(H169:H175)</f>
        <v>66.856854913166643</v>
      </c>
    </row>
    <row r="176" spans="1:27" x14ac:dyDescent="0.3">
      <c r="A176" t="s">
        <v>29</v>
      </c>
      <c r="B176" s="2">
        <f t="shared" si="122"/>
        <v>7.6557584067730238</v>
      </c>
      <c r="C176" s="2">
        <f t="shared" ref="C176:C192" si="124">CN10/Z10</f>
        <v>6.3664064788268098</v>
      </c>
      <c r="D176" s="2">
        <f t="shared" si="123"/>
        <v>16.725201195741722</v>
      </c>
      <c r="E176" s="2">
        <f t="shared" si="123"/>
        <v>106.76648089901614</v>
      </c>
      <c r="F176" s="2">
        <f t="shared" si="123"/>
        <v>33.801729904148978</v>
      </c>
      <c r="G176" s="2">
        <f t="shared" si="123"/>
        <v>12.517424172989273</v>
      </c>
      <c r="H176" s="2">
        <f t="shared" si="123"/>
        <v>47.561129630497128</v>
      </c>
      <c r="I176" s="2">
        <f t="shared" si="123"/>
        <v>15.09471745528168</v>
      </c>
      <c r="J176" s="2">
        <f t="shared" si="123"/>
        <v>19.789337103107815</v>
      </c>
      <c r="K176" s="2" t="e">
        <f t="shared" si="123"/>
        <v>#DIV/0!</v>
      </c>
      <c r="L176" s="2">
        <f t="shared" si="123"/>
        <v>17.693982257302682</v>
      </c>
      <c r="M176" s="2" t="e">
        <f t="shared" si="123"/>
        <v>#DIV/0!</v>
      </c>
      <c r="N176" s="2" t="e">
        <f t="shared" si="123"/>
        <v>#DIV/0!</v>
      </c>
      <c r="O176" s="2" t="e">
        <f t="shared" si="123"/>
        <v>#DIV/0!</v>
      </c>
      <c r="P176" s="2" t="e">
        <f t="shared" si="123"/>
        <v>#DIV/0!</v>
      </c>
      <c r="Q176" s="2">
        <f t="shared" si="123"/>
        <v>47.71120834735779</v>
      </c>
      <c r="R176" s="2">
        <f t="shared" si="121"/>
        <v>8.5191674259101013</v>
      </c>
      <c r="S176" s="2">
        <f t="shared" si="118"/>
        <v>50.899876605407009</v>
      </c>
      <c r="T176" s="2">
        <f t="shared" si="119"/>
        <v>12.42582457371927</v>
      </c>
      <c r="U176" s="2">
        <f t="shared" si="120"/>
        <v>25.395909599795452</v>
      </c>
      <c r="V176" s="2"/>
      <c r="W176" s="2" t="s">
        <v>9</v>
      </c>
      <c r="X176" s="2">
        <f>AVERAGE(I188:I192)</f>
        <v>17.719917408544017</v>
      </c>
      <c r="Y176" s="2">
        <f>AVERAGE(I176:I182)</f>
        <v>13.901550067709989</v>
      </c>
      <c r="Z176" s="2">
        <f>AVERAGE(I183:I187)</f>
        <v>21.163079757401583</v>
      </c>
      <c r="AA176" s="2">
        <f>AVERAGE(I169:I175)</f>
        <v>23.98141422511102</v>
      </c>
    </row>
    <row r="177" spans="1:27" x14ac:dyDescent="0.3">
      <c r="A177" t="s">
        <v>30</v>
      </c>
      <c r="B177" s="2">
        <f t="shared" si="122"/>
        <v>6.5532949102840075</v>
      </c>
      <c r="C177" s="2">
        <f t="shared" si="124"/>
        <v>8.1079289724800887</v>
      </c>
      <c r="D177" s="2">
        <f t="shared" si="123"/>
        <v>15.631796747314896</v>
      </c>
      <c r="E177" s="2">
        <f t="shared" si="123"/>
        <v>108.49636222254193</v>
      </c>
      <c r="F177" s="2">
        <f t="shared" si="123"/>
        <v>30.962259745327966</v>
      </c>
      <c r="G177" s="2">
        <f t="shared" si="123"/>
        <v>12.38862008568532</v>
      </c>
      <c r="H177" s="2">
        <f t="shared" si="123"/>
        <v>79.729964690506549</v>
      </c>
      <c r="I177" s="2">
        <f t="shared" si="123"/>
        <v>17.991986426733906</v>
      </c>
      <c r="J177" s="2">
        <f t="shared" si="123"/>
        <v>54.323847890555122</v>
      </c>
      <c r="K177" s="2" t="e">
        <f t="shared" si="123"/>
        <v>#DIV/0!</v>
      </c>
      <c r="L177" s="2">
        <f t="shared" si="123"/>
        <v>17.826323195535839</v>
      </c>
      <c r="M177" s="2" t="e">
        <f t="shared" si="123"/>
        <v>#DIV/0!</v>
      </c>
      <c r="N177" s="2" t="e">
        <f t="shared" si="123"/>
        <v>#DIV/0!</v>
      </c>
      <c r="O177" s="2" t="e">
        <f t="shared" si="123"/>
        <v>#DIV/0!</v>
      </c>
      <c r="P177" s="2" t="e">
        <f t="shared" si="123"/>
        <v>#DIV/0!</v>
      </c>
      <c r="Q177" s="2">
        <f t="shared" si="123"/>
        <v>22.020297240400126</v>
      </c>
      <c r="R177" s="2">
        <f t="shared" si="121"/>
        <v>22.273954206906076</v>
      </c>
      <c r="S177" s="2">
        <f t="shared" si="118"/>
        <v>142.68783272312629</v>
      </c>
      <c r="T177" s="2">
        <f t="shared" si="119"/>
        <v>7.7434498779481284</v>
      </c>
      <c r="U177" s="2">
        <f t="shared" si="120"/>
        <v>16.258545806031435</v>
      </c>
      <c r="V177" s="2"/>
      <c r="W177" s="2" t="s">
        <v>10</v>
      </c>
      <c r="X177" s="2">
        <f>AVERAGE(J188:J192)</f>
        <v>14.190903115574519</v>
      </c>
      <c r="Y177" s="2">
        <f>AVERAGE(J176:J182)</f>
        <v>20.278721928343945</v>
      </c>
      <c r="Z177" s="2">
        <f>AVERAGE(J183:J187)</f>
        <v>21.308534919922305</v>
      </c>
      <c r="AA177" s="2">
        <f>AVERAGE(J169:J175)</f>
        <v>18.526173374622722</v>
      </c>
    </row>
    <row r="178" spans="1:27" x14ac:dyDescent="0.3">
      <c r="A178" t="s">
        <v>31</v>
      </c>
      <c r="B178" s="2">
        <f t="shared" si="122"/>
        <v>5.7434391002651344</v>
      </c>
      <c r="C178" s="2">
        <f t="shared" si="124"/>
        <v>14.890540370605295</v>
      </c>
      <c r="D178" s="2">
        <f t="shared" si="123"/>
        <v>18.110722727312137</v>
      </c>
      <c r="E178" s="2">
        <f t="shared" si="123"/>
        <v>57.125957056903097</v>
      </c>
      <c r="F178" s="2">
        <f t="shared" si="123"/>
        <v>23.226979223736006</v>
      </c>
      <c r="G178" s="2">
        <f t="shared" si="123"/>
        <v>9.840981000892608</v>
      </c>
      <c r="H178" s="2">
        <f t="shared" si="123"/>
        <v>49.772971337224611</v>
      </c>
      <c r="I178" s="2">
        <f t="shared" si="123"/>
        <v>14.17127344650115</v>
      </c>
      <c r="J178" s="2">
        <f t="shared" si="123"/>
        <v>10.595687889426721</v>
      </c>
      <c r="K178" s="2" t="e">
        <f t="shared" si="123"/>
        <v>#DIV/0!</v>
      </c>
      <c r="L178" s="2">
        <f t="shared" si="123"/>
        <v>15.65427187437527</v>
      </c>
      <c r="M178" s="2" t="e">
        <f t="shared" si="123"/>
        <v>#DIV/0!</v>
      </c>
      <c r="N178" s="2" t="e">
        <f t="shared" si="123"/>
        <v>#DIV/0!</v>
      </c>
      <c r="O178" s="2" t="e">
        <f t="shared" si="123"/>
        <v>#DIV/0!</v>
      </c>
      <c r="P178" s="2" t="e">
        <f t="shared" si="123"/>
        <v>#DIV/0!</v>
      </c>
      <c r="Q178" s="2">
        <f t="shared" si="123"/>
        <v>28.90585503758691</v>
      </c>
      <c r="R178" s="2">
        <f t="shared" si="121"/>
        <v>6.1342113990982536</v>
      </c>
      <c r="S178" s="2">
        <f t="shared" si="118"/>
        <v>42.542338805319424</v>
      </c>
      <c r="T178" s="2">
        <f t="shared" si="119"/>
        <v>29.445799676627505</v>
      </c>
      <c r="U178" s="2">
        <f t="shared" si="120"/>
        <v>8.4259864984209987</v>
      </c>
      <c r="V178" s="2"/>
      <c r="W178" s="2" t="s">
        <v>11</v>
      </c>
      <c r="X178" s="2" t="e">
        <f>AVERAGE(K188:K192)</f>
        <v>#DIV/0!</v>
      </c>
      <c r="Y178" s="2" t="e">
        <f>AVERAGE(K176:K182)</f>
        <v>#DIV/0!</v>
      </c>
      <c r="Z178" s="2" t="e">
        <f>AVERAGE(K183:K187)</f>
        <v>#DIV/0!</v>
      </c>
      <c r="AA178" s="2" t="e">
        <f>AVERAGE(K169:K175)</f>
        <v>#DIV/0!</v>
      </c>
    </row>
    <row r="179" spans="1:27" x14ac:dyDescent="0.3">
      <c r="A179" t="s">
        <v>32</v>
      </c>
      <c r="B179" s="2">
        <f t="shared" si="122"/>
        <v>7.9294501451073494</v>
      </c>
      <c r="C179" s="2">
        <f t="shared" si="124"/>
        <v>6.7995604497933879</v>
      </c>
      <c r="D179" s="2">
        <f t="shared" si="123"/>
        <v>15.635292990898098</v>
      </c>
      <c r="E179" s="2">
        <f t="shared" si="123"/>
        <v>84.783409213879878</v>
      </c>
      <c r="F179" s="2">
        <f t="shared" si="123"/>
        <v>28.09991643625095</v>
      </c>
      <c r="G179" s="2">
        <f t="shared" si="123"/>
        <v>10.781097738794266</v>
      </c>
      <c r="H179" s="2">
        <f t="shared" si="123"/>
        <v>68.30498909328638</v>
      </c>
      <c r="I179" s="2">
        <f t="shared" si="123"/>
        <v>10.605076922006575</v>
      </c>
      <c r="J179" s="2">
        <f t="shared" si="123"/>
        <v>12.500377020361844</v>
      </c>
      <c r="K179" s="2" t="e">
        <f t="shared" si="123"/>
        <v>#DIV/0!</v>
      </c>
      <c r="L179" s="2">
        <f t="shared" si="123"/>
        <v>9.4754131979608225</v>
      </c>
      <c r="M179" s="2" t="e">
        <f t="shared" si="123"/>
        <v>#DIV/0!</v>
      </c>
      <c r="N179" s="2" t="e">
        <f t="shared" si="123"/>
        <v>#DIV/0!</v>
      </c>
      <c r="O179" s="2" t="e">
        <f t="shared" si="123"/>
        <v>#DIV/0!</v>
      </c>
      <c r="P179" s="2" t="e">
        <f t="shared" si="123"/>
        <v>#DIV/0!</v>
      </c>
      <c r="Q179" s="2">
        <f t="shared" si="123"/>
        <v>13.536967098376307</v>
      </c>
      <c r="R179" s="2">
        <f t="shared" si="121"/>
        <v>6.6415348367552989</v>
      </c>
      <c r="S179" s="2">
        <f t="shared" si="118"/>
        <v>45.209713077138943</v>
      </c>
      <c r="T179" s="2">
        <f t="shared" si="119"/>
        <v>4.8930728297280766</v>
      </c>
      <c r="U179" s="2">
        <f t="shared" si="120"/>
        <v>7.759710715166392</v>
      </c>
      <c r="V179" s="2"/>
      <c r="W179" s="2" t="s">
        <v>12</v>
      </c>
      <c r="X179" s="2">
        <f>AVERAGE(L188:L192)</f>
        <v>15.191646372676967</v>
      </c>
      <c r="Y179" s="2">
        <f>AVERAGE(L176:L182)</f>
        <v>14.030590933203177</v>
      </c>
      <c r="Z179" s="2">
        <f>AVERAGE(L183:L187)</f>
        <v>19.260446167617836</v>
      </c>
      <c r="AA179" s="2">
        <f>AVERAGE(L169:L175)</f>
        <v>19.756182800225481</v>
      </c>
    </row>
    <row r="180" spans="1:27" x14ac:dyDescent="0.3">
      <c r="A180" t="s">
        <v>33</v>
      </c>
      <c r="B180" s="2">
        <f t="shared" si="122"/>
        <v>9.7056583209578129</v>
      </c>
      <c r="C180" s="2">
        <f t="shared" si="124"/>
        <v>9.3057874425411118</v>
      </c>
      <c r="D180" s="2">
        <f t="shared" si="123"/>
        <v>19.800150359865405</v>
      </c>
      <c r="E180" s="2">
        <f t="shared" si="123"/>
        <v>87.141202786542891</v>
      </c>
      <c r="F180" s="2">
        <f t="shared" si="123"/>
        <v>31.384612068827046</v>
      </c>
      <c r="G180" s="2">
        <f t="shared" si="123"/>
        <v>12.746478224179201</v>
      </c>
      <c r="H180" s="2">
        <f t="shared" si="123"/>
        <v>48.728786286532184</v>
      </c>
      <c r="I180" s="2">
        <f t="shared" si="123"/>
        <v>12.670540879811844</v>
      </c>
      <c r="J180" s="2">
        <f t="shared" si="123"/>
        <v>16.525110178311248</v>
      </c>
      <c r="K180" s="2" t="e">
        <f t="shared" si="123"/>
        <v>#DIV/0!</v>
      </c>
      <c r="L180" s="2">
        <f t="shared" si="123"/>
        <v>11.167860860897026</v>
      </c>
      <c r="M180" s="2" t="e">
        <f t="shared" si="123"/>
        <v>#DIV/0!</v>
      </c>
      <c r="N180" s="2" t="e">
        <f t="shared" si="123"/>
        <v>#DIV/0!</v>
      </c>
      <c r="O180" s="2" t="e">
        <f t="shared" si="123"/>
        <v>#DIV/0!</v>
      </c>
      <c r="P180" s="2" t="e">
        <f t="shared" si="123"/>
        <v>#DIV/0!</v>
      </c>
      <c r="Q180" s="2">
        <f t="shared" si="123"/>
        <v>19.720490170096699</v>
      </c>
      <c r="R180" s="2">
        <f t="shared" si="121"/>
        <v>29.532951868057886</v>
      </c>
      <c r="S180" s="2">
        <f t="shared" si="118"/>
        <v>41.504954469190963</v>
      </c>
      <c r="T180" s="2">
        <f t="shared" si="119"/>
        <v>11.201841052656297</v>
      </c>
      <c r="U180" s="2">
        <f t="shared" si="120"/>
        <v>7.4557363033688056</v>
      </c>
      <c r="V180" s="2"/>
      <c r="W180" s="2" t="s">
        <v>13</v>
      </c>
      <c r="X180" s="2" t="e">
        <f>AVERAGE(M188:M192)</f>
        <v>#DIV/0!</v>
      </c>
      <c r="Y180" s="2" t="e">
        <f>AVERAGE(M176:M182)</f>
        <v>#DIV/0!</v>
      </c>
      <c r="Z180" s="2" t="e">
        <f>AVERAGE(M183:M187)</f>
        <v>#DIV/0!</v>
      </c>
      <c r="AA180" s="2" t="e">
        <f>AVERAGE(M169:M175)</f>
        <v>#DIV/0!</v>
      </c>
    </row>
    <row r="181" spans="1:27" x14ac:dyDescent="0.3">
      <c r="A181" t="s">
        <v>34</v>
      </c>
      <c r="B181" s="2">
        <f t="shared" si="122"/>
        <v>8.5378865919886362</v>
      </c>
      <c r="C181" s="2">
        <f t="shared" si="124"/>
        <v>10.2836610790088</v>
      </c>
      <c r="D181" s="2">
        <f t="shared" si="123"/>
        <v>13.191112711013313</v>
      </c>
      <c r="E181" s="2">
        <f t="shared" si="123"/>
        <v>80.402767732115905</v>
      </c>
      <c r="F181" s="2">
        <f t="shared" si="123"/>
        <v>26.727851126027765</v>
      </c>
      <c r="G181" s="2">
        <f t="shared" si="123"/>
        <v>12.658553687654107</v>
      </c>
      <c r="H181" s="2">
        <f t="shared" si="123"/>
        <v>54.288227403186866</v>
      </c>
      <c r="I181" s="2">
        <f t="shared" si="123"/>
        <v>14.687643226727543</v>
      </c>
      <c r="J181" s="2">
        <f t="shared" si="123"/>
        <v>7.937971488300902</v>
      </c>
      <c r="K181" s="2" t="e">
        <f t="shared" si="123"/>
        <v>#DIV/0!</v>
      </c>
      <c r="L181" s="2">
        <f t="shared" si="123"/>
        <v>13.19323485712246</v>
      </c>
      <c r="M181" s="2" t="e">
        <f t="shared" si="123"/>
        <v>#DIV/0!</v>
      </c>
      <c r="N181" s="2" t="e">
        <f t="shared" si="123"/>
        <v>#DIV/0!</v>
      </c>
      <c r="O181" s="2" t="e">
        <f t="shared" si="123"/>
        <v>#DIV/0!</v>
      </c>
      <c r="P181" s="2" t="e">
        <f t="shared" si="123"/>
        <v>#DIV/0!</v>
      </c>
      <c r="Q181" s="2">
        <f t="shared" si="123"/>
        <v>15.222554283907664</v>
      </c>
      <c r="R181" s="2">
        <f t="shared" si="121"/>
        <v>13.78205974503115</v>
      </c>
      <c r="S181" s="2">
        <f t="shared" si="118"/>
        <v>48.488954199538625</v>
      </c>
      <c r="T181" s="2">
        <f t="shared" si="119"/>
        <v>5.5180479428767066</v>
      </c>
      <c r="U181" s="2">
        <f t="shared" si="120"/>
        <v>9.3757604548493845</v>
      </c>
      <c r="V181" s="2"/>
      <c r="W181" s="2" t="s">
        <v>14</v>
      </c>
      <c r="X181" s="2" t="e">
        <f>AVERAGE(N188:N192)</f>
        <v>#DIV/0!</v>
      </c>
      <c r="Y181" s="2" t="e">
        <f>AVERAGE(N176:N182)</f>
        <v>#DIV/0!</v>
      </c>
      <c r="Z181" s="2" t="e">
        <f>AVERAGE(N183:N187)</f>
        <v>#DIV/0!</v>
      </c>
      <c r="AA181" s="2" t="e">
        <f>AVERAGE(N169:N175)</f>
        <v>#DIV/0!</v>
      </c>
    </row>
    <row r="182" spans="1:27" x14ac:dyDescent="0.3">
      <c r="A182" t="s">
        <v>35</v>
      </c>
      <c r="B182" s="2">
        <f t="shared" si="122"/>
        <v>5.7213583453922325</v>
      </c>
      <c r="C182" s="2">
        <f t="shared" si="124"/>
        <v>6.2971132962544303</v>
      </c>
      <c r="D182" s="2">
        <f t="shared" ref="D182:D192" si="125">CO16/AA16</f>
        <v>12.063095406799869</v>
      </c>
      <c r="E182" s="2">
        <f t="shared" ref="E182:E192" si="126">CP16/AB16</f>
        <v>58.042893725943131</v>
      </c>
      <c r="F182" s="2">
        <f t="shared" ref="F182:F192" si="127">CQ16/AC16</f>
        <v>21.121315334802102</v>
      </c>
      <c r="G182" s="2">
        <f t="shared" ref="G182:G192" si="128">CR16/AD16</f>
        <v>9.3057566581894164</v>
      </c>
      <c r="H182" s="2">
        <f t="shared" ref="H182:H192" si="129">CS16/AE16</f>
        <v>24.902787921140277</v>
      </c>
      <c r="I182" s="2">
        <f t="shared" ref="I182:I192" si="130">CT16/AF16</f>
        <v>12.089612116907229</v>
      </c>
      <c r="J182" s="2"/>
      <c r="K182" s="2" t="e">
        <f t="shared" ref="K182:K192" si="131">CV16/AH16</f>
        <v>#DIV/0!</v>
      </c>
      <c r="L182" s="2">
        <f t="shared" ref="L182:L192" si="132">CW16/AI16</f>
        <v>13.203050289228143</v>
      </c>
      <c r="M182" s="2" t="e">
        <f t="shared" ref="M182:M192" si="133">CX16/AJ16</f>
        <v>#DIV/0!</v>
      </c>
      <c r="N182" s="2" t="e">
        <f t="shared" ref="N182:N192" si="134">CY16/AK16</f>
        <v>#DIV/0!</v>
      </c>
      <c r="O182" s="2" t="e">
        <f t="shared" ref="O182:O192" si="135">CZ16/AL16</f>
        <v>#DIV/0!</v>
      </c>
      <c r="P182" s="2" t="e">
        <f t="shared" ref="P182:P192" si="136">DA16/AM16</f>
        <v>#DIV/0!</v>
      </c>
      <c r="Q182" s="2">
        <f t="shared" ref="Q182:Q192" si="137">DB16/AN16</f>
        <v>16.968190570050048</v>
      </c>
      <c r="R182" s="2">
        <f t="shared" si="121"/>
        <v>6.5157808739568566</v>
      </c>
      <c r="S182" s="2">
        <f t="shared" si="118"/>
        <v>74.982004995659793</v>
      </c>
      <c r="T182" s="2">
        <f t="shared" si="119"/>
        <v>8.9498196587439018</v>
      </c>
      <c r="U182" s="2">
        <f t="shared" si="120"/>
        <v>8.5945058643813272</v>
      </c>
      <c r="V182" s="2"/>
      <c r="W182" s="2" t="s">
        <v>15</v>
      </c>
      <c r="X182" s="2" t="e">
        <f>AVERAGE(O188:O192)</f>
        <v>#DIV/0!</v>
      </c>
      <c r="Y182" s="2" t="e">
        <f>AVERAGE(O176:O182)</f>
        <v>#DIV/0!</v>
      </c>
      <c r="Z182" s="2" t="e">
        <f>AVERAGE(O183:O187)</f>
        <v>#DIV/0!</v>
      </c>
      <c r="AA182" s="2" t="e">
        <f>AVERAGE(O169:O175)</f>
        <v>#DIV/0!</v>
      </c>
    </row>
    <row r="183" spans="1:27" x14ac:dyDescent="0.3">
      <c r="A183" t="s">
        <v>36</v>
      </c>
      <c r="B183" s="2">
        <f t="shared" si="122"/>
        <v>6.8025973735681582</v>
      </c>
      <c r="C183" s="2">
        <f t="shared" si="124"/>
        <v>16.264198505756717</v>
      </c>
      <c r="D183" s="2">
        <f t="shared" si="125"/>
        <v>18.170198619802672</v>
      </c>
      <c r="E183" s="2">
        <f t="shared" si="126"/>
        <v>132.5443991586061</v>
      </c>
      <c r="F183" s="2">
        <f t="shared" si="127"/>
        <v>30.663013557972519</v>
      </c>
      <c r="G183" s="2">
        <f t="shared" si="128"/>
        <v>13.226771423939025</v>
      </c>
      <c r="H183" s="2">
        <f t="shared" si="129"/>
        <v>46.379187690767885</v>
      </c>
      <c r="I183" s="2">
        <f t="shared" si="130"/>
        <v>15.421230546108987</v>
      </c>
      <c r="J183" s="2">
        <f t="shared" ref="J183:J192" si="138">CU17/AG17</f>
        <v>15.70204849582556</v>
      </c>
      <c r="K183" s="2" t="e">
        <f t="shared" si="131"/>
        <v>#DIV/0!</v>
      </c>
      <c r="L183" s="2">
        <f t="shared" si="132"/>
        <v>14.333249651540635</v>
      </c>
      <c r="M183" s="2" t="e">
        <f t="shared" si="133"/>
        <v>#DIV/0!</v>
      </c>
      <c r="N183" s="2" t="e">
        <f t="shared" si="134"/>
        <v>#DIV/0!</v>
      </c>
      <c r="O183" s="2" t="e">
        <f t="shared" si="135"/>
        <v>#DIV/0!</v>
      </c>
      <c r="P183" s="2" t="e">
        <f t="shared" si="136"/>
        <v>#DIV/0!</v>
      </c>
      <c r="Q183" s="2">
        <f t="shared" si="137"/>
        <v>14.214092516774471</v>
      </c>
      <c r="R183" s="2">
        <f t="shared" si="121"/>
        <v>11.668530928039512</v>
      </c>
      <c r="S183" s="2">
        <f t="shared" si="118"/>
        <v>91.339577640806056</v>
      </c>
      <c r="T183" s="2">
        <f t="shared" si="119"/>
        <v>7.3036730640415088</v>
      </c>
      <c r="U183" s="2">
        <f t="shared" si="120"/>
        <v>19.156412133783494</v>
      </c>
      <c r="V183" s="2"/>
      <c r="W183" s="2" t="s">
        <v>16</v>
      </c>
      <c r="X183" s="2" t="e">
        <f>AVERAGE(P188:P192)</f>
        <v>#DIV/0!</v>
      </c>
      <c r="Y183" s="2" t="e">
        <f>AVERAGE(P177:P182)</f>
        <v>#DIV/0!</v>
      </c>
      <c r="Z183" s="2" t="e">
        <f>AVERAGE(P183:P187)</f>
        <v>#DIV/0!</v>
      </c>
      <c r="AA183" s="2" t="e">
        <f>AVERAGE(P169:P175)</f>
        <v>#DIV/0!</v>
      </c>
    </row>
    <row r="184" spans="1:27" x14ac:dyDescent="0.3">
      <c r="A184" t="s">
        <v>37</v>
      </c>
      <c r="B184" s="2">
        <f t="shared" si="122"/>
        <v>8.7718380624032193</v>
      </c>
      <c r="C184" s="2">
        <f t="shared" si="124"/>
        <v>11.311141640152922</v>
      </c>
      <c r="D184" s="2">
        <f t="shared" si="125"/>
        <v>16.526299684832164</v>
      </c>
      <c r="E184" s="2">
        <f t="shared" si="126"/>
        <v>86.034689376959307</v>
      </c>
      <c r="F184" s="2">
        <f t="shared" si="127"/>
        <v>33.045261777094481</v>
      </c>
      <c r="G184" s="2">
        <f t="shared" si="128"/>
        <v>13.711203068615806</v>
      </c>
      <c r="H184" s="2">
        <f t="shared" si="129"/>
        <v>56.941798315479815</v>
      </c>
      <c r="I184" s="2">
        <f t="shared" si="130"/>
        <v>10.706518842574601</v>
      </c>
      <c r="J184" s="2">
        <f t="shared" si="138"/>
        <v>13.643893847337125</v>
      </c>
      <c r="K184" s="2" t="e">
        <f t="shared" si="131"/>
        <v>#DIV/0!</v>
      </c>
      <c r="L184" s="2">
        <f t="shared" si="132"/>
        <v>11.149761841858702</v>
      </c>
      <c r="M184" s="2" t="e">
        <f t="shared" si="133"/>
        <v>#DIV/0!</v>
      </c>
      <c r="N184" s="2" t="e">
        <f t="shared" si="134"/>
        <v>#DIV/0!</v>
      </c>
      <c r="O184" s="2" t="e">
        <f t="shared" si="135"/>
        <v>#DIV/0!</v>
      </c>
      <c r="P184" s="2" t="e">
        <f t="shared" si="136"/>
        <v>#DIV/0!</v>
      </c>
      <c r="Q184" s="2">
        <f t="shared" si="137"/>
        <v>43.177933372256113</v>
      </c>
      <c r="R184" s="2">
        <f t="shared" si="121"/>
        <v>3.9861317800885492</v>
      </c>
      <c r="S184" s="2">
        <f t="shared" si="118"/>
        <v>84.622474126344855</v>
      </c>
      <c r="T184" s="2">
        <f t="shared" si="119"/>
        <v>7.9983659707658346</v>
      </c>
      <c r="U184" s="2">
        <f t="shared" si="120"/>
        <v>18.551470748422346</v>
      </c>
      <c r="V184" s="2"/>
      <c r="W184" s="2" t="s">
        <v>17</v>
      </c>
      <c r="X184" s="2">
        <f>AVERAGE(Q188:Q192)</f>
        <v>23.547446388742891</v>
      </c>
      <c r="Y184" s="2">
        <f>AVERAGE(Q176:Q182)</f>
        <v>23.440794678253649</v>
      </c>
      <c r="Z184" s="2">
        <f>AVERAGE(Q183:Q187)</f>
        <v>36.123509528562813</v>
      </c>
      <c r="AA184" s="2">
        <f>AVERAGE(Q169:Q175)</f>
        <v>21.758793765330072</v>
      </c>
    </row>
    <row r="185" spans="1:27" x14ac:dyDescent="0.3">
      <c r="A185" t="s">
        <v>38</v>
      </c>
      <c r="B185" s="2">
        <f t="shared" si="122"/>
        <v>6.5217116075616053</v>
      </c>
      <c r="C185" s="2">
        <f t="shared" si="124"/>
        <v>16.152876579945609</v>
      </c>
      <c r="D185" s="2">
        <f t="shared" si="125"/>
        <v>21.380948676840461</v>
      </c>
      <c r="E185" s="2">
        <f t="shared" si="126"/>
        <v>164.26385601177606</v>
      </c>
      <c r="F185" s="2">
        <f t="shared" si="127"/>
        <v>30.926038572979952</v>
      </c>
      <c r="G185" s="2">
        <f t="shared" si="128"/>
        <v>12.073805716080059</v>
      </c>
      <c r="H185" s="2">
        <f t="shared" si="129"/>
        <v>59.934861112234231</v>
      </c>
      <c r="I185" s="2">
        <f t="shared" si="130"/>
        <v>20.935339313278266</v>
      </c>
      <c r="J185" s="2">
        <f t="shared" si="138"/>
        <v>35.515232591170907</v>
      </c>
      <c r="K185" s="2" t="e">
        <f t="shared" si="131"/>
        <v>#DIV/0!</v>
      </c>
      <c r="L185" s="2">
        <f t="shared" si="132"/>
        <v>18.711290741277345</v>
      </c>
      <c r="M185" s="2" t="e">
        <f t="shared" si="133"/>
        <v>#DIV/0!</v>
      </c>
      <c r="N185" s="2" t="e">
        <f t="shared" si="134"/>
        <v>#DIV/0!</v>
      </c>
      <c r="O185" s="2" t="e">
        <f t="shared" si="135"/>
        <v>#DIV/0!</v>
      </c>
      <c r="P185" s="2" t="e">
        <f t="shared" si="136"/>
        <v>#DIV/0!</v>
      </c>
      <c r="Q185" s="2">
        <f t="shared" si="137"/>
        <v>53.851975733908823</v>
      </c>
      <c r="R185" s="2">
        <f t="shared" si="121"/>
        <v>12.190752583616936</v>
      </c>
      <c r="S185" s="2">
        <f t="shared" si="118"/>
        <v>78.579895214967522</v>
      </c>
      <c r="T185" s="2">
        <f t="shared" si="119"/>
        <v>8.5614507130748265</v>
      </c>
      <c r="U185" s="2">
        <f t="shared" si="120"/>
        <v>9.7901267451223539</v>
      </c>
      <c r="V185" s="2"/>
      <c r="W185" s="2" t="s">
        <v>18</v>
      </c>
      <c r="X185" s="2">
        <f>AVERAGE(R188:R192)</f>
        <v>10.696493207669869</v>
      </c>
      <c r="Y185" s="2">
        <f>AVERAGE(R176:R182)</f>
        <v>13.342808622245087</v>
      </c>
      <c r="Z185" s="2">
        <f>AVERAGE(R183:R187)</f>
        <v>17.498095443701516</v>
      </c>
      <c r="AA185" s="2">
        <f>AVERAGE(R169:R175)</f>
        <v>9.2898566950574253</v>
      </c>
    </row>
    <row r="186" spans="1:27" x14ac:dyDescent="0.3">
      <c r="A186" t="s">
        <v>39</v>
      </c>
      <c r="B186" s="2">
        <f t="shared" si="122"/>
        <v>10.092105714379189</v>
      </c>
      <c r="C186" s="2">
        <f t="shared" si="124"/>
        <v>6.3498114306121103</v>
      </c>
      <c r="D186" s="2">
        <f t="shared" si="125"/>
        <v>25.400556078485742</v>
      </c>
      <c r="E186" s="2">
        <f t="shared" si="126"/>
        <v>187.54972584454569</v>
      </c>
      <c r="F186" s="2">
        <f t="shared" si="127"/>
        <v>40.479235071506068</v>
      </c>
      <c r="G186" s="2">
        <f t="shared" si="128"/>
        <v>12.240529487654795</v>
      </c>
      <c r="H186" s="2">
        <f t="shared" si="129"/>
        <v>63.348818245711136</v>
      </c>
      <c r="I186" s="2">
        <f t="shared" si="130"/>
        <v>28.175572619009362</v>
      </c>
      <c r="J186" s="2">
        <f t="shared" si="138"/>
        <v>26.890225605278538</v>
      </c>
      <c r="K186" s="2" t="e">
        <f t="shared" si="131"/>
        <v>#DIV/0!</v>
      </c>
      <c r="L186" s="2">
        <f t="shared" si="132"/>
        <v>26.892398116519864</v>
      </c>
      <c r="M186" s="2" t="e">
        <f t="shared" si="133"/>
        <v>#DIV/0!</v>
      </c>
      <c r="N186" s="2" t="e">
        <f t="shared" si="134"/>
        <v>#DIV/0!</v>
      </c>
      <c r="O186" s="2" t="e">
        <f t="shared" si="135"/>
        <v>#DIV/0!</v>
      </c>
      <c r="P186" s="2" t="e">
        <f t="shared" si="136"/>
        <v>#DIV/0!</v>
      </c>
      <c r="Q186" s="2">
        <f t="shared" si="137"/>
        <v>33.254058049486517</v>
      </c>
      <c r="R186" s="2">
        <f t="shared" si="121"/>
        <v>11.166632302254191</v>
      </c>
      <c r="S186" s="2">
        <f t="shared" ref="S186:T192" si="139">DD20/AP20</f>
        <v>133.21720583724755</v>
      </c>
      <c r="T186" s="2">
        <f t="shared" si="139"/>
        <v>13.504487340483022</v>
      </c>
      <c r="U186" s="2"/>
      <c r="V186" s="2"/>
      <c r="W186" s="2" t="s">
        <v>19</v>
      </c>
      <c r="X186" s="2">
        <f>AVERAGE(S188:S192)</f>
        <v>74.887142733606765</v>
      </c>
      <c r="Y186" s="2">
        <f>AVERAGE(S176:S182)</f>
        <v>63.759382125054437</v>
      </c>
      <c r="Z186" s="2">
        <f>AVERAGE(S183:S187)</f>
        <v>99.565682168705365</v>
      </c>
      <c r="AA186" s="2" t="e">
        <f>AVERAGE(S169:S175)</f>
        <v>#DIV/0!</v>
      </c>
    </row>
    <row r="187" spans="1:27" x14ac:dyDescent="0.3">
      <c r="A187" t="s">
        <v>40</v>
      </c>
      <c r="B187" s="2">
        <f t="shared" si="122"/>
        <v>6.7663884052099332</v>
      </c>
      <c r="C187" s="2">
        <f t="shared" si="124"/>
        <v>13.057702205461855</v>
      </c>
      <c r="D187" s="2">
        <f t="shared" si="125"/>
        <v>29.968696551664081</v>
      </c>
      <c r="E187" s="2">
        <f t="shared" si="126"/>
        <v>106.38147981633145</v>
      </c>
      <c r="F187" s="2">
        <f t="shared" si="127"/>
        <v>50.009275948025078</v>
      </c>
      <c r="G187" s="2">
        <f t="shared" si="128"/>
        <v>13.473175754379641</v>
      </c>
      <c r="H187" s="2">
        <f t="shared" si="129"/>
        <v>72.677958973510457</v>
      </c>
      <c r="I187" s="2">
        <f t="shared" si="130"/>
        <v>30.576737466036697</v>
      </c>
      <c r="J187" s="2">
        <f t="shared" si="138"/>
        <v>14.791274059999406</v>
      </c>
      <c r="K187" s="2" t="e">
        <f t="shared" si="131"/>
        <v>#DIV/0!</v>
      </c>
      <c r="L187" s="2">
        <f t="shared" si="132"/>
        <v>25.215530486892629</v>
      </c>
      <c r="M187" s="2" t="e">
        <f t="shared" si="133"/>
        <v>#DIV/0!</v>
      </c>
      <c r="N187" s="2" t="e">
        <f t="shared" si="134"/>
        <v>#DIV/0!</v>
      </c>
      <c r="O187" s="2" t="e">
        <f t="shared" si="135"/>
        <v>#DIV/0!</v>
      </c>
      <c r="P187" s="2" t="e">
        <f t="shared" si="136"/>
        <v>#DIV/0!</v>
      </c>
      <c r="Q187" s="2">
        <f t="shared" si="137"/>
        <v>36.119487970388128</v>
      </c>
      <c r="R187" s="2">
        <f t="shared" si="121"/>
        <v>48.478429624508387</v>
      </c>
      <c r="S187" s="2">
        <f t="shared" si="139"/>
        <v>110.0692580241609</v>
      </c>
      <c r="T187" s="2">
        <f t="shared" si="139"/>
        <v>9.2923350706524257</v>
      </c>
      <c r="U187" s="2">
        <f t="shared" ref="U187:U192" si="140">DF21/AR21</f>
        <v>19.430854889932956</v>
      </c>
      <c r="V187" s="2"/>
      <c r="W187" s="2" t="s">
        <v>20</v>
      </c>
      <c r="X187" s="2">
        <f>AVERAGE(T188:T192)</f>
        <v>7.4659874033250251</v>
      </c>
      <c r="Y187" s="2">
        <f>AVERAGE(T176:T182)</f>
        <v>11.4539793731857</v>
      </c>
      <c r="Z187" s="2">
        <f>AVERAGE(T183:T187)</f>
        <v>9.332062431803525</v>
      </c>
      <c r="AA187" s="2">
        <f>AVERAGE(T169:T175)</f>
        <v>13.664938336717613</v>
      </c>
    </row>
    <row r="188" spans="1:27" x14ac:dyDescent="0.3">
      <c r="A188" t="s">
        <v>41</v>
      </c>
      <c r="B188" s="2">
        <f t="shared" si="122"/>
        <v>12.940058384475186</v>
      </c>
      <c r="C188" s="2">
        <f t="shared" si="124"/>
        <v>7.6285023839410968</v>
      </c>
      <c r="D188" s="2">
        <f t="shared" si="125"/>
        <v>15.768992214124019</v>
      </c>
      <c r="E188" s="2">
        <f t="shared" si="126"/>
        <v>119.41050417946602</v>
      </c>
      <c r="F188" s="2">
        <f t="shared" si="127"/>
        <v>26.267494397057742</v>
      </c>
      <c r="G188" s="2">
        <f t="shared" si="128"/>
        <v>9.2296151799617672</v>
      </c>
      <c r="H188" s="2">
        <f t="shared" si="129"/>
        <v>49.143300983662556</v>
      </c>
      <c r="I188" s="2">
        <f t="shared" si="130"/>
        <v>17.421100910247297</v>
      </c>
      <c r="J188" s="2">
        <f t="shared" si="138"/>
        <v>10.877343590430698</v>
      </c>
      <c r="K188" s="2" t="e">
        <f t="shared" si="131"/>
        <v>#DIV/0!</v>
      </c>
      <c r="L188" s="2">
        <f t="shared" si="132"/>
        <v>12.68788568513591</v>
      </c>
      <c r="M188" s="2" t="e">
        <f t="shared" si="133"/>
        <v>#DIV/0!</v>
      </c>
      <c r="N188" s="2" t="e">
        <f t="shared" si="134"/>
        <v>#DIV/0!</v>
      </c>
      <c r="O188" s="2" t="e">
        <f t="shared" si="135"/>
        <v>#DIV/0!</v>
      </c>
      <c r="P188" s="2" t="e">
        <f t="shared" si="136"/>
        <v>#DIV/0!</v>
      </c>
      <c r="Q188" s="2">
        <f t="shared" si="137"/>
        <v>30.48598063237932</v>
      </c>
      <c r="R188" s="2">
        <f t="shared" si="121"/>
        <v>9.6087901932684936</v>
      </c>
      <c r="S188" s="2">
        <f t="shared" si="139"/>
        <v>69.229769695807335</v>
      </c>
      <c r="T188" s="2">
        <f t="shared" si="139"/>
        <v>6.6697865860823553</v>
      </c>
      <c r="U188" s="2">
        <f t="shared" si="140"/>
        <v>16.248685431072811</v>
      </c>
      <c r="V188" s="2"/>
      <c r="W188" s="2" t="s">
        <v>21</v>
      </c>
      <c r="X188" s="2">
        <f>AVERAGE(U188:U192)</f>
        <v>10.967025201521533</v>
      </c>
      <c r="Y188" s="2">
        <f>AVERAGE(U176:U182)</f>
        <v>11.895165034573399</v>
      </c>
      <c r="Z188" s="2">
        <f>AVERAGE(U183:U187)</f>
        <v>16.732216129315287</v>
      </c>
      <c r="AA188" s="2">
        <f>AVERAGE(U169:U175)</f>
        <v>31.392955716409396</v>
      </c>
    </row>
    <row r="189" spans="1:27" x14ac:dyDescent="0.3">
      <c r="A189" t="s">
        <v>42</v>
      </c>
      <c r="B189" s="2">
        <f t="shared" si="122"/>
        <v>3.7067541899848888</v>
      </c>
      <c r="C189" s="2">
        <f t="shared" si="124"/>
        <v>7.39032148325962</v>
      </c>
      <c r="D189" s="2">
        <f t="shared" si="125"/>
        <v>18.576033783634056</v>
      </c>
      <c r="E189" s="2">
        <f t="shared" si="126"/>
        <v>93.78822660289029</v>
      </c>
      <c r="F189" s="2">
        <f t="shared" si="127"/>
        <v>34.109152209437575</v>
      </c>
      <c r="G189" s="2">
        <f t="shared" si="128"/>
        <v>9.2803986965284633</v>
      </c>
      <c r="H189" s="2">
        <f t="shared" si="129"/>
        <v>46.479643545631106</v>
      </c>
      <c r="I189" s="2">
        <f t="shared" si="130"/>
        <v>18.154506117545168</v>
      </c>
      <c r="J189" s="2">
        <f t="shared" si="138"/>
        <v>21.404868580220231</v>
      </c>
      <c r="K189" s="2" t="e">
        <f t="shared" si="131"/>
        <v>#DIV/0!</v>
      </c>
      <c r="L189" s="2">
        <f t="shared" si="132"/>
        <v>12.604526165086757</v>
      </c>
      <c r="M189" s="2" t="e">
        <f t="shared" si="133"/>
        <v>#DIV/0!</v>
      </c>
      <c r="N189" s="2" t="e">
        <f t="shared" si="134"/>
        <v>#DIV/0!</v>
      </c>
      <c r="O189" s="2" t="e">
        <f t="shared" si="135"/>
        <v>#DIV/0!</v>
      </c>
      <c r="P189" s="2" t="e">
        <f t="shared" si="136"/>
        <v>#DIV/0!</v>
      </c>
      <c r="Q189" s="2">
        <f t="shared" si="137"/>
        <v>13.353780817408969</v>
      </c>
      <c r="R189" s="2">
        <f t="shared" si="121"/>
        <v>13.708532501709261</v>
      </c>
      <c r="S189" s="2">
        <f t="shared" si="139"/>
        <v>60.525477974327977</v>
      </c>
      <c r="T189" s="2">
        <f t="shared" si="139"/>
        <v>7.4222260157600015</v>
      </c>
      <c r="U189" s="2">
        <f t="shared" si="140"/>
        <v>3.94576833821995</v>
      </c>
      <c r="V189" s="2"/>
      <c r="W189" s="2" t="s">
        <v>60</v>
      </c>
      <c r="X189" s="2" t="s">
        <v>61</v>
      </c>
      <c r="Y189" s="2" t="s">
        <v>61</v>
      </c>
      <c r="Z189" s="2" t="s">
        <v>61</v>
      </c>
      <c r="AA189" s="2" t="s">
        <v>61</v>
      </c>
    </row>
    <row r="190" spans="1:27" x14ac:dyDescent="0.3">
      <c r="A190" t="s">
        <v>43</v>
      </c>
      <c r="B190" s="2">
        <f t="shared" si="122"/>
        <v>6.9616893853010611</v>
      </c>
      <c r="C190" s="2">
        <f t="shared" si="124"/>
        <v>9.0814394780496155</v>
      </c>
      <c r="D190" s="2">
        <f t="shared" si="125"/>
        <v>11.568740631212213</v>
      </c>
      <c r="E190" s="2">
        <f t="shared" si="126"/>
        <v>84.273041148051874</v>
      </c>
      <c r="F190" s="2">
        <f t="shared" si="127"/>
        <v>29.694415269273485</v>
      </c>
      <c r="G190" s="2">
        <f t="shared" si="128"/>
        <v>8.6225781517827293</v>
      </c>
      <c r="H190" s="2">
        <f t="shared" si="129"/>
        <v>30.666671235225497</v>
      </c>
      <c r="I190" s="2">
        <f t="shared" si="130"/>
        <v>14.791473124596871</v>
      </c>
      <c r="J190" s="2">
        <f t="shared" si="138"/>
        <v>10.372120039193781</v>
      </c>
      <c r="K190" s="2" t="e">
        <f t="shared" si="131"/>
        <v>#DIV/0!</v>
      </c>
      <c r="L190" s="2">
        <f t="shared" si="132"/>
        <v>9.4033485259917811</v>
      </c>
      <c r="M190" s="2" t="e">
        <f t="shared" si="133"/>
        <v>#DIV/0!</v>
      </c>
      <c r="N190" s="2" t="e">
        <f t="shared" si="134"/>
        <v>#DIV/0!</v>
      </c>
      <c r="O190" s="2" t="e">
        <f t="shared" si="135"/>
        <v>#DIV/0!</v>
      </c>
      <c r="P190" s="2" t="e">
        <f t="shared" si="136"/>
        <v>#DIV/0!</v>
      </c>
      <c r="Q190" s="2">
        <f t="shared" si="137"/>
        <v>11.734426439925089</v>
      </c>
      <c r="R190" s="2">
        <f t="shared" si="121"/>
        <v>8.8911707347321407</v>
      </c>
      <c r="S190" s="2">
        <f t="shared" si="139"/>
        <v>80.478027986767046</v>
      </c>
      <c r="T190" s="2">
        <f t="shared" si="139"/>
        <v>4.5954003741737015</v>
      </c>
      <c r="U190" s="2">
        <f t="shared" si="140"/>
        <v>8.0298155079630327</v>
      </c>
      <c r="V190" s="2"/>
      <c r="W190" s="2" t="s">
        <v>2</v>
      </c>
      <c r="X190" s="2">
        <f>(STDEVA(B188:B192))/(SQRT(COUNT(B188:B192)))</f>
        <v>1.5561920438275543</v>
      </c>
      <c r="Y190" s="2">
        <f>(STDEVA(B176:B182))/(SQRT(COUNT(B176:B182)))</f>
        <v>0.56135897672877111</v>
      </c>
      <c r="Z190" s="2">
        <f>(STDEVA(B183:B187))/(SQRT(COUNT(B183:B187)))</f>
        <v>0.70338440709718375</v>
      </c>
      <c r="AA190" s="2">
        <f>(STDEVA(B169:B175))/(SQRT(COUNT(B169:B175)))</f>
        <v>1.6832714713855106</v>
      </c>
    </row>
    <row r="191" spans="1:27" x14ac:dyDescent="0.3">
      <c r="A191" t="s">
        <v>44</v>
      </c>
      <c r="B191" s="2">
        <f t="shared" si="122"/>
        <v>7.8080651962376919</v>
      </c>
      <c r="C191" s="2">
        <f t="shared" si="124"/>
        <v>6.4722321468918249</v>
      </c>
      <c r="D191" s="2">
        <f t="shared" si="125"/>
        <v>13.559810096842073</v>
      </c>
      <c r="E191" s="2">
        <f t="shared" si="126"/>
        <v>71.713310859294467</v>
      </c>
      <c r="F191" s="2">
        <f t="shared" si="127"/>
        <v>28.822990667393974</v>
      </c>
      <c r="G191" s="2">
        <f t="shared" si="128"/>
        <v>11.256075961532906</v>
      </c>
      <c r="H191" s="2">
        <f t="shared" si="129"/>
        <v>51.574640117082168</v>
      </c>
      <c r="I191" s="2">
        <f t="shared" si="130"/>
        <v>17.416734006899667</v>
      </c>
      <c r="J191" s="2">
        <f t="shared" si="138"/>
        <v>13.666782446379228</v>
      </c>
      <c r="K191" s="2" t="e">
        <f t="shared" si="131"/>
        <v>#DIV/0!</v>
      </c>
      <c r="L191" s="2">
        <f t="shared" si="132"/>
        <v>20.941395380529634</v>
      </c>
      <c r="M191" s="2" t="e">
        <f t="shared" si="133"/>
        <v>#DIV/0!</v>
      </c>
      <c r="N191" s="2" t="e">
        <f t="shared" si="134"/>
        <v>#DIV/0!</v>
      </c>
      <c r="O191" s="2" t="e">
        <f t="shared" si="135"/>
        <v>#DIV/0!</v>
      </c>
      <c r="P191" s="2" t="e">
        <f t="shared" si="136"/>
        <v>#DIV/0!</v>
      </c>
      <c r="Q191" s="2">
        <f t="shared" si="137"/>
        <v>39.525215795234331</v>
      </c>
      <c r="R191" s="2"/>
      <c r="S191" s="2">
        <f t="shared" si="139"/>
        <v>73.858046954346634</v>
      </c>
      <c r="T191" s="2">
        <f t="shared" si="139"/>
        <v>8.4917606874615039</v>
      </c>
      <c r="U191" s="2">
        <f t="shared" si="140"/>
        <v>10.060786681224132</v>
      </c>
      <c r="V191" s="2"/>
      <c r="W191" s="2" t="s">
        <v>3</v>
      </c>
      <c r="X191" s="2">
        <f>(STDEVA(C188:C192))/(SQRT(COUNT(C188:C192)))</f>
        <v>1.1509421127036477</v>
      </c>
      <c r="Y191" s="2">
        <f>(STDEVA(C176:C182))/(SQRT(COUNT(C176:C182)))</f>
        <v>1.1566601764612965</v>
      </c>
      <c r="Z191" s="2">
        <f>(STDEVA(C183:C187))/(SQRT(COUNT(C183:C187)))</f>
        <v>1.830042382968567</v>
      </c>
      <c r="AA191" s="2">
        <f>(STDEVA(C169:C175))/(SQRT(COUNT(C169:C175)))</f>
        <v>2.6141915334246129</v>
      </c>
    </row>
    <row r="192" spans="1:27" x14ac:dyDescent="0.3">
      <c r="A192" t="s">
        <v>45</v>
      </c>
      <c r="B192" s="2">
        <f t="shared" si="122"/>
        <v>5.4643960683264847</v>
      </c>
      <c r="C192" s="2">
        <f t="shared" si="124"/>
        <v>13.003801638684241</v>
      </c>
      <c r="D192" s="2">
        <f t="shared" si="125"/>
        <v>21.305532713459055</v>
      </c>
      <c r="E192" s="2">
        <f t="shared" si="126"/>
        <v>80.410663601035665</v>
      </c>
      <c r="F192" s="2">
        <f t="shared" si="127"/>
        <v>31.506143316005698</v>
      </c>
      <c r="G192" s="2">
        <f t="shared" si="128"/>
        <v>10.984320764424645</v>
      </c>
      <c r="H192" s="2">
        <f t="shared" si="129"/>
        <v>76.231441499567168</v>
      </c>
      <c r="I192" s="2">
        <f t="shared" si="130"/>
        <v>20.815772883431094</v>
      </c>
      <c r="J192" s="2">
        <f t="shared" si="138"/>
        <v>14.633400921648652</v>
      </c>
      <c r="K192" s="2" t="e">
        <f t="shared" si="131"/>
        <v>#DIV/0!</v>
      </c>
      <c r="L192" s="2">
        <f t="shared" si="132"/>
        <v>20.321076106640746</v>
      </c>
      <c r="M192" s="2" t="e">
        <f t="shared" si="133"/>
        <v>#DIV/0!</v>
      </c>
      <c r="N192" s="2" t="e">
        <f t="shared" si="134"/>
        <v>#DIV/0!</v>
      </c>
      <c r="O192" s="2" t="e">
        <f t="shared" si="135"/>
        <v>#DIV/0!</v>
      </c>
      <c r="P192" s="2" t="e">
        <f t="shared" si="136"/>
        <v>#DIV/0!</v>
      </c>
      <c r="Q192" s="2">
        <f t="shared" si="137"/>
        <v>22.637828258766746</v>
      </c>
      <c r="R192" s="2">
        <f>DC26/AO26</f>
        <v>10.577479400969581</v>
      </c>
      <c r="S192" s="2">
        <f t="shared" si="139"/>
        <v>90.344391056784858</v>
      </c>
      <c r="T192" s="2">
        <f t="shared" si="139"/>
        <v>10.150763353147568</v>
      </c>
      <c r="U192" s="2">
        <f t="shared" si="140"/>
        <v>16.550070049127743</v>
      </c>
      <c r="V192" s="2"/>
      <c r="W192" s="2" t="s">
        <v>4</v>
      </c>
      <c r="X192" s="2">
        <f>(STDEVA(D188:D192))/(SQRT(COUNT(D188:D192)))</f>
        <v>1.7364788521374919</v>
      </c>
      <c r="Y192" s="2">
        <f>(STDEVA(D176:D182))/(SQRT(COUNT(D176:D182)))</f>
        <v>1.0115809021417692</v>
      </c>
      <c r="Z192" s="2">
        <f>(STDEVA(D183:D187))/(SQRT(COUNT(D183:D187)))</f>
        <v>2.4459897456337534</v>
      </c>
      <c r="AA192" s="2">
        <f>(STDEVA(D169:D175))/(SQRT(COUNT(D169:D175)))</f>
        <v>2.8808016272376102</v>
      </c>
    </row>
    <row r="193" spans="2:27" x14ac:dyDescent="0.3">
      <c r="B193" s="2"/>
      <c r="C193" s="2"/>
      <c r="D193" s="2"/>
      <c r="E193" s="2"/>
      <c r="F193" s="2"/>
      <c r="G193" s="2"/>
      <c r="H193" s="2"/>
      <c r="I193" s="2"/>
      <c r="J193" s="2"/>
      <c r="K193" s="2"/>
      <c r="L193" s="2"/>
      <c r="M193" s="2"/>
      <c r="N193" s="2"/>
      <c r="O193" s="2"/>
      <c r="P193" s="2"/>
      <c r="Q193" s="2"/>
      <c r="R193" s="2"/>
      <c r="S193" s="2"/>
      <c r="T193" s="2"/>
      <c r="U193" s="2"/>
      <c r="V193" s="2"/>
      <c r="W193" s="2" t="s">
        <v>5</v>
      </c>
      <c r="X193" s="2">
        <f>(STDEVA(E188:E192))/(SQRT(COUNT(E188:E192)))</f>
        <v>8.1806239452816989</v>
      </c>
      <c r="Y193" s="2">
        <f>(STDEVA(E176:E182))/(SQRT(COUNT(E176:E182)))</f>
        <v>7.7672496641789435</v>
      </c>
      <c r="Z193" s="2">
        <f>(STDEVA(E183:E187))/(SQRT(COUNT(E183:E187)))</f>
        <v>18.493064579226449</v>
      </c>
      <c r="AA193" s="2">
        <f>(STDEVA(E169:E175))/(SQRT(COUNT(E169:E175)))</f>
        <v>11.255253695811078</v>
      </c>
    </row>
    <row r="194" spans="2:27" x14ac:dyDescent="0.3">
      <c r="B194" s="2"/>
      <c r="C194" s="2"/>
      <c r="D194" s="2"/>
      <c r="E194" s="2"/>
      <c r="F194" s="2"/>
      <c r="G194" s="2"/>
      <c r="H194" s="2"/>
      <c r="I194" s="2"/>
      <c r="J194" s="2"/>
      <c r="K194" s="2"/>
      <c r="L194" s="2"/>
      <c r="M194" s="2"/>
      <c r="N194" s="2"/>
      <c r="O194" s="2"/>
      <c r="P194" s="2"/>
      <c r="Q194" s="2"/>
      <c r="R194" s="2"/>
      <c r="S194" s="2"/>
      <c r="T194" s="2"/>
      <c r="U194" s="2"/>
      <c r="V194" s="2"/>
      <c r="W194" s="2" t="s">
        <v>6</v>
      </c>
      <c r="X194" s="2">
        <f>(STDEVA(F188:F192))/(SQRT(COUNT(F188:F192)))</f>
        <v>1.3139996060925103</v>
      </c>
      <c r="Y194" s="2">
        <f>(STDEVA(F176:F182))/(SQRT(COUNT(F176:F182)))</f>
        <v>1.728967993236425</v>
      </c>
      <c r="Z194" s="2">
        <f>(STDEVA(F183:F187))/(SQRT(COUNT(F183:F187)))</f>
        <v>3.7015785766154714</v>
      </c>
      <c r="AA194" s="2">
        <f>(STDEVA(F169:F175))/(SQRT(COUNT(F169:F175)))</f>
        <v>2.4350248562244761</v>
      </c>
    </row>
    <row r="195" spans="2:27" x14ac:dyDescent="0.3">
      <c r="B195" s="2"/>
      <c r="C195" s="2"/>
      <c r="D195" s="2"/>
      <c r="E195" s="2"/>
      <c r="F195" s="2"/>
      <c r="G195" s="2"/>
      <c r="H195" s="2"/>
      <c r="I195" s="2"/>
      <c r="J195" s="2"/>
      <c r="K195" s="2"/>
      <c r="L195" s="2"/>
      <c r="M195" s="2"/>
      <c r="N195" s="2"/>
      <c r="O195" s="2"/>
      <c r="P195" s="2"/>
      <c r="Q195" s="2"/>
      <c r="R195" s="2"/>
      <c r="S195" s="2"/>
      <c r="T195" s="2"/>
      <c r="U195" s="2"/>
      <c r="V195" s="2"/>
      <c r="W195" s="2" t="s">
        <v>7</v>
      </c>
      <c r="X195" s="2">
        <f>(STDEVA(G188:G192))/(SQRT(COUNT(G188:G192)))</f>
        <v>0.5232874603314881</v>
      </c>
      <c r="Y195" s="2">
        <f>(STDEVA(G176:G182))/(SQRT(COUNT(G176:G182)))</f>
        <v>0.55194207752574642</v>
      </c>
      <c r="Z195" s="2">
        <f>(STDEVA(G183:G187))/(SQRT(COUNT(G183:G187)))</f>
        <v>0.33171448876900361</v>
      </c>
      <c r="AA195" s="2">
        <f>(STDEVA(G169:G175))/(SQRT(COUNT(G169:G175)))</f>
        <v>1.0318147145030894</v>
      </c>
    </row>
    <row r="196" spans="2:27" x14ac:dyDescent="0.3">
      <c r="B196" s="2"/>
      <c r="C196" s="2"/>
      <c r="D196" s="2"/>
      <c r="E196" s="2"/>
      <c r="F196" s="2"/>
      <c r="G196" s="2"/>
      <c r="H196" s="2"/>
      <c r="I196" s="2"/>
      <c r="J196" s="2"/>
      <c r="K196" s="2"/>
      <c r="L196" s="2"/>
      <c r="M196" s="2"/>
      <c r="N196" s="2"/>
      <c r="O196" s="2"/>
      <c r="P196" s="2"/>
      <c r="Q196" s="2"/>
      <c r="R196" s="2"/>
      <c r="S196" s="2"/>
      <c r="T196" s="2"/>
      <c r="U196" s="2"/>
      <c r="V196" s="2"/>
      <c r="W196" s="2" t="s">
        <v>8</v>
      </c>
      <c r="X196" s="2">
        <f>(STDEVA(H188:H192))/(SQRT(COUNT(H188:H192)))</f>
        <v>7.3284292694041477</v>
      </c>
      <c r="Y196" s="2">
        <f>(STDEVA(H176:H182))/(SQRT(COUNT(H176:H182)))</f>
        <v>6.5416912811612606</v>
      </c>
      <c r="Z196" s="2">
        <f>(STDEVA(H183:H187))/(SQRT(COUNT(H183:H187)))</f>
        <v>4.2820886865517034</v>
      </c>
      <c r="AA196" s="2">
        <f>(STDEVA(H169:H175))/(SQRT(COUNT(H169:H175)))</f>
        <v>7.0600008292573619</v>
      </c>
    </row>
    <row r="197" spans="2:27" x14ac:dyDescent="0.3">
      <c r="B197" s="2"/>
      <c r="C197" s="2"/>
      <c r="D197" s="2"/>
      <c r="E197" s="2"/>
      <c r="F197" s="2"/>
      <c r="G197" s="2"/>
      <c r="H197" s="2"/>
      <c r="I197" s="2"/>
      <c r="J197" s="2"/>
      <c r="K197" s="2"/>
      <c r="L197" s="2"/>
      <c r="M197" s="2"/>
      <c r="N197" s="2"/>
      <c r="O197" s="2"/>
      <c r="P197" s="2"/>
      <c r="Q197" s="2"/>
      <c r="R197" s="2"/>
      <c r="S197" s="2"/>
      <c r="T197" s="2"/>
      <c r="U197" s="2"/>
      <c r="V197" s="2"/>
      <c r="W197" s="2" t="s">
        <v>9</v>
      </c>
      <c r="X197" s="2">
        <f>(STDEVA(I188:I192))/(SQRT(COUNT(I188:I192)))</f>
        <v>0.9625535275050795</v>
      </c>
      <c r="Y197" s="2">
        <f>(STDEVA(I176:I182))/(SQRT(COUNT(I176:I182)))</f>
        <v>0.90647471448861594</v>
      </c>
      <c r="Z197" s="2">
        <f>(STDEVA(I183:I187))/(SQRT(COUNT(I183:I187)))</f>
        <v>3.7426753254192597</v>
      </c>
      <c r="AA197" s="2">
        <f>(STDEVA(I169:I175))/(SQRT(COUNT(I169:I175)))</f>
        <v>2.4930486026040968</v>
      </c>
    </row>
    <row r="198" spans="2:27" x14ac:dyDescent="0.3">
      <c r="B198" s="2"/>
      <c r="C198" s="2"/>
      <c r="D198" s="2"/>
      <c r="E198" s="2"/>
      <c r="F198" s="2"/>
      <c r="G198" s="2"/>
      <c r="H198" s="2"/>
      <c r="I198" s="2"/>
      <c r="J198" s="2"/>
      <c r="K198" s="2"/>
      <c r="L198" s="2"/>
      <c r="M198" s="2"/>
      <c r="N198" s="2"/>
      <c r="O198" s="2"/>
      <c r="P198" s="2"/>
      <c r="Q198" s="2"/>
      <c r="R198" s="2"/>
      <c r="S198" s="2"/>
      <c r="T198" s="2"/>
      <c r="U198" s="2"/>
      <c r="V198" s="2"/>
      <c r="W198" s="2" t="s">
        <v>10</v>
      </c>
      <c r="X198" s="2">
        <f>(STDEVA(J188:J192))/(SQRT(COUNT(J188:J192)))</f>
        <v>1.975785735099864</v>
      </c>
      <c r="Y198" s="2">
        <f>(STDEVA(J176:J182))/(SQRT(COUNT(J176:J182)))</f>
        <v>7.0236686035854596</v>
      </c>
      <c r="Z198" s="2">
        <f>(STDEVA(J183:J187))/(SQRT(COUNT(J183:J187)))</f>
        <v>4.2757433946664607</v>
      </c>
      <c r="AA198" s="2">
        <f>(STDEVA(J169:J175))/(SQRT(COUNT(J169:J175)))</f>
        <v>2.1623692566431756</v>
      </c>
    </row>
    <row r="199" spans="2:27" x14ac:dyDescent="0.3">
      <c r="B199" s="2"/>
      <c r="C199" s="2"/>
      <c r="D199" s="2"/>
      <c r="E199" s="2"/>
      <c r="F199" s="2"/>
      <c r="G199" s="2"/>
      <c r="H199" s="2"/>
      <c r="I199" s="2"/>
      <c r="J199" s="2"/>
      <c r="K199" s="2"/>
      <c r="L199" s="2"/>
      <c r="M199" s="2"/>
      <c r="N199" s="2"/>
      <c r="O199" s="2"/>
      <c r="P199" s="2"/>
      <c r="Q199" s="2"/>
      <c r="R199" s="2"/>
      <c r="S199" s="2"/>
      <c r="T199" s="2"/>
      <c r="U199" s="2"/>
      <c r="V199" s="2"/>
      <c r="W199" s="2" t="s">
        <v>11</v>
      </c>
      <c r="X199" s="2" t="e">
        <f>(STDEVA(K188:K192))/(SQRT(COUNT(K188:K192)))</f>
        <v>#DIV/0!</v>
      </c>
      <c r="Y199" s="2" t="e">
        <f>(STDEVA(K176:K182))/(SQRT(COUNT(K176:K182)))</f>
        <v>#DIV/0!</v>
      </c>
      <c r="Z199" s="2" t="e">
        <f>(STDEVA(K183:K187))/(SQRT(COUNT(K183:K187)))</f>
        <v>#DIV/0!</v>
      </c>
      <c r="AA199" s="2" t="e">
        <f>(STDEVA(K169:K175))/(SQRT(COUNT(K169:K175)))</f>
        <v>#DIV/0!</v>
      </c>
    </row>
    <row r="200" spans="2:27" x14ac:dyDescent="0.3">
      <c r="B200" s="2"/>
      <c r="C200" s="2"/>
      <c r="D200" s="2"/>
      <c r="E200" s="2"/>
      <c r="F200" s="2"/>
      <c r="G200" s="2"/>
      <c r="H200" s="2"/>
      <c r="I200" s="2"/>
      <c r="J200" s="2"/>
      <c r="K200" s="2"/>
      <c r="L200" s="2"/>
      <c r="M200" s="2"/>
      <c r="N200" s="2"/>
      <c r="O200" s="2"/>
      <c r="P200" s="2"/>
      <c r="Q200" s="2"/>
      <c r="R200" s="2"/>
      <c r="S200" s="2"/>
      <c r="T200" s="2"/>
      <c r="U200" s="2"/>
      <c r="V200" s="2"/>
      <c r="W200" s="2" t="s">
        <v>12</v>
      </c>
      <c r="X200" s="2">
        <f>(STDEVA(L188:L192))/(SQRT(COUNT(L188:L192)))</f>
        <v>2.3004028295052166</v>
      </c>
      <c r="Y200" s="2">
        <f>(STDEVA(L176:L182))/(SQRT(COUNT(L176:L182)))</f>
        <v>1.2031230747085593</v>
      </c>
      <c r="Z200" s="2">
        <f>(STDEVA(L183:L187))/(SQRT(COUNT(L183:L187)))</f>
        <v>3.033741561359991</v>
      </c>
      <c r="AA200" s="2">
        <f>(STDEVA(L169:L175))/(SQRT(COUNT(L169:L175)))</f>
        <v>3.121732673402617</v>
      </c>
    </row>
    <row r="201" spans="2:27" x14ac:dyDescent="0.3">
      <c r="B201" s="2"/>
      <c r="C201" s="2"/>
      <c r="D201" s="2"/>
      <c r="E201" s="2"/>
      <c r="F201" s="2"/>
      <c r="G201" s="2"/>
      <c r="H201" s="2"/>
      <c r="I201" s="2"/>
      <c r="J201" s="2"/>
      <c r="K201" s="2"/>
      <c r="L201" s="2"/>
      <c r="M201" s="2"/>
      <c r="N201" s="2"/>
      <c r="O201" s="2"/>
      <c r="P201" s="2"/>
      <c r="Q201" s="2"/>
      <c r="R201" s="2"/>
      <c r="S201" s="2"/>
      <c r="T201" s="2"/>
      <c r="U201" s="2"/>
      <c r="V201" s="2"/>
      <c r="W201" s="2" t="s">
        <v>13</v>
      </c>
      <c r="X201" s="2" t="e">
        <f>(STDEVA(M188:M192))/(SQRT(COUNT(M188:M192)))</f>
        <v>#DIV/0!</v>
      </c>
      <c r="Y201" s="2" t="e">
        <f>(STDEVA(M176:M182))/(SQRT(COUNT(M176:M182)))</f>
        <v>#DIV/0!</v>
      </c>
      <c r="Z201" s="2" t="e">
        <f>(STDEVA(M183:M187))/(SQRT(COUNT(M183:M187)))</f>
        <v>#DIV/0!</v>
      </c>
      <c r="AA201" s="2" t="e">
        <f>(STDEVA(M169:M175))/(SQRT(COUNT(M169:M175)))</f>
        <v>#DIV/0!</v>
      </c>
    </row>
    <row r="202" spans="2:27" x14ac:dyDescent="0.3">
      <c r="B202" s="2"/>
      <c r="C202" s="2"/>
      <c r="D202" s="2"/>
      <c r="E202" s="2"/>
      <c r="F202" s="2"/>
      <c r="G202" s="2"/>
      <c r="H202" s="2"/>
      <c r="I202" s="2"/>
      <c r="J202" s="2"/>
      <c r="K202" s="2"/>
      <c r="L202" s="2"/>
      <c r="M202" s="2"/>
      <c r="N202" s="2"/>
      <c r="O202" s="2"/>
      <c r="P202" s="2"/>
      <c r="Q202" s="2"/>
      <c r="R202" s="2"/>
      <c r="S202" s="2"/>
      <c r="T202" s="2"/>
      <c r="U202" s="2"/>
      <c r="V202" s="2"/>
      <c r="W202" s="2" t="s">
        <v>14</v>
      </c>
      <c r="X202" s="2" t="e">
        <f>(STDEVA(N188:N192))/(SQRT(COUNT(N188:N192)))</f>
        <v>#DIV/0!</v>
      </c>
      <c r="Y202" s="2" t="e">
        <f>(STDEVA(N176:N182))/(SQRT(COUNT(N176:N182)))</f>
        <v>#DIV/0!</v>
      </c>
      <c r="Z202" s="2" t="e">
        <f>(STDEVA(N183:N187))/(SQRT(COUNT(N183:N187)))</f>
        <v>#DIV/0!</v>
      </c>
      <c r="AA202" s="2" t="e">
        <f>(STDEVA(N169:N175))/(SQRT(COUNT(N169:N175)))</f>
        <v>#DIV/0!</v>
      </c>
    </row>
    <row r="203" spans="2:27" x14ac:dyDescent="0.3">
      <c r="B203" s="2"/>
      <c r="C203" s="2"/>
      <c r="D203" s="2"/>
      <c r="E203" s="2"/>
      <c r="F203" s="2"/>
      <c r="G203" s="2"/>
      <c r="H203" s="2"/>
      <c r="I203" s="2"/>
      <c r="J203" s="2"/>
      <c r="K203" s="2"/>
      <c r="L203" s="2"/>
      <c r="M203" s="2"/>
      <c r="N203" s="2"/>
      <c r="O203" s="2"/>
      <c r="P203" s="2"/>
      <c r="Q203" s="2"/>
      <c r="R203" s="2"/>
      <c r="S203" s="2"/>
      <c r="T203" s="2"/>
      <c r="U203" s="2"/>
      <c r="V203" s="2"/>
      <c r="W203" s="2" t="s">
        <v>15</v>
      </c>
      <c r="X203" s="2" t="e">
        <f>(STDEVA(O188:O192))/(SQRT(COUNT(O188:O192)))</f>
        <v>#DIV/0!</v>
      </c>
      <c r="Y203" s="2" t="e">
        <f>(STDEVA(O176:O182))/(SQRT(COUNT(O176:O182)))</f>
        <v>#DIV/0!</v>
      </c>
      <c r="Z203" s="2" t="e">
        <f>(STDEVA(O183:O187))/(SQRT(COUNT(O183:O187)))</f>
        <v>#DIV/0!</v>
      </c>
      <c r="AA203" s="2" t="e">
        <f>(STDEVA(O169:O175))/(SQRT(COUNT(O169:O175)))</f>
        <v>#DIV/0!</v>
      </c>
    </row>
    <row r="204" spans="2:27" x14ac:dyDescent="0.3">
      <c r="B204" s="2"/>
      <c r="C204" s="2"/>
      <c r="D204" s="2"/>
      <c r="E204" s="2"/>
      <c r="F204" s="2"/>
      <c r="G204" s="2"/>
      <c r="H204" s="2"/>
      <c r="I204" s="2"/>
      <c r="J204" s="2"/>
      <c r="K204" s="2"/>
      <c r="L204" s="2"/>
      <c r="M204" s="2"/>
      <c r="N204" s="2"/>
      <c r="O204" s="2"/>
      <c r="P204" s="2"/>
      <c r="Q204" s="2"/>
      <c r="R204" s="2"/>
      <c r="S204" s="2"/>
      <c r="T204" s="2"/>
      <c r="U204" s="2"/>
      <c r="V204" s="2"/>
      <c r="W204" s="2" t="s">
        <v>16</v>
      </c>
      <c r="X204" s="2" t="e">
        <f>(STDEVA(P188:P192))/(SQRT(COUNT(P188:P192)))</f>
        <v>#DIV/0!</v>
      </c>
      <c r="Y204" s="2" t="e">
        <f>(STDEVA(P176:P182))/(SQRT(COUNT(P176:P182)))</f>
        <v>#DIV/0!</v>
      </c>
      <c r="Z204" s="2" t="e">
        <f>(STDEVA(P183:P187))/(SQRT(COUNT(P183:P187)))</f>
        <v>#DIV/0!</v>
      </c>
      <c r="AA204" s="2" t="e">
        <f>(STDEVA(P169:P175))/(SQRT(COUNT(P169:P175)))</f>
        <v>#DIV/0!</v>
      </c>
    </row>
    <row r="205" spans="2:27" x14ac:dyDescent="0.3">
      <c r="B205" s="2"/>
      <c r="C205" s="2"/>
      <c r="D205" s="2"/>
      <c r="E205" s="2"/>
      <c r="F205" s="2"/>
      <c r="G205" s="2"/>
      <c r="H205" s="2"/>
      <c r="I205" s="2"/>
      <c r="J205" s="2"/>
      <c r="K205" s="2"/>
      <c r="L205" s="2"/>
      <c r="M205" s="2"/>
      <c r="N205" s="2"/>
      <c r="O205" s="2"/>
      <c r="P205" s="2"/>
      <c r="Q205" s="2"/>
      <c r="R205" s="2"/>
      <c r="S205" s="2"/>
      <c r="T205" s="2"/>
      <c r="U205" s="2"/>
      <c r="V205" s="2"/>
      <c r="W205" s="2" t="s">
        <v>17</v>
      </c>
      <c r="X205" s="2">
        <f>(STDEVA(Q188:Q192))/(SQRT(COUNT(Q188:Q192)))</f>
        <v>5.2331540961970378</v>
      </c>
      <c r="Y205" s="2">
        <f>(STDEVA(Q176:Q182))/(SQRT(COUNT(Q176:Q182)))</f>
        <v>4.4782496124992495</v>
      </c>
      <c r="Z205" s="2">
        <f>(STDEVA(Q183:Q187))/(SQRT(COUNT(Q183:Q187)))</f>
        <v>6.5280921084215224</v>
      </c>
      <c r="AA205" s="2">
        <f>(STDEVA(Q169:Q175))/(SQRT(COUNT(Q169:Q175)))</f>
        <v>4.1785153204028509</v>
      </c>
    </row>
    <row r="206" spans="2:27" x14ac:dyDescent="0.3">
      <c r="B206" s="2"/>
      <c r="C206" s="2"/>
      <c r="D206" s="2"/>
      <c r="E206" s="2"/>
      <c r="F206" s="2"/>
      <c r="G206" s="2"/>
      <c r="H206" s="2"/>
      <c r="I206" s="2"/>
      <c r="J206" s="2"/>
      <c r="K206" s="2"/>
      <c r="L206" s="2"/>
      <c r="M206" s="2"/>
      <c r="N206" s="2"/>
      <c r="O206" s="2"/>
      <c r="P206" s="2"/>
      <c r="Q206" s="2"/>
      <c r="R206" s="2"/>
      <c r="S206" s="2"/>
      <c r="T206" s="2"/>
      <c r="U206" s="2"/>
      <c r="V206" s="2"/>
      <c r="W206" s="2" t="s">
        <v>18</v>
      </c>
      <c r="X206" s="2">
        <f>(STDEVA(R188:R192))/(SQRT(COUNT(R188:R192)))</f>
        <v>1.0617921985121217</v>
      </c>
      <c r="Y206" s="2">
        <f>(STDEVA(R176:R182))/(SQRT(COUNT(R176:R182)))</f>
        <v>3.4806465185697988</v>
      </c>
      <c r="Z206" s="2">
        <f>(STDEVA(R183:R187))/(SQRT(COUNT(R183:R187)))</f>
        <v>7.8885784656981439</v>
      </c>
      <c r="AA206" s="2">
        <f>(STDEVA(R169:R175))/(SQRT(COUNT(R169:R175)))</f>
        <v>0.43465855964829953</v>
      </c>
    </row>
    <row r="207" spans="2:27" x14ac:dyDescent="0.3">
      <c r="B207" s="2"/>
      <c r="C207" s="2"/>
      <c r="D207" s="2"/>
      <c r="E207" s="2"/>
      <c r="F207" s="2"/>
      <c r="G207" s="2"/>
      <c r="H207" s="2"/>
      <c r="I207" s="2"/>
      <c r="J207" s="2"/>
      <c r="K207" s="2"/>
      <c r="L207" s="2"/>
      <c r="M207" s="2"/>
      <c r="N207" s="2"/>
      <c r="O207" s="2"/>
      <c r="P207" s="2"/>
      <c r="Q207" s="2"/>
      <c r="R207" s="2"/>
      <c r="S207" s="2"/>
      <c r="T207" s="2"/>
      <c r="U207" s="2"/>
      <c r="V207" s="2"/>
      <c r="W207" s="2" t="s">
        <v>19</v>
      </c>
      <c r="X207" s="2">
        <f>(STDEVA(S188:S192))/(SQRT(COUNT(S188:S192)))</f>
        <v>5.0473104031158158</v>
      </c>
      <c r="Y207" s="2">
        <f>(STDEVA(S176:S182))/(SQRT(COUNT(S176:S182)))</f>
        <v>13.838965974700958</v>
      </c>
      <c r="Z207" s="2">
        <f>(STDEVA(S183:S187))/(SQRT(COUNT(S183:S187)))</f>
        <v>9.935093525817063</v>
      </c>
      <c r="AA207" s="2" t="e">
        <f>(STDEVA(S169:S175))/(SQRT(COUNT(S169:S175)))</f>
        <v>#DIV/0!</v>
      </c>
    </row>
    <row r="208" spans="2:27" x14ac:dyDescent="0.3">
      <c r="B208" s="2"/>
      <c r="C208" s="2"/>
      <c r="D208" s="2"/>
      <c r="E208" s="2"/>
      <c r="F208" s="2"/>
      <c r="G208" s="2"/>
      <c r="H208" s="2"/>
      <c r="I208" s="2"/>
      <c r="J208" s="2"/>
      <c r="K208" s="2"/>
      <c r="L208" s="2"/>
      <c r="M208" s="2"/>
      <c r="N208" s="2"/>
      <c r="O208" s="2"/>
      <c r="P208" s="2"/>
      <c r="Q208" s="2"/>
      <c r="R208" s="2"/>
      <c r="S208" s="2"/>
      <c r="T208" s="2"/>
      <c r="U208" s="2"/>
      <c r="V208" s="2"/>
      <c r="W208" s="2" t="s">
        <v>20</v>
      </c>
      <c r="X208" s="2">
        <f>(STDEVA(T188:T192))/(SQRT(COUNT(T188:T192)))</f>
        <v>0.92564446261901967</v>
      </c>
      <c r="Y208" s="2">
        <f>(STDEVA(T176:T182))/(SQRT(COUNT(T176:T182)))</f>
        <v>3.1736762380467818</v>
      </c>
      <c r="Z208" s="2">
        <f>(STDEVA(T183:T187))/(SQRT(COUNT(T183:T187)))</f>
        <v>1.0931070391381981</v>
      </c>
      <c r="AA208" s="2">
        <f>(STDEVA(T169:T175))/(SQRT(COUNT(T169:T175)))</f>
        <v>3.465555589358424</v>
      </c>
    </row>
    <row r="209" spans="1:27" x14ac:dyDescent="0.3">
      <c r="B209" s="2"/>
      <c r="C209" s="2"/>
      <c r="D209" s="2"/>
      <c r="E209" s="2"/>
      <c r="F209" s="2"/>
      <c r="G209" s="2"/>
      <c r="H209" s="2"/>
      <c r="I209" s="2"/>
      <c r="J209" s="2"/>
      <c r="K209" s="2"/>
      <c r="L209" s="2"/>
      <c r="M209" s="2"/>
      <c r="N209" s="2"/>
      <c r="O209" s="2"/>
      <c r="P209" s="2"/>
      <c r="Q209" s="2"/>
      <c r="R209" s="2"/>
      <c r="S209" s="2"/>
      <c r="T209" s="2"/>
      <c r="U209" s="2"/>
      <c r="V209" s="2"/>
      <c r="W209" s="2" t="s">
        <v>21</v>
      </c>
      <c r="X209" s="2">
        <f>(STDEVA(U188:U192))/(SQRT(COUNT(U188:U192)))</f>
        <v>2.4270644978128453</v>
      </c>
      <c r="Y209" s="2">
        <f>(STDEVA(U176:U182))/(SQRT(COUNT(U176:U182)))</f>
        <v>2.5232096697189621</v>
      </c>
      <c r="Z209" s="2">
        <f>(STDEVA(U183:U187))/(SQRT(COUNT(U183:U187)))</f>
        <v>2.3213083562159236</v>
      </c>
      <c r="AA209" s="2">
        <f>(STDEVA(U169:U175))/(SQRT(COUNT(U169:U175)))</f>
        <v>7.4764116701674777</v>
      </c>
    </row>
    <row r="210" spans="1:27" x14ac:dyDescent="0.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3">
      <c r="A212" t="s">
        <v>54</v>
      </c>
      <c r="B212" s="2"/>
      <c r="C212" s="2"/>
      <c r="D212" s="2"/>
      <c r="E212" s="2"/>
      <c r="F212" s="2"/>
      <c r="G212" s="2"/>
      <c r="H212" s="2"/>
      <c r="I212" s="2"/>
      <c r="J212" s="2"/>
      <c r="K212" s="2"/>
      <c r="L212" s="2"/>
      <c r="M212" s="2"/>
      <c r="N212" s="2"/>
      <c r="O212" s="2"/>
      <c r="P212" s="2"/>
      <c r="Q212" s="2"/>
      <c r="R212" s="2"/>
      <c r="S212" s="2"/>
      <c r="T212" s="2"/>
      <c r="U212" s="2"/>
      <c r="V212" s="2"/>
      <c r="W212" s="2" t="s">
        <v>64</v>
      </c>
      <c r="X212" s="2"/>
      <c r="Y212" s="2"/>
      <c r="Z212" s="2" t="s">
        <v>62</v>
      </c>
      <c r="AA212" s="2" t="s">
        <v>63</v>
      </c>
    </row>
    <row r="213" spans="1:27" x14ac:dyDescent="0.3">
      <c r="A213" t="s">
        <v>1</v>
      </c>
      <c r="B213" s="2" t="s">
        <v>2</v>
      </c>
      <c r="C213" s="2" t="s">
        <v>3</v>
      </c>
      <c r="D213" s="2" t="s">
        <v>4</v>
      </c>
      <c r="E213" s="2" t="s">
        <v>5</v>
      </c>
      <c r="F213" s="2" t="s">
        <v>6</v>
      </c>
      <c r="G213" s="2" t="s">
        <v>7</v>
      </c>
      <c r="H213" s="2" t="s">
        <v>8</v>
      </c>
      <c r="I213" s="2" t="s">
        <v>9</v>
      </c>
      <c r="J213" s="2" t="s">
        <v>10</v>
      </c>
      <c r="K213" s="2" t="s">
        <v>11</v>
      </c>
      <c r="L213" s="2" t="s">
        <v>12</v>
      </c>
      <c r="M213" s="2" t="s">
        <v>13</v>
      </c>
      <c r="N213" s="2" t="s">
        <v>14</v>
      </c>
      <c r="O213" s="2" t="s">
        <v>15</v>
      </c>
      <c r="P213" s="2" t="s">
        <v>16</v>
      </c>
      <c r="Q213" s="2" t="s">
        <v>17</v>
      </c>
      <c r="R213" s="2" t="s">
        <v>18</v>
      </c>
      <c r="S213" s="2" t="s">
        <v>19</v>
      </c>
      <c r="T213" s="2" t="s">
        <v>20</v>
      </c>
      <c r="U213" s="2" t="s">
        <v>21</v>
      </c>
      <c r="V213" s="2"/>
      <c r="W213" s="3" t="s">
        <v>55</v>
      </c>
      <c r="X213" s="2" t="s">
        <v>56</v>
      </c>
      <c r="Y213" s="2" t="s">
        <v>57</v>
      </c>
      <c r="Z213" s="2" t="s">
        <v>58</v>
      </c>
      <c r="AA213" s="2" t="s">
        <v>59</v>
      </c>
    </row>
    <row r="214" spans="1:27" x14ac:dyDescent="0.3">
      <c r="A214" t="s">
        <v>22</v>
      </c>
      <c r="B214" s="2">
        <f>DK3/Y3</f>
        <v>2.8743005711784293</v>
      </c>
      <c r="C214" s="2">
        <f t="shared" ref="C214:U214" si="141">DL3/Z3</f>
        <v>0</v>
      </c>
      <c r="D214" s="2">
        <f t="shared" si="141"/>
        <v>3.2322683809618153</v>
      </c>
      <c r="E214" s="2">
        <f t="shared" si="141"/>
        <v>16.599798499317568</v>
      </c>
      <c r="F214" s="2">
        <f t="shared" si="141"/>
        <v>8.8511553566551324</v>
      </c>
      <c r="G214" s="2">
        <f t="shared" si="141"/>
        <v>2.4282083158384986</v>
      </c>
      <c r="H214" s="2">
        <f t="shared" si="141"/>
        <v>18.668356805533676</v>
      </c>
      <c r="I214" s="2">
        <f t="shared" si="141"/>
        <v>5.0982354982894176</v>
      </c>
      <c r="J214" s="2">
        <f t="shared" si="141"/>
        <v>3.1464871088852675</v>
      </c>
      <c r="K214" s="2" t="e">
        <f t="shared" si="141"/>
        <v>#DIV/0!</v>
      </c>
      <c r="L214" s="2">
        <f t="shared" si="141"/>
        <v>0</v>
      </c>
      <c r="M214" s="2" t="e">
        <f t="shared" si="141"/>
        <v>#DIV/0!</v>
      </c>
      <c r="N214" s="2" t="e">
        <f t="shared" si="141"/>
        <v>#DIV/0!</v>
      </c>
      <c r="O214" s="2" t="e">
        <f t="shared" si="141"/>
        <v>#DIV/0!</v>
      </c>
      <c r="P214" s="2" t="e">
        <f t="shared" si="141"/>
        <v>#DIV/0!</v>
      </c>
      <c r="Q214" s="2">
        <f t="shared" si="141"/>
        <v>4.6759881821431071</v>
      </c>
      <c r="R214" s="2"/>
      <c r="S214" s="2">
        <f t="shared" si="141"/>
        <v>11.582036109380763</v>
      </c>
      <c r="T214" s="2">
        <f t="shared" si="141"/>
        <v>4.2748531130110274</v>
      </c>
      <c r="U214" s="2">
        <f t="shared" si="141"/>
        <v>9.3789438102247527</v>
      </c>
      <c r="V214" s="2"/>
      <c r="W214" s="2" t="s">
        <v>2</v>
      </c>
      <c r="X214" s="2">
        <f>AVERAGE(B233:B237)</f>
        <v>1.8758454537572498</v>
      </c>
      <c r="Y214" s="2">
        <f>AVERAGE(B221:B227)</f>
        <v>1.9408528580780471</v>
      </c>
      <c r="Z214" s="2">
        <f>AVERAGE(B228:B232)</f>
        <v>1.7684200337526967</v>
      </c>
      <c r="AA214" s="2">
        <f>AVERAGE(B214:B220)</f>
        <v>2.3924674745949708</v>
      </c>
    </row>
    <row r="215" spans="1:27" x14ac:dyDescent="0.3">
      <c r="A215" t="s">
        <v>23</v>
      </c>
      <c r="B215" s="2">
        <f t="shared" ref="B215:B237" si="142">DK4/Y4</f>
        <v>1.7693006536338229</v>
      </c>
      <c r="C215" s="2">
        <f t="shared" ref="C215:C237" si="143">DL4/Z4</f>
        <v>0</v>
      </c>
      <c r="D215" s="2">
        <f t="shared" ref="D215:D237" si="144">DM4/AA4</f>
        <v>4.416821379033955</v>
      </c>
      <c r="E215" s="2">
        <f t="shared" ref="E215:E237" si="145">DN4/AB4</f>
        <v>20.304392410988051</v>
      </c>
      <c r="F215" s="2">
        <f t="shared" ref="F215:F237" si="146">DO4/AC4</f>
        <v>5.2481565163206554</v>
      </c>
      <c r="G215" s="2">
        <f t="shared" ref="G215:G237" si="147">DP4/AD4</f>
        <v>2.0440516903061301</v>
      </c>
      <c r="H215" s="2">
        <f t="shared" ref="H215:H237" si="148">DQ4/AE4</f>
        <v>10.528404102757163</v>
      </c>
      <c r="I215" s="2">
        <f t="shared" ref="I215:I237" si="149">DR4/AF4</f>
        <v>3.9073494722165241</v>
      </c>
      <c r="J215" s="2">
        <f t="shared" ref="J215:J237" si="150">DS4/AG4</f>
        <v>2.493645310701138</v>
      </c>
      <c r="K215" s="2" t="e">
        <f t="shared" ref="K215:K237" si="151">DT4/AH4</f>
        <v>#DIV/0!</v>
      </c>
      <c r="L215" s="2">
        <f t="shared" ref="L215:L237" si="152">DU4/AI4</f>
        <v>0</v>
      </c>
      <c r="M215" s="2" t="e">
        <f t="shared" ref="M215:M237" si="153">DV4/AJ4</f>
        <v>#DIV/0!</v>
      </c>
      <c r="N215" s="2" t="e">
        <f t="shared" ref="N215:N237" si="154">DW4/AK4</f>
        <v>#DIV/0!</v>
      </c>
      <c r="O215" s="2" t="e">
        <f t="shared" ref="O215:O237" si="155">DX4/AL4</f>
        <v>#DIV/0!</v>
      </c>
      <c r="P215" s="2" t="e">
        <f t="shared" ref="P215:P237" si="156">DY4/AM4</f>
        <v>#DIV/0!</v>
      </c>
      <c r="Q215" s="2">
        <f t="shared" ref="Q215:Q237" si="157">DZ4/AN4</f>
        <v>4.9406439657593157</v>
      </c>
      <c r="R215" s="2">
        <f t="shared" ref="R215:R237" si="158">EA4/AO4</f>
        <v>5.9119440128016336</v>
      </c>
      <c r="S215" s="2">
        <f t="shared" ref="S215:S237" si="159">EB4/AP4</f>
        <v>34.61789381790021</v>
      </c>
      <c r="T215" s="2">
        <f t="shared" ref="T215:T237" si="160">EC4/AQ4</f>
        <v>4.3546936557015119</v>
      </c>
      <c r="U215" s="2">
        <f t="shared" ref="U215:U237" si="161">ED4/AR4</f>
        <v>26.343407936976991</v>
      </c>
      <c r="V215" s="2"/>
      <c r="W215" s="2" t="s">
        <v>3</v>
      </c>
      <c r="X215" s="2">
        <f>AVERAGE(C233:C237)</f>
        <v>0</v>
      </c>
      <c r="Y215" s="2">
        <f>AVERAGE(C221:C227)</f>
        <v>0</v>
      </c>
      <c r="Z215" s="2">
        <f>AVERAGE(C228:C232)</f>
        <v>0</v>
      </c>
      <c r="AA215" s="2">
        <f>AVERAGE(C214:C219)</f>
        <v>0</v>
      </c>
    </row>
    <row r="216" spans="1:27" x14ac:dyDescent="0.3">
      <c r="A216" t="s">
        <v>24</v>
      </c>
      <c r="B216" s="2">
        <f t="shared" si="142"/>
        <v>3.2911075528438363</v>
      </c>
      <c r="C216" s="2">
        <f t="shared" si="143"/>
        <v>0</v>
      </c>
      <c r="D216" s="2">
        <f t="shared" si="144"/>
        <v>5.9611807540574127</v>
      </c>
      <c r="E216" s="2">
        <f t="shared" si="145"/>
        <v>24.709870443380964</v>
      </c>
      <c r="F216" s="2">
        <f t="shared" si="146"/>
        <v>8.6109692010816499</v>
      </c>
      <c r="G216" s="2">
        <f t="shared" si="147"/>
        <v>3.1058618607476847</v>
      </c>
      <c r="H216" s="2">
        <f t="shared" si="148"/>
        <v>15.244532787822235</v>
      </c>
      <c r="I216" s="2">
        <f t="shared" si="149"/>
        <v>4.4281086924073536</v>
      </c>
      <c r="J216" s="2">
        <f t="shared" si="150"/>
        <v>6.0872112484402088</v>
      </c>
      <c r="K216" s="2" t="e">
        <f t="shared" si="151"/>
        <v>#DIV/0!</v>
      </c>
      <c r="L216" s="2">
        <f t="shared" si="152"/>
        <v>0</v>
      </c>
      <c r="M216" s="2" t="e">
        <f t="shared" si="153"/>
        <v>#DIV/0!</v>
      </c>
      <c r="N216" s="2" t="e">
        <f t="shared" si="154"/>
        <v>#DIV/0!</v>
      </c>
      <c r="O216" s="2" t="e">
        <f t="shared" si="155"/>
        <v>#DIV/0!</v>
      </c>
      <c r="P216" s="2" t="e">
        <f t="shared" si="156"/>
        <v>#DIV/0!</v>
      </c>
      <c r="Q216" s="2">
        <f t="shared" si="157"/>
        <v>6.9192901617287372</v>
      </c>
      <c r="R216" s="2"/>
      <c r="S216" s="2">
        <f t="shared" si="159"/>
        <v>33.905415641115432</v>
      </c>
      <c r="T216" s="2">
        <f t="shared" si="160"/>
        <v>6.8749720533361707</v>
      </c>
      <c r="U216" s="2">
        <f t="shared" si="161"/>
        <v>43.22379359465571</v>
      </c>
      <c r="V216" s="2"/>
      <c r="W216" s="2" t="s">
        <v>4</v>
      </c>
      <c r="X216" s="2">
        <f>AVERAGE(D233:D237)</f>
        <v>2.8222882201394732</v>
      </c>
      <c r="Y216" s="2">
        <f>AVERAGE(D221:D227)</f>
        <v>2.8998495039557222</v>
      </c>
      <c r="Z216" s="2">
        <f>AVERAGE(D228:D232)</f>
        <v>4.8697764360065348</v>
      </c>
      <c r="AA216" s="2">
        <f>AVERAGE(D214:D220)</f>
        <v>4.2131021628278136</v>
      </c>
    </row>
    <row r="217" spans="1:27" x14ac:dyDescent="0.3">
      <c r="A217" t="s">
        <v>25</v>
      </c>
      <c r="B217" s="2">
        <f t="shared" si="142"/>
        <v>2.740161762668949</v>
      </c>
      <c r="C217" s="2">
        <f t="shared" si="143"/>
        <v>0</v>
      </c>
      <c r="D217" s="2">
        <f t="shared" si="144"/>
        <v>4.1720251198064133</v>
      </c>
      <c r="E217" s="2">
        <f t="shared" si="145"/>
        <v>13.818027139655953</v>
      </c>
      <c r="F217" s="2">
        <f t="shared" si="146"/>
        <v>5.5225055324582595</v>
      </c>
      <c r="G217" s="2">
        <f t="shared" si="147"/>
        <v>2.7963382892103708</v>
      </c>
      <c r="H217" s="2">
        <f t="shared" si="148"/>
        <v>16.521786368177402</v>
      </c>
      <c r="I217" s="2">
        <f t="shared" si="149"/>
        <v>5.7840310987616741</v>
      </c>
      <c r="J217" s="2">
        <f t="shared" si="150"/>
        <v>4.3334443165490564</v>
      </c>
      <c r="K217" s="2" t="e">
        <f t="shared" si="151"/>
        <v>#DIV/0!</v>
      </c>
      <c r="L217" s="2">
        <f t="shared" si="152"/>
        <v>0</v>
      </c>
      <c r="M217" s="2" t="e">
        <f t="shared" si="153"/>
        <v>#DIV/0!</v>
      </c>
      <c r="N217" s="2" t="e">
        <f t="shared" si="154"/>
        <v>#DIV/0!</v>
      </c>
      <c r="O217" s="2" t="e">
        <f t="shared" si="155"/>
        <v>#DIV/0!</v>
      </c>
      <c r="P217" s="2" t="e">
        <f t="shared" si="156"/>
        <v>#DIV/0!</v>
      </c>
      <c r="Q217" s="2">
        <f t="shared" si="157"/>
        <v>20.886664681179134</v>
      </c>
      <c r="R217" s="2">
        <f t="shared" si="158"/>
        <v>10.530932691228887</v>
      </c>
      <c r="S217" s="2"/>
      <c r="T217" s="2">
        <f t="shared" si="160"/>
        <v>6.2368411181725767</v>
      </c>
      <c r="U217" s="2">
        <f t="shared" si="161"/>
        <v>8.4310760742359907</v>
      </c>
      <c r="V217" s="2"/>
      <c r="W217" s="2" t="s">
        <v>5</v>
      </c>
      <c r="X217" s="2">
        <f>AVERAGE(E233:E237)</f>
        <v>17.494778849830713</v>
      </c>
      <c r="Y217" s="2">
        <f>AVERAGE(E221:E227)</f>
        <v>17.920562026901795</v>
      </c>
      <c r="Z217" s="2">
        <f>AVERAGE(E228:E232)</f>
        <v>25.34702657913585</v>
      </c>
      <c r="AA217" s="2">
        <f>AVERAGE(E214:E220)</f>
        <v>19.110181486025983</v>
      </c>
    </row>
    <row r="218" spans="1:27" x14ac:dyDescent="0.3">
      <c r="A218" t="s">
        <v>26</v>
      </c>
      <c r="B218" s="2">
        <f t="shared" si="142"/>
        <v>1.8843591289689479</v>
      </c>
      <c r="C218" s="2">
        <f t="shared" si="143"/>
        <v>0</v>
      </c>
      <c r="D218" s="2">
        <f t="shared" si="144"/>
        <v>2.4945513691402423</v>
      </c>
      <c r="E218" s="2">
        <f t="shared" si="145"/>
        <v>14.954535515101213</v>
      </c>
      <c r="F218" s="2">
        <f t="shared" si="146"/>
        <v>6.1102133979367501</v>
      </c>
      <c r="G218" s="2">
        <f t="shared" si="147"/>
        <v>2.3877844431837207</v>
      </c>
      <c r="H218" s="2">
        <f t="shared" si="148"/>
        <v>12.397936888617821</v>
      </c>
      <c r="I218" s="2">
        <f t="shared" si="149"/>
        <v>3.3518050137312509</v>
      </c>
      <c r="J218" s="2">
        <f t="shared" si="150"/>
        <v>2.5005915892424309</v>
      </c>
      <c r="K218" s="2" t="e">
        <f t="shared" si="151"/>
        <v>#DIV/0!</v>
      </c>
      <c r="L218" s="2">
        <f t="shared" si="152"/>
        <v>0</v>
      </c>
      <c r="M218" s="2" t="e">
        <f t="shared" si="153"/>
        <v>#DIV/0!</v>
      </c>
      <c r="N218" s="2" t="e">
        <f t="shared" si="154"/>
        <v>#DIV/0!</v>
      </c>
      <c r="O218" s="2" t="e">
        <f t="shared" si="155"/>
        <v>#DIV/0!</v>
      </c>
      <c r="P218" s="2" t="e">
        <f t="shared" si="156"/>
        <v>#DIV/0!</v>
      </c>
      <c r="Q218" s="2">
        <f t="shared" si="157"/>
        <v>8.2154576104080608</v>
      </c>
      <c r="R218" s="2">
        <f t="shared" si="158"/>
        <v>6.3479077787152054</v>
      </c>
      <c r="S218" s="2">
        <f t="shared" si="159"/>
        <v>13.346668320076526</v>
      </c>
      <c r="T218" s="2">
        <f t="shared" si="160"/>
        <v>9.8785327308518873</v>
      </c>
      <c r="U218" s="2">
        <f t="shared" si="161"/>
        <v>22.948607247104515</v>
      </c>
      <c r="V218" s="2"/>
      <c r="W218" s="2" t="s">
        <v>6</v>
      </c>
      <c r="X218" s="2">
        <f>AVERAGE(E233:E237)</f>
        <v>17.494778849830713</v>
      </c>
      <c r="Y218" s="2">
        <f>AVERAGE(F221:F227)</f>
        <v>5.2245663750902152</v>
      </c>
      <c r="Z218" s="2">
        <f>AVERAGE(F228:F232)</f>
        <v>7.5228341926247282</v>
      </c>
      <c r="AA218" s="2">
        <f>AVERAGE(F214:F220)</f>
        <v>7.6131430019296715</v>
      </c>
    </row>
    <row r="219" spans="1:27" x14ac:dyDescent="0.3">
      <c r="A219" t="s">
        <v>27</v>
      </c>
      <c r="B219" s="2">
        <f t="shared" si="142"/>
        <v>2.2466841471657251</v>
      </c>
      <c r="C219" s="2">
        <f t="shared" si="143"/>
        <v>0</v>
      </c>
      <c r="D219" s="2">
        <f t="shared" si="144"/>
        <v>5.1089922274459383</v>
      </c>
      <c r="E219" s="2">
        <f t="shared" si="145"/>
        <v>18.302695472539423</v>
      </c>
      <c r="F219" s="2">
        <f t="shared" si="146"/>
        <v>8.4037974155653483</v>
      </c>
      <c r="G219" s="2">
        <f t="shared" si="147"/>
        <v>3.4060492834550797</v>
      </c>
      <c r="H219" s="2">
        <f t="shared" si="148"/>
        <v>21.814838082232637</v>
      </c>
      <c r="I219" s="2">
        <f t="shared" si="149"/>
        <v>6.4116092537373586</v>
      </c>
      <c r="J219" s="2">
        <f t="shared" si="150"/>
        <v>3.4287128656239245</v>
      </c>
      <c r="K219" s="2" t="e">
        <f t="shared" si="151"/>
        <v>#DIV/0!</v>
      </c>
      <c r="L219" s="2">
        <f t="shared" si="152"/>
        <v>0</v>
      </c>
      <c r="M219" s="2" t="e">
        <f t="shared" si="153"/>
        <v>#DIV/0!</v>
      </c>
      <c r="N219" s="2" t="e">
        <f t="shared" si="154"/>
        <v>#DIV/0!</v>
      </c>
      <c r="O219" s="2" t="e">
        <f t="shared" si="155"/>
        <v>#DIV/0!</v>
      </c>
      <c r="P219" s="2" t="e">
        <f t="shared" si="156"/>
        <v>#DIV/0!</v>
      </c>
      <c r="Q219" s="2">
        <f t="shared" si="157"/>
        <v>21.308839836304443</v>
      </c>
      <c r="R219" s="2">
        <f t="shared" si="158"/>
        <v>22.705926783768515</v>
      </c>
      <c r="S219" s="2">
        <f t="shared" si="159"/>
        <v>20.80742989818004</v>
      </c>
      <c r="T219" s="2">
        <f t="shared" si="160"/>
        <v>8.4265174278369219</v>
      </c>
      <c r="U219" s="2">
        <f t="shared" si="161"/>
        <v>8.2132181620119535</v>
      </c>
      <c r="V219" s="2"/>
      <c r="W219" s="2" t="s">
        <v>7</v>
      </c>
      <c r="X219" s="2">
        <f>AVERAGE(G233:G237)</f>
        <v>2.2831674339848478</v>
      </c>
      <c r="Y219" s="2">
        <f>AVERAGE(G221:G227)</f>
        <v>2.2476538428217263</v>
      </c>
      <c r="Z219" s="2">
        <f>AVERAGE(G228:G232)</f>
        <v>2.6884423801752204</v>
      </c>
      <c r="AA219" s="2">
        <f>AVERAGE(G214:G220)</f>
        <v>2.8050395872198544</v>
      </c>
    </row>
    <row r="220" spans="1:27" x14ac:dyDescent="0.3">
      <c r="A220" t="s">
        <v>28</v>
      </c>
      <c r="B220" s="2">
        <f t="shared" si="142"/>
        <v>1.9413585057050877</v>
      </c>
      <c r="C220" s="2" t="e">
        <f t="shared" si="143"/>
        <v>#DIV/0!</v>
      </c>
      <c r="D220" s="2">
        <f t="shared" si="144"/>
        <v>4.1058759093489146</v>
      </c>
      <c r="E220" s="2">
        <f t="shared" si="145"/>
        <v>25.081950921198686</v>
      </c>
      <c r="F220" s="2">
        <f t="shared" si="146"/>
        <v>10.545203593489902</v>
      </c>
      <c r="G220" s="2">
        <f t="shared" si="147"/>
        <v>3.4669832277974955</v>
      </c>
      <c r="H220" s="2">
        <f t="shared" si="148"/>
        <v>17.941100890112189</v>
      </c>
      <c r="I220" s="2">
        <f t="shared" si="149"/>
        <v>6.882243757343157</v>
      </c>
      <c r="J220" s="2">
        <f t="shared" si="150"/>
        <v>5.4656227399198922</v>
      </c>
      <c r="K220" s="2" t="e">
        <f t="shared" si="151"/>
        <v>#DIV/0!</v>
      </c>
      <c r="L220" s="2">
        <f t="shared" si="152"/>
        <v>0</v>
      </c>
      <c r="M220" s="2" t="e">
        <f t="shared" si="153"/>
        <v>#DIV/0!</v>
      </c>
      <c r="N220" s="2" t="e">
        <f t="shared" si="154"/>
        <v>#DIV/0!</v>
      </c>
      <c r="O220" s="2" t="e">
        <f t="shared" si="155"/>
        <v>#DIV/0!</v>
      </c>
      <c r="P220" s="2" t="e">
        <f t="shared" si="156"/>
        <v>#DIV/0!</v>
      </c>
      <c r="Q220" s="2">
        <f t="shared" si="157"/>
        <v>11.502318176787185</v>
      </c>
      <c r="R220" s="2">
        <f t="shared" si="158"/>
        <v>12.158431478947952</v>
      </c>
      <c r="S220" s="2">
        <f t="shared" si="159"/>
        <v>40.217051490390176</v>
      </c>
      <c r="T220" s="2">
        <f t="shared" si="160"/>
        <v>13.464384408006959</v>
      </c>
      <c r="U220" s="2">
        <f t="shared" si="161"/>
        <v>10.688612609389669</v>
      </c>
      <c r="V220" s="2"/>
      <c r="W220" s="2" t="s">
        <v>8</v>
      </c>
      <c r="X220" s="2">
        <f>AVERAGE(H233:H237)</f>
        <v>12.611222178836453</v>
      </c>
      <c r="Y220" s="2">
        <f>AVERAGE(H221:H227)</f>
        <v>13.958794602534434</v>
      </c>
      <c r="Z220" s="2">
        <f>AVERAGE(H228:H232)</f>
        <v>15.337469738582621</v>
      </c>
      <c r="AA220" s="2">
        <f>AVERAGE(H214:H220)</f>
        <v>16.159565132179019</v>
      </c>
    </row>
    <row r="221" spans="1:27" x14ac:dyDescent="0.3">
      <c r="A221" t="s">
        <v>29</v>
      </c>
      <c r="B221" s="2">
        <f t="shared" si="142"/>
        <v>1.8458919960685152</v>
      </c>
      <c r="C221" s="2">
        <f t="shared" si="143"/>
        <v>0</v>
      </c>
      <c r="D221" s="2">
        <f t="shared" si="144"/>
        <v>2.5381917073570928</v>
      </c>
      <c r="E221" s="2">
        <f t="shared" si="145"/>
        <v>19.704097370734161</v>
      </c>
      <c r="F221" s="2">
        <f t="shared" si="146"/>
        <v>5.0218863153661246</v>
      </c>
      <c r="G221" s="2">
        <f t="shared" si="147"/>
        <v>2.4304764833766659</v>
      </c>
      <c r="H221" s="2">
        <f t="shared" si="148"/>
        <v>10.427017526899562</v>
      </c>
      <c r="I221" s="2">
        <f t="shared" si="149"/>
        <v>3.2883272330868749</v>
      </c>
      <c r="J221" s="2">
        <f t="shared" si="150"/>
        <v>3.5908904297094115</v>
      </c>
      <c r="K221" s="2" t="e">
        <f t="shared" si="151"/>
        <v>#DIV/0!</v>
      </c>
      <c r="L221" s="2">
        <f t="shared" si="152"/>
        <v>0</v>
      </c>
      <c r="M221" s="2" t="e">
        <f t="shared" si="153"/>
        <v>#DIV/0!</v>
      </c>
      <c r="N221" s="2" t="e">
        <f t="shared" si="154"/>
        <v>#DIV/0!</v>
      </c>
      <c r="O221" s="2" t="e">
        <f t="shared" si="155"/>
        <v>#DIV/0!</v>
      </c>
      <c r="P221" s="2" t="e">
        <f t="shared" si="156"/>
        <v>#DIV/0!</v>
      </c>
      <c r="Q221" s="2">
        <f t="shared" si="157"/>
        <v>16.626419020225818</v>
      </c>
      <c r="R221" s="2">
        <f t="shared" si="158"/>
        <v>6.8179624553164295</v>
      </c>
      <c r="S221" s="2">
        <f t="shared" si="159"/>
        <v>10.502293467332329</v>
      </c>
      <c r="T221" s="2">
        <f t="shared" si="160"/>
        <v>5.6459996907887673</v>
      </c>
      <c r="U221" s="2">
        <f t="shared" si="161"/>
        <v>15.849843062931846</v>
      </c>
      <c r="V221" s="2"/>
      <c r="W221" s="2" t="s">
        <v>9</v>
      </c>
      <c r="X221" s="2">
        <f>AVERAGE(I233:I237)</f>
        <v>4.37223555858818</v>
      </c>
      <c r="Y221" s="2">
        <f>AVERAGE(I221:I227)</f>
        <v>3.1030236913022979</v>
      </c>
      <c r="Z221" s="2">
        <f>AVERAGE(I228:I232)</f>
        <v>4.1197573690707285</v>
      </c>
      <c r="AA221" s="2">
        <f>AVERAGE(I214:I220)</f>
        <v>5.1233403980695327</v>
      </c>
    </row>
    <row r="222" spans="1:27" x14ac:dyDescent="0.3">
      <c r="A222" t="s">
        <v>30</v>
      </c>
      <c r="B222" s="2">
        <f t="shared" si="142"/>
        <v>1.8324774962465753</v>
      </c>
      <c r="C222" s="2">
        <f t="shared" si="143"/>
        <v>0</v>
      </c>
      <c r="D222" s="2">
        <f t="shared" si="144"/>
        <v>4.0711298058924994</v>
      </c>
      <c r="E222" s="2">
        <f t="shared" si="145"/>
        <v>24.518664976715801</v>
      </c>
      <c r="F222" s="2">
        <f t="shared" si="146"/>
        <v>4.0328303198995048</v>
      </c>
      <c r="G222" s="2">
        <f t="shared" si="147"/>
        <v>2.1796347871358264</v>
      </c>
      <c r="H222" s="2">
        <f t="shared" si="148"/>
        <v>17.695380411174913</v>
      </c>
      <c r="I222" s="2">
        <f t="shared" si="149"/>
        <v>3.4567882669496974</v>
      </c>
      <c r="J222" s="2">
        <f t="shared" si="150"/>
        <v>7.5661409167495615</v>
      </c>
      <c r="K222" s="2" t="e">
        <f t="shared" si="151"/>
        <v>#DIV/0!</v>
      </c>
      <c r="L222" s="2">
        <f t="shared" si="152"/>
        <v>0</v>
      </c>
      <c r="M222" s="2" t="e">
        <f t="shared" si="153"/>
        <v>#DIV/0!</v>
      </c>
      <c r="N222" s="2" t="e">
        <f t="shared" si="154"/>
        <v>#DIV/0!</v>
      </c>
      <c r="O222" s="2" t="e">
        <f t="shared" si="155"/>
        <v>#DIV/0!</v>
      </c>
      <c r="P222" s="2" t="e">
        <f t="shared" si="156"/>
        <v>#DIV/0!</v>
      </c>
      <c r="Q222" s="2">
        <f t="shared" si="157"/>
        <v>8.6684740082549467</v>
      </c>
      <c r="R222" s="2">
        <f t="shared" si="158"/>
        <v>52.355659120788694</v>
      </c>
      <c r="S222" s="2">
        <f t="shared" si="159"/>
        <v>49.111625532070789</v>
      </c>
      <c r="T222" s="2">
        <f t="shared" si="160"/>
        <v>4.6992083552107617</v>
      </c>
      <c r="U222" s="2">
        <f t="shared" si="161"/>
        <v>31.020950695995417</v>
      </c>
      <c r="V222" s="2"/>
      <c r="W222" s="2" t="s">
        <v>10</v>
      </c>
      <c r="X222" s="2">
        <f>AVERAGE(J233:J237)</f>
        <v>3.124332545311939</v>
      </c>
      <c r="Y222" s="2">
        <f>AVERAGE(J221:J227)</f>
        <v>3.6774979987124201</v>
      </c>
      <c r="Z222" s="2">
        <f>AVERAGE(J228:J232)</f>
        <v>3.9216617776711074</v>
      </c>
      <c r="AA222" s="2">
        <f>AVERAGE(J214:J220)</f>
        <v>3.9222450256231309</v>
      </c>
    </row>
    <row r="223" spans="1:27" x14ac:dyDescent="0.3">
      <c r="A223" t="s">
        <v>31</v>
      </c>
      <c r="B223" s="2">
        <f t="shared" si="142"/>
        <v>1.7015360328591427</v>
      </c>
      <c r="C223" s="2">
        <f t="shared" si="143"/>
        <v>0</v>
      </c>
      <c r="D223" s="2">
        <f t="shared" si="144"/>
        <v>2.9112441595118366</v>
      </c>
      <c r="E223" s="2">
        <f t="shared" si="145"/>
        <v>18.196738719637537</v>
      </c>
      <c r="F223" s="2">
        <f t="shared" si="146"/>
        <v>4.3200229715634508</v>
      </c>
      <c r="G223" s="2">
        <f t="shared" si="147"/>
        <v>2.2990525485463777</v>
      </c>
      <c r="H223" s="2">
        <f t="shared" si="148"/>
        <v>19.771711166739447</v>
      </c>
      <c r="I223" s="2">
        <f t="shared" si="149"/>
        <v>3.6159664561978526</v>
      </c>
      <c r="J223" s="2">
        <f t="shared" si="150"/>
        <v>2.3878082986826503</v>
      </c>
      <c r="K223" s="2" t="e">
        <f t="shared" si="151"/>
        <v>#DIV/0!</v>
      </c>
      <c r="L223" s="2">
        <f t="shared" si="152"/>
        <v>0</v>
      </c>
      <c r="M223" s="2" t="e">
        <f t="shared" si="153"/>
        <v>#DIV/0!</v>
      </c>
      <c r="N223" s="2" t="e">
        <f t="shared" si="154"/>
        <v>#DIV/0!</v>
      </c>
      <c r="O223" s="2" t="e">
        <f t="shared" si="155"/>
        <v>#DIV/0!</v>
      </c>
      <c r="P223" s="2" t="e">
        <f t="shared" si="156"/>
        <v>#DIV/0!</v>
      </c>
      <c r="Q223" s="2">
        <f t="shared" si="157"/>
        <v>15.3210245890381</v>
      </c>
      <c r="R223" s="2">
        <f t="shared" si="158"/>
        <v>42.109250099300922</v>
      </c>
      <c r="S223" s="2">
        <f t="shared" si="159"/>
        <v>18.396056736371044</v>
      </c>
      <c r="T223" s="2">
        <f t="shared" si="160"/>
        <v>23.16397724231344</v>
      </c>
      <c r="U223" s="2">
        <f t="shared" si="161"/>
        <v>7.2581029379299826</v>
      </c>
      <c r="V223" s="2"/>
      <c r="W223" s="2" t="s">
        <v>11</v>
      </c>
      <c r="X223" s="2" t="e">
        <f>AVERAGE(K233:K237)</f>
        <v>#DIV/0!</v>
      </c>
      <c r="Y223" s="2" t="e">
        <f>AVERAGE(K221:K227)</f>
        <v>#DIV/0!</v>
      </c>
      <c r="Z223" s="2" t="e">
        <f>AVERAGE(K228:K232)</f>
        <v>#DIV/0!</v>
      </c>
      <c r="AA223" s="2" t="e">
        <f>AVERAGE(K214:K220)</f>
        <v>#DIV/0!</v>
      </c>
    </row>
    <row r="224" spans="1:27" x14ac:dyDescent="0.3">
      <c r="A224" t="s">
        <v>32</v>
      </c>
      <c r="B224" s="2">
        <f t="shared" si="142"/>
        <v>1.5998253592093274</v>
      </c>
      <c r="C224" s="2">
        <f t="shared" si="143"/>
        <v>0</v>
      </c>
      <c r="D224" s="2">
        <f t="shared" si="144"/>
        <v>2.610310713704564</v>
      </c>
      <c r="E224" s="2">
        <f t="shared" si="145"/>
        <v>14.866287553658005</v>
      </c>
      <c r="F224" s="2">
        <f t="shared" si="146"/>
        <v>6.224422697854199</v>
      </c>
      <c r="G224" s="2">
        <f t="shared" si="147"/>
        <v>2.1650381669854872</v>
      </c>
      <c r="H224" s="2">
        <f t="shared" si="148"/>
        <v>14.534304365274574</v>
      </c>
      <c r="I224" s="2">
        <f t="shared" si="149"/>
        <v>2.2072245796059242</v>
      </c>
      <c r="J224" s="2">
        <f t="shared" si="150"/>
        <v>3.2307895401181708</v>
      </c>
      <c r="K224" s="2" t="e">
        <f t="shared" si="151"/>
        <v>#DIV/0!</v>
      </c>
      <c r="L224" s="2">
        <f t="shared" si="152"/>
        <v>0</v>
      </c>
      <c r="M224" s="2" t="e">
        <f t="shared" si="153"/>
        <v>#DIV/0!</v>
      </c>
      <c r="N224" s="2" t="e">
        <f t="shared" si="154"/>
        <v>#DIV/0!</v>
      </c>
      <c r="O224" s="2" t="e">
        <f t="shared" si="155"/>
        <v>#DIV/0!</v>
      </c>
      <c r="P224" s="2" t="e">
        <f t="shared" si="156"/>
        <v>#DIV/0!</v>
      </c>
      <c r="Q224" s="2">
        <f t="shared" si="157"/>
        <v>10.041003030782678</v>
      </c>
      <c r="R224" s="2">
        <f t="shared" si="158"/>
        <v>3.0562100302928292</v>
      </c>
      <c r="S224" s="2">
        <f t="shared" si="159"/>
        <v>14.797349555022992</v>
      </c>
      <c r="T224" s="2">
        <f t="shared" si="160"/>
        <v>3.8034989837168882</v>
      </c>
      <c r="U224" s="2">
        <f t="shared" si="161"/>
        <v>4.8657987401686285</v>
      </c>
      <c r="V224" s="2"/>
      <c r="W224" s="2" t="s">
        <v>12</v>
      </c>
      <c r="X224" s="2">
        <f>AVERAGE(L233:L237)</f>
        <v>0</v>
      </c>
      <c r="Y224" s="2">
        <f>AVERAGE(L221:L227)</f>
        <v>0</v>
      </c>
      <c r="Z224" s="2">
        <f>AVERAGE(L228:L232)</f>
        <v>0</v>
      </c>
      <c r="AA224" s="2">
        <f>AVERAGE(L214:L220)</f>
        <v>0</v>
      </c>
    </row>
    <row r="225" spans="1:27" x14ac:dyDescent="0.3">
      <c r="A225" t="s">
        <v>33</v>
      </c>
      <c r="B225" s="2">
        <f t="shared" si="142"/>
        <v>2.9825313953555774</v>
      </c>
      <c r="C225" s="2">
        <f t="shared" si="143"/>
        <v>0</v>
      </c>
      <c r="D225" s="2">
        <f t="shared" si="144"/>
        <v>3.0469728813349692</v>
      </c>
      <c r="E225" s="2">
        <f t="shared" si="145"/>
        <v>15.840414032264819</v>
      </c>
      <c r="F225" s="2">
        <f t="shared" si="146"/>
        <v>5.745014799750356</v>
      </c>
      <c r="G225" s="2">
        <f t="shared" si="147"/>
        <v>2.0688062699858185</v>
      </c>
      <c r="H225" s="2">
        <f t="shared" si="148"/>
        <v>14.984329549744645</v>
      </c>
      <c r="I225" s="2">
        <f t="shared" si="149"/>
        <v>2.8779959601151579</v>
      </c>
      <c r="J225" s="2">
        <f t="shared" si="150"/>
        <v>3.1646341045787234</v>
      </c>
      <c r="K225" s="2" t="e">
        <f t="shared" si="151"/>
        <v>#DIV/0!</v>
      </c>
      <c r="L225" s="2">
        <f t="shared" si="152"/>
        <v>0</v>
      </c>
      <c r="M225" s="2" t="e">
        <f t="shared" si="153"/>
        <v>#DIV/0!</v>
      </c>
      <c r="N225" s="2" t="e">
        <f t="shared" si="154"/>
        <v>#DIV/0!</v>
      </c>
      <c r="O225" s="2" t="e">
        <f t="shared" si="155"/>
        <v>#DIV/0!</v>
      </c>
      <c r="P225" s="2" t="e">
        <f t="shared" si="156"/>
        <v>#DIV/0!</v>
      </c>
      <c r="Q225" s="2">
        <f t="shared" si="157"/>
        <v>16.862593727428312</v>
      </c>
      <c r="R225" s="2">
        <f t="shared" si="158"/>
        <v>24.080314147873889</v>
      </c>
      <c r="S225" s="2">
        <f t="shared" si="159"/>
        <v>12.467927776758136</v>
      </c>
      <c r="T225" s="2">
        <f t="shared" si="160"/>
        <v>5.5045152374905868</v>
      </c>
      <c r="U225" s="2">
        <f t="shared" si="161"/>
        <v>6.8926830553843441</v>
      </c>
      <c r="V225" s="2"/>
      <c r="W225" s="2" t="s">
        <v>13</v>
      </c>
      <c r="X225" s="2" t="e">
        <f>AVERAGE(M233:M237)</f>
        <v>#DIV/0!</v>
      </c>
      <c r="Y225" s="2" t="e">
        <f>AVERAGE(M221:M227)</f>
        <v>#DIV/0!</v>
      </c>
      <c r="Z225" s="2" t="e">
        <f>AVERAGE(M228:M232)</f>
        <v>#DIV/0!</v>
      </c>
      <c r="AA225" s="2" t="e">
        <f>AVERAGE(M214:M220)</f>
        <v>#DIV/0!</v>
      </c>
    </row>
    <row r="226" spans="1:27" x14ac:dyDescent="0.3">
      <c r="A226" t="s">
        <v>34</v>
      </c>
      <c r="B226" s="2">
        <f t="shared" si="142"/>
        <v>2.0106280106251533</v>
      </c>
      <c r="C226" s="2">
        <f t="shared" si="143"/>
        <v>0</v>
      </c>
      <c r="D226" s="2">
        <f t="shared" si="144"/>
        <v>3.2146736752028189</v>
      </c>
      <c r="E226" s="2">
        <f t="shared" si="145"/>
        <v>17.849364545618101</v>
      </c>
      <c r="F226" s="2">
        <f t="shared" si="146"/>
        <v>5.9657312413997241</v>
      </c>
      <c r="G226" s="2">
        <f t="shared" si="147"/>
        <v>3.1057701975948646</v>
      </c>
      <c r="H226" s="2">
        <f t="shared" si="148"/>
        <v>11.487305966605254</v>
      </c>
      <c r="I226" s="2">
        <f t="shared" si="149"/>
        <v>2.9456312073946731</v>
      </c>
      <c r="J226" s="2">
        <f t="shared" si="150"/>
        <v>2.1247247024360019</v>
      </c>
      <c r="K226" s="2" t="e">
        <f t="shared" si="151"/>
        <v>#DIV/0!</v>
      </c>
      <c r="L226" s="2">
        <f t="shared" si="152"/>
        <v>0</v>
      </c>
      <c r="M226" s="2" t="e">
        <f t="shared" si="153"/>
        <v>#DIV/0!</v>
      </c>
      <c r="N226" s="2" t="e">
        <f t="shared" si="154"/>
        <v>#DIV/0!</v>
      </c>
      <c r="O226" s="2" t="e">
        <f t="shared" si="155"/>
        <v>#DIV/0!</v>
      </c>
      <c r="P226" s="2" t="e">
        <f t="shared" si="156"/>
        <v>#DIV/0!</v>
      </c>
      <c r="Q226" s="2">
        <f t="shared" si="157"/>
        <v>5.8855979775429583</v>
      </c>
      <c r="R226" s="2">
        <f t="shared" si="158"/>
        <v>5.342630502820799</v>
      </c>
      <c r="S226" s="2">
        <f t="shared" si="159"/>
        <v>10.459568196127288</v>
      </c>
      <c r="T226" s="2">
        <f t="shared" si="160"/>
        <v>3.3470224241683311</v>
      </c>
      <c r="U226" s="2">
        <f t="shared" si="161"/>
        <v>4.674437588644631</v>
      </c>
      <c r="V226" s="2"/>
      <c r="W226" s="2" t="s">
        <v>14</v>
      </c>
      <c r="X226" s="2" t="e">
        <f>AVERAGE(N233:N237)</f>
        <v>#DIV/0!</v>
      </c>
      <c r="Y226" s="2" t="e">
        <f>AVERAGE(N221:N227)</f>
        <v>#DIV/0!</v>
      </c>
      <c r="Z226" s="2" t="e">
        <f>AVERAGE(N228:N232)</f>
        <v>#DIV/0!</v>
      </c>
      <c r="AA226" s="2" t="e">
        <f>AVERAGE(N214:N220)</f>
        <v>#DIV/0!</v>
      </c>
    </row>
    <row r="227" spans="1:27" x14ac:dyDescent="0.3">
      <c r="A227" t="s">
        <v>35</v>
      </c>
      <c r="B227" s="2">
        <f t="shared" si="142"/>
        <v>1.6130797161820385</v>
      </c>
      <c r="C227" s="2">
        <f t="shared" si="143"/>
        <v>0</v>
      </c>
      <c r="D227" s="2">
        <f t="shared" si="144"/>
        <v>1.906423584686276</v>
      </c>
      <c r="E227" s="2">
        <f t="shared" si="145"/>
        <v>14.468366989684133</v>
      </c>
      <c r="F227" s="2">
        <f t="shared" si="146"/>
        <v>5.2620562797981556</v>
      </c>
      <c r="G227" s="2">
        <f t="shared" si="147"/>
        <v>1.4847984461270445</v>
      </c>
      <c r="H227" s="2">
        <f t="shared" si="148"/>
        <v>8.8115132313026354</v>
      </c>
      <c r="I227" s="2">
        <f t="shared" si="149"/>
        <v>3.3292321357659072</v>
      </c>
      <c r="J227" s="2"/>
      <c r="K227" s="2" t="e">
        <f t="shared" si="151"/>
        <v>#DIV/0!</v>
      </c>
      <c r="L227" s="2">
        <f t="shared" si="152"/>
        <v>0</v>
      </c>
      <c r="M227" s="2" t="e">
        <f t="shared" si="153"/>
        <v>#DIV/0!</v>
      </c>
      <c r="N227" s="2" t="e">
        <f t="shared" si="154"/>
        <v>#DIV/0!</v>
      </c>
      <c r="O227" s="2" t="e">
        <f t="shared" si="155"/>
        <v>#DIV/0!</v>
      </c>
      <c r="P227" s="2" t="e">
        <f t="shared" si="156"/>
        <v>#DIV/0!</v>
      </c>
      <c r="Q227" s="2">
        <f t="shared" si="157"/>
        <v>6.2402350161606135</v>
      </c>
      <c r="R227" s="2">
        <f t="shared" si="158"/>
        <v>9.2616987688500583</v>
      </c>
      <c r="S227" s="2">
        <f t="shared" si="159"/>
        <v>11.290672996864425</v>
      </c>
      <c r="T227" s="2">
        <f t="shared" si="160"/>
        <v>3.9612244266535659</v>
      </c>
      <c r="U227" s="2">
        <f t="shared" si="161"/>
        <v>9.7696883292448931</v>
      </c>
      <c r="V227" s="2"/>
      <c r="W227" s="2" t="s">
        <v>15</v>
      </c>
      <c r="X227" s="2" t="e">
        <f>AVERAGE(O233:O237)</f>
        <v>#DIV/0!</v>
      </c>
      <c r="Y227" s="2" t="e">
        <f>AVERAGE(O221:O227)</f>
        <v>#DIV/0!</v>
      </c>
      <c r="Z227" s="2" t="e">
        <f>AVERAGE(O228:O232)</f>
        <v>#DIV/0!</v>
      </c>
      <c r="AA227" s="2" t="e">
        <f>AVERAGE(O214:O220)</f>
        <v>#DIV/0!</v>
      </c>
    </row>
    <row r="228" spans="1:27" x14ac:dyDescent="0.3">
      <c r="A228" t="s">
        <v>36</v>
      </c>
      <c r="B228" s="2">
        <f t="shared" si="142"/>
        <v>1.6548903557147454</v>
      </c>
      <c r="C228" s="2">
        <f t="shared" si="143"/>
        <v>0</v>
      </c>
      <c r="D228" s="2">
        <f t="shared" si="144"/>
        <v>2.5115844059698973</v>
      </c>
      <c r="E228" s="2">
        <f t="shared" si="145"/>
        <v>24.351273950995758</v>
      </c>
      <c r="F228" s="2">
        <f t="shared" si="146"/>
        <v>7.8001863731610266</v>
      </c>
      <c r="G228" s="2">
        <f t="shared" si="147"/>
        <v>2.3705140214728879</v>
      </c>
      <c r="H228" s="2">
        <f t="shared" si="148"/>
        <v>13.620766384562305</v>
      </c>
      <c r="I228" s="2">
        <f t="shared" si="149"/>
        <v>2.747553613237351</v>
      </c>
      <c r="J228" s="2">
        <f t="shared" si="150"/>
        <v>2.8455269458980466</v>
      </c>
      <c r="K228" s="2" t="e">
        <f t="shared" si="151"/>
        <v>#DIV/0!</v>
      </c>
      <c r="L228" s="2">
        <f t="shared" si="152"/>
        <v>0</v>
      </c>
      <c r="M228" s="2" t="e">
        <f t="shared" si="153"/>
        <v>#DIV/0!</v>
      </c>
      <c r="N228" s="2" t="e">
        <f t="shared" si="154"/>
        <v>#DIV/0!</v>
      </c>
      <c r="O228" s="2" t="e">
        <f t="shared" si="155"/>
        <v>#DIV/0!</v>
      </c>
      <c r="P228" s="2" t="e">
        <f t="shared" si="156"/>
        <v>#DIV/0!</v>
      </c>
      <c r="Q228" s="2">
        <f t="shared" si="157"/>
        <v>8.4657348346649233</v>
      </c>
      <c r="R228" s="2">
        <f t="shared" si="158"/>
        <v>47.469203422081243</v>
      </c>
      <c r="S228" s="2">
        <f t="shared" si="159"/>
        <v>26.561865557498471</v>
      </c>
      <c r="T228" s="2">
        <f t="shared" si="160"/>
        <v>5.9740400105308407</v>
      </c>
      <c r="U228" s="2">
        <f t="shared" si="161"/>
        <v>15.319550200290495</v>
      </c>
      <c r="V228" s="2"/>
      <c r="W228" s="2" t="s">
        <v>16</v>
      </c>
      <c r="X228" s="2" t="e">
        <f>AVERAGE(P233:P237)</f>
        <v>#DIV/0!</v>
      </c>
      <c r="Y228" s="2" t="e">
        <f>AVERAGE(P222:P227)</f>
        <v>#DIV/0!</v>
      </c>
      <c r="Z228" s="2" t="e">
        <f>AVERAGE(P228:P232)</f>
        <v>#DIV/0!</v>
      </c>
      <c r="AA228" s="2" t="e">
        <f>AVERAGE(P214:P220)</f>
        <v>#DIV/0!</v>
      </c>
    </row>
    <row r="229" spans="1:27" x14ac:dyDescent="0.3">
      <c r="A229" t="s">
        <v>37</v>
      </c>
      <c r="B229" s="2">
        <f t="shared" si="142"/>
        <v>2.1817511516523838</v>
      </c>
      <c r="C229" s="2">
        <f t="shared" si="143"/>
        <v>0</v>
      </c>
      <c r="D229" s="2">
        <f t="shared" si="144"/>
        <v>4.940326636725155</v>
      </c>
      <c r="E229" s="2">
        <f t="shared" si="145"/>
        <v>18.271701885663315</v>
      </c>
      <c r="F229" s="2">
        <f t="shared" si="146"/>
        <v>6.9230305791792466</v>
      </c>
      <c r="G229" s="2">
        <f t="shared" si="147"/>
        <v>3.4703466455161811</v>
      </c>
      <c r="H229" s="2">
        <f t="shared" si="148"/>
        <v>11.349626973901273</v>
      </c>
      <c r="I229" s="2">
        <f t="shared" si="149"/>
        <v>2.4609884758921803</v>
      </c>
      <c r="J229" s="2">
        <f t="shared" si="150"/>
        <v>2.8928355960037218</v>
      </c>
      <c r="K229" s="2" t="e">
        <f t="shared" si="151"/>
        <v>#DIV/0!</v>
      </c>
      <c r="L229" s="2">
        <f t="shared" si="152"/>
        <v>0</v>
      </c>
      <c r="M229" s="2" t="e">
        <f t="shared" si="153"/>
        <v>#DIV/0!</v>
      </c>
      <c r="N229" s="2" t="e">
        <f t="shared" si="154"/>
        <v>#DIV/0!</v>
      </c>
      <c r="O229" s="2" t="e">
        <f t="shared" si="155"/>
        <v>#DIV/0!</v>
      </c>
      <c r="P229" s="2" t="e">
        <f t="shared" si="156"/>
        <v>#DIV/0!</v>
      </c>
      <c r="Q229" s="2">
        <f t="shared" si="157"/>
        <v>26.354226254876355</v>
      </c>
      <c r="R229" s="2">
        <f t="shared" si="158"/>
        <v>4.1800803597182021</v>
      </c>
      <c r="S229" s="2">
        <f t="shared" si="159"/>
        <v>21.780597053569114</v>
      </c>
      <c r="T229" s="2">
        <f t="shared" si="160"/>
        <v>4.2963383540005848</v>
      </c>
      <c r="U229" s="2">
        <f t="shared" si="161"/>
        <v>15.649191647533899</v>
      </c>
      <c r="V229" s="2"/>
      <c r="W229" s="2" t="s">
        <v>17</v>
      </c>
      <c r="X229" s="2">
        <f>AVERAGE(Q233:Q237)</f>
        <v>13.506981276394621</v>
      </c>
      <c r="Y229" s="2">
        <f>AVERAGE(Q221:Q227)</f>
        <v>11.377906767061916</v>
      </c>
      <c r="Z229" s="2">
        <f>AVERAGE(Q228:Q232)</f>
        <v>17.46066131177486</v>
      </c>
      <c r="AA229" s="2">
        <f>AVERAGE(Q214:Q220)</f>
        <v>11.207028944901426</v>
      </c>
    </row>
    <row r="230" spans="1:27" x14ac:dyDescent="0.3">
      <c r="A230" t="s">
        <v>38</v>
      </c>
      <c r="B230" s="2">
        <f t="shared" si="142"/>
        <v>1.339034789986181</v>
      </c>
      <c r="C230" s="2">
        <f t="shared" si="143"/>
        <v>0</v>
      </c>
      <c r="D230" s="2">
        <f t="shared" si="144"/>
        <v>3.9523372535848562</v>
      </c>
      <c r="E230" s="2">
        <f t="shared" si="145"/>
        <v>25.485508565922732</v>
      </c>
      <c r="F230" s="2">
        <f t="shared" si="146"/>
        <v>5.7739241731722846</v>
      </c>
      <c r="G230" s="2">
        <f t="shared" si="147"/>
        <v>2.9867822885071384</v>
      </c>
      <c r="H230" s="2">
        <f t="shared" si="148"/>
        <v>16.136943585816898</v>
      </c>
      <c r="I230" s="2">
        <f t="shared" si="149"/>
        <v>4.7490012800414734</v>
      </c>
      <c r="J230" s="2">
        <f t="shared" si="150"/>
        <v>5.4754236580085029</v>
      </c>
      <c r="K230" s="2" t="e">
        <f t="shared" si="151"/>
        <v>#DIV/0!</v>
      </c>
      <c r="L230" s="2">
        <f t="shared" si="152"/>
        <v>0</v>
      </c>
      <c r="M230" s="2" t="e">
        <f t="shared" si="153"/>
        <v>#DIV/0!</v>
      </c>
      <c r="N230" s="2" t="e">
        <f t="shared" si="154"/>
        <v>#DIV/0!</v>
      </c>
      <c r="O230" s="2" t="e">
        <f t="shared" si="155"/>
        <v>#DIV/0!</v>
      </c>
      <c r="P230" s="2" t="e">
        <f t="shared" si="156"/>
        <v>#DIV/0!</v>
      </c>
      <c r="Q230" s="2">
        <f t="shared" si="157"/>
        <v>11.618052863949851</v>
      </c>
      <c r="R230" s="2">
        <f t="shared" si="158"/>
        <v>7.7648977149482024</v>
      </c>
      <c r="S230" s="2">
        <f t="shared" si="159"/>
        <v>18.574078385798444</v>
      </c>
      <c r="T230" s="2">
        <f t="shared" si="160"/>
        <v>7.2040663196889536</v>
      </c>
      <c r="U230" s="2">
        <f t="shared" si="161"/>
        <v>9.3712305136490457</v>
      </c>
      <c r="V230" s="2"/>
      <c r="W230" s="2" t="s">
        <v>18</v>
      </c>
      <c r="X230" s="2">
        <f>AVERAGE(R233:R237)</f>
        <v>14.361221188519314</v>
      </c>
      <c r="Y230" s="2">
        <f>AVERAGE(R221:R227)</f>
        <v>20.431960732177661</v>
      </c>
      <c r="Z230" s="2">
        <f>AVERAGE(R228:R232)</f>
        <v>25.665686896639659</v>
      </c>
      <c r="AA230" s="2">
        <f>AVERAGE(R214:R220)</f>
        <v>11.531028549092438</v>
      </c>
    </row>
    <row r="231" spans="1:27" x14ac:dyDescent="0.3">
      <c r="A231" t="s">
        <v>39</v>
      </c>
      <c r="B231" s="2">
        <f t="shared" si="142"/>
        <v>2.2566087734279181</v>
      </c>
      <c r="C231" s="2">
        <f t="shared" si="143"/>
        <v>0</v>
      </c>
      <c r="D231" s="2">
        <f t="shared" si="144"/>
        <v>7.7327757143611455</v>
      </c>
      <c r="E231" s="2">
        <f t="shared" si="145"/>
        <v>41.360693586893454</v>
      </c>
      <c r="F231" s="2">
        <f t="shared" si="146"/>
        <v>10.006765222300213</v>
      </c>
      <c r="G231" s="2">
        <f t="shared" si="147"/>
        <v>2.33789294549298</v>
      </c>
      <c r="H231" s="2">
        <f t="shared" si="148"/>
        <v>18.283349231435004</v>
      </c>
      <c r="I231" s="2">
        <f t="shared" si="149"/>
        <v>4.1553360032721871</v>
      </c>
      <c r="J231" s="2">
        <f t="shared" si="150"/>
        <v>5.2010734245238748</v>
      </c>
      <c r="K231" s="2" t="e">
        <f t="shared" si="151"/>
        <v>#DIV/0!</v>
      </c>
      <c r="L231" s="2">
        <f t="shared" si="152"/>
        <v>0</v>
      </c>
      <c r="M231" s="2" t="e">
        <f t="shared" si="153"/>
        <v>#DIV/0!</v>
      </c>
      <c r="N231" s="2" t="e">
        <f t="shared" si="154"/>
        <v>#DIV/0!</v>
      </c>
      <c r="O231" s="2" t="e">
        <f t="shared" si="155"/>
        <v>#DIV/0!</v>
      </c>
      <c r="P231" s="2" t="e">
        <f t="shared" si="156"/>
        <v>#DIV/0!</v>
      </c>
      <c r="Q231" s="2">
        <f t="shared" si="157"/>
        <v>26.977589238675591</v>
      </c>
      <c r="R231" s="2">
        <f t="shared" si="158"/>
        <v>23.904504092487699</v>
      </c>
      <c r="S231" s="2">
        <f t="shared" si="159"/>
        <v>41.553837551814667</v>
      </c>
      <c r="T231" s="2">
        <f t="shared" si="160"/>
        <v>8.368510156144966</v>
      </c>
      <c r="U231" s="2"/>
      <c r="V231" s="2"/>
      <c r="W231" s="2" t="s">
        <v>19</v>
      </c>
      <c r="X231" s="2">
        <f>AVERAGE(S233:S237)</f>
        <v>23.563155531761971</v>
      </c>
      <c r="Y231" s="2">
        <f>AVERAGE(S221:S227)</f>
        <v>18.146499180078145</v>
      </c>
      <c r="Z231" s="2">
        <f>AVERAGE(S228:S232)</f>
        <v>27.498321864842815</v>
      </c>
      <c r="AA231" s="2">
        <f>AVERAGE(S214:S220)</f>
        <v>25.746082546173863</v>
      </c>
    </row>
    <row r="232" spans="1:27" x14ac:dyDescent="0.3">
      <c r="A232" t="s">
        <v>40</v>
      </c>
      <c r="B232" s="2">
        <f t="shared" si="142"/>
        <v>1.409815097982255</v>
      </c>
      <c r="C232" s="2">
        <f t="shared" si="143"/>
        <v>0</v>
      </c>
      <c r="D232" s="2">
        <f t="shared" si="144"/>
        <v>5.2118581693916202</v>
      </c>
      <c r="E232" s="2">
        <f t="shared" si="145"/>
        <v>17.265954906203984</v>
      </c>
      <c r="F232" s="2">
        <f t="shared" si="146"/>
        <v>7.1102646153108715</v>
      </c>
      <c r="G232" s="2">
        <f t="shared" si="147"/>
        <v>2.2766759998869164</v>
      </c>
      <c r="H232" s="2">
        <f t="shared" si="148"/>
        <v>17.296662517197632</v>
      </c>
      <c r="I232" s="2">
        <f t="shared" si="149"/>
        <v>6.4859074729104504</v>
      </c>
      <c r="J232" s="2">
        <f t="shared" si="150"/>
        <v>3.1934492639213925</v>
      </c>
      <c r="K232" s="2" t="e">
        <f t="shared" si="151"/>
        <v>#DIV/0!</v>
      </c>
      <c r="L232" s="2">
        <f t="shared" si="152"/>
        <v>0</v>
      </c>
      <c r="M232" s="2" t="e">
        <f t="shared" si="153"/>
        <v>#DIV/0!</v>
      </c>
      <c r="N232" s="2" t="e">
        <f t="shared" si="154"/>
        <v>#DIV/0!</v>
      </c>
      <c r="O232" s="2" t="e">
        <f t="shared" si="155"/>
        <v>#DIV/0!</v>
      </c>
      <c r="P232" s="2" t="e">
        <f t="shared" si="156"/>
        <v>#DIV/0!</v>
      </c>
      <c r="Q232" s="2">
        <f t="shared" si="157"/>
        <v>13.887703366707578</v>
      </c>
      <c r="R232" s="2">
        <f t="shared" si="158"/>
        <v>45.009748893962957</v>
      </c>
      <c r="S232" s="2">
        <f t="shared" si="159"/>
        <v>29.021230775533375</v>
      </c>
      <c r="T232" s="2">
        <f t="shared" si="160"/>
        <v>6.0877613262213632</v>
      </c>
      <c r="U232" s="2">
        <f t="shared" si="161"/>
        <v>15.227332337030104</v>
      </c>
      <c r="V232" s="2"/>
      <c r="W232" s="2" t="s">
        <v>20</v>
      </c>
      <c r="X232" s="2">
        <f>AVERAGE(T233:T237)</f>
        <v>5.1698851271714643</v>
      </c>
      <c r="Y232" s="2">
        <f>AVERAGE(T221:T227)</f>
        <v>7.160778051477477</v>
      </c>
      <c r="Z232" s="2">
        <f>AVERAGE(T228:T232)</f>
        <v>6.3861432333173411</v>
      </c>
      <c r="AA232" s="2">
        <f>AVERAGE(T214:T220)</f>
        <v>7.6443992152738645</v>
      </c>
    </row>
    <row r="233" spans="1:27" x14ac:dyDescent="0.3">
      <c r="A233" t="s">
        <v>41</v>
      </c>
      <c r="B233" s="2">
        <f t="shared" si="142"/>
        <v>2.9797180139023918</v>
      </c>
      <c r="C233" s="2">
        <f t="shared" si="143"/>
        <v>0</v>
      </c>
      <c r="D233" s="2">
        <f t="shared" si="144"/>
        <v>3.8637438044140464</v>
      </c>
      <c r="E233" s="2">
        <f t="shared" si="145"/>
        <v>25.624376819983301</v>
      </c>
      <c r="F233" s="2">
        <f t="shared" si="146"/>
        <v>4.2202410838648934</v>
      </c>
      <c r="G233" s="2">
        <f t="shared" si="147"/>
        <v>2.3394804800844593</v>
      </c>
      <c r="H233" s="2">
        <f t="shared" si="148"/>
        <v>12.236079980138532</v>
      </c>
      <c r="I233" s="2">
        <f t="shared" si="149"/>
        <v>5.5920372951459667</v>
      </c>
      <c r="J233" s="2">
        <f t="shared" si="150"/>
        <v>3.2007879153144794</v>
      </c>
      <c r="K233" s="2" t="e">
        <f t="shared" si="151"/>
        <v>#DIV/0!</v>
      </c>
      <c r="L233" s="2">
        <f t="shared" si="152"/>
        <v>0</v>
      </c>
      <c r="M233" s="2" t="e">
        <f t="shared" si="153"/>
        <v>#DIV/0!</v>
      </c>
      <c r="N233" s="2" t="e">
        <f t="shared" si="154"/>
        <v>#DIV/0!</v>
      </c>
      <c r="O233" s="2" t="e">
        <f t="shared" si="155"/>
        <v>#DIV/0!</v>
      </c>
      <c r="P233" s="2" t="e">
        <f t="shared" si="156"/>
        <v>#DIV/0!</v>
      </c>
      <c r="Q233" s="2">
        <f t="shared" si="157"/>
        <v>13.034503371718912</v>
      </c>
      <c r="R233" s="2">
        <f t="shared" si="158"/>
        <v>17.319452249844343</v>
      </c>
      <c r="S233" s="2">
        <f t="shared" si="159"/>
        <v>27.172854420412662</v>
      </c>
      <c r="T233" s="2">
        <f t="shared" si="160"/>
        <v>4.2948042466952518</v>
      </c>
      <c r="U233" s="2">
        <f t="shared" si="161"/>
        <v>5.7170537263153216</v>
      </c>
      <c r="V233" s="2"/>
      <c r="W233" s="2" t="s">
        <v>21</v>
      </c>
      <c r="X233" s="2">
        <f>AVERAGE(U233:U237)</f>
        <v>6.8692384339639734</v>
      </c>
      <c r="Y233" s="2">
        <f>AVERAGE(U221:U227)</f>
        <v>11.475929201471391</v>
      </c>
      <c r="Z233" s="2">
        <f>AVERAGE(U228:U232)</f>
        <v>13.891826174625887</v>
      </c>
      <c r="AA233" s="2">
        <f>AVERAGE(U214:U220)</f>
        <v>18.4610942049428</v>
      </c>
    </row>
    <row r="234" spans="1:27" x14ac:dyDescent="0.3">
      <c r="A234" t="s">
        <v>42</v>
      </c>
      <c r="B234" s="2">
        <f t="shared" si="142"/>
        <v>1.2201017976848298</v>
      </c>
      <c r="C234" s="2">
        <f t="shared" si="143"/>
        <v>0</v>
      </c>
      <c r="D234" s="2">
        <f t="shared" si="144"/>
        <v>1.5553514978645306</v>
      </c>
      <c r="E234" s="2">
        <f t="shared" si="145"/>
        <v>15.807723490179637</v>
      </c>
      <c r="F234" s="2">
        <f t="shared" si="146"/>
        <v>6.2651535111797596</v>
      </c>
      <c r="G234" s="2">
        <f t="shared" si="147"/>
        <v>2.1147811188991854</v>
      </c>
      <c r="H234" s="2">
        <f t="shared" si="148"/>
        <v>15.689346803260946</v>
      </c>
      <c r="I234" s="2">
        <f t="shared" si="149"/>
        <v>3.7397433346427951</v>
      </c>
      <c r="J234" s="2">
        <f t="shared" si="150"/>
        <v>4.5886287823237657</v>
      </c>
      <c r="K234" s="2" t="e">
        <f t="shared" si="151"/>
        <v>#DIV/0!</v>
      </c>
      <c r="L234" s="2">
        <f t="shared" si="152"/>
        <v>0</v>
      </c>
      <c r="M234" s="2" t="e">
        <f t="shared" si="153"/>
        <v>#DIV/0!</v>
      </c>
      <c r="N234" s="2" t="e">
        <f t="shared" si="154"/>
        <v>#DIV/0!</v>
      </c>
      <c r="O234" s="2" t="e">
        <f t="shared" si="155"/>
        <v>#DIV/0!</v>
      </c>
      <c r="P234" s="2" t="e">
        <f t="shared" si="156"/>
        <v>#DIV/0!</v>
      </c>
      <c r="Q234" s="2">
        <f t="shared" si="157"/>
        <v>7.2884259906747566</v>
      </c>
      <c r="R234" s="2">
        <f t="shared" si="158"/>
        <v>22.080876086693696</v>
      </c>
      <c r="S234" s="2">
        <f t="shared" si="159"/>
        <v>18.726125384893471</v>
      </c>
      <c r="T234" s="2">
        <f t="shared" si="160"/>
        <v>3.6270280977680582</v>
      </c>
      <c r="U234" s="2">
        <f t="shared" si="161"/>
        <v>3.9698651111939691</v>
      </c>
      <c r="V234" s="2"/>
      <c r="W234" s="2" t="s">
        <v>60</v>
      </c>
      <c r="X234" s="2" t="s">
        <v>61</v>
      </c>
      <c r="Y234" s="2" t="s">
        <v>61</v>
      </c>
      <c r="Z234" s="2" t="s">
        <v>61</v>
      </c>
      <c r="AA234" s="2" t="s">
        <v>61</v>
      </c>
    </row>
    <row r="235" spans="1:27" x14ac:dyDescent="0.3">
      <c r="A235" t="s">
        <v>43</v>
      </c>
      <c r="B235" s="2">
        <f t="shared" si="142"/>
        <v>1.5974456101907346</v>
      </c>
      <c r="C235" s="2">
        <f t="shared" si="143"/>
        <v>0</v>
      </c>
      <c r="D235" s="2">
        <f t="shared" si="144"/>
        <v>3.2311994997609075</v>
      </c>
      <c r="E235" s="2">
        <f t="shared" si="145"/>
        <v>18.058012412717748</v>
      </c>
      <c r="F235" s="2">
        <f t="shared" si="146"/>
        <v>5.2959282033354302</v>
      </c>
      <c r="G235" s="2">
        <f t="shared" si="147"/>
        <v>2.2456317381668414</v>
      </c>
      <c r="H235" s="2">
        <f t="shared" si="148"/>
        <v>10.396019233194622</v>
      </c>
      <c r="I235" s="2">
        <f t="shared" si="149"/>
        <v>3.7359156324587319</v>
      </c>
      <c r="J235" s="2">
        <f t="shared" si="150"/>
        <v>2.4576397449980534</v>
      </c>
      <c r="K235" s="2" t="e">
        <f t="shared" si="151"/>
        <v>#DIV/0!</v>
      </c>
      <c r="L235" s="2">
        <f t="shared" si="152"/>
        <v>0</v>
      </c>
      <c r="M235" s="2" t="e">
        <f t="shared" si="153"/>
        <v>#DIV/0!</v>
      </c>
      <c r="N235" s="2" t="e">
        <f t="shared" si="154"/>
        <v>#DIV/0!</v>
      </c>
      <c r="O235" s="2" t="e">
        <f t="shared" si="155"/>
        <v>#DIV/0!</v>
      </c>
      <c r="P235" s="2" t="e">
        <f t="shared" si="156"/>
        <v>#DIV/0!</v>
      </c>
      <c r="Q235" s="2">
        <f t="shared" si="157"/>
        <v>5.5222119644252965</v>
      </c>
      <c r="R235" s="2">
        <f t="shared" si="158"/>
        <v>8.175105786939735</v>
      </c>
      <c r="S235" s="2">
        <f t="shared" si="159"/>
        <v>25.124444148146701</v>
      </c>
      <c r="T235" s="2">
        <f t="shared" si="160"/>
        <v>5.552796096333088</v>
      </c>
      <c r="U235" s="2">
        <f t="shared" si="161"/>
        <v>7.5687090531413057</v>
      </c>
      <c r="V235" s="2"/>
      <c r="W235" s="2" t="s">
        <v>2</v>
      </c>
      <c r="X235" s="2">
        <f>(STDEVA(B233:B237))/(SQRT(COUNT(B233:B237)))</f>
        <v>0.35724119116609321</v>
      </c>
      <c r="Y235" s="2">
        <f>(STDEVA(B221:B227))/(SQRT(COUNT(B221:B227)))</f>
        <v>0.18203434145323982</v>
      </c>
      <c r="Z235" s="2">
        <f>(STDEVA(B228:B232))/(SQRT(COUNT(B228:B232)))</f>
        <v>0.19170668140268854</v>
      </c>
      <c r="AA235" s="2">
        <f>(STDEVA(B214:B220))/(SQRT(COUNT(B214:B220)))</f>
        <v>0.219949750709895</v>
      </c>
    </row>
    <row r="236" spans="1:27" x14ac:dyDescent="0.3">
      <c r="A236" t="s">
        <v>44</v>
      </c>
      <c r="B236" s="2">
        <f t="shared" si="142"/>
        <v>2.4281545858234352</v>
      </c>
      <c r="C236" s="2">
        <f t="shared" si="143"/>
        <v>0</v>
      </c>
      <c r="D236" s="2">
        <f t="shared" si="144"/>
        <v>1.872801234281805</v>
      </c>
      <c r="E236" s="2">
        <f t="shared" si="145"/>
        <v>12.30726863477698</v>
      </c>
      <c r="F236" s="2">
        <f t="shared" si="146"/>
        <v>6.6201651793165279</v>
      </c>
      <c r="G236" s="2">
        <f t="shared" si="147"/>
        <v>2.3453829621379159</v>
      </c>
      <c r="H236" s="2">
        <f t="shared" si="148"/>
        <v>10.896352594366725</v>
      </c>
      <c r="I236" s="2">
        <f t="shared" si="149"/>
        <v>3.6097313485847651</v>
      </c>
      <c r="J236" s="2">
        <f t="shared" si="150"/>
        <v>3.0906081235213314</v>
      </c>
      <c r="K236" s="2" t="e">
        <f t="shared" si="151"/>
        <v>#DIV/0!</v>
      </c>
      <c r="L236" s="2">
        <f t="shared" si="152"/>
        <v>0</v>
      </c>
      <c r="M236" s="2" t="e">
        <f t="shared" si="153"/>
        <v>#DIV/0!</v>
      </c>
      <c r="N236" s="2" t="e">
        <f t="shared" si="154"/>
        <v>#DIV/0!</v>
      </c>
      <c r="O236" s="2" t="e">
        <f t="shared" si="155"/>
        <v>#DIV/0!</v>
      </c>
      <c r="P236" s="2" t="e">
        <f t="shared" si="156"/>
        <v>#DIV/0!</v>
      </c>
      <c r="Q236" s="2">
        <f t="shared" si="157"/>
        <v>30.968851840611322</v>
      </c>
      <c r="R236" s="2"/>
      <c r="S236" s="2">
        <f t="shared" si="159"/>
        <v>23.698876861978331</v>
      </c>
      <c r="T236" s="2">
        <f t="shared" si="160"/>
        <v>5.177921181797851</v>
      </c>
      <c r="U236" s="2">
        <f t="shared" si="161"/>
        <v>6.4712826016217706</v>
      </c>
      <c r="V236" s="2"/>
      <c r="W236" s="2" t="s">
        <v>3</v>
      </c>
      <c r="X236" s="2">
        <f>(STDEVA(C233:C237))/(SQRT(COUNT(C233:C237)))</f>
        <v>0</v>
      </c>
      <c r="Y236" s="2">
        <f>(STDEVA(C221:C227))/(SQRT(COUNT(C221:C227)))</f>
        <v>0</v>
      </c>
      <c r="Z236" s="2">
        <f>(STDEVA(C228:C232))/(SQRT(COUNT(C228:C232)))</f>
        <v>0</v>
      </c>
      <c r="AA236" s="2" t="e">
        <f>(STDEVA(C214:C220))/(SQRT(COUNT(C214:C220)))</f>
        <v>#DIV/0!</v>
      </c>
    </row>
    <row r="237" spans="1:27" x14ac:dyDescent="0.3">
      <c r="A237" t="s">
        <v>45</v>
      </c>
      <c r="B237" s="2">
        <f t="shared" si="142"/>
        <v>1.1538072611848562</v>
      </c>
      <c r="C237" s="2">
        <f t="shared" si="143"/>
        <v>0</v>
      </c>
      <c r="D237" s="2">
        <f t="shared" si="144"/>
        <v>3.5883450643760759</v>
      </c>
      <c r="E237" s="2">
        <f t="shared" si="145"/>
        <v>15.676512891495907</v>
      </c>
      <c r="F237" s="2">
        <f t="shared" si="146"/>
        <v>6.5154394684600891</v>
      </c>
      <c r="G237" s="2">
        <f t="shared" si="147"/>
        <v>2.3705608706358361</v>
      </c>
      <c r="H237" s="2">
        <f t="shared" si="148"/>
        <v>13.838312283221432</v>
      </c>
      <c r="I237" s="2">
        <f t="shared" si="149"/>
        <v>5.1837501821086409</v>
      </c>
      <c r="J237" s="2">
        <f t="shared" si="150"/>
        <v>2.2839981604020654</v>
      </c>
      <c r="K237" s="2" t="e">
        <f t="shared" si="151"/>
        <v>#DIV/0!</v>
      </c>
      <c r="L237" s="2">
        <f t="shared" si="152"/>
        <v>0</v>
      </c>
      <c r="M237" s="2" t="e">
        <f t="shared" si="153"/>
        <v>#DIV/0!</v>
      </c>
      <c r="N237" s="2" t="e">
        <f t="shared" si="154"/>
        <v>#DIV/0!</v>
      </c>
      <c r="O237" s="2" t="e">
        <f t="shared" si="155"/>
        <v>#DIV/0!</v>
      </c>
      <c r="P237" s="2" t="e">
        <f t="shared" si="156"/>
        <v>#DIV/0!</v>
      </c>
      <c r="Q237" s="2">
        <f t="shared" si="157"/>
        <v>10.720913214542819</v>
      </c>
      <c r="R237" s="2">
        <f t="shared" si="158"/>
        <v>9.8694506305994807</v>
      </c>
      <c r="S237" s="2">
        <f t="shared" si="159"/>
        <v>23.093476843378674</v>
      </c>
      <c r="T237" s="2">
        <f t="shared" si="160"/>
        <v>7.1968760132630738</v>
      </c>
      <c r="U237" s="2">
        <f t="shared" si="161"/>
        <v>10.6192816775475</v>
      </c>
      <c r="V237" s="2"/>
      <c r="W237" s="2" t="s">
        <v>4</v>
      </c>
      <c r="X237" s="2">
        <f>(STDEVA(D233:D237))/(SQRT(COUNT(D233:D237)))</f>
        <v>0.46611883955606859</v>
      </c>
      <c r="Y237" s="2">
        <f>(STDEVA(D221:D227))/(SQRT(COUNT(D221:D227)))</f>
        <v>0.25327902272612657</v>
      </c>
      <c r="Z237" s="2">
        <f>(STDEVA(D228:D232))/(SQRT(COUNT(D228:D232)))</f>
        <v>0.85794890334352325</v>
      </c>
      <c r="AA237" s="2">
        <f>(STDEVA(D214:D220))/(SQRT(COUNT(D214:D220)))</f>
        <v>0.43173337834606845</v>
      </c>
    </row>
    <row r="238" spans="1:27" x14ac:dyDescent="0.3">
      <c r="B238" s="2"/>
      <c r="C238" s="2"/>
      <c r="D238" s="2"/>
      <c r="E238" s="2"/>
      <c r="F238" s="2"/>
      <c r="G238" s="2"/>
      <c r="H238" s="2"/>
      <c r="I238" s="2"/>
      <c r="J238" s="2"/>
      <c r="K238" s="2"/>
      <c r="L238" s="2"/>
      <c r="M238" s="2"/>
      <c r="N238" s="2"/>
      <c r="O238" s="2"/>
      <c r="P238" s="2"/>
      <c r="Q238" s="2"/>
      <c r="R238" s="2"/>
      <c r="S238" s="2"/>
      <c r="T238" s="2"/>
      <c r="U238" s="2"/>
      <c r="V238" s="2"/>
      <c r="W238" s="2" t="s">
        <v>5</v>
      </c>
      <c r="X238" s="2">
        <f>(STDEVA(E233:E237))/(SQRT(COUNT(E233:E237)))</f>
        <v>2.2301356944783111</v>
      </c>
      <c r="Y238" s="2">
        <f>(STDEVA(E221:E227))/(SQRT(COUNT(E221:E227)))</f>
        <v>1.3126723226421051</v>
      </c>
      <c r="Z238" s="2">
        <f>(STDEVA(E228:E232))/(SQRT(COUNT(E228:E232)))</f>
        <v>4.3174771018129334</v>
      </c>
      <c r="AA238" s="2">
        <f>(STDEVA(E214:E220))/(SQRT(COUNT(E214:E220)))</f>
        <v>1.6950560729781374</v>
      </c>
    </row>
    <row r="239" spans="1:27" x14ac:dyDescent="0.3">
      <c r="B239" s="2"/>
      <c r="C239" s="2"/>
      <c r="D239" s="2"/>
      <c r="E239" s="2"/>
      <c r="F239" s="2"/>
      <c r="G239" s="2"/>
      <c r="H239" s="2"/>
      <c r="I239" s="2"/>
      <c r="J239" s="2"/>
      <c r="K239" s="2"/>
      <c r="L239" s="2"/>
      <c r="M239" s="2"/>
      <c r="N239" s="2"/>
      <c r="O239" s="2"/>
      <c r="P239" s="2"/>
      <c r="Q239" s="2"/>
      <c r="R239" s="2"/>
      <c r="S239" s="2"/>
      <c r="T239" s="2"/>
      <c r="U239" s="2"/>
      <c r="V239" s="2"/>
      <c r="W239" s="2" t="s">
        <v>6</v>
      </c>
      <c r="X239" s="2">
        <f>(STDEVA(F233:F237))/(SQRT(COUNT(F233:F237)))</f>
        <v>0.45547989762541996</v>
      </c>
      <c r="Y239" s="2">
        <f>(STDEVA(F221:F227))/(SQRT(COUNT(F221:F227)))</f>
        <v>0.31247182279154062</v>
      </c>
      <c r="Z239" s="2">
        <f>(STDEVA(F228:F232))/(SQRT(COUNT(F228:F232)))</f>
        <v>0.70126677802393189</v>
      </c>
      <c r="AA239" s="2">
        <f>(STDEVA(F214:F220))/(SQRT(COUNT(F214:F220)))</f>
        <v>0.75550627820306704</v>
      </c>
    </row>
    <row r="240" spans="1:27" x14ac:dyDescent="0.3">
      <c r="B240" s="2"/>
      <c r="C240" s="2"/>
      <c r="D240" s="2"/>
      <c r="E240" s="2"/>
      <c r="F240" s="2"/>
      <c r="G240" s="2"/>
      <c r="H240" s="2"/>
      <c r="I240" s="2"/>
      <c r="J240" s="2"/>
      <c r="K240" s="2"/>
      <c r="L240" s="2"/>
      <c r="M240" s="2"/>
      <c r="N240" s="2"/>
      <c r="O240" s="2"/>
      <c r="P240" s="2"/>
      <c r="Q240" s="2"/>
      <c r="R240" s="2"/>
      <c r="S240" s="2"/>
      <c r="T240" s="2"/>
      <c r="U240" s="2"/>
      <c r="V240" s="2"/>
      <c r="W240" s="2" t="s">
        <v>7</v>
      </c>
      <c r="X240" s="2">
        <f>(STDEVA(G233:G237))/(SQRT(COUNT(G233:G237)))</f>
        <v>4.7139380268901687E-2</v>
      </c>
      <c r="Y240" s="2">
        <f>(STDEVA(G221:G227))/(SQRT(COUNT(G221:G227)))</f>
        <v>0.18243174689681313</v>
      </c>
      <c r="Z240" s="2">
        <f>(STDEVA(G228:G232))/(SQRT(COUNT(G228:G232)))</f>
        <v>0.23386918142637028</v>
      </c>
      <c r="AA240" s="2">
        <f>(STDEVA(G214:G220))/(SQRT(COUNT(G214:G220)))</f>
        <v>0.20616440692483648</v>
      </c>
    </row>
    <row r="241" spans="2:27" x14ac:dyDescent="0.3">
      <c r="B241" s="2"/>
      <c r="C241" s="2"/>
      <c r="D241" s="2"/>
      <c r="E241" s="2"/>
      <c r="F241" s="2"/>
      <c r="G241" s="2"/>
      <c r="H241" s="2"/>
      <c r="I241" s="2"/>
      <c r="J241" s="2"/>
      <c r="K241" s="2"/>
      <c r="L241" s="2"/>
      <c r="M241" s="2"/>
      <c r="N241" s="2"/>
      <c r="O241" s="2"/>
      <c r="P241" s="2"/>
      <c r="Q241" s="2"/>
      <c r="R241" s="2"/>
      <c r="S241" s="2"/>
      <c r="T241" s="2"/>
      <c r="U241" s="2"/>
      <c r="V241" s="2"/>
      <c r="W241" s="2" t="s">
        <v>8</v>
      </c>
      <c r="X241" s="2">
        <f>(STDEVA(H233:H237))/(SQRT(COUNT(H233:H237)))</f>
        <v>0.97389000352020016</v>
      </c>
      <c r="Y241" s="2">
        <f>(STDEVA(H221:H227))/(SQRT(COUNT(H221:H227)))</f>
        <v>1.4977063162338009</v>
      </c>
      <c r="Z241" s="2">
        <f>(STDEVA(H228:H232))/(SQRT(COUNT(H228:H232)))</f>
        <v>1.2650249223656258</v>
      </c>
      <c r="AA241" s="2">
        <f>(STDEVA(H214:H220))/(SQRT(COUNT(H214:H220)))</f>
        <v>1.4497809970389439</v>
      </c>
    </row>
    <row r="242" spans="2:27" x14ac:dyDescent="0.3">
      <c r="B242" s="2"/>
      <c r="C242" s="2"/>
      <c r="D242" s="2"/>
      <c r="E242" s="2"/>
      <c r="F242" s="2"/>
      <c r="G242" s="2"/>
      <c r="H242" s="2"/>
      <c r="I242" s="2"/>
      <c r="J242" s="2"/>
      <c r="K242" s="2"/>
      <c r="L242" s="2"/>
      <c r="M242" s="2"/>
      <c r="N242" s="2"/>
      <c r="O242" s="2"/>
      <c r="P242" s="2"/>
      <c r="Q242" s="2"/>
      <c r="R242" s="2"/>
      <c r="S242" s="2"/>
      <c r="T242" s="2"/>
      <c r="U242" s="2"/>
      <c r="V242" s="2"/>
      <c r="W242" s="2" t="s">
        <v>9</v>
      </c>
      <c r="X242" s="2">
        <f>(STDEVA(I233:I237))/(SQRT(COUNT(I233:I237)))</f>
        <v>0.42028766295899289</v>
      </c>
      <c r="Y242" s="2">
        <f>(STDEVA(I221:I227))/(SQRT(COUNT(I221:I227)))</f>
        <v>0.17939270837069726</v>
      </c>
      <c r="Z242" s="2">
        <f>(STDEVA(I228:I232))/(SQRT(COUNT(I228:I232)))</f>
        <v>0.72905203658950568</v>
      </c>
      <c r="AA242" s="2">
        <f>(STDEVA(I214:I220))/(SQRT(COUNT(I214:I220)))</f>
        <v>0.49499492070504175</v>
      </c>
    </row>
    <row r="243" spans="2:27" x14ac:dyDescent="0.3">
      <c r="B243" s="2"/>
      <c r="C243" s="2"/>
      <c r="D243" s="2"/>
      <c r="E243" s="2"/>
      <c r="F243" s="2"/>
      <c r="G243" s="2"/>
      <c r="H243" s="2"/>
      <c r="I243" s="2"/>
      <c r="J243" s="2"/>
      <c r="K243" s="2"/>
      <c r="L243" s="2"/>
      <c r="M243" s="2"/>
      <c r="N243" s="2"/>
      <c r="O243" s="2"/>
      <c r="P243" s="2"/>
      <c r="Q243" s="2"/>
      <c r="R243" s="2"/>
      <c r="S243" s="2"/>
      <c r="T243" s="2"/>
      <c r="U243" s="2"/>
      <c r="V243" s="2"/>
      <c r="W243" s="2" t="s">
        <v>10</v>
      </c>
      <c r="X243" s="2">
        <f>(STDEVA(J233:J237))/(SQRT(COUNT(J233:J237)))</f>
        <v>0.40631191210734641</v>
      </c>
      <c r="Y243" s="2">
        <f>(STDEVA(J221:J227))/(SQRT(COUNT(J221:J227)))</f>
        <v>0.80965068327616163</v>
      </c>
      <c r="Z243" s="2">
        <f>(STDEVA(J228:J232))/(SQRT(COUNT(J228:J232)))</f>
        <v>0.58300570736114188</v>
      </c>
      <c r="AA243" s="2">
        <f>(STDEVA(J214:J220))/(SQRT(COUNT(J214:J220)))</f>
        <v>0.53775433293439212</v>
      </c>
    </row>
    <row r="244" spans="2:27" x14ac:dyDescent="0.3">
      <c r="B244" s="2"/>
      <c r="C244" s="2"/>
      <c r="D244" s="2"/>
      <c r="E244" s="2"/>
      <c r="F244" s="2"/>
      <c r="G244" s="2"/>
      <c r="H244" s="2"/>
      <c r="I244" s="2"/>
      <c r="J244" s="2"/>
      <c r="K244" s="2"/>
      <c r="L244" s="2"/>
      <c r="M244" s="2"/>
      <c r="N244" s="2"/>
      <c r="O244" s="2"/>
      <c r="P244" s="2"/>
      <c r="Q244" s="2"/>
      <c r="R244" s="2"/>
      <c r="S244" s="2"/>
      <c r="T244" s="2"/>
      <c r="U244" s="2"/>
      <c r="V244" s="2"/>
      <c r="W244" s="2" t="s">
        <v>11</v>
      </c>
      <c r="X244" s="2" t="e">
        <f>(STDEVA(K233:K237))/(SQRT(COUNT(K233:K237)))</f>
        <v>#DIV/0!</v>
      </c>
      <c r="Y244" s="2" t="e">
        <f>(STDEVA(K221:K227))/(SQRT(COUNT(K221:K227)))</f>
        <v>#DIV/0!</v>
      </c>
      <c r="Z244" s="2" t="e">
        <f>(STDEVA(K228:K232))/(SQRT(COUNT(K228:K232)))</f>
        <v>#DIV/0!</v>
      </c>
      <c r="AA244" s="2" t="e">
        <f>(STDEVA(K214:K220))/(SQRT(COUNT(K214:K220)))</f>
        <v>#DIV/0!</v>
      </c>
    </row>
    <row r="245" spans="2:27" x14ac:dyDescent="0.3">
      <c r="B245" s="2"/>
      <c r="C245" s="2"/>
      <c r="D245" s="2"/>
      <c r="E245" s="2"/>
      <c r="F245" s="2"/>
      <c r="G245" s="2"/>
      <c r="H245" s="2"/>
      <c r="I245" s="2"/>
      <c r="J245" s="2"/>
      <c r="K245" s="2"/>
      <c r="L245" s="2"/>
      <c r="M245" s="2"/>
      <c r="N245" s="2"/>
      <c r="O245" s="2"/>
      <c r="P245" s="2"/>
      <c r="Q245" s="2"/>
      <c r="R245" s="2"/>
      <c r="S245" s="2"/>
      <c r="T245" s="2"/>
      <c r="U245" s="2"/>
      <c r="V245" s="2"/>
      <c r="W245" s="2" t="s">
        <v>12</v>
      </c>
      <c r="X245" s="2">
        <f>(STDEVA(L233:L237))/(SQRT(COUNT(L233:L237)))</f>
        <v>0</v>
      </c>
      <c r="Y245" s="2">
        <f>(STDEVA(L221:L227))/(SQRT(COUNT(L221:L227)))</f>
        <v>0</v>
      </c>
      <c r="Z245" s="2">
        <f>(STDEVA(L228:L232))/(SQRT(COUNT(L228:L232)))</f>
        <v>0</v>
      </c>
      <c r="AA245" s="2">
        <f>(STDEVA(L214:L220))/(SQRT(COUNT(L214:L220)))</f>
        <v>0</v>
      </c>
    </row>
    <row r="246" spans="2:27" x14ac:dyDescent="0.3">
      <c r="B246" s="2"/>
      <c r="C246" s="2"/>
      <c r="D246" s="2"/>
      <c r="E246" s="2"/>
      <c r="F246" s="2"/>
      <c r="G246" s="2"/>
      <c r="H246" s="2"/>
      <c r="I246" s="2"/>
      <c r="J246" s="2"/>
      <c r="K246" s="2"/>
      <c r="L246" s="2"/>
      <c r="M246" s="2"/>
      <c r="N246" s="2"/>
      <c r="O246" s="2"/>
      <c r="P246" s="2"/>
      <c r="Q246" s="2"/>
      <c r="R246" s="2"/>
      <c r="S246" s="2"/>
      <c r="T246" s="2"/>
      <c r="U246" s="2"/>
      <c r="V246" s="2"/>
      <c r="W246" s="2" t="s">
        <v>13</v>
      </c>
      <c r="X246" s="2" t="e">
        <f>(STDEVA(M233:M237))/(SQRT(COUNT(M233:M237)))</f>
        <v>#DIV/0!</v>
      </c>
      <c r="Y246" s="2" t="e">
        <f>(STDEVA(M221:M227))/(SQRT(COUNT(M221:M227)))</f>
        <v>#DIV/0!</v>
      </c>
      <c r="Z246" s="2" t="e">
        <f>(STDEVA(M228:M232))/(SQRT(COUNT(M228:M232)))</f>
        <v>#DIV/0!</v>
      </c>
      <c r="AA246" s="2" t="e">
        <f>(STDEVA(M214:M220))/(SQRT(COUNT(M214:M220)))</f>
        <v>#DIV/0!</v>
      </c>
    </row>
    <row r="247" spans="2:27" x14ac:dyDescent="0.3">
      <c r="B247" s="2"/>
      <c r="C247" s="2"/>
      <c r="D247" s="2"/>
      <c r="E247" s="2"/>
      <c r="F247" s="2"/>
      <c r="G247" s="2"/>
      <c r="H247" s="2"/>
      <c r="I247" s="2"/>
      <c r="J247" s="2"/>
      <c r="K247" s="2"/>
      <c r="L247" s="2"/>
      <c r="M247" s="2"/>
      <c r="N247" s="2"/>
      <c r="O247" s="2"/>
      <c r="P247" s="2"/>
      <c r="Q247" s="2"/>
      <c r="R247" s="2"/>
      <c r="S247" s="2"/>
      <c r="T247" s="2"/>
      <c r="U247" s="2"/>
      <c r="V247" s="2"/>
      <c r="W247" s="2" t="s">
        <v>14</v>
      </c>
      <c r="X247" s="2" t="e">
        <f>(STDEVA(N233:N237))/(SQRT(COUNT(N233:N237)))</f>
        <v>#DIV/0!</v>
      </c>
      <c r="Y247" s="2" t="e">
        <f>(STDEVA(N221:N227))/(SQRT(COUNT(N221:N227)))</f>
        <v>#DIV/0!</v>
      </c>
      <c r="Z247" s="2" t="e">
        <f>(STDEVA(N228:N232))/(SQRT(COUNT(N228:N232)))</f>
        <v>#DIV/0!</v>
      </c>
      <c r="AA247" s="2" t="e">
        <f>(STDEVA(N214:N220))/(SQRT(COUNT(N214:N220)))</f>
        <v>#DIV/0!</v>
      </c>
    </row>
    <row r="248" spans="2:27" x14ac:dyDescent="0.3">
      <c r="B248" s="2"/>
      <c r="C248" s="2"/>
      <c r="D248" s="2"/>
      <c r="E248" s="2"/>
      <c r="F248" s="2"/>
      <c r="G248" s="2"/>
      <c r="H248" s="2"/>
      <c r="I248" s="2"/>
      <c r="J248" s="2"/>
      <c r="K248" s="2"/>
      <c r="L248" s="2"/>
      <c r="M248" s="2"/>
      <c r="N248" s="2"/>
      <c r="O248" s="2"/>
      <c r="P248" s="2"/>
      <c r="Q248" s="2"/>
      <c r="R248" s="2"/>
      <c r="S248" s="2"/>
      <c r="T248" s="2"/>
      <c r="U248" s="2"/>
      <c r="V248" s="2"/>
      <c r="W248" s="2" t="s">
        <v>15</v>
      </c>
      <c r="X248" s="2" t="e">
        <f>(STDEVA(O233:O237))/(SQRT(COUNT(O233:O237)))</f>
        <v>#DIV/0!</v>
      </c>
      <c r="Y248" s="2" t="e">
        <f>(STDEVA(O221:O227))/(SQRT(COUNT(O221:O227)))</f>
        <v>#DIV/0!</v>
      </c>
      <c r="Z248" s="2" t="e">
        <f>(STDEVA(O228:O232))/(SQRT(COUNT(O228:O232)))</f>
        <v>#DIV/0!</v>
      </c>
      <c r="AA248" s="2" t="e">
        <f>(STDEVA(O214:O220))/(SQRT(COUNT(O214:O220)))</f>
        <v>#DIV/0!</v>
      </c>
    </row>
    <row r="249" spans="2:27" x14ac:dyDescent="0.3">
      <c r="B249" s="2"/>
      <c r="C249" s="2"/>
      <c r="D249" s="2"/>
      <c r="E249" s="2"/>
      <c r="F249" s="2"/>
      <c r="G249" s="2"/>
      <c r="H249" s="2"/>
      <c r="I249" s="2"/>
      <c r="J249" s="2"/>
      <c r="K249" s="2"/>
      <c r="L249" s="2"/>
      <c r="M249" s="2"/>
      <c r="N249" s="2"/>
      <c r="O249" s="2"/>
      <c r="P249" s="2"/>
      <c r="Q249" s="2"/>
      <c r="R249" s="2"/>
      <c r="S249" s="2"/>
      <c r="T249" s="2"/>
      <c r="U249" s="2"/>
      <c r="V249" s="2"/>
      <c r="W249" s="2" t="s">
        <v>16</v>
      </c>
      <c r="X249" s="2" t="e">
        <f>(STDEVA(P233:P237))/(SQRT(COUNT(P233:P237)))</f>
        <v>#DIV/0!</v>
      </c>
      <c r="Y249" s="2" t="e">
        <f>(STDEVA(P221:P227))/(SQRT(COUNT(P221:P227)))</f>
        <v>#DIV/0!</v>
      </c>
      <c r="Z249" s="2" t="e">
        <f>(STDEVA(P228:P232))/(SQRT(COUNT(P228:P232)))</f>
        <v>#DIV/0!</v>
      </c>
      <c r="AA249" s="2" t="e">
        <f>(STDEVA(P214:P220))/(SQRT(COUNT(P214:P220)))</f>
        <v>#DIV/0!</v>
      </c>
    </row>
    <row r="250" spans="2:27" x14ac:dyDescent="0.3">
      <c r="B250" s="2"/>
      <c r="C250" s="2"/>
      <c r="D250" s="2"/>
      <c r="E250" s="2"/>
      <c r="F250" s="2"/>
      <c r="G250" s="2"/>
      <c r="H250" s="2"/>
      <c r="I250" s="2"/>
      <c r="J250" s="2"/>
      <c r="K250" s="2"/>
      <c r="L250" s="2"/>
      <c r="M250" s="2"/>
      <c r="N250" s="2"/>
      <c r="O250" s="2"/>
      <c r="P250" s="2"/>
      <c r="Q250" s="2"/>
      <c r="R250" s="2"/>
      <c r="S250" s="2"/>
      <c r="T250" s="2"/>
      <c r="U250" s="2"/>
      <c r="V250" s="2"/>
      <c r="W250" s="2" t="s">
        <v>17</v>
      </c>
      <c r="X250" s="2">
        <f>(STDEVA(Q233:Q237))/(SQRT(COUNT(Q233:Q237)))</f>
        <v>4.5570237273030338</v>
      </c>
      <c r="Y250" s="2">
        <f>(STDEVA(Q221:Q227))/(SQRT(COUNT(Q221:Q227)))</f>
        <v>1.8183346280176647</v>
      </c>
      <c r="Z250" s="2">
        <f>(STDEVA(Q228:Q232))/(SQRT(COUNT(Q228:Q232)))</f>
        <v>3.8566709662830712</v>
      </c>
      <c r="AA250" s="2">
        <f>(STDEVA(Q214:Q220))/(SQRT(COUNT(Q214:Q220)))</f>
        <v>2.6951694181083581</v>
      </c>
    </row>
    <row r="251" spans="2:27" x14ac:dyDescent="0.3">
      <c r="B251" s="2"/>
      <c r="C251" s="2"/>
      <c r="D251" s="2"/>
      <c r="E251" s="2"/>
      <c r="F251" s="2"/>
      <c r="G251" s="2"/>
      <c r="H251" s="2"/>
      <c r="I251" s="2"/>
      <c r="J251" s="2"/>
      <c r="K251" s="2"/>
      <c r="L251" s="2"/>
      <c r="M251" s="2"/>
      <c r="N251" s="2"/>
      <c r="O251" s="2"/>
      <c r="P251" s="2"/>
      <c r="Q251" s="2"/>
      <c r="R251" s="2"/>
      <c r="S251" s="2"/>
      <c r="T251" s="2"/>
      <c r="U251" s="2"/>
      <c r="V251" s="2"/>
      <c r="W251" s="2" t="s">
        <v>18</v>
      </c>
      <c r="X251" s="2">
        <f>(STDEVA(R233:R237))/(SQRT(COUNT(R233:R237)))</f>
        <v>3.2504900818408813</v>
      </c>
      <c r="Y251" s="2">
        <f>(STDEVA(R221:R227))/(SQRT(COUNT(R221:R227)))</f>
        <v>7.4674821669804778</v>
      </c>
      <c r="Z251" s="2">
        <f>(STDEVA(R228:R232))/(SQRT(COUNT(R228:R232)))</f>
        <v>9.0408997723896292</v>
      </c>
      <c r="AA251" s="2">
        <f>(STDEVA(R214:R220))/(SQRT(COUNT(R214:R220)))</f>
        <v>3.0390050070950183</v>
      </c>
    </row>
    <row r="252" spans="2:27" x14ac:dyDescent="0.3">
      <c r="B252" s="2"/>
      <c r="C252" s="2"/>
      <c r="D252" s="2"/>
      <c r="E252" s="2"/>
      <c r="F252" s="2"/>
      <c r="G252" s="2"/>
      <c r="H252" s="2"/>
      <c r="I252" s="2"/>
      <c r="J252" s="2"/>
      <c r="K252" s="2"/>
      <c r="L252" s="2"/>
      <c r="M252" s="2"/>
      <c r="N252" s="2"/>
      <c r="O252" s="2"/>
      <c r="P252" s="2"/>
      <c r="Q252" s="2"/>
      <c r="R252" s="2"/>
      <c r="S252" s="2"/>
      <c r="T252" s="2"/>
      <c r="U252" s="2"/>
      <c r="V252" s="2"/>
      <c r="W252" s="2" t="s">
        <v>19</v>
      </c>
      <c r="X252" s="2">
        <f>(STDEVA(S233:S237))/(SQRT(COUNT(S233:S237)))</f>
        <v>1.3982744223129029</v>
      </c>
      <c r="Y252" s="2">
        <f>(STDEVA(S221:S227))/(SQRT(COUNT(S221:S227)))</f>
        <v>5.270965952288198</v>
      </c>
      <c r="Z252" s="2">
        <f>(STDEVA(S228:S232))/(SQRT(COUNT(S228:S232)))</f>
        <v>3.9565655680353569</v>
      </c>
      <c r="AA252" s="2">
        <f>(STDEVA(S214:S220))/(SQRT(COUNT(S214:S220)))</f>
        <v>4.9445211044526323</v>
      </c>
    </row>
    <row r="253" spans="2:27" x14ac:dyDescent="0.3">
      <c r="B253" s="2"/>
      <c r="C253" s="2"/>
      <c r="D253" s="2"/>
      <c r="E253" s="2"/>
      <c r="F253" s="2"/>
      <c r="G253" s="2"/>
      <c r="H253" s="2"/>
      <c r="I253" s="2"/>
      <c r="J253" s="2"/>
      <c r="K253" s="2"/>
      <c r="L253" s="2"/>
      <c r="M253" s="2"/>
      <c r="N253" s="2"/>
      <c r="O253" s="2"/>
      <c r="P253" s="2"/>
      <c r="Q253" s="2"/>
      <c r="R253" s="2"/>
      <c r="S253" s="2"/>
      <c r="T253" s="2"/>
      <c r="U253" s="2"/>
      <c r="V253" s="2"/>
      <c r="W253" s="2" t="s">
        <v>20</v>
      </c>
      <c r="X253" s="2">
        <f>(STDEVA(T233:T237))/(SQRT(COUNT(T233:T237)))</f>
        <v>0.60834002832836875</v>
      </c>
      <c r="Y253" s="2">
        <f>(STDEVA(T221:T227))/(SQRT(COUNT(T221:T227)))</f>
        <v>2.6870618926358314</v>
      </c>
      <c r="Z253" s="2">
        <f>(STDEVA(T228:T232))/(SQRT(COUNT(T228:T232)))</f>
        <v>0.6791510161322788</v>
      </c>
      <c r="AA253" s="2">
        <f>(STDEVA(T214:T220))/(SQRT(COUNT(T214:T220)))</f>
        <v>1.2365902684559973</v>
      </c>
    </row>
    <row r="254" spans="2:27" x14ac:dyDescent="0.3">
      <c r="B254" s="2"/>
      <c r="C254" s="2"/>
      <c r="D254" s="2"/>
      <c r="E254" s="2"/>
      <c r="F254" s="2"/>
      <c r="G254" s="2"/>
      <c r="H254" s="2"/>
      <c r="I254" s="2"/>
      <c r="J254" s="2"/>
      <c r="K254" s="2"/>
      <c r="L254" s="2"/>
      <c r="M254" s="2"/>
      <c r="N254" s="2"/>
      <c r="O254" s="2"/>
      <c r="P254" s="2"/>
      <c r="Q254" s="2"/>
      <c r="R254" s="2"/>
      <c r="S254" s="2"/>
      <c r="T254" s="2"/>
      <c r="U254" s="2"/>
      <c r="V254" s="2"/>
      <c r="W254" s="2" t="s">
        <v>21</v>
      </c>
      <c r="X254" s="2">
        <f>(STDEVA(U233:U237))/(SQRT(COUNT(U233:U237)))</f>
        <v>1.1055394064813731</v>
      </c>
      <c r="Y254" s="2">
        <f>(STDEVA(U221:U227))/(SQRT(COUNT(U221:U227)))</f>
        <v>3.5617029170206913</v>
      </c>
      <c r="Z254" s="2">
        <f>(STDEVA(U228:U232))/(SQRT(COUNT(U228:U232)))</f>
        <v>1.5095830312454726</v>
      </c>
      <c r="AA254" s="2">
        <f>(STDEVA(U214:U220))/(SQRT(COUNT(U214:U220)))</f>
        <v>4.9856390839761122</v>
      </c>
    </row>
    <row r="255" spans="2:27" x14ac:dyDescent="0.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2:27" x14ac:dyDescent="0.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2:27" x14ac:dyDescent="0.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2:27" x14ac:dyDescent="0.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2:27" x14ac:dyDescent="0.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2:27" x14ac:dyDescent="0.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2:27" x14ac:dyDescent="0.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2:27" x14ac:dyDescent="0.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2:27" x14ac:dyDescent="0.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2:27" x14ac:dyDescent="0.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2:27" x14ac:dyDescent="0.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2:27" x14ac:dyDescent="0.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2:27" x14ac:dyDescent="0.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2:27" x14ac:dyDescent="0.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2:27" x14ac:dyDescent="0.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2:27" x14ac:dyDescent="0.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2:27" x14ac:dyDescent="0.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2:27" x14ac:dyDescent="0.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2:27" x14ac:dyDescent="0.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2:27" x14ac:dyDescent="0.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2:27" x14ac:dyDescent="0.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2:27" x14ac:dyDescent="0.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2:27" x14ac:dyDescent="0.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2:27" x14ac:dyDescent="0.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2:27" x14ac:dyDescent="0.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2:27" x14ac:dyDescent="0.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2:27" x14ac:dyDescent="0.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2:27" x14ac:dyDescent="0.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2:27" x14ac:dyDescent="0.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2:27" x14ac:dyDescent="0.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2:27" x14ac:dyDescent="0.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2:27" x14ac:dyDescent="0.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2:27" x14ac:dyDescent="0.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2:27" x14ac:dyDescent="0.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2:27" x14ac:dyDescent="0.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2:27" x14ac:dyDescent="0.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2:27" x14ac:dyDescent="0.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2:27" x14ac:dyDescent="0.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2:27" x14ac:dyDescent="0.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2:27" x14ac:dyDescent="0.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EEF2-3352-4A46-9B8E-27EB45C0BF73}">
  <dimension ref="A1:ED254"/>
  <sheetViews>
    <sheetView topLeftCell="S1" zoomScale="70" zoomScaleNormal="70" workbookViewId="0">
      <selection activeCell="AS35" sqref="AS35"/>
    </sheetView>
  </sheetViews>
  <sheetFormatPr defaultRowHeight="14.4" x14ac:dyDescent="0.3"/>
  <sheetData>
    <row r="1" spans="1:134" x14ac:dyDescent="0.3">
      <c r="A1" t="s">
        <v>49</v>
      </c>
      <c r="X1" t="s">
        <v>0</v>
      </c>
      <c r="AT1" t="s">
        <v>46</v>
      </c>
      <c r="BP1" t="s">
        <v>47</v>
      </c>
      <c r="CL1" t="s">
        <v>48</v>
      </c>
      <c r="DJ1" t="s">
        <v>64</v>
      </c>
    </row>
    <row r="2" spans="1:134" x14ac:dyDescent="0.3">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X2" t="s">
        <v>1</v>
      </c>
      <c r="Y2" t="s">
        <v>2</v>
      </c>
      <c r="Z2" t="s">
        <v>3</v>
      </c>
      <c r="AA2" t="s">
        <v>4</v>
      </c>
      <c r="AB2" t="s">
        <v>5</v>
      </c>
      <c r="AC2" t="s">
        <v>6</v>
      </c>
      <c r="AD2" t="s">
        <v>7</v>
      </c>
      <c r="AE2" t="s">
        <v>8</v>
      </c>
      <c r="AF2" t="s">
        <v>9</v>
      </c>
      <c r="AG2" t="s">
        <v>10</v>
      </c>
      <c r="AH2" t="s">
        <v>11</v>
      </c>
      <c r="AI2" t="s">
        <v>12</v>
      </c>
      <c r="AJ2" t="s">
        <v>13</v>
      </c>
      <c r="AK2" t="s">
        <v>14</v>
      </c>
      <c r="AL2" t="s">
        <v>15</v>
      </c>
      <c r="AM2" t="s">
        <v>16</v>
      </c>
      <c r="AN2" t="s">
        <v>17</v>
      </c>
      <c r="AO2" t="s">
        <v>18</v>
      </c>
      <c r="AP2" t="s">
        <v>19</v>
      </c>
      <c r="AQ2" t="s">
        <v>20</v>
      </c>
      <c r="AR2" t="s">
        <v>21</v>
      </c>
      <c r="AT2" t="s">
        <v>1</v>
      </c>
      <c r="AU2" t="s">
        <v>2</v>
      </c>
      <c r="AV2" t="s">
        <v>3</v>
      </c>
      <c r="AW2" t="s">
        <v>4</v>
      </c>
      <c r="AX2" t="s">
        <v>5</v>
      </c>
      <c r="AY2" t="s">
        <v>6</v>
      </c>
      <c r="AZ2" t="s">
        <v>7</v>
      </c>
      <c r="BA2" t="s">
        <v>8</v>
      </c>
      <c r="BB2" t="s">
        <v>9</v>
      </c>
      <c r="BC2" t="s">
        <v>10</v>
      </c>
      <c r="BD2" t="s">
        <v>11</v>
      </c>
      <c r="BE2" t="s">
        <v>12</v>
      </c>
      <c r="BF2" t="s">
        <v>13</v>
      </c>
      <c r="BG2" t="s">
        <v>14</v>
      </c>
      <c r="BH2" t="s">
        <v>15</v>
      </c>
      <c r="BI2" t="s">
        <v>16</v>
      </c>
      <c r="BJ2" t="s">
        <v>17</v>
      </c>
      <c r="BK2" t="s">
        <v>18</v>
      </c>
      <c r="BL2" t="s">
        <v>19</v>
      </c>
      <c r="BM2" t="s">
        <v>20</v>
      </c>
      <c r="BN2" t="s">
        <v>21</v>
      </c>
      <c r="BP2" t="s">
        <v>1</v>
      </c>
      <c r="BQ2" t="s">
        <v>2</v>
      </c>
      <c r="BR2" t="s">
        <v>3</v>
      </c>
      <c r="BS2" t="s">
        <v>4</v>
      </c>
      <c r="BT2" t="s">
        <v>5</v>
      </c>
      <c r="BU2" t="s">
        <v>6</v>
      </c>
      <c r="BV2" t="s">
        <v>7</v>
      </c>
      <c r="BW2" t="s">
        <v>8</v>
      </c>
      <c r="BX2" t="s">
        <v>9</v>
      </c>
      <c r="BY2" t="s">
        <v>10</v>
      </c>
      <c r="BZ2" t="s">
        <v>11</v>
      </c>
      <c r="CA2" t="s">
        <v>12</v>
      </c>
      <c r="CB2" t="s">
        <v>13</v>
      </c>
      <c r="CC2" t="s">
        <v>14</v>
      </c>
      <c r="CD2" t="s">
        <v>15</v>
      </c>
      <c r="CE2" t="s">
        <v>16</v>
      </c>
      <c r="CF2" t="s">
        <v>17</v>
      </c>
      <c r="CG2" t="s">
        <v>18</v>
      </c>
      <c r="CH2" t="s">
        <v>19</v>
      </c>
      <c r="CI2" t="s">
        <v>20</v>
      </c>
      <c r="CJ2" t="s">
        <v>21</v>
      </c>
      <c r="CL2" t="s">
        <v>1</v>
      </c>
      <c r="CM2" t="s">
        <v>2</v>
      </c>
      <c r="CN2" t="s">
        <v>3</v>
      </c>
      <c r="CO2" t="s">
        <v>4</v>
      </c>
      <c r="CP2" t="s">
        <v>5</v>
      </c>
      <c r="CQ2" t="s">
        <v>6</v>
      </c>
      <c r="CR2" t="s">
        <v>7</v>
      </c>
      <c r="CS2" t="s">
        <v>8</v>
      </c>
      <c r="CT2" t="s">
        <v>9</v>
      </c>
      <c r="CU2" t="s">
        <v>10</v>
      </c>
      <c r="CV2" t="s">
        <v>11</v>
      </c>
      <c r="CW2" t="s">
        <v>12</v>
      </c>
      <c r="CX2" t="s">
        <v>13</v>
      </c>
      <c r="CY2" t="s">
        <v>14</v>
      </c>
      <c r="CZ2" t="s">
        <v>15</v>
      </c>
      <c r="DA2" t="s">
        <v>16</v>
      </c>
      <c r="DB2" t="s">
        <v>17</v>
      </c>
      <c r="DC2" t="s">
        <v>18</v>
      </c>
      <c r="DD2" t="s">
        <v>19</v>
      </c>
      <c r="DE2" t="s">
        <v>20</v>
      </c>
      <c r="DF2" t="s">
        <v>21</v>
      </c>
      <c r="DJ2" t="s">
        <v>1</v>
      </c>
      <c r="DK2" t="s">
        <v>2</v>
      </c>
      <c r="DL2" t="s">
        <v>3</v>
      </c>
      <c r="DM2" t="s">
        <v>4</v>
      </c>
      <c r="DN2" t="s">
        <v>5</v>
      </c>
      <c r="DO2" t="s">
        <v>6</v>
      </c>
      <c r="DP2" t="s">
        <v>7</v>
      </c>
      <c r="DQ2" t="s">
        <v>8</v>
      </c>
      <c r="DR2" t="s">
        <v>9</v>
      </c>
      <c r="DS2" t="s">
        <v>10</v>
      </c>
      <c r="DT2" t="s">
        <v>11</v>
      </c>
      <c r="DU2" t="s">
        <v>12</v>
      </c>
      <c r="DV2" t="s">
        <v>13</v>
      </c>
      <c r="DW2" t="s">
        <v>14</v>
      </c>
      <c r="DX2" t="s">
        <v>15</v>
      </c>
      <c r="DY2" t="s">
        <v>16</v>
      </c>
      <c r="DZ2" t="s">
        <v>17</v>
      </c>
      <c r="EA2" t="s">
        <v>18</v>
      </c>
      <c r="EB2" t="s">
        <v>19</v>
      </c>
      <c r="EC2" t="s">
        <v>20</v>
      </c>
      <c r="ED2" t="s">
        <v>21</v>
      </c>
    </row>
    <row r="3" spans="1:134" x14ac:dyDescent="0.3">
      <c r="A3" t="s">
        <v>22</v>
      </c>
      <c r="B3">
        <v>20.108223166666669</v>
      </c>
      <c r="C3">
        <v>40.229320666666666</v>
      </c>
      <c r="D3">
        <v>37.066196000000005</v>
      </c>
      <c r="E3">
        <v>7.3086104833333323</v>
      </c>
      <c r="F3">
        <v>11.723566</v>
      </c>
      <c r="G3">
        <v>34.830518499999997</v>
      </c>
      <c r="H3">
        <v>11.373582199999998</v>
      </c>
      <c r="I3">
        <v>33.571309666666664</v>
      </c>
      <c r="J3">
        <v>31.809506666666671</v>
      </c>
      <c r="L3">
        <v>44.645217000000002</v>
      </c>
      <c r="Q3">
        <v>20.449393000000001</v>
      </c>
      <c r="S3">
        <v>6.8590486666666681</v>
      </c>
      <c r="T3">
        <v>23.400586333333333</v>
      </c>
      <c r="U3">
        <v>9.2487230000000018</v>
      </c>
      <c r="X3" t="s">
        <v>22</v>
      </c>
      <c r="Y3">
        <v>32.94014</v>
      </c>
      <c r="Z3">
        <v>33.707278000000002</v>
      </c>
      <c r="AA3">
        <v>34.190106999999998</v>
      </c>
      <c r="AB3">
        <v>42.71157800000001</v>
      </c>
      <c r="AC3">
        <v>19.5064806666667</v>
      </c>
      <c r="AD3">
        <v>40.69565466666667</v>
      </c>
      <c r="AE3">
        <v>20.393203333333336</v>
      </c>
      <c r="AF3">
        <v>25.93285666666667</v>
      </c>
      <c r="AG3">
        <v>28.327385999999997</v>
      </c>
      <c r="AI3">
        <v>29.534576666666663</v>
      </c>
      <c r="AJ3">
        <v>32.873966666666661</v>
      </c>
      <c r="AO3">
        <v>26.128067999999995</v>
      </c>
      <c r="AP3">
        <v>10.470512000000001</v>
      </c>
      <c r="AQ3">
        <v>39.231333333333339</v>
      </c>
      <c r="AR3">
        <v>15.195288</v>
      </c>
      <c r="AT3" t="s">
        <v>22</v>
      </c>
      <c r="AU3">
        <v>35.757232000000002</v>
      </c>
      <c r="AV3">
        <v>32.98777066666667</v>
      </c>
      <c r="AW3">
        <v>50.117722666666666</v>
      </c>
      <c r="AX3">
        <v>62.019477333333327</v>
      </c>
      <c r="AY3">
        <v>36.735962666666659</v>
      </c>
      <c r="AZ3">
        <v>117.39138133333333</v>
      </c>
      <c r="BA3">
        <v>39.417727999999997</v>
      </c>
      <c r="BB3">
        <v>25.226133333333333</v>
      </c>
      <c r="BC3">
        <v>34.422303999999997</v>
      </c>
      <c r="BE3">
        <v>48.268527999999989</v>
      </c>
      <c r="BF3">
        <v>36.885587199999996</v>
      </c>
      <c r="BJ3">
        <v>19.928999999999998</v>
      </c>
      <c r="BK3">
        <v>23.216703999999996</v>
      </c>
      <c r="BL3">
        <v>8.463205333333331</v>
      </c>
      <c r="BM3">
        <v>15.018751999999996</v>
      </c>
      <c r="BN3">
        <v>14.564031999999997</v>
      </c>
      <c r="BP3" t="s">
        <v>22</v>
      </c>
      <c r="BQ3">
        <v>7.6143946666666666</v>
      </c>
      <c r="BR3">
        <v>4.614866666666666</v>
      </c>
      <c r="BS3">
        <v>4.0400789333333336</v>
      </c>
      <c r="BT3">
        <v>4.5453594666666666</v>
      </c>
      <c r="BU3">
        <v>5.1896543999999984</v>
      </c>
      <c r="BV3">
        <v>13.125601066666668</v>
      </c>
      <c r="BW3">
        <v>3.4537066666666663</v>
      </c>
      <c r="BX3">
        <v>3.2213664</v>
      </c>
      <c r="BY3">
        <v>5.6521695999999997</v>
      </c>
      <c r="CA3">
        <v>4.1994474666666664</v>
      </c>
      <c r="CB3">
        <v>4.7491173333333325</v>
      </c>
      <c r="CG3">
        <v>17.660458666666663</v>
      </c>
      <c r="CH3">
        <v>1.5479968</v>
      </c>
      <c r="CI3">
        <v>16.512831999999996</v>
      </c>
      <c r="CJ3">
        <v>11.896341333333332</v>
      </c>
      <c r="CL3" t="s">
        <v>22</v>
      </c>
      <c r="CM3">
        <v>381.30220799999995</v>
      </c>
      <c r="CN3">
        <v>287.46965333333333</v>
      </c>
      <c r="CO3">
        <v>766.9957119999998</v>
      </c>
      <c r="CP3">
        <v>712.50726399999996</v>
      </c>
      <c r="CQ3">
        <v>411.84640000000002</v>
      </c>
      <c r="CR3">
        <v>434.48712533333327</v>
      </c>
      <c r="CS3">
        <v>677.50681600000007</v>
      </c>
      <c r="CT3">
        <v>647.64253866666661</v>
      </c>
      <c r="CU3">
        <v>499.04004266666664</v>
      </c>
      <c r="CW3">
        <v>647.76379733333329</v>
      </c>
      <c r="DB3">
        <v>210.15859199999994</v>
      </c>
      <c r="DD3">
        <v>354.33947733333332</v>
      </c>
      <c r="DE3">
        <v>233.60265600000002</v>
      </c>
      <c r="DF3">
        <v>166.94286933333333</v>
      </c>
      <c r="DJ3" t="s">
        <v>22</v>
      </c>
      <c r="DN3">
        <v>121.3214613333333</v>
      </c>
      <c r="DO3">
        <v>103.76710399999997</v>
      </c>
      <c r="DP3">
        <v>84.575754666666654</v>
      </c>
      <c r="DQ3">
        <v>212.32609066666663</v>
      </c>
      <c r="DZ3">
        <v>95.621119999999991</v>
      </c>
      <c r="EB3">
        <v>79.44174933333332</v>
      </c>
      <c r="EC3">
        <v>100.03406933333331</v>
      </c>
      <c r="ED3">
        <v>86.743253333333314</v>
      </c>
    </row>
    <row r="4" spans="1:134" x14ac:dyDescent="0.3">
      <c r="A4" t="s">
        <v>23</v>
      </c>
      <c r="B4">
        <v>48.954652499999995</v>
      </c>
      <c r="C4">
        <v>27.454020666666668</v>
      </c>
      <c r="D4">
        <v>33.553483666666672</v>
      </c>
      <c r="E4">
        <v>7.8172952000000002</v>
      </c>
      <c r="F4">
        <v>24.042817500000005</v>
      </c>
      <c r="G4">
        <v>30.491868166666659</v>
      </c>
      <c r="H4">
        <v>13.369103866666666</v>
      </c>
      <c r="I4">
        <v>45.502845666666666</v>
      </c>
      <c r="J4">
        <v>38.960703666666674</v>
      </c>
      <c r="L4">
        <v>71.591691833333343</v>
      </c>
      <c r="Q4">
        <v>18.071602666666671</v>
      </c>
      <c r="R4">
        <v>13.537856666666665</v>
      </c>
      <c r="S4">
        <v>3.0026906666666666</v>
      </c>
      <c r="T4">
        <v>25.754113499999999</v>
      </c>
      <c r="U4">
        <v>3.602832666666667</v>
      </c>
      <c r="X4" t="s">
        <v>23</v>
      </c>
      <c r="Y4">
        <v>42.188808666666674</v>
      </c>
      <c r="Z4">
        <v>21.120164666666668</v>
      </c>
      <c r="AA4">
        <v>34.158438333333336</v>
      </c>
      <c r="AB4">
        <v>39.386367999999997</v>
      </c>
      <c r="AC4">
        <v>34.097700666666668</v>
      </c>
      <c r="AD4">
        <v>55.353520666666668</v>
      </c>
      <c r="AE4">
        <v>31.284861333333328</v>
      </c>
      <c r="AF4">
        <v>33.975279999999998</v>
      </c>
      <c r="AG4">
        <v>29.376705999999995</v>
      </c>
      <c r="AI4">
        <v>29.313841333333336</v>
      </c>
      <c r="AJ4">
        <v>18.80977</v>
      </c>
      <c r="AN4">
        <v>24.886845333333333</v>
      </c>
      <c r="AO4">
        <v>19.307487999999999</v>
      </c>
      <c r="AP4">
        <v>27.713391999999999</v>
      </c>
      <c r="AQ4">
        <v>17.739179999999998</v>
      </c>
      <c r="AR4">
        <v>14.472108000000002</v>
      </c>
      <c r="AT4" t="s">
        <v>23</v>
      </c>
      <c r="AU4">
        <v>38.693423999999993</v>
      </c>
      <c r="AV4">
        <v>23.10952</v>
      </c>
      <c r="AW4">
        <v>60.823130666666657</v>
      </c>
      <c r="AX4">
        <v>99.733087999999981</v>
      </c>
      <c r="AY4">
        <v>53.203322666666658</v>
      </c>
      <c r="AZ4">
        <v>121.52933333333331</v>
      </c>
      <c r="BA4">
        <v>36.143743999999998</v>
      </c>
      <c r="BB4">
        <v>35.211568</v>
      </c>
      <c r="BC4">
        <v>54.509018666666655</v>
      </c>
      <c r="BE4">
        <v>56.030165333333329</v>
      </c>
      <c r="BF4">
        <v>24.431022933333328</v>
      </c>
      <c r="BJ4">
        <v>20.951765333333334</v>
      </c>
      <c r="BK4">
        <v>12.654208000000001</v>
      </c>
      <c r="BL4">
        <v>7.8339594666666654</v>
      </c>
      <c r="BM4">
        <v>13.624277333333334</v>
      </c>
      <c r="BN4">
        <v>14.962453333333332</v>
      </c>
      <c r="BP4" t="s">
        <v>23</v>
      </c>
      <c r="BQ4">
        <v>7.2930592000000001</v>
      </c>
      <c r="BR4">
        <v>2.7705439999999997</v>
      </c>
      <c r="BS4">
        <v>3.6545413333333334</v>
      </c>
      <c r="BT4">
        <v>6.506826666666667</v>
      </c>
      <c r="BU4">
        <v>10.488874666666666</v>
      </c>
      <c r="BV4">
        <v>13.000228266666664</v>
      </c>
      <c r="BW4">
        <v>4.8535946666666669</v>
      </c>
      <c r="BX4">
        <v>5.3340821333333341</v>
      </c>
      <c r="BY4">
        <v>9.9108389333333324</v>
      </c>
      <c r="CA4">
        <v>6.9542927999999984</v>
      </c>
      <c r="CB4">
        <v>4.1879711999999989</v>
      </c>
      <c r="CF4">
        <v>10.486709333333334</v>
      </c>
      <c r="CG4">
        <v>36.65476266666667</v>
      </c>
      <c r="CH4">
        <v>3.1423317333333332</v>
      </c>
      <c r="CI4">
        <v>17.643135999999995</v>
      </c>
      <c r="CJ4">
        <v>9.5815999999999999</v>
      </c>
      <c r="CL4" t="s">
        <v>23</v>
      </c>
      <c r="CM4">
        <v>308.079296</v>
      </c>
      <c r="CN4">
        <v>484.49766399999999</v>
      </c>
      <c r="CO4">
        <v>614.83340799999996</v>
      </c>
      <c r="CP4">
        <v>589.24782933333324</v>
      </c>
      <c r="CQ4">
        <v>711.93561599999998</v>
      </c>
      <c r="CR4">
        <v>284.85393066666671</v>
      </c>
      <c r="CS4">
        <v>786.74355199999991</v>
      </c>
      <c r="CT4">
        <v>796.6607786666666</v>
      </c>
      <c r="CU4">
        <v>539.80893866666656</v>
      </c>
      <c r="CW4">
        <v>767.83586133333324</v>
      </c>
      <c r="DB4">
        <v>224.25491199999996</v>
      </c>
      <c r="DC4">
        <v>105.65094400000001</v>
      </c>
      <c r="DD4">
        <v>261.74549333333334</v>
      </c>
      <c r="DE4">
        <v>155.65715199999997</v>
      </c>
      <c r="DF4">
        <v>177.91244799999998</v>
      </c>
      <c r="DJ4" t="s">
        <v>23</v>
      </c>
      <c r="DN4">
        <v>158.72542933333332</v>
      </c>
      <c r="DO4">
        <v>126.18046933333331</v>
      </c>
      <c r="DP4">
        <v>62.326954666666666</v>
      </c>
      <c r="DQ4">
        <v>140.75532799999999</v>
      </c>
      <c r="DZ4">
        <v>89.285354666666649</v>
      </c>
      <c r="EA4">
        <v>80.035050666666663</v>
      </c>
      <c r="EB4">
        <v>103.94682666666665</v>
      </c>
      <c r="EC4">
        <v>112.15127466666665</v>
      </c>
      <c r="ED4">
        <v>94.91089066666666</v>
      </c>
    </row>
    <row r="5" spans="1:134" x14ac:dyDescent="0.3">
      <c r="A5" t="s">
        <v>24</v>
      </c>
      <c r="B5">
        <v>29.811014</v>
      </c>
      <c r="C5">
        <v>25.498112333333331</v>
      </c>
      <c r="D5">
        <v>33.166263333333333</v>
      </c>
      <c r="E5">
        <v>5.6588141833333339</v>
      </c>
      <c r="F5">
        <v>19.950760166666669</v>
      </c>
      <c r="G5">
        <v>25.285190666666665</v>
      </c>
      <c r="H5">
        <v>10.286394266666667</v>
      </c>
      <c r="I5">
        <v>31.241550500000006</v>
      </c>
      <c r="J5">
        <v>17.966627333333335</v>
      </c>
      <c r="L5">
        <v>32.753294333333329</v>
      </c>
      <c r="Q5">
        <v>18.964883333333336</v>
      </c>
      <c r="S5">
        <v>4.7902423333333344</v>
      </c>
      <c r="T5">
        <v>10.594586000000001</v>
      </c>
      <c r="U5">
        <v>3.1007336666666672</v>
      </c>
      <c r="X5" t="s">
        <v>24</v>
      </c>
      <c r="Y5">
        <v>43.646512666666666</v>
      </c>
      <c r="Z5">
        <v>23.377147999999995</v>
      </c>
      <c r="AA5">
        <v>18.876652333333332</v>
      </c>
      <c r="AB5">
        <v>40.038648000000002</v>
      </c>
      <c r="AC5">
        <v>29.730260666666663</v>
      </c>
      <c r="AD5">
        <v>53.838151333333329</v>
      </c>
      <c r="AE5">
        <v>32.03592866666667</v>
      </c>
      <c r="AF5">
        <v>25.862429333333335</v>
      </c>
      <c r="AG5">
        <v>35.155055999999995</v>
      </c>
      <c r="AI5">
        <v>30.226560666666664</v>
      </c>
      <c r="AN5">
        <v>29.017951999999998</v>
      </c>
      <c r="AO5">
        <v>99.314829333333336</v>
      </c>
      <c r="AP5">
        <v>20.224933999999998</v>
      </c>
      <c r="AQ5">
        <v>20.857834666666669</v>
      </c>
      <c r="AR5">
        <v>25.798146666666661</v>
      </c>
      <c r="AT5" t="s">
        <v>24</v>
      </c>
      <c r="AU5">
        <v>54.293567999999993</v>
      </c>
      <c r="AV5">
        <v>16.545311999999996</v>
      </c>
      <c r="AW5">
        <v>30.709840000000003</v>
      </c>
      <c r="AX5">
        <v>51.88788266666667</v>
      </c>
      <c r="AY5">
        <v>44.338447999999993</v>
      </c>
      <c r="AZ5">
        <v>87.611551999999989</v>
      </c>
      <c r="BA5">
        <v>29.846954666666662</v>
      </c>
      <c r="BB5">
        <v>28.949424</v>
      </c>
      <c r="BC5">
        <v>34.256656</v>
      </c>
      <c r="BE5">
        <v>60.086917333333325</v>
      </c>
      <c r="BJ5">
        <v>31.068202666666661</v>
      </c>
      <c r="BK5">
        <v>14.577024</v>
      </c>
      <c r="BL5">
        <v>6.9186730666666652</v>
      </c>
      <c r="BM5">
        <v>24.723775999999997</v>
      </c>
      <c r="BN5">
        <v>4.5342079999999996</v>
      </c>
      <c r="BP5" t="s">
        <v>24</v>
      </c>
      <c r="BQ5">
        <v>7.6475242666666654</v>
      </c>
      <c r="BR5">
        <v>2.9746266666666661</v>
      </c>
      <c r="BS5">
        <v>4.6208213333333337</v>
      </c>
      <c r="BT5">
        <v>5.1873807999999997</v>
      </c>
      <c r="BU5">
        <v>6.7506431999999998</v>
      </c>
      <c r="BV5">
        <v>12.295628799999999</v>
      </c>
      <c r="BW5">
        <v>3.3833333333333333</v>
      </c>
      <c r="BX5">
        <v>3.1723215999999996</v>
      </c>
      <c r="BY5">
        <v>5.8520298666666655</v>
      </c>
      <c r="CA5">
        <v>4.4650256000000006</v>
      </c>
      <c r="CF5">
        <v>15.793941333333333</v>
      </c>
      <c r="CG5">
        <v>23.861973333333331</v>
      </c>
      <c r="CH5">
        <v>1.393608533333333</v>
      </c>
      <c r="CI5">
        <v>19.358080000000001</v>
      </c>
      <c r="CJ5">
        <v>7.6999253333333328</v>
      </c>
      <c r="CL5" t="s">
        <v>24</v>
      </c>
      <c r="CM5">
        <v>368.7476053333333</v>
      </c>
      <c r="CN5">
        <v>319.35202133333325</v>
      </c>
      <c r="CO5">
        <v>628.63091199999985</v>
      </c>
      <c r="CP5">
        <v>635.32612266666661</v>
      </c>
      <c r="CQ5">
        <v>655.65427199999999</v>
      </c>
      <c r="CR5">
        <v>343.93288533333333</v>
      </c>
      <c r="CS5">
        <v>545.59470933333318</v>
      </c>
      <c r="CT5">
        <v>672.41395199999999</v>
      </c>
      <c r="CU5">
        <v>411.62120533333325</v>
      </c>
      <c r="CW5">
        <v>681.00599466666654</v>
      </c>
      <c r="DB5">
        <v>225.41336533333333</v>
      </c>
      <c r="DD5">
        <v>724.65478399999995</v>
      </c>
      <c r="DE5">
        <v>160.78682666666666</v>
      </c>
      <c r="DF5">
        <v>203.16023466666664</v>
      </c>
      <c r="DJ5" t="s">
        <v>24</v>
      </c>
      <c r="DN5">
        <v>139.82856533333333</v>
      </c>
      <c r="DO5">
        <v>171.7953813333333</v>
      </c>
      <c r="DP5">
        <v>78.532309333333316</v>
      </c>
      <c r="DQ5">
        <v>156.81127466666666</v>
      </c>
      <c r="DZ5">
        <v>131.22353066666665</v>
      </c>
      <c r="EB5">
        <v>162.41515733333333</v>
      </c>
      <c r="EC5">
        <v>72.837482666666659</v>
      </c>
      <c r="ED5">
        <v>134.02547200000001</v>
      </c>
    </row>
    <row r="6" spans="1:134" x14ac:dyDescent="0.3">
      <c r="A6" t="s">
        <v>25</v>
      </c>
      <c r="B6">
        <v>34.162043500000003</v>
      </c>
      <c r="C6">
        <v>27.84025066666667</v>
      </c>
      <c r="D6">
        <v>29.756545666666664</v>
      </c>
      <c r="E6">
        <v>8.0901320333333349</v>
      </c>
      <c r="F6">
        <v>22.015605166666667</v>
      </c>
      <c r="G6">
        <v>28.251239000000005</v>
      </c>
      <c r="H6">
        <v>9.2924957333333325</v>
      </c>
      <c r="I6">
        <v>28.543387333333328</v>
      </c>
      <c r="J6">
        <v>28.592161249999997</v>
      </c>
      <c r="L6">
        <v>22.036897333333336</v>
      </c>
      <c r="Q6">
        <v>10.525262666666666</v>
      </c>
      <c r="R6">
        <v>2.896725</v>
      </c>
      <c r="T6">
        <v>23.380779666666669</v>
      </c>
      <c r="U6">
        <v>22.492450666666663</v>
      </c>
      <c r="X6" t="s">
        <v>25</v>
      </c>
      <c r="Y6">
        <v>48.631727999999995</v>
      </c>
      <c r="Z6">
        <v>12.874494666666667</v>
      </c>
      <c r="AA6">
        <v>27.308080333333333</v>
      </c>
      <c r="AB6">
        <v>37.009799999999998</v>
      </c>
      <c r="AC6">
        <v>43.112872000000003</v>
      </c>
      <c r="AD6">
        <v>80.55043533333334</v>
      </c>
      <c r="AE6">
        <v>36.974113666666668</v>
      </c>
      <c r="AF6">
        <v>13.001641999999999</v>
      </c>
      <c r="AG6">
        <v>32.264226666666666</v>
      </c>
      <c r="AI6">
        <v>28.144936666666666</v>
      </c>
      <c r="AJ6">
        <v>17.496229333333332</v>
      </c>
      <c r="AN6">
        <v>25.070239999999998</v>
      </c>
      <c r="AO6">
        <v>53.382973333333339</v>
      </c>
      <c r="AQ6">
        <v>22.497042666666665</v>
      </c>
      <c r="AR6">
        <v>14.472108000000002</v>
      </c>
      <c r="AT6" t="s">
        <v>25</v>
      </c>
      <c r="AU6">
        <v>44.531162666666667</v>
      </c>
      <c r="AV6">
        <v>26.688815999999992</v>
      </c>
      <c r="AW6">
        <v>53.865914666666676</v>
      </c>
      <c r="AX6">
        <v>79.611727999999999</v>
      </c>
      <c r="AY6">
        <v>61.749893333333318</v>
      </c>
      <c r="AZ6">
        <v>140.28545066666666</v>
      </c>
      <c r="BA6">
        <v>23.706069333333332</v>
      </c>
      <c r="BB6">
        <v>32.186597333333324</v>
      </c>
      <c r="BC6">
        <v>54.200458666666655</v>
      </c>
      <c r="BE6">
        <v>37.961541333333336</v>
      </c>
      <c r="BF6">
        <v>22.989993599999998</v>
      </c>
      <c r="BJ6">
        <v>29.483178666666657</v>
      </c>
      <c r="BK6">
        <v>10.090453333333334</v>
      </c>
      <c r="BM6">
        <v>8.2369280000000007</v>
      </c>
      <c r="BN6">
        <v>33.33314133333333</v>
      </c>
      <c r="BP6" t="s">
        <v>25</v>
      </c>
      <c r="BQ6">
        <v>7.6826026666666651</v>
      </c>
      <c r="BR6">
        <v>5.1785029333333314</v>
      </c>
      <c r="BS6">
        <v>4.1895952000000003</v>
      </c>
      <c r="BT6">
        <v>6.6604570666666669</v>
      </c>
      <c r="BU6">
        <v>8.0273237333333327</v>
      </c>
      <c r="BV6">
        <v>12.969047466666666</v>
      </c>
      <c r="BW6">
        <v>0.76306346666666669</v>
      </c>
      <c r="BX6">
        <v>3.324111466666666</v>
      </c>
      <c r="BY6">
        <v>6.8594512000000005</v>
      </c>
      <c r="CA6">
        <v>5.5489914666666653</v>
      </c>
      <c r="CB6">
        <v>5.2053530666666665</v>
      </c>
      <c r="CF6">
        <v>7.4671519999999987</v>
      </c>
      <c r="CG6">
        <v>24.884010666666665</v>
      </c>
      <c r="CI6">
        <v>20.618304000000002</v>
      </c>
      <c r="CJ6">
        <v>6.1062399999999988</v>
      </c>
      <c r="CL6" t="s">
        <v>25</v>
      </c>
      <c r="CM6">
        <v>402.64373333333322</v>
      </c>
      <c r="CN6">
        <v>235.0339413333333</v>
      </c>
      <c r="CO6">
        <v>505.53604266666673</v>
      </c>
      <c r="CP6">
        <v>656.33851733333336</v>
      </c>
      <c r="CQ6">
        <v>665.62346666666667</v>
      </c>
      <c r="CR6">
        <v>293.60187733333333</v>
      </c>
      <c r="CS6">
        <v>693.0798933333333</v>
      </c>
      <c r="CT6">
        <v>753.302144</v>
      </c>
      <c r="CU6">
        <v>437.68315733333327</v>
      </c>
      <c r="CW6">
        <v>737.35662933333322</v>
      </c>
      <c r="DB6">
        <v>403.45573333333334</v>
      </c>
      <c r="DC6">
        <v>26.692063999999998</v>
      </c>
      <c r="DE6">
        <v>136.30340266666664</v>
      </c>
      <c r="DF6">
        <v>324.10276266666665</v>
      </c>
      <c r="DJ6" t="s">
        <v>25</v>
      </c>
      <c r="DN6">
        <v>111.78966400000002</v>
      </c>
      <c r="DO6">
        <v>121.58130133333331</v>
      </c>
      <c r="DP6">
        <v>79.000021333333322</v>
      </c>
      <c r="DQ6">
        <v>153.52862933333333</v>
      </c>
      <c r="DZ6">
        <v>219.83763199999999</v>
      </c>
      <c r="EA6">
        <v>30.505215999999997</v>
      </c>
      <c r="EC6">
        <v>145.82220799999999</v>
      </c>
      <c r="ED6">
        <v>189.63556266666666</v>
      </c>
    </row>
    <row r="7" spans="1:134" x14ac:dyDescent="0.3">
      <c r="A7" t="s">
        <v>26</v>
      </c>
      <c r="B7">
        <v>50.827372833333342</v>
      </c>
      <c r="C7">
        <v>62.786143000000003</v>
      </c>
      <c r="D7">
        <v>39.910928499999997</v>
      </c>
      <c r="E7">
        <v>9.2648159166666666</v>
      </c>
      <c r="F7">
        <v>21.798227000000001</v>
      </c>
      <c r="G7">
        <v>37.199395833333334</v>
      </c>
      <c r="H7">
        <v>15.171906666666668</v>
      </c>
      <c r="I7">
        <v>40.843327333333335</v>
      </c>
      <c r="J7">
        <v>43.699943833333336</v>
      </c>
      <c r="L7">
        <v>56.108325333333333</v>
      </c>
      <c r="Q7">
        <v>19.717536666666668</v>
      </c>
      <c r="R7">
        <v>20.813835666666666</v>
      </c>
      <c r="S7">
        <v>10.348983333333333</v>
      </c>
      <c r="T7">
        <v>18.757903666666671</v>
      </c>
      <c r="U7">
        <v>7.5512916666666685</v>
      </c>
      <c r="X7" t="s">
        <v>26</v>
      </c>
      <c r="Y7">
        <v>68.60851199999999</v>
      </c>
      <c r="Z7">
        <v>26.058822333333335</v>
      </c>
      <c r="AA7">
        <v>35.592036333333333</v>
      </c>
      <c r="AB7">
        <v>30.404992333333333</v>
      </c>
      <c r="AC7">
        <v>32.472200000000001</v>
      </c>
      <c r="AD7">
        <v>82.631586666666678</v>
      </c>
      <c r="AE7">
        <v>50.150169666666663</v>
      </c>
      <c r="AF7">
        <v>35.708548666666665</v>
      </c>
      <c r="AG7">
        <v>39.847217999999998</v>
      </c>
      <c r="AI7">
        <v>29.188584666666667</v>
      </c>
      <c r="AJ7">
        <v>26.042988000000001</v>
      </c>
      <c r="AN7">
        <v>32.928795999999991</v>
      </c>
      <c r="AO7">
        <v>16.043251999999999</v>
      </c>
      <c r="AP7">
        <v>20.180030666666664</v>
      </c>
      <c r="AQ7">
        <v>39.271037333333332</v>
      </c>
      <c r="AR7">
        <v>89.135480000000001</v>
      </c>
      <c r="AT7" t="s">
        <v>26</v>
      </c>
      <c r="AU7">
        <v>54.463546666666659</v>
      </c>
      <c r="AV7">
        <v>43.528613333333325</v>
      </c>
      <c r="AW7">
        <v>52.823306666666653</v>
      </c>
      <c r="AX7">
        <v>62.499098666666669</v>
      </c>
      <c r="AY7">
        <v>59.949418666666666</v>
      </c>
      <c r="AZ7">
        <v>134.94790399999997</v>
      </c>
      <c r="BA7">
        <v>26.607615999999993</v>
      </c>
      <c r="BB7">
        <v>39.794495999999995</v>
      </c>
      <c r="BC7">
        <v>144.18413333333331</v>
      </c>
      <c r="BE7">
        <v>48.297759999999997</v>
      </c>
      <c r="BF7">
        <v>32.706060800000003</v>
      </c>
      <c r="BJ7">
        <v>40.392128</v>
      </c>
      <c r="BK7">
        <v>5.8463999999999992</v>
      </c>
      <c r="BL7">
        <v>12.209231999999997</v>
      </c>
      <c r="BM7">
        <v>84.473983999999973</v>
      </c>
      <c r="BN7">
        <v>15.919530666666663</v>
      </c>
      <c r="BP7" t="s">
        <v>26</v>
      </c>
      <c r="BQ7">
        <v>7.3670053333333332</v>
      </c>
      <c r="BR7">
        <v>5.8874330666666665</v>
      </c>
      <c r="BS7">
        <v>4.2980783999999996</v>
      </c>
      <c r="BT7">
        <v>4.9241845333333334</v>
      </c>
      <c r="BU7">
        <v>6.3773397333333328</v>
      </c>
      <c r="BV7">
        <v>12.361887999999999</v>
      </c>
      <c r="BW7">
        <v>4.5077909333333324</v>
      </c>
      <c r="BX7">
        <v>5.1648613333333335</v>
      </c>
      <c r="BY7">
        <v>9.4774474666666624</v>
      </c>
      <c r="CA7">
        <v>5.0782479999999994</v>
      </c>
      <c r="CB7">
        <v>3.4353013333333333</v>
      </c>
      <c r="CF7">
        <v>10.796351999999999</v>
      </c>
      <c r="CG7">
        <v>14.706943999999998</v>
      </c>
      <c r="CH7">
        <v>4.6353290666666656</v>
      </c>
      <c r="CI7">
        <v>9.2632960000000004</v>
      </c>
      <c r="CJ7">
        <v>21.34152533333333</v>
      </c>
      <c r="CL7" t="s">
        <v>26</v>
      </c>
      <c r="CM7">
        <v>329.88853333333327</v>
      </c>
      <c r="CN7">
        <v>452.34679466666665</v>
      </c>
      <c r="CO7">
        <v>788.25928533333331</v>
      </c>
      <c r="CP7">
        <v>646.87167999999997</v>
      </c>
      <c r="CQ7">
        <v>681.53433599999994</v>
      </c>
      <c r="CR7">
        <v>460.57506133333328</v>
      </c>
      <c r="CS7">
        <v>794.60804266666651</v>
      </c>
      <c r="CT7">
        <v>748.32187733333342</v>
      </c>
      <c r="CU7">
        <v>561.55754666666655</v>
      </c>
      <c r="CW7">
        <v>635.11825066666665</v>
      </c>
      <c r="DB7">
        <v>382.28093866666666</v>
      </c>
      <c r="DC7">
        <v>194.50539733333332</v>
      </c>
      <c r="DD7">
        <v>403.73939200000001</v>
      </c>
      <c r="DE7">
        <v>192.69517866666666</v>
      </c>
      <c r="DF7">
        <v>276.52822399999997</v>
      </c>
      <c r="DJ7" t="s">
        <v>26</v>
      </c>
      <c r="DN7">
        <v>138.55101866666666</v>
      </c>
      <c r="DO7">
        <v>133.19181866666662</v>
      </c>
      <c r="DP7">
        <v>88.824138666666656</v>
      </c>
      <c r="DQ7">
        <v>188.10034133333332</v>
      </c>
      <c r="DZ7">
        <v>161.98858666666666</v>
      </c>
      <c r="EA7">
        <v>132.12430933333331</v>
      </c>
      <c r="EB7">
        <v>138.12444799999997</v>
      </c>
      <c r="EC7">
        <v>185.30056533333334</v>
      </c>
      <c r="ED7">
        <v>173.29162666666664</v>
      </c>
    </row>
    <row r="8" spans="1:134" x14ac:dyDescent="0.3">
      <c r="A8" t="s">
        <v>27</v>
      </c>
      <c r="B8">
        <v>30.6919155</v>
      </c>
      <c r="C8">
        <v>23.289669</v>
      </c>
      <c r="D8">
        <v>23.358001999999999</v>
      </c>
      <c r="E8">
        <v>5.7482907999999995</v>
      </c>
      <c r="F8">
        <v>21.509049666666662</v>
      </c>
      <c r="G8">
        <v>23.689268500000001</v>
      </c>
      <c r="H8">
        <v>6.9493670666666674</v>
      </c>
      <c r="I8">
        <v>23.565476833333335</v>
      </c>
      <c r="J8">
        <v>30.944945666666666</v>
      </c>
      <c r="L8">
        <v>28.687480833333332</v>
      </c>
      <c r="Q8">
        <v>6.1549216666666675</v>
      </c>
      <c r="R8">
        <v>4.6743733333333335</v>
      </c>
      <c r="S8">
        <v>5.9291256666666667</v>
      </c>
      <c r="T8">
        <v>15.540310666666667</v>
      </c>
      <c r="U8">
        <v>12.138515666666667</v>
      </c>
      <c r="X8" t="s">
        <v>27</v>
      </c>
      <c r="Y8">
        <v>34.52499133333334</v>
      </c>
      <c r="Z8">
        <v>18.954642333333332</v>
      </c>
      <c r="AA8">
        <v>16.713966000000003</v>
      </c>
      <c r="AB8">
        <v>13.101138333333333</v>
      </c>
      <c r="AC8">
        <v>28.852991333333328</v>
      </c>
      <c r="AD8">
        <v>56.082845333333339</v>
      </c>
      <c r="AE8">
        <v>25.980832333333336</v>
      </c>
      <c r="AF8">
        <v>9.4556966666666664</v>
      </c>
      <c r="AG8">
        <v>22.335863333333332</v>
      </c>
      <c r="AI8">
        <v>10.036603999999999</v>
      </c>
      <c r="AJ8">
        <v>27.941217333333334</v>
      </c>
      <c r="AN8">
        <v>26.009901333333335</v>
      </c>
      <c r="AO8">
        <v>33.028056000000007</v>
      </c>
      <c r="AP8">
        <v>20.182393999999995</v>
      </c>
      <c r="AQ8">
        <v>47.520015999999998</v>
      </c>
      <c r="AR8">
        <v>32.500559999999993</v>
      </c>
      <c r="AT8" t="s">
        <v>27</v>
      </c>
      <c r="AU8">
        <v>36.209786666666666</v>
      </c>
      <c r="AV8">
        <v>17.004362666666662</v>
      </c>
      <c r="AW8">
        <v>21.293887999999995</v>
      </c>
      <c r="AX8">
        <v>34.992869333333338</v>
      </c>
      <c r="AY8">
        <v>48.938698666666667</v>
      </c>
      <c r="AZ8">
        <v>78.066762666666676</v>
      </c>
      <c r="BA8">
        <v>36.031146666666665</v>
      </c>
      <c r="BB8">
        <v>23.322805333333331</v>
      </c>
      <c r="BC8">
        <v>36.857221333333328</v>
      </c>
      <c r="BE8">
        <v>34.881354666666667</v>
      </c>
      <c r="BF8">
        <v>32.675746133333334</v>
      </c>
      <c r="BJ8">
        <v>17.487231999999999</v>
      </c>
      <c r="BK8">
        <v>13.732543999999999</v>
      </c>
      <c r="BL8">
        <v>6.6040501333333301</v>
      </c>
      <c r="BM8">
        <v>65.141887999999994</v>
      </c>
      <c r="BN8">
        <v>18.474623999999999</v>
      </c>
      <c r="BP8" t="s">
        <v>27</v>
      </c>
      <c r="BQ8">
        <v>8.3724778666666655</v>
      </c>
      <c r="BR8">
        <v>3.7306527999999997</v>
      </c>
      <c r="BS8">
        <v>3.5980261333333328</v>
      </c>
      <c r="BT8">
        <v>3.0708757333333327</v>
      </c>
      <c r="BU8">
        <v>6.2939743999999989</v>
      </c>
      <c r="BV8">
        <v>9.4858922666666654</v>
      </c>
      <c r="BW8">
        <v>2.6172383999999997</v>
      </c>
      <c r="BX8">
        <v>2.8610549333333331</v>
      </c>
      <c r="BY8">
        <v>5.3581173333333325</v>
      </c>
      <c r="CA8">
        <v>4.7617845333333335</v>
      </c>
      <c r="CB8">
        <v>3.4652911999999993</v>
      </c>
      <c r="CF8">
        <v>18.890368000000002</v>
      </c>
      <c r="CG8">
        <v>29.881599999999999</v>
      </c>
      <c r="CH8">
        <v>2.1131488000000003</v>
      </c>
      <c r="CI8">
        <v>11.367999999999999</v>
      </c>
      <c r="CJ8">
        <v>6.9896959999999995</v>
      </c>
      <c r="CL8" t="s">
        <v>27</v>
      </c>
      <c r="CM8">
        <v>295.4250879999999</v>
      </c>
      <c r="CN8">
        <v>530.26414933333319</v>
      </c>
      <c r="CO8">
        <v>794.61670399999991</v>
      </c>
      <c r="CP8">
        <v>495.31566933333335</v>
      </c>
      <c r="CQ8">
        <v>1017.3775359999997</v>
      </c>
      <c r="CR8">
        <v>401.45280000000002</v>
      </c>
      <c r="CS8">
        <v>734.39445333333333</v>
      </c>
      <c r="CT8">
        <v>819.03300266666656</v>
      </c>
      <c r="CU8">
        <v>634.52061866666656</v>
      </c>
      <c r="CW8">
        <v>622.49002666666661</v>
      </c>
      <c r="DB8">
        <v>183.04645333333332</v>
      </c>
      <c r="DC8">
        <v>49.107594666666664</v>
      </c>
      <c r="DD8">
        <v>675.09463466666659</v>
      </c>
      <c r="DE8">
        <v>247.20094933333331</v>
      </c>
      <c r="DF8">
        <v>209.93123200000005</v>
      </c>
      <c r="DJ8" t="s">
        <v>27</v>
      </c>
      <c r="DN8">
        <v>105.209216</v>
      </c>
      <c r="DO8">
        <v>180.75769600000001</v>
      </c>
      <c r="DP8">
        <v>80.686815999999993</v>
      </c>
      <c r="DQ8">
        <v>151.59931733333332</v>
      </c>
      <c r="DZ8">
        <v>131.15424000000002</v>
      </c>
      <c r="EA8">
        <v>106.13597866666665</v>
      </c>
      <c r="EB8">
        <v>123.36986666666667</v>
      </c>
      <c r="EC8">
        <v>130.95069866666668</v>
      </c>
      <c r="ED8">
        <v>99.696277333333313</v>
      </c>
    </row>
    <row r="9" spans="1:134" x14ac:dyDescent="0.3">
      <c r="A9" t="s">
        <v>28</v>
      </c>
      <c r="B9">
        <v>42.359527666666665</v>
      </c>
      <c r="D9">
        <v>20.626662666666668</v>
      </c>
      <c r="E9">
        <v>5.2473306833333346</v>
      </c>
      <c r="F9">
        <v>17.607136333333337</v>
      </c>
      <c r="G9">
        <v>29.945699333333341</v>
      </c>
      <c r="H9">
        <v>10.433755866666667</v>
      </c>
      <c r="I9">
        <v>28.710258499999998</v>
      </c>
      <c r="J9">
        <v>22.626640833333333</v>
      </c>
      <c r="L9">
        <v>27.644164666666672</v>
      </c>
      <c r="Q9">
        <v>11.450234000000002</v>
      </c>
      <c r="R9">
        <v>6.5114416666666672</v>
      </c>
      <c r="S9">
        <v>3.5929293333333341</v>
      </c>
      <c r="T9">
        <v>10.476736333333331</v>
      </c>
      <c r="U9">
        <v>18.825246333333336</v>
      </c>
      <c r="X9" t="s">
        <v>28</v>
      </c>
      <c r="Y9">
        <v>55.386134666666671</v>
      </c>
      <c r="AA9">
        <v>17.769667000000002</v>
      </c>
      <c r="AB9">
        <v>22.832636000000001</v>
      </c>
      <c r="AC9">
        <v>33.321582000000006</v>
      </c>
      <c r="AD9">
        <v>58.754357333333338</v>
      </c>
      <c r="AE9">
        <v>22.855560333333333</v>
      </c>
      <c r="AF9">
        <v>12.472728</v>
      </c>
      <c r="AG9">
        <v>20.542093333333334</v>
      </c>
      <c r="AI9">
        <v>10.437898000000001</v>
      </c>
      <c r="AJ9">
        <v>17.838440000000002</v>
      </c>
      <c r="AN9">
        <v>40.356279999999998</v>
      </c>
      <c r="AO9">
        <v>8.4380453333333332</v>
      </c>
      <c r="AP9">
        <v>17.023090000000003</v>
      </c>
      <c r="AQ9">
        <v>42.463428</v>
      </c>
      <c r="AR9">
        <v>25.841629999999999</v>
      </c>
      <c r="AT9" t="s">
        <v>28</v>
      </c>
      <c r="AU9">
        <v>47.319029333333319</v>
      </c>
      <c r="AW9">
        <v>44.684901333333322</v>
      </c>
      <c r="AX9">
        <v>62.308549333333318</v>
      </c>
      <c r="AY9">
        <v>68.644314666666645</v>
      </c>
      <c r="AZ9">
        <v>129.29205333333331</v>
      </c>
      <c r="BA9">
        <v>29.699711999999995</v>
      </c>
      <c r="BB9">
        <v>28.296575999999995</v>
      </c>
      <c r="BC9">
        <v>51.854319999999987</v>
      </c>
      <c r="BE9">
        <v>37.121391999999993</v>
      </c>
      <c r="BF9">
        <v>23.153909333333331</v>
      </c>
      <c r="BJ9">
        <v>18.006912</v>
      </c>
      <c r="BK9">
        <v>8.1676373333333316</v>
      </c>
      <c r="BL9">
        <v>8.9164095999999997</v>
      </c>
      <c r="BM9">
        <v>10.800682666666667</v>
      </c>
      <c r="BN9">
        <v>15.161</v>
      </c>
      <c r="BP9" t="s">
        <v>28</v>
      </c>
      <c r="BQ9">
        <v>7.6960277333333327</v>
      </c>
      <c r="BS9">
        <v>3.5598079999999994</v>
      </c>
      <c r="BT9">
        <v>5.9143914666666664</v>
      </c>
      <c r="BU9">
        <v>10.039567999999997</v>
      </c>
      <c r="BV9">
        <v>12.199271466666669</v>
      </c>
      <c r="BW9">
        <v>2.0512202666666663</v>
      </c>
      <c r="BX9">
        <v>3.5294933333333325</v>
      </c>
      <c r="BY9">
        <v>6.5692965333333326</v>
      </c>
      <c r="CA9">
        <v>4.6799349333333327</v>
      </c>
      <c r="CB9">
        <v>4.0362895999999999</v>
      </c>
      <c r="CF9">
        <v>6.9788693333333311</v>
      </c>
      <c r="CG9">
        <v>38.309077333333342</v>
      </c>
      <c r="CH9">
        <v>3.0786709333333331</v>
      </c>
      <c r="CI9">
        <v>11.017215999999998</v>
      </c>
      <c r="CJ9">
        <v>7.4249280000000004</v>
      </c>
      <c r="CL9" t="s">
        <v>28</v>
      </c>
      <c r="CM9">
        <v>327.16454399999998</v>
      </c>
      <c r="CO9">
        <v>716.50879999999984</v>
      </c>
      <c r="CP9">
        <v>819.94244266666669</v>
      </c>
      <c r="CQ9">
        <v>709.19863466666652</v>
      </c>
      <c r="CR9">
        <v>473.66233599999998</v>
      </c>
      <c r="CS9">
        <v>666.76676266666652</v>
      </c>
      <c r="CT9">
        <v>863.56091733333346</v>
      </c>
      <c r="CU9">
        <v>646.36066133333316</v>
      </c>
      <c r="CW9">
        <v>712.8970240000001</v>
      </c>
      <c r="DB9">
        <v>346.70884266666656</v>
      </c>
      <c r="DC9">
        <v>62.378922666666654</v>
      </c>
      <c r="DD9">
        <v>783.32665599999996</v>
      </c>
      <c r="DE9">
        <v>339.88587733333333</v>
      </c>
      <c r="DF9">
        <v>347.79583999999994</v>
      </c>
      <c r="DJ9" t="s">
        <v>28</v>
      </c>
      <c r="DN9">
        <v>131.61329066666667</v>
      </c>
      <c r="DO9">
        <v>185.67083733333331</v>
      </c>
      <c r="DP9">
        <v>103.82123733333333</v>
      </c>
      <c r="DQ9">
        <v>187.19306666666662</v>
      </c>
      <c r="DZ9">
        <v>131.70423466666665</v>
      </c>
      <c r="EA9">
        <v>79.168917333333326</v>
      </c>
      <c r="EB9">
        <v>144.49702399999995</v>
      </c>
      <c r="EC9">
        <v>141.0628053333333</v>
      </c>
      <c r="ED9">
        <v>201.21576533333331</v>
      </c>
    </row>
    <row r="10" spans="1:134" x14ac:dyDescent="0.3">
      <c r="A10" t="s">
        <v>29</v>
      </c>
      <c r="B10">
        <v>51.072480333333338</v>
      </c>
      <c r="C10">
        <v>54.323744666666663</v>
      </c>
      <c r="D10">
        <v>41.139932166666668</v>
      </c>
      <c r="E10">
        <v>5.4353949833333335</v>
      </c>
      <c r="F10">
        <v>22.712799833333332</v>
      </c>
      <c r="G10">
        <v>34.071923166666679</v>
      </c>
      <c r="H10">
        <v>12.075134333333335</v>
      </c>
      <c r="I10">
        <v>39.045872333333328</v>
      </c>
      <c r="J10">
        <v>25.996250000000003</v>
      </c>
      <c r="L10">
        <v>38.075345666666671</v>
      </c>
      <c r="Q10">
        <v>10.109322666666667</v>
      </c>
      <c r="R10">
        <v>8.5673736666666667</v>
      </c>
      <c r="S10">
        <v>5.382461666666666</v>
      </c>
      <c r="T10">
        <v>13.576479666666666</v>
      </c>
      <c r="U10">
        <v>6.0479656666666681</v>
      </c>
      <c r="X10" t="s">
        <v>29</v>
      </c>
      <c r="Y10">
        <v>26.977449999999997</v>
      </c>
      <c r="Z10">
        <v>36.598580000000005</v>
      </c>
      <c r="AA10">
        <v>34.959844666666662</v>
      </c>
      <c r="AB10">
        <v>35.435583666666666</v>
      </c>
      <c r="AC10">
        <v>48.921945333333333</v>
      </c>
      <c r="AD10">
        <v>76.676931999999994</v>
      </c>
      <c r="AE10">
        <v>35.345067999999991</v>
      </c>
      <c r="AF10">
        <v>26.376690666666669</v>
      </c>
      <c r="AG10">
        <v>38.380533333333332</v>
      </c>
      <c r="AI10">
        <v>23.84461533333333</v>
      </c>
      <c r="AJ10">
        <v>31.990552666666666</v>
      </c>
      <c r="AN10">
        <v>40.800586666666661</v>
      </c>
      <c r="AO10">
        <v>28.946106666666669</v>
      </c>
      <c r="AP10">
        <v>24.391017999999999</v>
      </c>
      <c r="AQ10">
        <v>32.30014933333333</v>
      </c>
      <c r="AR10">
        <v>37.622375999999996</v>
      </c>
      <c r="AT10" t="s">
        <v>29</v>
      </c>
      <c r="AU10">
        <v>56.092959999999991</v>
      </c>
      <c r="AV10">
        <v>50.849605333333336</v>
      </c>
      <c r="AW10">
        <v>60.525397333333331</v>
      </c>
      <c r="AX10">
        <v>70.863781333333321</v>
      </c>
      <c r="AY10">
        <v>68.350911999999994</v>
      </c>
      <c r="AZ10">
        <v>182.6307093333333</v>
      </c>
      <c r="BA10">
        <v>49.334954666666661</v>
      </c>
      <c r="BB10">
        <v>51.684341333333329</v>
      </c>
      <c r="BC10">
        <v>71.710426666666663</v>
      </c>
      <c r="BE10">
        <v>57.051120000000004</v>
      </c>
      <c r="BF10">
        <v>52.899742933333329</v>
      </c>
      <c r="BJ10">
        <v>37.226410666666666</v>
      </c>
      <c r="BK10">
        <v>12.056575999999998</v>
      </c>
      <c r="BL10">
        <v>14.661255466666661</v>
      </c>
      <c r="BM10">
        <v>68.485162666666653</v>
      </c>
      <c r="BN10">
        <v>27.523552000000002</v>
      </c>
      <c r="BP10" t="s">
        <v>29</v>
      </c>
      <c r="BQ10">
        <v>7.1248127999999999</v>
      </c>
      <c r="BR10">
        <v>6.8977775999999986</v>
      </c>
      <c r="BS10">
        <v>6.185599466666666</v>
      </c>
      <c r="BT10">
        <v>7.0553055999999996</v>
      </c>
      <c r="BU10">
        <v>10.7911552</v>
      </c>
      <c r="BV10">
        <v>15.638903466666665</v>
      </c>
      <c r="BW10">
        <v>4.3865322666666664</v>
      </c>
      <c r="BX10">
        <v>5.7253578666666662</v>
      </c>
      <c r="BY10">
        <v>9.3713461333333328</v>
      </c>
      <c r="CA10">
        <v>8.0195285333333342</v>
      </c>
      <c r="CB10">
        <v>5.6060479999999995</v>
      </c>
      <c r="CF10">
        <v>28.636533333333329</v>
      </c>
      <c r="CG10">
        <v>26.079274666666663</v>
      </c>
      <c r="CH10">
        <v>4.5253301333333331</v>
      </c>
      <c r="CI10">
        <v>26.079274666666663</v>
      </c>
      <c r="CJ10">
        <v>26.46253866666666</v>
      </c>
      <c r="CL10" t="s">
        <v>29</v>
      </c>
      <c r="CM10">
        <v>390.99857066666664</v>
      </c>
      <c r="CN10">
        <v>345.84703999999999</v>
      </c>
      <c r="CO10">
        <v>688.07364266666661</v>
      </c>
      <c r="CP10">
        <v>580.31799466666655</v>
      </c>
      <c r="CQ10">
        <v>767.73192533333327</v>
      </c>
      <c r="CR10">
        <v>426.4927146666667</v>
      </c>
      <c r="CS10">
        <v>574.30702933333328</v>
      </c>
      <c r="CT10">
        <v>589.38641066666662</v>
      </c>
      <c r="CU10">
        <v>514.44855466666661</v>
      </c>
      <c r="CW10">
        <v>673.70449066666663</v>
      </c>
      <c r="DB10">
        <v>482.32799999999997</v>
      </c>
      <c r="DC10">
        <v>72.986890666666653</v>
      </c>
      <c r="DD10">
        <v>273.96663466666666</v>
      </c>
      <c r="DE10">
        <v>168.69895466666665</v>
      </c>
      <c r="DF10">
        <v>153.59358933333334</v>
      </c>
      <c r="DJ10" t="s">
        <v>29</v>
      </c>
      <c r="DN10">
        <v>107.09955199999997</v>
      </c>
      <c r="DO10">
        <v>114.06109866666665</v>
      </c>
      <c r="DP10">
        <v>82.811007999999987</v>
      </c>
      <c r="DQ10">
        <v>125.90763733333333</v>
      </c>
      <c r="DZ10">
        <v>168.08183466666668</v>
      </c>
      <c r="EA10">
        <v>58.412031999999989</v>
      </c>
      <c r="EB10">
        <v>56.528192000000004</v>
      </c>
      <c r="EC10">
        <v>76.652799999999985</v>
      </c>
      <c r="ED10">
        <v>95.859306666666669</v>
      </c>
    </row>
    <row r="11" spans="1:134" x14ac:dyDescent="0.3">
      <c r="A11" t="s">
        <v>30</v>
      </c>
      <c r="B11">
        <v>53.666658499999997</v>
      </c>
      <c r="C11">
        <v>58.258338999999999</v>
      </c>
      <c r="D11">
        <v>28.662227333333327</v>
      </c>
      <c r="E11">
        <v>7.2479030500000015</v>
      </c>
      <c r="F11">
        <v>33.462868166666667</v>
      </c>
      <c r="G11">
        <v>27.880854333333339</v>
      </c>
      <c r="H11">
        <v>9.8001406000000024</v>
      </c>
      <c r="I11">
        <v>44.377331833333336</v>
      </c>
      <c r="J11">
        <v>12.528707000000001</v>
      </c>
      <c r="L11">
        <v>35.699536000000002</v>
      </c>
      <c r="Q11">
        <v>13.539837333333335</v>
      </c>
      <c r="R11">
        <v>1.15869</v>
      </c>
      <c r="S11">
        <v>3.0571589999999995</v>
      </c>
      <c r="T11">
        <v>36.674023999999996</v>
      </c>
      <c r="U11">
        <v>4.2000036666666674</v>
      </c>
      <c r="X11" t="s">
        <v>30</v>
      </c>
      <c r="Y11">
        <v>53.771978000000004</v>
      </c>
      <c r="Z11">
        <v>48.508362000000005</v>
      </c>
      <c r="AA11">
        <v>27.324151000000001</v>
      </c>
      <c r="AB11">
        <v>27.591207666666662</v>
      </c>
      <c r="AC11">
        <v>60.642660666666664</v>
      </c>
      <c r="AD11">
        <v>90.416879333333327</v>
      </c>
      <c r="AE11">
        <v>29.920508999999999</v>
      </c>
      <c r="AF11">
        <v>27.564501999999994</v>
      </c>
      <c r="AG11">
        <v>17.156381999999997</v>
      </c>
      <c r="AI11">
        <v>16.869473333333332</v>
      </c>
      <c r="AJ11">
        <v>35.718474666666665</v>
      </c>
      <c r="AN11">
        <v>18.676005333333332</v>
      </c>
      <c r="AO11">
        <v>12.608856000000001</v>
      </c>
      <c r="AP11">
        <v>24.725666</v>
      </c>
      <c r="AQ11">
        <v>33.149058666666669</v>
      </c>
      <c r="AR11">
        <v>61.200879999999998</v>
      </c>
      <c r="AT11" t="s">
        <v>30</v>
      </c>
      <c r="AU11">
        <v>63.421530666666662</v>
      </c>
      <c r="AV11">
        <v>45.532629333333333</v>
      </c>
      <c r="AW11">
        <v>38.854741333333337</v>
      </c>
      <c r="AX11">
        <v>78.825711999999996</v>
      </c>
      <c r="AY11">
        <v>80.684650666666656</v>
      </c>
      <c r="AZ11">
        <v>123.04506666666666</v>
      </c>
      <c r="BA11">
        <v>33.995733333333334</v>
      </c>
      <c r="BB11">
        <v>59.621370666666664</v>
      </c>
      <c r="BC11">
        <v>33.166410666666657</v>
      </c>
      <c r="BE11">
        <v>53.35164799999999</v>
      </c>
      <c r="BF11">
        <v>60.49638186666666</v>
      </c>
      <c r="BJ11">
        <v>15.971498666666665</v>
      </c>
      <c r="BK11">
        <v>6.2881279999999995</v>
      </c>
      <c r="BL11">
        <v>9.1734346666666653</v>
      </c>
      <c r="BM11">
        <v>24.372991999999996</v>
      </c>
      <c r="BN11">
        <v>7.4141013333333321</v>
      </c>
      <c r="BP11" t="s">
        <v>30</v>
      </c>
      <c r="BQ11">
        <v>8.9138111999999996</v>
      </c>
      <c r="BR11">
        <v>5.8978266666666661</v>
      </c>
      <c r="BS11">
        <v>5.3293183999999982</v>
      </c>
      <c r="BT11">
        <v>6.172499199999999</v>
      </c>
      <c r="BU11">
        <v>12.215078399999998</v>
      </c>
      <c r="BV11">
        <v>15.783331199999997</v>
      </c>
      <c r="BW11">
        <v>3.7328181333333332</v>
      </c>
      <c r="BX11">
        <v>6.0806890666666664</v>
      </c>
      <c r="BY11">
        <v>5.7749439999999996</v>
      </c>
      <c r="CA11">
        <v>4.4851632000000006</v>
      </c>
      <c r="CB11">
        <v>5.4308725333333321</v>
      </c>
      <c r="CF11">
        <v>18.130335999999996</v>
      </c>
      <c r="CG11">
        <v>23.602133333333327</v>
      </c>
      <c r="CH11">
        <v>3.7505738666666661</v>
      </c>
      <c r="CI11">
        <v>23.602133333333327</v>
      </c>
      <c r="CJ11">
        <v>5.3981759999999994</v>
      </c>
      <c r="CL11" t="s">
        <v>30</v>
      </c>
      <c r="CM11">
        <v>351.69343999999995</v>
      </c>
      <c r="CN11">
        <v>472.35447466666665</v>
      </c>
      <c r="CO11">
        <v>448.04211199999997</v>
      </c>
      <c r="CP11">
        <v>786.37111466666659</v>
      </c>
      <c r="CQ11">
        <v>1036.086016</v>
      </c>
      <c r="CR11">
        <v>345.40531199999998</v>
      </c>
      <c r="CS11">
        <v>781.3648639999999</v>
      </c>
      <c r="CT11">
        <v>798.43635199999994</v>
      </c>
      <c r="CU11">
        <v>680.60757333333322</v>
      </c>
      <c r="CW11">
        <v>636.3914666666667</v>
      </c>
      <c r="DB11">
        <v>298.15124266666663</v>
      </c>
      <c r="DC11">
        <v>25.808608</v>
      </c>
      <c r="DD11">
        <v>436.21939199999997</v>
      </c>
      <c r="DE11">
        <v>283.98346666666669</v>
      </c>
      <c r="DF11">
        <v>68.285951999999995</v>
      </c>
      <c r="DJ11" t="s">
        <v>30</v>
      </c>
      <c r="DN11">
        <v>177.70890666666668</v>
      </c>
      <c r="DO11">
        <v>134.95006933333329</v>
      </c>
      <c r="DP11">
        <v>60.770079999999993</v>
      </c>
      <c r="DQ11">
        <v>173.417216</v>
      </c>
      <c r="DZ11">
        <v>117.36972799999998</v>
      </c>
      <c r="EA11">
        <v>60.663978666666651</v>
      </c>
      <c r="EB11">
        <v>150.14204799999999</v>
      </c>
      <c r="EC11">
        <v>172.33887999999999</v>
      </c>
      <c r="ED11">
        <v>130.28810666666666</v>
      </c>
    </row>
    <row r="12" spans="1:134" x14ac:dyDescent="0.3">
      <c r="A12" t="s">
        <v>31</v>
      </c>
      <c r="B12">
        <v>54.134095833333348</v>
      </c>
      <c r="C12">
        <v>41.751463000000001</v>
      </c>
      <c r="D12">
        <v>33.163787499999998</v>
      </c>
      <c r="E12">
        <v>3.9664830666666671</v>
      </c>
      <c r="F12">
        <v>24.675145333333333</v>
      </c>
      <c r="G12">
        <v>31.850110333333333</v>
      </c>
      <c r="H12">
        <v>9.2738774666666668</v>
      </c>
      <c r="I12">
        <v>35.167231833333339</v>
      </c>
      <c r="J12">
        <v>41.604398499999995</v>
      </c>
      <c r="L12">
        <v>38.114958999999999</v>
      </c>
      <c r="Q12">
        <v>12.243490999999999</v>
      </c>
      <c r="R12">
        <v>1.8256795000000001</v>
      </c>
      <c r="S12">
        <v>8.263341333333333</v>
      </c>
      <c r="T12">
        <v>5.5696346666666656</v>
      </c>
      <c r="U12">
        <v>9.1516703333333336</v>
      </c>
      <c r="X12" t="s">
        <v>31</v>
      </c>
      <c r="Y12">
        <v>51.602437999999992</v>
      </c>
      <c r="Z12">
        <v>41.532747333333333</v>
      </c>
      <c r="AA12">
        <v>25.053932999999997</v>
      </c>
      <c r="AB12">
        <v>14.866784666666664</v>
      </c>
      <c r="AC12">
        <v>51.327818666666666</v>
      </c>
      <c r="AD12">
        <v>85.120649333333333</v>
      </c>
      <c r="AE12">
        <v>27.641782999999997</v>
      </c>
      <c r="AF12">
        <v>30.95824866666667</v>
      </c>
      <c r="AG12">
        <v>33.490324000000001</v>
      </c>
      <c r="AI12">
        <v>11.539211333333332</v>
      </c>
      <c r="AJ12">
        <v>35.541224666666658</v>
      </c>
      <c r="AN12">
        <v>32.770925333333331</v>
      </c>
      <c r="AO12">
        <v>21.430706666666666</v>
      </c>
      <c r="AP12">
        <v>28.009753999999997</v>
      </c>
      <c r="AQ12">
        <v>16.046087999999997</v>
      </c>
      <c r="AR12">
        <v>24.168391999999994</v>
      </c>
      <c r="AT12" t="s">
        <v>31</v>
      </c>
      <c r="AU12">
        <v>57.850128000000005</v>
      </c>
      <c r="AV12">
        <v>55.63824000000001</v>
      </c>
      <c r="AW12">
        <v>50.59950933333333</v>
      </c>
      <c r="AX12">
        <v>50.381893333333331</v>
      </c>
      <c r="AY12">
        <v>63.83835733333332</v>
      </c>
      <c r="AZ12">
        <v>149.78909866666666</v>
      </c>
      <c r="BA12">
        <v>36.706730666666665</v>
      </c>
      <c r="BB12">
        <v>46.248272</v>
      </c>
      <c r="BC12">
        <v>50.359157333333336</v>
      </c>
      <c r="BE12">
        <v>43.212474666666665</v>
      </c>
      <c r="BF12">
        <v>39.843865599999987</v>
      </c>
      <c r="BJ12">
        <v>24.009215999999995</v>
      </c>
      <c r="BK12">
        <v>30.228053333333332</v>
      </c>
      <c r="BL12">
        <v>16.649897600000003</v>
      </c>
      <c r="BM12">
        <v>29.270975999999997</v>
      </c>
      <c r="BN12">
        <v>10.631786666666667</v>
      </c>
      <c r="BP12" t="s">
        <v>31</v>
      </c>
      <c r="BQ12">
        <v>7.9527280000000005</v>
      </c>
      <c r="BR12">
        <v>6.1359050666666652</v>
      </c>
      <c r="BS12">
        <v>4.812020266666666</v>
      </c>
      <c r="BT12">
        <v>3.8719407999999991</v>
      </c>
      <c r="BU12">
        <v>7.8608095999999996</v>
      </c>
      <c r="BV12">
        <v>14.821057066666665</v>
      </c>
      <c r="BW12">
        <v>3.4952810666666663</v>
      </c>
      <c r="BX12">
        <v>4.0621653333333327</v>
      </c>
      <c r="BY12">
        <v>9.8797663999999994</v>
      </c>
      <c r="CA12">
        <v>4.9731210666666659</v>
      </c>
      <c r="CB12">
        <v>5.1526272000000004</v>
      </c>
      <c r="CF12">
        <v>8.262912</v>
      </c>
      <c r="CG12">
        <v>25.992661333333331</v>
      </c>
      <c r="CH12">
        <v>3.7408298666666657</v>
      </c>
      <c r="CI12">
        <v>25.992661333333331</v>
      </c>
      <c r="CJ12">
        <v>4.3501546666666657</v>
      </c>
      <c r="CL12" t="s">
        <v>31</v>
      </c>
      <c r="CM12">
        <v>310.91588266666662</v>
      </c>
      <c r="CN12">
        <v>621.70184533333327</v>
      </c>
      <c r="CO12">
        <v>600.62016000000006</v>
      </c>
      <c r="CP12">
        <v>226.58914133333332</v>
      </c>
      <c r="CQ12">
        <v>573.1290879999998</v>
      </c>
      <c r="CR12">
        <v>313.43633066666666</v>
      </c>
      <c r="CS12">
        <v>461.58843733333316</v>
      </c>
      <c r="CT12">
        <v>498.36445866666674</v>
      </c>
      <c r="CU12">
        <v>440.82722133333317</v>
      </c>
      <c r="CW12">
        <v>596.66193066666654</v>
      </c>
      <c r="DB12">
        <v>353.90857599999998</v>
      </c>
      <c r="DC12">
        <v>11.199104</v>
      </c>
      <c r="DD12">
        <v>351.54186666666658</v>
      </c>
      <c r="DE12">
        <v>164.00234666666665</v>
      </c>
      <c r="DF12">
        <v>77.111850666666669</v>
      </c>
      <c r="DJ12" t="s">
        <v>31</v>
      </c>
      <c r="DN12">
        <v>72.177055999999979</v>
      </c>
      <c r="DO12">
        <v>106.59719466666668</v>
      </c>
      <c r="DP12">
        <v>73.225077333333317</v>
      </c>
      <c r="DQ12">
        <v>183.36042666666665</v>
      </c>
      <c r="DZ12">
        <v>187.58282666666665</v>
      </c>
      <c r="EA12">
        <v>76.877994666666666</v>
      </c>
      <c r="EB12">
        <v>152.01289599999996</v>
      </c>
      <c r="EC12">
        <v>129.01489066666664</v>
      </c>
      <c r="ED12">
        <v>66.423765333333336</v>
      </c>
    </row>
    <row r="13" spans="1:134" x14ac:dyDescent="0.3">
      <c r="A13" t="s">
        <v>32</v>
      </c>
      <c r="B13">
        <v>49.039326000000003</v>
      </c>
      <c r="C13">
        <v>74.899900333333335</v>
      </c>
      <c r="D13">
        <v>44.168371499999999</v>
      </c>
      <c r="E13">
        <v>8.3153833499999994</v>
      </c>
      <c r="F13">
        <v>24.656824166666674</v>
      </c>
      <c r="G13">
        <v>38.697275000000005</v>
      </c>
      <c r="H13">
        <v>10.546653866666666</v>
      </c>
      <c r="I13">
        <v>61.135257333333342</v>
      </c>
      <c r="J13">
        <v>33.167748833333334</v>
      </c>
      <c r="L13">
        <v>62.229080500000009</v>
      </c>
      <c r="Q13">
        <v>8.8912126666666662</v>
      </c>
      <c r="R13">
        <v>25.732821333333341</v>
      </c>
      <c r="S13">
        <v>8.0187290000000022</v>
      </c>
      <c r="T13">
        <v>42.292185000000003</v>
      </c>
      <c r="U13">
        <v>19.445195000000002</v>
      </c>
      <c r="X13" t="s">
        <v>32</v>
      </c>
      <c r="Y13">
        <v>47.445807333333342</v>
      </c>
      <c r="Z13">
        <v>54.518082333333339</v>
      </c>
      <c r="AA13">
        <v>35.399424666666668</v>
      </c>
      <c r="AB13">
        <v>37.009327333333324</v>
      </c>
      <c r="AC13">
        <v>37.464032666666668</v>
      </c>
      <c r="AD13">
        <v>80.869012666666677</v>
      </c>
      <c r="AE13">
        <v>31.813066333333332</v>
      </c>
      <c r="AF13">
        <v>50.838608666666666</v>
      </c>
      <c r="AG13">
        <v>24.107418000000003</v>
      </c>
      <c r="AI13">
        <v>34.01262066666667</v>
      </c>
      <c r="AJ13">
        <v>34.464017333333338</v>
      </c>
      <c r="AO13">
        <v>35.251480000000001</v>
      </c>
      <c r="AP13">
        <v>22.264018</v>
      </c>
      <c r="AQ13">
        <v>90.820064000000002</v>
      </c>
      <c r="AR13">
        <v>43.203623999999998</v>
      </c>
      <c r="AT13" t="s">
        <v>32</v>
      </c>
      <c r="AU13">
        <v>48.343231999999993</v>
      </c>
      <c r="AV13">
        <v>57.866367999999987</v>
      </c>
      <c r="AW13">
        <v>53.063658666666662</v>
      </c>
      <c r="AX13">
        <v>68.060757333333328</v>
      </c>
      <c r="AY13">
        <v>76.727503999999982</v>
      </c>
      <c r="AZ13">
        <v>157.30497066666663</v>
      </c>
      <c r="BA13">
        <v>34.671317333333334</v>
      </c>
      <c r="BB13">
        <v>72.867797333333328</v>
      </c>
      <c r="BC13">
        <v>44.644842666666662</v>
      </c>
      <c r="BE13">
        <v>60.937893333333328</v>
      </c>
      <c r="BF13">
        <v>59.449443199999997</v>
      </c>
      <c r="BJ13">
        <v>50.227072000000014</v>
      </c>
      <c r="BK13">
        <v>27.620991999999994</v>
      </c>
      <c r="BL13">
        <v>5.4700650666666659</v>
      </c>
      <c r="BM13">
        <v>38.283093333333326</v>
      </c>
      <c r="BN13">
        <v>28.482794666666667</v>
      </c>
      <c r="BP13" t="s">
        <v>32</v>
      </c>
      <c r="BQ13">
        <v>7.2038474666666676</v>
      </c>
      <c r="BR13">
        <v>8.1609247999999983</v>
      </c>
      <c r="BS13">
        <v>5.3108047999999997</v>
      </c>
      <c r="BT13">
        <v>6.4248687999999996</v>
      </c>
      <c r="BU13">
        <v>9.4291605333333326</v>
      </c>
      <c r="BV13">
        <v>13.523372799999999</v>
      </c>
      <c r="BW13">
        <v>4.6385770666666666</v>
      </c>
      <c r="BX13">
        <v>5.6400437333333331</v>
      </c>
      <c r="BY13">
        <v>5.8184671999999988</v>
      </c>
      <c r="CA13">
        <v>5.4693072000000003</v>
      </c>
      <c r="CB13">
        <v>4.567554133333334</v>
      </c>
      <c r="CG13">
        <v>6.5609599999999997</v>
      </c>
      <c r="CH13">
        <v>5.3310506666666662</v>
      </c>
      <c r="CI13">
        <v>6.5609599999999997</v>
      </c>
      <c r="CJ13">
        <v>13.266997333333331</v>
      </c>
      <c r="CL13" t="s">
        <v>32</v>
      </c>
      <c r="CM13">
        <v>388.85489066666662</v>
      </c>
      <c r="CN13">
        <v>509.28639999999996</v>
      </c>
      <c r="CO13">
        <v>690.58542933333331</v>
      </c>
      <c r="CP13">
        <v>705.00654933333328</v>
      </c>
      <c r="CQ13">
        <v>692.85469866666654</v>
      </c>
      <c r="CR13">
        <v>417.19910399999992</v>
      </c>
      <c r="CS13">
        <v>720.38907733333326</v>
      </c>
      <c r="CT13">
        <v>648.34410666666668</v>
      </c>
      <c r="CU13">
        <v>414.60936533333336</v>
      </c>
      <c r="CW13">
        <v>589.64625066666656</v>
      </c>
      <c r="DB13">
        <v>120.36005333333333</v>
      </c>
      <c r="DC13">
        <v>170.90542933333333</v>
      </c>
      <c r="DD13">
        <v>362.52443733333337</v>
      </c>
      <c r="DE13">
        <v>206.93874133333333</v>
      </c>
      <c r="DF13">
        <v>150.88908799999996</v>
      </c>
      <c r="DJ13" t="s">
        <v>32</v>
      </c>
      <c r="DN13">
        <v>123.61887999999999</v>
      </c>
      <c r="DO13">
        <v>153.47449599999999</v>
      </c>
      <c r="DP13">
        <v>83.781077333333329</v>
      </c>
      <c r="DQ13">
        <v>153.2882773333333</v>
      </c>
      <c r="DZ13">
        <v>89.276693333333327</v>
      </c>
      <c r="EA13">
        <v>78.644906666666657</v>
      </c>
      <c r="EB13">
        <v>118.655936</v>
      </c>
      <c r="EC13">
        <v>160.85828266666664</v>
      </c>
      <c r="ED13">
        <v>94.616405333333319</v>
      </c>
    </row>
    <row r="14" spans="1:134" x14ac:dyDescent="0.3">
      <c r="A14" t="s">
        <v>33</v>
      </c>
      <c r="B14">
        <v>37.66732833333333</v>
      </c>
      <c r="C14">
        <v>61.93841766666668</v>
      </c>
      <c r="D14">
        <v>38.297675499999997</v>
      </c>
      <c r="E14">
        <v>6.7503595833333341</v>
      </c>
      <c r="F14">
        <v>22.673186500000003</v>
      </c>
      <c r="G14">
        <v>35.085034166666667</v>
      </c>
      <c r="H14">
        <v>14.3552778</v>
      </c>
      <c r="I14">
        <v>60.263764000000002</v>
      </c>
      <c r="J14">
        <v>29.882317999999998</v>
      </c>
      <c r="L14">
        <v>55.821623833333334</v>
      </c>
      <c r="Q14">
        <v>6.2499936666666667</v>
      </c>
      <c r="R14">
        <v>2.0797000000000003</v>
      </c>
      <c r="S14">
        <v>8.9555843333333343</v>
      </c>
      <c r="T14">
        <v>15.756203333333335</v>
      </c>
      <c r="U14">
        <v>6.6530593333333332</v>
      </c>
      <c r="X14" t="s">
        <v>33</v>
      </c>
      <c r="Y14">
        <v>50.797486666666664</v>
      </c>
      <c r="Z14">
        <v>60.839289999999991</v>
      </c>
      <c r="AA14">
        <v>40.414181666666664</v>
      </c>
      <c r="AB14">
        <v>40.20644466666667</v>
      </c>
      <c r="AC14">
        <v>30.078616</v>
      </c>
      <c r="AD14">
        <v>66.069819333333342</v>
      </c>
      <c r="AE14">
        <v>45.04111566666667</v>
      </c>
      <c r="AF14">
        <v>44.801709999999993</v>
      </c>
      <c r="AG14">
        <v>32.320946666666664</v>
      </c>
      <c r="AI14">
        <v>27.747896666666662</v>
      </c>
      <c r="AJ14">
        <v>46.818105999999993</v>
      </c>
      <c r="AN14">
        <v>47.090834666666666</v>
      </c>
      <c r="AO14">
        <v>40.228660000000005</v>
      </c>
      <c r="AP14">
        <v>16.727437000000002</v>
      </c>
      <c r="AQ14">
        <v>38.047775999999999</v>
      </c>
      <c r="AR14">
        <v>40.699436000000006</v>
      </c>
      <c r="AT14" t="s">
        <v>33</v>
      </c>
      <c r="AU14">
        <v>51.228538666666665</v>
      </c>
      <c r="AV14">
        <v>53.266117333333327</v>
      </c>
      <c r="AW14">
        <v>47.728277333333331</v>
      </c>
      <c r="AX14">
        <v>76.29443733333332</v>
      </c>
      <c r="AY14">
        <v>56.300831999999978</v>
      </c>
      <c r="AZ14">
        <v>117.83743999999999</v>
      </c>
      <c r="BA14">
        <v>52.955391999999982</v>
      </c>
      <c r="BB14">
        <v>66.231050666666661</v>
      </c>
      <c r="BC14">
        <v>64.11227199999999</v>
      </c>
      <c r="BE14">
        <v>58.462917333333323</v>
      </c>
      <c r="BF14">
        <v>75.319820799999988</v>
      </c>
      <c r="BJ14">
        <v>19.202176000000001</v>
      </c>
      <c r="BK14">
        <v>8.8778666666666659</v>
      </c>
      <c r="BL14">
        <v>11.066802133333333</v>
      </c>
      <c r="BM14">
        <v>18.639189333333327</v>
      </c>
      <c r="BN14">
        <v>15.389023999999997</v>
      </c>
      <c r="BP14" t="s">
        <v>33</v>
      </c>
      <c r="BQ14">
        <v>7.4371621333333335</v>
      </c>
      <c r="BR14">
        <v>8.786597866666666</v>
      </c>
      <c r="BS14">
        <v>5.2075184000000005</v>
      </c>
      <c r="BT14">
        <v>7.7949834666666655</v>
      </c>
      <c r="BU14">
        <v>8.3287381333333315</v>
      </c>
      <c r="BV14">
        <v>13.821106133333332</v>
      </c>
      <c r="BW14">
        <v>5.3308341333333331</v>
      </c>
      <c r="BX14">
        <v>6.1426175999999986</v>
      </c>
      <c r="BY14">
        <v>6.7310469333333325</v>
      </c>
      <c r="CA14">
        <v>8.2124597333333345</v>
      </c>
      <c r="CB14">
        <v>10.014450133333332</v>
      </c>
      <c r="CF14">
        <v>3.6009493333333333</v>
      </c>
      <c r="CG14">
        <v>35.693354666666657</v>
      </c>
      <c r="CH14">
        <v>5.6881141333333334</v>
      </c>
      <c r="CI14">
        <v>35.693354666666657</v>
      </c>
      <c r="CJ14">
        <v>8.5812159999999995</v>
      </c>
      <c r="CL14" t="s">
        <v>33</v>
      </c>
      <c r="CM14">
        <v>365.58621866666664</v>
      </c>
      <c r="CN14">
        <v>576.38574933333337</v>
      </c>
      <c r="CO14">
        <v>758.29973333333339</v>
      </c>
      <c r="CP14">
        <v>588.23445333333325</v>
      </c>
      <c r="CQ14">
        <v>711.58916266666654</v>
      </c>
      <c r="CR14">
        <v>447.21062399999994</v>
      </c>
      <c r="CS14">
        <v>699.51526399999989</v>
      </c>
      <c r="CT14">
        <v>763.57448533333331</v>
      </c>
      <c r="CU14">
        <v>493.80859733333335</v>
      </c>
      <c r="CW14">
        <v>623.40812799999992</v>
      </c>
      <c r="DB14">
        <v>123.25293866666664</v>
      </c>
      <c r="DC14">
        <v>61.419679999999993</v>
      </c>
      <c r="DD14">
        <v>371.70111999999995</v>
      </c>
      <c r="DE14">
        <v>176.49848533333335</v>
      </c>
      <c r="DF14">
        <v>49.603455999999994</v>
      </c>
      <c r="DJ14" t="s">
        <v>33</v>
      </c>
      <c r="DN14">
        <v>106.92849066666665</v>
      </c>
      <c r="DO14">
        <v>130.25779199999999</v>
      </c>
      <c r="DP14">
        <v>72.584138666666661</v>
      </c>
      <c r="DQ14">
        <v>215.10421333333329</v>
      </c>
      <c r="DZ14">
        <v>105.39110400000001</v>
      </c>
      <c r="EA14">
        <v>50.079829333333336</v>
      </c>
      <c r="EB14">
        <v>111.65757866666668</v>
      </c>
      <c r="EC14">
        <v>86.730261333333317</v>
      </c>
      <c r="ED14">
        <v>45.857429333333329</v>
      </c>
    </row>
    <row r="15" spans="1:134" x14ac:dyDescent="0.3">
      <c r="A15" t="s">
        <v>34</v>
      </c>
      <c r="B15">
        <v>38.727975333333333</v>
      </c>
      <c r="C15">
        <v>49.896954666666673</v>
      </c>
      <c r="D15">
        <v>31.657490500000002</v>
      </c>
      <c r="E15">
        <v>7.2914281999999995</v>
      </c>
      <c r="F15">
        <v>20.40680866666667</v>
      </c>
      <c r="G15">
        <v>31.007831833333324</v>
      </c>
      <c r="H15">
        <v>11.861420400000002</v>
      </c>
      <c r="I15">
        <v>51.363638333333334</v>
      </c>
      <c r="J15">
        <v>25.4778105</v>
      </c>
      <c r="L15">
        <v>51.762247500000001</v>
      </c>
      <c r="Q15">
        <v>20.624682</v>
      </c>
      <c r="R15">
        <v>13.933990000000003</v>
      </c>
      <c r="S15">
        <v>8.4455626666666674</v>
      </c>
      <c r="T15">
        <v>43.745003999999994</v>
      </c>
      <c r="U15">
        <v>18.040902333333335</v>
      </c>
      <c r="X15" t="s">
        <v>34</v>
      </c>
      <c r="Y15">
        <v>39.889285333333341</v>
      </c>
      <c r="Z15">
        <v>40.185411000000002</v>
      </c>
      <c r="AA15">
        <v>22.668857000000003</v>
      </c>
      <c r="AB15">
        <v>34.580056999999996</v>
      </c>
      <c r="AC15">
        <v>36.837276666666661</v>
      </c>
      <c r="AD15">
        <v>63.360021333333336</v>
      </c>
      <c r="AE15">
        <v>21.268582000000002</v>
      </c>
      <c r="AF15">
        <v>37.866744666666662</v>
      </c>
      <c r="AG15">
        <v>19.726270666666668</v>
      </c>
      <c r="AI15">
        <v>21.695399999999999</v>
      </c>
      <c r="AJ15">
        <v>36.240771333333335</v>
      </c>
      <c r="AO15">
        <v>32.899490666666665</v>
      </c>
      <c r="AP15">
        <v>21.007669999999997</v>
      </c>
      <c r="AQ15">
        <v>63.543416000000001</v>
      </c>
      <c r="AR15">
        <v>46.388452000000008</v>
      </c>
      <c r="AT15" t="s">
        <v>34</v>
      </c>
      <c r="AU15">
        <v>47.557215999999997</v>
      </c>
      <c r="AV15">
        <v>57.780837333333338</v>
      </c>
      <c r="AW15">
        <v>80.560144000000008</v>
      </c>
      <c r="AX15">
        <v>85.70281066666665</v>
      </c>
      <c r="AY15">
        <v>83.113071999999988</v>
      </c>
      <c r="AZ15">
        <v>179.08605866666664</v>
      </c>
      <c r="BA15">
        <v>35.797290666666662</v>
      </c>
      <c r="BB15">
        <v>63.123797333333322</v>
      </c>
      <c r="BC15">
        <v>43.185407999999995</v>
      </c>
      <c r="BE15">
        <v>49.624026666666659</v>
      </c>
      <c r="BF15">
        <v>50.02526293333333</v>
      </c>
      <c r="BJ15">
        <v>53.223893333333343</v>
      </c>
      <c r="BK15">
        <v>12.550272000000001</v>
      </c>
      <c r="BL15">
        <v>14.568362666666665</v>
      </c>
      <c r="BM15">
        <v>21.176960000000001</v>
      </c>
      <c r="BN15">
        <v>15.014421333333331</v>
      </c>
      <c r="BP15" t="s">
        <v>34</v>
      </c>
      <c r="BQ15">
        <v>7.7535173333333338</v>
      </c>
      <c r="BR15">
        <v>7.0603941333333315</v>
      </c>
      <c r="BS15">
        <v>4.9729045333333328</v>
      </c>
      <c r="BT15">
        <v>6.8184181333333322</v>
      </c>
      <c r="BU15">
        <v>8.2460223999999975</v>
      </c>
      <c r="BV15">
        <v>13.987620266666665</v>
      </c>
      <c r="BW15">
        <v>3.9495679999999997</v>
      </c>
      <c r="BX15">
        <v>5.3077733333333335</v>
      </c>
      <c r="BY15">
        <v>5.0593013333333339</v>
      </c>
      <c r="CA15">
        <v>7.6111466666666665</v>
      </c>
      <c r="CB15">
        <v>6.0691045333333342</v>
      </c>
      <c r="CG15">
        <v>20.358463999999998</v>
      </c>
      <c r="CH15">
        <v>9.7779957333333325</v>
      </c>
      <c r="CI15">
        <v>20.358463999999998</v>
      </c>
      <c r="CJ15">
        <v>9.6703786666666662</v>
      </c>
      <c r="CL15" t="s">
        <v>34</v>
      </c>
      <c r="CM15">
        <v>330.65506133333332</v>
      </c>
      <c r="CN15">
        <v>513.12337066666657</v>
      </c>
      <c r="CO15">
        <v>417.59752533333324</v>
      </c>
      <c r="CP15">
        <v>586.25100799999996</v>
      </c>
      <c r="CQ15">
        <v>545.43014399999993</v>
      </c>
      <c r="CR15">
        <v>392.51430399999998</v>
      </c>
      <c r="CS15">
        <v>643.93548799999985</v>
      </c>
      <c r="CT15">
        <v>754.41079466666656</v>
      </c>
      <c r="CU15">
        <v>202.24213333333336</v>
      </c>
      <c r="CW15">
        <v>682.91148799999996</v>
      </c>
      <c r="DB15">
        <v>313.9603413333333</v>
      </c>
      <c r="DC15">
        <v>192.03908266666664</v>
      </c>
      <c r="DD15">
        <v>409.51650133333334</v>
      </c>
      <c r="DE15">
        <v>241.38702933333329</v>
      </c>
      <c r="DF15">
        <v>169.14717866666666</v>
      </c>
      <c r="DJ15" t="s">
        <v>34</v>
      </c>
      <c r="DN15">
        <v>130.14735999999999</v>
      </c>
      <c r="DO15">
        <v>121.741536</v>
      </c>
      <c r="DP15">
        <v>96.303199999999975</v>
      </c>
      <c r="DQ15">
        <v>136.2557653333333</v>
      </c>
      <c r="DZ15">
        <v>121.38858666666665</v>
      </c>
      <c r="EA15">
        <v>74.444159999999997</v>
      </c>
      <c r="EB15">
        <v>88.33693866666664</v>
      </c>
      <c r="EC15">
        <v>146.41550933333332</v>
      </c>
      <c r="ED15">
        <v>84.331071999999978</v>
      </c>
    </row>
    <row r="16" spans="1:134" x14ac:dyDescent="0.3">
      <c r="A16" t="s">
        <v>35</v>
      </c>
      <c r="B16">
        <v>45.080468500000002</v>
      </c>
      <c r="C16">
        <v>76.056609666666674</v>
      </c>
      <c r="D16">
        <v>48.974954333333329</v>
      </c>
      <c r="E16">
        <v>8.0261069833333334</v>
      </c>
      <c r="F16">
        <v>24.648406333333334</v>
      </c>
      <c r="G16">
        <v>35.673787333333344</v>
      </c>
      <c r="H16">
        <v>18.408315999999999</v>
      </c>
      <c r="I16">
        <v>37.325168166666664</v>
      </c>
      <c r="L16">
        <v>35.962469500000005</v>
      </c>
      <c r="Q16">
        <v>16.600957666666666</v>
      </c>
      <c r="R16">
        <v>10.125167999999999</v>
      </c>
      <c r="S16">
        <v>5.4567366666666661</v>
      </c>
      <c r="T16">
        <v>12.443538333333333</v>
      </c>
      <c r="U16">
        <v>12.101873333333334</v>
      </c>
      <c r="X16" t="s">
        <v>35</v>
      </c>
      <c r="Y16">
        <v>42.637369333333325</v>
      </c>
      <c r="Z16">
        <v>51.17798333333333</v>
      </c>
      <c r="AA16">
        <v>42.353296666666665</v>
      </c>
      <c r="AB16">
        <v>30.026386333333335</v>
      </c>
      <c r="AC16">
        <v>35.560131333333331</v>
      </c>
      <c r="AD16">
        <v>71.727166666666648</v>
      </c>
      <c r="AE16">
        <v>36.040833333333339</v>
      </c>
      <c r="AF16">
        <v>14.980697333333334</v>
      </c>
      <c r="AI16">
        <v>28.846846666666664</v>
      </c>
      <c r="AJ16">
        <v>49.23106933333333</v>
      </c>
      <c r="AN16">
        <v>48.107067999999991</v>
      </c>
      <c r="AO16">
        <v>19.772591999999996</v>
      </c>
      <c r="AP16">
        <v>17.410204</v>
      </c>
      <c r="AQ16">
        <v>97.821202666666665</v>
      </c>
      <c r="AR16">
        <v>47.800779999999996</v>
      </c>
      <c r="AT16" t="s">
        <v>35</v>
      </c>
      <c r="AU16">
        <v>46.326224000000003</v>
      </c>
      <c r="AV16">
        <v>60.784154666666652</v>
      </c>
      <c r="AW16">
        <v>51.080213333333333</v>
      </c>
      <c r="AX16">
        <v>77.438815999999989</v>
      </c>
      <c r="AY16">
        <v>77.22011733333332</v>
      </c>
      <c r="AZ16">
        <v>137.85161599999998</v>
      </c>
      <c r="BA16">
        <v>38.283093333333333</v>
      </c>
      <c r="BB16">
        <v>48.945194666666666</v>
      </c>
      <c r="BE16">
        <v>60.819882666666672</v>
      </c>
      <c r="BF16">
        <v>63.395113599999988</v>
      </c>
      <c r="BJ16">
        <v>31.596543999999994</v>
      </c>
      <c r="BK16">
        <v>6.3660799999999993</v>
      </c>
      <c r="BL16">
        <v>7.5483519999999986</v>
      </c>
      <c r="BM16">
        <v>39.357098666666658</v>
      </c>
      <c r="BN16">
        <v>15.590399999999997</v>
      </c>
      <c r="BP16" t="s">
        <v>35</v>
      </c>
      <c r="BQ16">
        <v>8.4321327999999998</v>
      </c>
      <c r="BR16">
        <v>7.2013573333333332</v>
      </c>
      <c r="BS16">
        <v>7.112795199999999</v>
      </c>
      <c r="BT16">
        <v>6.8658389333333325</v>
      </c>
      <c r="BU16">
        <v>11.112274133333331</v>
      </c>
      <c r="BV16">
        <v>13.914215466666667</v>
      </c>
      <c r="BW16">
        <v>4.9806997333333332</v>
      </c>
      <c r="BX16">
        <v>4.8242544000000001</v>
      </c>
      <c r="CA16">
        <v>6.0868602666666654</v>
      </c>
      <c r="CB16">
        <v>6.0753840000000006</v>
      </c>
      <c r="CF16">
        <v>16.242165333333332</v>
      </c>
      <c r="CG16">
        <v>15.59906133333333</v>
      </c>
      <c r="CH16">
        <v>5.0090655999999996</v>
      </c>
      <c r="CI16">
        <v>15.59906133333333</v>
      </c>
      <c r="CJ16">
        <v>24.762751999999999</v>
      </c>
      <c r="CL16" t="s">
        <v>35</v>
      </c>
      <c r="CM16">
        <v>257.92151466666667</v>
      </c>
      <c r="CN16">
        <v>478.93708799999996</v>
      </c>
      <c r="CO16">
        <v>590.78954666666664</v>
      </c>
      <c r="CP16">
        <v>465.85847466666667</v>
      </c>
      <c r="CQ16">
        <v>520.60676266666655</v>
      </c>
      <c r="CR16">
        <v>331.97158400000001</v>
      </c>
      <c r="CS16">
        <v>458.41838933333327</v>
      </c>
      <c r="CT16">
        <v>451.24680533333333</v>
      </c>
      <c r="CW16">
        <v>474.81429333333335</v>
      </c>
      <c r="DB16">
        <v>281.68821333333335</v>
      </c>
      <c r="DC16">
        <v>65.973375999999988</v>
      </c>
      <c r="DD16">
        <v>409.1570559999999</v>
      </c>
      <c r="DE16">
        <v>111.367424</v>
      </c>
      <c r="DF16">
        <v>104.00962133333333</v>
      </c>
      <c r="DJ16" t="s">
        <v>35</v>
      </c>
      <c r="DN16">
        <v>116.12466133333331</v>
      </c>
      <c r="DO16">
        <v>129.7013013333333</v>
      </c>
      <c r="DP16">
        <v>52.968383999999993</v>
      </c>
      <c r="DQ16">
        <v>162.20511999999999</v>
      </c>
      <c r="DZ16">
        <v>103.59387733333332</v>
      </c>
      <c r="EA16">
        <v>93.776255999999989</v>
      </c>
      <c r="EB16">
        <v>61.610229333333322</v>
      </c>
      <c r="EC16">
        <v>49.291648000000002</v>
      </c>
      <c r="ED16">
        <v>118.23153066666666</v>
      </c>
    </row>
    <row r="17" spans="1:134" x14ac:dyDescent="0.3">
      <c r="A17" t="s">
        <v>36</v>
      </c>
      <c r="B17">
        <v>48.361442833333335</v>
      </c>
      <c r="C17">
        <v>26.268591666666669</v>
      </c>
      <c r="D17">
        <v>40.137714833333334</v>
      </c>
      <c r="E17">
        <v>5.5927589499999986</v>
      </c>
      <c r="F17">
        <v>21.841306499999998</v>
      </c>
      <c r="G17">
        <v>25.854137166666668</v>
      </c>
      <c r="H17">
        <v>13.064873466666665</v>
      </c>
      <c r="I17">
        <v>46.566958833333338</v>
      </c>
      <c r="J17">
        <v>48.211407333333327</v>
      </c>
      <c r="L17">
        <v>51.109617833333331</v>
      </c>
      <c r="Q17">
        <v>11.130356333333332</v>
      </c>
      <c r="R17">
        <v>1.7647739999999998</v>
      </c>
      <c r="S17">
        <v>5.6231126666666649</v>
      </c>
      <c r="T17">
        <v>10.002366666666665</v>
      </c>
      <c r="U17">
        <v>6.8303290000000008</v>
      </c>
      <c r="X17" t="s">
        <v>36</v>
      </c>
      <c r="Y17">
        <v>40.972637333333338</v>
      </c>
      <c r="Z17">
        <v>29.081053000000004</v>
      </c>
      <c r="AA17">
        <v>28.619257666666662</v>
      </c>
      <c r="AB17">
        <v>23.566450999999997</v>
      </c>
      <c r="AC17">
        <v>33.35088733333334</v>
      </c>
      <c r="AD17">
        <v>46.576100666666669</v>
      </c>
      <c r="AE17">
        <v>37.301199000000004</v>
      </c>
      <c r="AF17">
        <v>20.610630000000004</v>
      </c>
      <c r="AG17">
        <v>30.964866000000001</v>
      </c>
      <c r="AI17">
        <v>15.789429999999996</v>
      </c>
      <c r="AJ17">
        <v>28.572227333333338</v>
      </c>
      <c r="AN17">
        <v>18.433999999999997</v>
      </c>
      <c r="AO17">
        <v>29.823376000000003</v>
      </c>
      <c r="AP17">
        <v>29.607840000000003</v>
      </c>
      <c r="AQ17">
        <v>68.449695999999989</v>
      </c>
      <c r="AR17">
        <v>50.352234666666668</v>
      </c>
      <c r="AT17" t="s">
        <v>36</v>
      </c>
      <c r="AU17">
        <v>52.587285333333327</v>
      </c>
      <c r="AV17">
        <v>18.603461333333332</v>
      </c>
      <c r="AW17">
        <v>48.345397333333338</v>
      </c>
      <c r="AX17">
        <v>46.890293333333332</v>
      </c>
      <c r="AY17">
        <v>59.650602666666671</v>
      </c>
      <c r="AZ17">
        <v>123.98482133333331</v>
      </c>
      <c r="BA17">
        <v>34.238250666666666</v>
      </c>
      <c r="BB17">
        <v>60.22766399999999</v>
      </c>
      <c r="BC17">
        <v>64.875551999999999</v>
      </c>
      <c r="BE17">
        <v>44.013648000000003</v>
      </c>
      <c r="BF17">
        <v>57.965107199999984</v>
      </c>
      <c r="BJ17">
        <v>24.282047999999996</v>
      </c>
      <c r="BK17">
        <v>30.124117333333334</v>
      </c>
      <c r="BL17">
        <v>9.7723658666666662</v>
      </c>
      <c r="BM17">
        <v>28.777279999999998</v>
      </c>
      <c r="BN17">
        <v>6.6583999999999985</v>
      </c>
      <c r="BP17" t="s">
        <v>36</v>
      </c>
      <c r="BQ17">
        <v>6.2896437333333335</v>
      </c>
      <c r="BR17">
        <v>4.3917290666666666</v>
      </c>
      <c r="BS17">
        <v>3.8898047999999998</v>
      </c>
      <c r="BT17">
        <v>3.5493061333333329</v>
      </c>
      <c r="BU17">
        <v>8.9549525333333335</v>
      </c>
      <c r="BV17">
        <v>8.984834133333333</v>
      </c>
      <c r="BW17">
        <v>3.013277866666666</v>
      </c>
      <c r="BX17">
        <v>5.0950293333333327</v>
      </c>
      <c r="BY17">
        <v>5.8379551999999988</v>
      </c>
      <c r="CA17">
        <v>3.7097573333333327</v>
      </c>
      <c r="CB17">
        <v>6.5334602666666663</v>
      </c>
      <c r="CF17">
        <v>17.134282666666664</v>
      </c>
      <c r="CG17">
        <v>7.8991359999999986</v>
      </c>
      <c r="CH17">
        <v>5.4438645333333326</v>
      </c>
      <c r="CI17">
        <v>33.562666666666658</v>
      </c>
      <c r="CJ17">
        <v>5.9979733333333325</v>
      </c>
      <c r="CL17" t="s">
        <v>36</v>
      </c>
      <c r="CM17">
        <v>328.98342399999996</v>
      </c>
      <c r="CN17">
        <v>427.2375893333334</v>
      </c>
      <c r="CO17">
        <v>729.31025066666655</v>
      </c>
      <c r="CP17">
        <v>741.28887466666652</v>
      </c>
      <c r="CQ17">
        <v>669.72027733333323</v>
      </c>
      <c r="CR17">
        <v>341.96676266666657</v>
      </c>
      <c r="CS17">
        <v>605.93821866666656</v>
      </c>
      <c r="CT17">
        <v>718.11980799999981</v>
      </c>
      <c r="CU17">
        <v>757.01785599999994</v>
      </c>
      <c r="CW17">
        <v>732.566912</v>
      </c>
      <c r="DB17">
        <v>158.20791466666665</v>
      </c>
      <c r="DC17">
        <v>20.592320000000001</v>
      </c>
      <c r="DD17">
        <v>513.61273599999981</v>
      </c>
      <c r="DE17">
        <v>73.054015999999976</v>
      </c>
      <c r="DF17">
        <v>130.8445973333333</v>
      </c>
      <c r="DJ17" t="s">
        <v>36</v>
      </c>
      <c r="DN17">
        <v>136.19080533333334</v>
      </c>
      <c r="DO17">
        <v>170.36626133333334</v>
      </c>
      <c r="DP17">
        <v>61.287594666666664</v>
      </c>
      <c r="DQ17">
        <v>177.9535893333333</v>
      </c>
      <c r="DZ17">
        <v>94.226645333333323</v>
      </c>
      <c r="EA17">
        <v>83.772415999999993</v>
      </c>
      <c r="EB17">
        <v>149.36036266666667</v>
      </c>
      <c r="EC17">
        <v>59.754538666666654</v>
      </c>
      <c r="ED17">
        <v>104.63756799999999</v>
      </c>
    </row>
    <row r="18" spans="1:134" x14ac:dyDescent="0.3">
      <c r="A18" t="s">
        <v>37</v>
      </c>
      <c r="B18">
        <v>45.206240833333332</v>
      </c>
      <c r="C18">
        <v>58.232590333333334</v>
      </c>
      <c r="D18">
        <v>37.060254</v>
      </c>
      <c r="E18">
        <v>6.9000979833333336</v>
      </c>
      <c r="F18">
        <v>18.763845666666665</v>
      </c>
      <c r="G18">
        <v>27.279226833333336</v>
      </c>
      <c r="H18">
        <v>14.602266933333334</v>
      </c>
      <c r="I18">
        <v>64.837123333333338</v>
      </c>
      <c r="J18">
        <v>34.005075666666663</v>
      </c>
      <c r="L18">
        <v>56.459893666666673</v>
      </c>
      <c r="Q18">
        <v>7.2799403333333332</v>
      </c>
      <c r="R18">
        <v>28.592210766666664</v>
      </c>
      <c r="S18">
        <v>6.7976480000000006</v>
      </c>
      <c r="T18">
        <v>32.790927000000003</v>
      </c>
      <c r="U18">
        <v>8.4307076666666667</v>
      </c>
      <c r="X18" t="s">
        <v>37</v>
      </c>
      <c r="Y18">
        <v>44.796037999999996</v>
      </c>
      <c r="Z18">
        <v>28.277992333333337</v>
      </c>
      <c r="AA18">
        <v>33.605891</v>
      </c>
      <c r="AB18">
        <v>34.055160666666673</v>
      </c>
      <c r="AC18">
        <v>33.376411333333337</v>
      </c>
      <c r="AD18">
        <v>86.853445333333326</v>
      </c>
      <c r="AE18">
        <v>28.113740666666661</v>
      </c>
      <c r="AF18">
        <v>36.637811333333332</v>
      </c>
      <c r="AG18">
        <v>36.378317333333328</v>
      </c>
      <c r="AI18">
        <v>23.005159333333332</v>
      </c>
      <c r="AN18">
        <v>23.304357333333336</v>
      </c>
      <c r="AO18">
        <v>8.9485253333333326</v>
      </c>
      <c r="AP18">
        <v>18.326232000000001</v>
      </c>
      <c r="AQ18">
        <v>34.773141333333328</v>
      </c>
      <c r="AR18">
        <v>43.107199999999992</v>
      </c>
      <c r="AT18" t="s">
        <v>37</v>
      </c>
      <c r="AU18">
        <v>62.706970666666663</v>
      </c>
      <c r="AV18">
        <v>45.575935999999999</v>
      </c>
      <c r="AW18">
        <v>44.918757333333332</v>
      </c>
      <c r="AX18">
        <v>59.936426666666662</v>
      </c>
      <c r="AY18">
        <v>63.348991999999988</v>
      </c>
      <c r="AZ18">
        <v>131.75403733333332</v>
      </c>
      <c r="BA18">
        <v>47.810559999999995</v>
      </c>
      <c r="BB18">
        <v>65.581450666666655</v>
      </c>
      <c r="BC18">
        <v>54.651930666666672</v>
      </c>
      <c r="BE18">
        <v>55.199760000000005</v>
      </c>
      <c r="BJ18">
        <v>34.065024000000001</v>
      </c>
      <c r="BK18">
        <v>18.877375999999998</v>
      </c>
      <c r="BL18">
        <v>8.3402144000000007</v>
      </c>
      <c r="BM18">
        <v>15.226623999999997</v>
      </c>
      <c r="BN18">
        <v>7.808192</v>
      </c>
      <c r="BP18" t="s">
        <v>37</v>
      </c>
      <c r="BQ18">
        <v>9.1137797333333328</v>
      </c>
      <c r="BR18">
        <v>6.1381786666666667</v>
      </c>
      <c r="BS18">
        <v>4.5870421333333322</v>
      </c>
      <c r="BT18">
        <v>6.8036938666666664</v>
      </c>
      <c r="BU18">
        <v>8.0206111999999994</v>
      </c>
      <c r="BV18">
        <v>13.761559466666668</v>
      </c>
      <c r="BW18">
        <v>5.6859488000000002</v>
      </c>
      <c r="BX18">
        <v>7.0523823999999999</v>
      </c>
      <c r="BY18">
        <v>6.9237615999999989</v>
      </c>
      <c r="CA18">
        <v>4.531068266666666</v>
      </c>
      <c r="CF18">
        <v>11.23374933333333</v>
      </c>
      <c r="CG18">
        <v>6.0369493333333315</v>
      </c>
      <c r="CH18">
        <v>5.3957941333333315</v>
      </c>
      <c r="CI18">
        <v>10.532181333333332</v>
      </c>
      <c r="CJ18">
        <v>17.071487999999999</v>
      </c>
      <c r="CL18" t="s">
        <v>37</v>
      </c>
      <c r="CM18">
        <v>396.54182399999996</v>
      </c>
      <c r="CN18">
        <v>658.67707733333316</v>
      </c>
      <c r="CO18">
        <v>612.46886399999994</v>
      </c>
      <c r="CP18">
        <v>593.64778666666666</v>
      </c>
      <c r="CQ18">
        <v>620.0561919999999</v>
      </c>
      <c r="CR18">
        <v>374.03101866666668</v>
      </c>
      <c r="CS18">
        <v>831.47933866666665</v>
      </c>
      <c r="CT18">
        <v>694.17988266666669</v>
      </c>
      <c r="CU18">
        <v>463.96164266666665</v>
      </c>
      <c r="CW18">
        <v>629.51436799999988</v>
      </c>
      <c r="DB18">
        <v>314.33277866666663</v>
      </c>
      <c r="DC18">
        <v>113.97231999999997</v>
      </c>
      <c r="DD18">
        <v>575.23379199999988</v>
      </c>
      <c r="DE18">
        <v>262.27383466666663</v>
      </c>
      <c r="DF18">
        <v>156.40202666666667</v>
      </c>
      <c r="DJ18" t="s">
        <v>37</v>
      </c>
      <c r="DN18">
        <v>126.0765333333333</v>
      </c>
      <c r="DO18">
        <v>129.90267733333332</v>
      </c>
      <c r="DP18">
        <v>94.668373333333335</v>
      </c>
      <c r="DQ18">
        <v>165.73028266666662</v>
      </c>
      <c r="DZ18">
        <v>191.85719466666666</v>
      </c>
      <c r="EA18">
        <v>119.51773866666665</v>
      </c>
      <c r="EB18">
        <v>148.05683199999999</v>
      </c>
      <c r="EC18">
        <v>140.88091733333334</v>
      </c>
      <c r="ED18">
        <v>131.93376000000001</v>
      </c>
    </row>
    <row r="19" spans="1:134" x14ac:dyDescent="0.3">
      <c r="A19" t="s">
        <v>38</v>
      </c>
      <c r="B19">
        <v>64.162706333333333</v>
      </c>
      <c r="C19">
        <v>41.324629333333334</v>
      </c>
      <c r="D19">
        <v>33.298472833333342</v>
      </c>
      <c r="E19">
        <v>4.7088369333333331</v>
      </c>
      <c r="F19">
        <v>25.107920999999997</v>
      </c>
      <c r="G19">
        <v>30.016012999999994</v>
      </c>
      <c r="H19">
        <v>12.0693904</v>
      </c>
      <c r="I19">
        <v>38.779472666666663</v>
      </c>
      <c r="J19">
        <v>20.247364999999999</v>
      </c>
      <c r="L19">
        <v>34.729504500000004</v>
      </c>
      <c r="Q19">
        <v>8.1692596666666653</v>
      </c>
      <c r="R19">
        <v>15.508620000000002</v>
      </c>
      <c r="S19">
        <v>6.251974333333334</v>
      </c>
      <c r="T19">
        <v>20.80492266666667</v>
      </c>
      <c r="U19">
        <v>10.498523666666667</v>
      </c>
      <c r="X19" t="s">
        <v>38</v>
      </c>
      <c r="Y19">
        <v>60.060807999999994</v>
      </c>
      <c r="Z19">
        <v>42.483516333333334</v>
      </c>
      <c r="AA19">
        <v>27.479421999999992</v>
      </c>
      <c r="AB19">
        <v>20.937715333333333</v>
      </c>
      <c r="AC19">
        <v>48.348600666666655</v>
      </c>
      <c r="AD19">
        <v>67.032168666666664</v>
      </c>
      <c r="AE19">
        <v>32.201125666666663</v>
      </c>
      <c r="AF19">
        <v>21.688310000000001</v>
      </c>
      <c r="AG19">
        <v>30.530485333333331</v>
      </c>
      <c r="AI19">
        <v>12.503451333333334</v>
      </c>
      <c r="AJ19">
        <v>23.587957333333335</v>
      </c>
      <c r="AN19">
        <v>12.674083999999997</v>
      </c>
      <c r="AO19">
        <v>36.697839999999999</v>
      </c>
      <c r="AP19">
        <v>17.018836</v>
      </c>
      <c r="AQ19">
        <v>36.79237333333333</v>
      </c>
      <c r="AR19">
        <v>34.227683999999996</v>
      </c>
      <c r="AT19" t="s">
        <v>38</v>
      </c>
      <c r="AU19">
        <v>47.250821333333327</v>
      </c>
      <c r="AV19">
        <v>34.087759999999989</v>
      </c>
      <c r="AW19">
        <v>45.592176000000002</v>
      </c>
      <c r="AX19">
        <v>44.203114666666657</v>
      </c>
      <c r="AY19">
        <v>59.988394666666657</v>
      </c>
      <c r="AZ19">
        <v>112.47390933333334</v>
      </c>
      <c r="BA19">
        <v>26.607615999999993</v>
      </c>
      <c r="BB19">
        <v>32.813461333333336</v>
      </c>
      <c r="BC19">
        <v>39.160053333333323</v>
      </c>
      <c r="BE19">
        <v>33.749967999999996</v>
      </c>
      <c r="BF19">
        <v>29.647094399999997</v>
      </c>
      <c r="BJ19">
        <v>11.861695999999998</v>
      </c>
      <c r="BK19">
        <v>8.0550400000000035</v>
      </c>
      <c r="BL19">
        <v>8.9001695999999999</v>
      </c>
      <c r="BM19">
        <v>12.844757333333328</v>
      </c>
      <c r="BN19">
        <v>17.103967999999998</v>
      </c>
      <c r="BP19" t="s">
        <v>38</v>
      </c>
      <c r="BQ19">
        <v>7.7894618666666657</v>
      </c>
      <c r="BR19">
        <v>5.329968</v>
      </c>
      <c r="BS19">
        <v>4.150077866666666</v>
      </c>
      <c r="BT19">
        <v>3.8095791999999999</v>
      </c>
      <c r="BU19">
        <v>7.3164448000000002</v>
      </c>
      <c r="BV19">
        <v>11.599257600000001</v>
      </c>
      <c r="BW19">
        <v>2.5284597333333338</v>
      </c>
      <c r="BX19">
        <v>4.2032368</v>
      </c>
      <c r="BY19">
        <v>5.1092122666666668</v>
      </c>
      <c r="CA19">
        <v>4.5640895999999991</v>
      </c>
      <c r="CB19">
        <v>3.0710922666666658</v>
      </c>
      <c r="CF19">
        <v>9.8251999999999988</v>
      </c>
      <c r="CG19">
        <v>23.922602666666663</v>
      </c>
      <c r="CH19">
        <v>1.4102815999999996</v>
      </c>
      <c r="CI19">
        <v>15.044736000000004</v>
      </c>
      <c r="CJ19">
        <v>5.0603839999999991</v>
      </c>
      <c r="CL19" t="s">
        <v>38</v>
      </c>
      <c r="CM19">
        <v>418.45066666666651</v>
      </c>
      <c r="CN19">
        <v>667.51163733333328</v>
      </c>
      <c r="CO19">
        <v>711.95293866666657</v>
      </c>
      <c r="CP19">
        <v>773.49171199999978</v>
      </c>
      <c r="CQ19">
        <v>776.48853333333329</v>
      </c>
      <c r="CR19">
        <v>362.40750933333328</v>
      </c>
      <c r="CS19">
        <v>723.37723733333314</v>
      </c>
      <c r="CT19">
        <v>811.86141866666662</v>
      </c>
      <c r="CU19">
        <v>719.08987733333311</v>
      </c>
      <c r="CW19">
        <v>649.83385599999997</v>
      </c>
      <c r="DB19">
        <v>439.93077333333332</v>
      </c>
      <c r="DC19">
        <v>189.06174933333332</v>
      </c>
      <c r="DD19">
        <v>491.27948799999984</v>
      </c>
      <c r="DE19">
        <v>178.12031999999996</v>
      </c>
      <c r="DF19">
        <v>102.78187733333334</v>
      </c>
      <c r="DJ19" t="s">
        <v>38</v>
      </c>
      <c r="DN19">
        <v>120.00710399999998</v>
      </c>
      <c r="DO19">
        <v>144.97123200000001</v>
      </c>
      <c r="DP19">
        <v>89.651296000000002</v>
      </c>
      <c r="DQ19">
        <v>194.76307200000002</v>
      </c>
      <c r="DZ19">
        <v>94.91089066666666</v>
      </c>
      <c r="EA19">
        <v>120.422848</v>
      </c>
      <c r="EB19">
        <v>116.12466133333332</v>
      </c>
      <c r="EC19">
        <v>149.88004266666664</v>
      </c>
      <c r="ED19">
        <v>98.384085333333331</v>
      </c>
    </row>
    <row r="20" spans="1:134" x14ac:dyDescent="0.3">
      <c r="A20" t="s">
        <v>39</v>
      </c>
      <c r="B20">
        <v>42.263465333333329</v>
      </c>
      <c r="C20">
        <v>21.819023999999999</v>
      </c>
      <c r="D20">
        <v>25.143573000000004</v>
      </c>
      <c r="E20">
        <v>3.4947872999999992</v>
      </c>
      <c r="F20">
        <v>18.407820833333332</v>
      </c>
      <c r="G20">
        <v>30.916226000000005</v>
      </c>
      <c r="H20">
        <v>9.8195511333333307</v>
      </c>
      <c r="I20">
        <v>31.613915833333333</v>
      </c>
      <c r="J20">
        <v>15.727483666666668</v>
      </c>
      <c r="L20">
        <v>30.179913166666672</v>
      </c>
      <c r="Q20">
        <v>4.7639984999999996</v>
      </c>
      <c r="R20">
        <v>3.5582676666666671</v>
      </c>
      <c r="S20">
        <v>3.3701043333333338</v>
      </c>
      <c r="T20">
        <v>10.167752333333333</v>
      </c>
      <c r="X20" t="s">
        <v>39</v>
      </c>
      <c r="Y20">
        <v>50.936450666666673</v>
      </c>
      <c r="Z20">
        <v>11.740803666666668</v>
      </c>
      <c r="AA20">
        <v>22.770244000000005</v>
      </c>
      <c r="AB20">
        <v>21.47088333333333</v>
      </c>
      <c r="AC20">
        <v>40.900319333333336</v>
      </c>
      <c r="AD20">
        <v>45.877972</v>
      </c>
      <c r="AE20">
        <v>40.220151999999999</v>
      </c>
      <c r="AF20">
        <v>26.648001333333337</v>
      </c>
      <c r="AG20">
        <v>29.165896666666669</v>
      </c>
      <c r="AI20">
        <v>14.430985999999999</v>
      </c>
      <c r="AJ20">
        <v>26.107743333333332</v>
      </c>
      <c r="AN20">
        <v>16.882707999999997</v>
      </c>
      <c r="AO20">
        <v>29.73546</v>
      </c>
      <c r="AP20">
        <v>22.679492</v>
      </c>
      <c r="AQ20">
        <v>7.6572000000000005</v>
      </c>
      <c r="AR20">
        <v>61.237747999999996</v>
      </c>
      <c r="AT20" t="s">
        <v>39</v>
      </c>
      <c r="AU20">
        <v>64.055973333333313</v>
      </c>
      <c r="AV20">
        <v>15.399850666666666</v>
      </c>
      <c r="AW20">
        <v>48.158095999999993</v>
      </c>
      <c r="AX20">
        <v>53.334325333333325</v>
      </c>
      <c r="AY20">
        <v>69.364287999999988</v>
      </c>
      <c r="AZ20">
        <v>92.028831999999994</v>
      </c>
      <c r="BA20">
        <v>26.209194666666669</v>
      </c>
      <c r="BB20">
        <v>22.134037333333332</v>
      </c>
      <c r="BC20">
        <v>53.292101333333321</v>
      </c>
      <c r="BE20">
        <v>39.681898666666662</v>
      </c>
      <c r="BF20">
        <v>23.499063466666669</v>
      </c>
      <c r="BJ20">
        <v>9.4668373333333342</v>
      </c>
      <c r="BK20">
        <v>15.356543999999996</v>
      </c>
      <c r="BL20">
        <v>6.5271808</v>
      </c>
      <c r="BM20">
        <v>41.288575999999999</v>
      </c>
      <c r="BN20">
        <v>13.32113066666667</v>
      </c>
      <c r="BP20" t="s">
        <v>39</v>
      </c>
      <c r="BQ20">
        <v>9.2270266666666654</v>
      </c>
      <c r="BR20">
        <v>0.92665439999999999</v>
      </c>
      <c r="BS20">
        <v>3.3000762666666668</v>
      </c>
      <c r="BT20">
        <v>3.7000133333333327</v>
      </c>
      <c r="BU20">
        <v>11.337252266666665</v>
      </c>
      <c r="BV20">
        <v>10.1019296</v>
      </c>
      <c r="BW20">
        <v>4.2864938666666665</v>
      </c>
      <c r="BX20">
        <v>3.4586869333333334</v>
      </c>
      <c r="BY20">
        <v>5.0625493333333331</v>
      </c>
      <c r="CA20">
        <v>4.2816218666666659</v>
      </c>
      <c r="CB20">
        <v>3.3833333333333324</v>
      </c>
      <c r="CF20">
        <v>12.167007999999997</v>
      </c>
      <c r="CG20">
        <v>35.580757333333331</v>
      </c>
      <c r="CH20">
        <v>3.8893717333333324</v>
      </c>
      <c r="CI20">
        <v>7.0503253333333333</v>
      </c>
      <c r="CJ20">
        <v>11.357173333333334</v>
      </c>
      <c r="CL20" t="s">
        <v>39</v>
      </c>
      <c r="CM20">
        <v>426.52736000000004</v>
      </c>
      <c r="CN20">
        <v>138.54668799999996</v>
      </c>
      <c r="CO20">
        <v>638.66073600000004</v>
      </c>
      <c r="CP20">
        <v>655.44639999999993</v>
      </c>
      <c r="CQ20">
        <v>745.13450666666665</v>
      </c>
      <c r="CR20">
        <v>378.43097599999993</v>
      </c>
      <c r="CS20">
        <v>622.05696</v>
      </c>
      <c r="CT20">
        <v>890.74018133333323</v>
      </c>
      <c r="CU20">
        <v>422.91558400000002</v>
      </c>
      <c r="CW20">
        <v>811.61023999999986</v>
      </c>
      <c r="DB20">
        <v>158.42228266666669</v>
      </c>
      <c r="DC20">
        <v>39.733866666666657</v>
      </c>
      <c r="DD20">
        <v>448.95588266666664</v>
      </c>
      <c r="DE20">
        <v>137.31028266666669</v>
      </c>
      <c r="DJ20" t="s">
        <v>39</v>
      </c>
      <c r="DN20">
        <v>144.54682666666665</v>
      </c>
      <c r="DO20">
        <v>184.20274133333331</v>
      </c>
      <c r="DP20">
        <v>72.27882666666666</v>
      </c>
      <c r="DQ20">
        <v>179.53428266666668</v>
      </c>
      <c r="DZ20">
        <v>128.52119466666664</v>
      </c>
      <c r="EA20">
        <v>85.058623999999995</v>
      </c>
      <c r="EB20">
        <v>140.04076800000001</v>
      </c>
      <c r="EC20">
        <v>85.088938666666678</v>
      </c>
    </row>
    <row r="21" spans="1:134" x14ac:dyDescent="0.3">
      <c r="A21" t="s">
        <v>40</v>
      </c>
      <c r="B21">
        <v>57.418041166666661</v>
      </c>
      <c r="C21">
        <v>52.226218666666682</v>
      </c>
      <c r="D21">
        <v>31.713939500000002</v>
      </c>
      <c r="E21">
        <v>7.2210155</v>
      </c>
      <c r="F21">
        <v>17.747763666666668</v>
      </c>
      <c r="G21">
        <v>36.498239833333336</v>
      </c>
      <c r="H21">
        <v>11.119066533333335</v>
      </c>
      <c r="I21">
        <v>25.409477500000001</v>
      </c>
      <c r="J21">
        <v>35.71042966666667</v>
      </c>
      <c r="L21">
        <v>31.718396000000002</v>
      </c>
      <c r="Q21">
        <v>11.980062333333333</v>
      </c>
      <c r="R21">
        <v>3.5176639999999999</v>
      </c>
      <c r="S21">
        <v>5.272534666666667</v>
      </c>
      <c r="T21">
        <v>17.01887833333333</v>
      </c>
      <c r="U21">
        <v>6.2499936666666667</v>
      </c>
      <c r="X21" t="s">
        <v>40</v>
      </c>
      <c r="Y21">
        <v>45.462497999999997</v>
      </c>
      <c r="Z21">
        <v>17.019072333333334</v>
      </c>
      <c r="AA21">
        <v>25.673362666666669</v>
      </c>
      <c r="AB21">
        <v>24.010521333333333</v>
      </c>
      <c r="AC21">
        <v>51.567933333333336</v>
      </c>
      <c r="AD21">
        <v>46.420593333333329</v>
      </c>
      <c r="AE21">
        <v>23.591029666666667</v>
      </c>
      <c r="AF21">
        <v>24.784276666666663</v>
      </c>
      <c r="AG21">
        <v>28.236161333333332</v>
      </c>
      <c r="AI21">
        <v>20.908410000000003</v>
      </c>
      <c r="AN21">
        <v>12.410336000000001</v>
      </c>
      <c r="AO21">
        <v>16.855293333333329</v>
      </c>
      <c r="AP21">
        <v>16.034034999999999</v>
      </c>
      <c r="AQ21">
        <v>25.529672000000001</v>
      </c>
      <c r="AR21">
        <v>24.624987999999998</v>
      </c>
      <c r="AT21" t="s">
        <v>40</v>
      </c>
      <c r="AU21">
        <v>47.873354666666664</v>
      </c>
      <c r="AV21">
        <v>35.929376000000005</v>
      </c>
      <c r="AW21">
        <v>59.182890666666665</v>
      </c>
      <c r="AX21">
        <v>59.796762666666652</v>
      </c>
      <c r="AY21">
        <v>52.435711999999988</v>
      </c>
      <c r="AZ21">
        <v>100.09036799999998</v>
      </c>
      <c r="BA21">
        <v>29.569791999999993</v>
      </c>
      <c r="BB21">
        <v>24.378405333333326</v>
      </c>
      <c r="BC21">
        <v>38.747557333333333</v>
      </c>
      <c r="BE21">
        <v>83.289546666666652</v>
      </c>
      <c r="BJ21">
        <v>13.121920000000003</v>
      </c>
      <c r="BK21">
        <v>5.7034879999999992</v>
      </c>
      <c r="BL21">
        <v>11.332055466666668</v>
      </c>
      <c r="BM21">
        <v>17.227392000000002</v>
      </c>
      <c r="BN21">
        <v>18.816746666666663</v>
      </c>
      <c r="BP21" t="s">
        <v>40</v>
      </c>
      <c r="BQ21">
        <v>9.427536533333333</v>
      </c>
      <c r="BR21">
        <v>4.8172170666666663</v>
      </c>
      <c r="BS21">
        <v>4.6263429333333326</v>
      </c>
      <c r="BT21">
        <v>7.2737877333333332</v>
      </c>
      <c r="BU21">
        <v>8.3391317333333319</v>
      </c>
      <c r="BV21">
        <v>11.929470933333333</v>
      </c>
      <c r="BW21">
        <v>3.5992170666666663</v>
      </c>
      <c r="BX21">
        <v>3.3049482666666665</v>
      </c>
      <c r="BY21">
        <v>7.3640821333333326</v>
      </c>
      <c r="CA21">
        <v>5.236317333333333</v>
      </c>
      <c r="CF21">
        <v>15.269930666666664</v>
      </c>
      <c r="CG21">
        <v>11.562879999999998</v>
      </c>
      <c r="CH21">
        <v>3.4972298666666672</v>
      </c>
      <c r="CI21">
        <v>25.169834666666667</v>
      </c>
      <c r="CJ21">
        <v>26.770015999999998</v>
      </c>
      <c r="CL21" t="s">
        <v>40</v>
      </c>
      <c r="CM21">
        <v>388.51276799999994</v>
      </c>
      <c r="CN21">
        <v>681.9544106666666</v>
      </c>
      <c r="CO21">
        <v>950.42542933333334</v>
      </c>
      <c r="CP21">
        <v>768.18231466666657</v>
      </c>
      <c r="CQ21">
        <v>887.55281066666669</v>
      </c>
      <c r="CR21">
        <v>491.74719999999996</v>
      </c>
      <c r="CS21">
        <v>808.11106133333328</v>
      </c>
      <c r="CT21">
        <v>776.93892266666649</v>
      </c>
      <c r="CU21">
        <v>528.20275199999992</v>
      </c>
      <c r="CW21">
        <v>799.79618133333327</v>
      </c>
      <c r="DB21">
        <v>432.71371733333325</v>
      </c>
      <c r="DC21">
        <v>170.53082666666666</v>
      </c>
      <c r="DD21">
        <v>580.34397866666654</v>
      </c>
      <c r="DE21">
        <v>158.14511999999999</v>
      </c>
      <c r="DF21">
        <v>121.44272000000001</v>
      </c>
      <c r="DJ21" t="s">
        <v>40</v>
      </c>
      <c r="DN21">
        <v>124.677728</v>
      </c>
      <c r="DO21">
        <v>126.19129599999994</v>
      </c>
      <c r="DP21">
        <v>83.094666666666654</v>
      </c>
      <c r="DQ21">
        <v>192.32274133333331</v>
      </c>
      <c r="DZ21">
        <v>166.37555199999997</v>
      </c>
      <c r="EA21">
        <v>158.3291733333333</v>
      </c>
      <c r="EB21">
        <v>153.01544533333328</v>
      </c>
      <c r="EC21">
        <v>103.60686933333334</v>
      </c>
      <c r="ED21">
        <v>95.170730666666685</v>
      </c>
    </row>
    <row r="22" spans="1:134" x14ac:dyDescent="0.3">
      <c r="A22" t="s">
        <v>41</v>
      </c>
      <c r="B22">
        <v>26.394859166666663</v>
      </c>
      <c r="C22">
        <v>40.858182333333332</v>
      </c>
      <c r="D22">
        <v>36.987959666666669</v>
      </c>
      <c r="E22">
        <v>5.9128346833333332</v>
      </c>
      <c r="F22">
        <v>24.362199999999998</v>
      </c>
      <c r="G22">
        <v>27.609503000000007</v>
      </c>
      <c r="H22">
        <v>13.798512400000002</v>
      </c>
      <c r="I22">
        <v>38.248158833333335</v>
      </c>
      <c r="J22">
        <v>37.419249833333332</v>
      </c>
      <c r="L22">
        <v>53.790450166666666</v>
      </c>
      <c r="Q22">
        <v>8.0642843333333332</v>
      </c>
      <c r="R22">
        <v>6.157892666666668</v>
      </c>
      <c r="S22">
        <v>5.2279696666666666</v>
      </c>
      <c r="T22">
        <v>33.643603999999996</v>
      </c>
      <c r="U22">
        <v>18.3860335</v>
      </c>
      <c r="X22" t="s">
        <v>41</v>
      </c>
      <c r="Y22">
        <v>66.337821333333338</v>
      </c>
      <c r="Z22">
        <v>32.013004333333335</v>
      </c>
      <c r="AA22">
        <v>33.783613666666675</v>
      </c>
      <c r="AB22">
        <v>21.975454999999997</v>
      </c>
      <c r="AC22">
        <v>69.815229999999985</v>
      </c>
      <c r="AD22">
        <v>84.267485999999991</v>
      </c>
      <c r="AE22">
        <v>44.474860999999997</v>
      </c>
      <c r="AF22">
        <v>25.253162</v>
      </c>
      <c r="AG22">
        <v>23.774660666666666</v>
      </c>
      <c r="AI22">
        <v>30.689774</v>
      </c>
      <c r="AJ22">
        <v>33.455346666666671</v>
      </c>
      <c r="AN22">
        <v>13.635488</v>
      </c>
      <c r="AO22">
        <v>91.597127999999998</v>
      </c>
      <c r="AP22">
        <v>16.411932</v>
      </c>
      <c r="AQ22">
        <v>23.59552</v>
      </c>
      <c r="AR22">
        <v>41.246783999999998</v>
      </c>
      <c r="AT22" t="s">
        <v>41</v>
      </c>
      <c r="AU22">
        <v>61.699007999999992</v>
      </c>
      <c r="AV22">
        <v>25.283514666666669</v>
      </c>
      <c r="AW22">
        <v>64.616794666666664</v>
      </c>
      <c r="AX22">
        <v>73.351749333333345</v>
      </c>
      <c r="AY22">
        <v>67.285567999999998</v>
      </c>
      <c r="AZ22">
        <v>103.71946666666663</v>
      </c>
      <c r="BA22">
        <v>41.842901333333337</v>
      </c>
      <c r="BB22">
        <v>55.104485333333329</v>
      </c>
      <c r="BC22">
        <v>48.760058666666666</v>
      </c>
      <c r="BE22">
        <v>50.696949333333329</v>
      </c>
      <c r="BF22">
        <v>64.108590933333332</v>
      </c>
      <c r="BJ22">
        <v>18.539583999999994</v>
      </c>
      <c r="BK22">
        <v>11.692799999999995</v>
      </c>
      <c r="BL22">
        <v>7.7718143999999993</v>
      </c>
      <c r="BM22">
        <v>18.630527999999995</v>
      </c>
      <c r="BN22">
        <v>17.188415999999997</v>
      </c>
      <c r="BP22" t="s">
        <v>41</v>
      </c>
      <c r="BQ22">
        <v>9.457526399999999</v>
      </c>
      <c r="BR22">
        <v>5.9729637333333327</v>
      </c>
      <c r="BS22">
        <v>4.3968175999999994</v>
      </c>
      <c r="BT22">
        <v>5.5249562666666661</v>
      </c>
      <c r="BU22">
        <v>8.7596394666666679</v>
      </c>
      <c r="BV22">
        <v>12.259467733333333</v>
      </c>
      <c r="BW22">
        <v>3.4108330666666662</v>
      </c>
      <c r="BX22">
        <v>5.0236815999999997</v>
      </c>
      <c r="BY22">
        <v>7.7109685333333324</v>
      </c>
      <c r="CA22">
        <v>6.207685866666667</v>
      </c>
      <c r="CB22">
        <v>8.6945711999999986</v>
      </c>
      <c r="CF22">
        <v>10.007088</v>
      </c>
      <c r="CG22">
        <v>19.262805333333333</v>
      </c>
      <c r="CH22">
        <v>4.5656053333333322</v>
      </c>
      <c r="CI22">
        <v>36.897280000000002</v>
      </c>
      <c r="CJ22">
        <v>31.414655999999997</v>
      </c>
      <c r="CL22" t="s">
        <v>41</v>
      </c>
      <c r="CM22">
        <v>341.55101866666666</v>
      </c>
      <c r="CN22">
        <v>311.68674133333332</v>
      </c>
      <c r="CO22">
        <v>583.26284799999996</v>
      </c>
      <c r="CP22">
        <v>706.05457066666656</v>
      </c>
      <c r="CQ22">
        <v>639.93395200000009</v>
      </c>
      <c r="CR22">
        <v>254.82508799999999</v>
      </c>
      <c r="CS22">
        <v>678.10444800000005</v>
      </c>
      <c r="CT22">
        <v>666.32503466666662</v>
      </c>
      <c r="CU22">
        <v>407.02203733333329</v>
      </c>
      <c r="CW22">
        <v>682.48708266666654</v>
      </c>
      <c r="DB22">
        <v>245.84761599999996</v>
      </c>
      <c r="DC22">
        <v>59.169898666666654</v>
      </c>
      <c r="DD22">
        <v>361.93113599999998</v>
      </c>
      <c r="DE22">
        <v>224.39565866666666</v>
      </c>
      <c r="DF22">
        <v>298.74887466666667</v>
      </c>
      <c r="DJ22" t="s">
        <v>41</v>
      </c>
      <c r="DN22">
        <v>151.51270399999996</v>
      </c>
      <c r="DO22">
        <v>102.81435733333331</v>
      </c>
      <c r="DP22">
        <v>64.591893333333331</v>
      </c>
      <c r="DQ22">
        <v>168.83970133333332</v>
      </c>
      <c r="DZ22">
        <v>105.11394133333333</v>
      </c>
      <c r="EA22">
        <v>106.65132799999999</v>
      </c>
      <c r="EB22">
        <v>142.05885866666665</v>
      </c>
      <c r="EC22">
        <v>144.49269333333334</v>
      </c>
      <c r="ED22">
        <v>105.11394133333333</v>
      </c>
    </row>
    <row r="23" spans="1:134" x14ac:dyDescent="0.3">
      <c r="A23" t="s">
        <v>42</v>
      </c>
      <c r="B23">
        <v>58.691609833333338</v>
      </c>
      <c r="C23">
        <v>14.804493000000003</v>
      </c>
      <c r="D23">
        <v>38.207059999999998</v>
      </c>
      <c r="E23">
        <v>7.2074479333333326</v>
      </c>
      <c r="F23">
        <v>20.475636833333336</v>
      </c>
      <c r="G23">
        <v>31.216792166666671</v>
      </c>
      <c r="H23">
        <v>13.428523866666668</v>
      </c>
      <c r="I23">
        <v>41.610835666666659</v>
      </c>
      <c r="J23">
        <v>17.35757233333333</v>
      </c>
      <c r="L23">
        <v>51.155668333333324</v>
      </c>
      <c r="Q23">
        <v>11.086286499999998</v>
      </c>
      <c r="R23">
        <v>4.7476579999999995</v>
      </c>
      <c r="S23">
        <v>5.6151900000000001</v>
      </c>
      <c r="T23">
        <v>41.395933333333332</v>
      </c>
      <c r="U23">
        <v>27.676845666666662</v>
      </c>
      <c r="X23" t="s">
        <v>42</v>
      </c>
      <c r="Y23">
        <v>44.298792666666671</v>
      </c>
      <c r="Z23">
        <v>17.926828666666665</v>
      </c>
      <c r="AA23">
        <v>29.676376666666663</v>
      </c>
      <c r="AB23">
        <v>21.053518666666669</v>
      </c>
      <c r="AC23">
        <v>71.798066666666656</v>
      </c>
      <c r="AD23">
        <v>87.968938666666673</v>
      </c>
      <c r="AE23">
        <v>33.66001133333333</v>
      </c>
      <c r="AF23">
        <v>18.884924000000002</v>
      </c>
      <c r="AG23">
        <v>21.060608666666667</v>
      </c>
      <c r="AI23">
        <v>35.596999333333336</v>
      </c>
      <c r="AJ23">
        <v>26.553467999999999</v>
      </c>
      <c r="AN23">
        <v>28.116099999999999</v>
      </c>
      <c r="AO23">
        <v>11.54630133333333</v>
      </c>
      <c r="AP23">
        <v>24.087566000000002</v>
      </c>
      <c r="AQ23">
        <v>33.878855999999999</v>
      </c>
      <c r="AR23">
        <v>39.806095999999997</v>
      </c>
      <c r="AT23" t="s">
        <v>42</v>
      </c>
      <c r="AU23">
        <v>60.527562666666668</v>
      </c>
      <c r="AV23">
        <v>9.6411466666666659</v>
      </c>
      <c r="AW23">
        <v>47.823551999999992</v>
      </c>
      <c r="AX23">
        <v>59.959162666666671</v>
      </c>
      <c r="AY23">
        <v>62.257663999999991</v>
      </c>
      <c r="AZ23">
        <v>154.53767466666665</v>
      </c>
      <c r="BA23">
        <v>41.461802666666664</v>
      </c>
      <c r="BB23">
        <v>71.483066666666673</v>
      </c>
      <c r="BC23">
        <v>35.332826666666662</v>
      </c>
      <c r="BE23">
        <v>50.393802666666659</v>
      </c>
      <c r="BF23">
        <v>59.323204266666664</v>
      </c>
      <c r="BJ23">
        <v>37.040191999999998</v>
      </c>
      <c r="BK23">
        <v>17.643135999999998</v>
      </c>
      <c r="BL23">
        <v>11.578903466666663</v>
      </c>
      <c r="BM23">
        <v>21.27223466666667</v>
      </c>
      <c r="BN23">
        <v>43.529696000000001</v>
      </c>
      <c r="BP23" t="s">
        <v>42</v>
      </c>
      <c r="BQ23">
        <v>8.9484565333333332</v>
      </c>
      <c r="BR23">
        <v>4.0661711999999994</v>
      </c>
      <c r="BS23">
        <v>6.3310015999999996</v>
      </c>
      <c r="BT23">
        <v>5.3188165333333339</v>
      </c>
      <c r="BU23">
        <v>9.6307530666666654</v>
      </c>
      <c r="BV23">
        <v>14.159547733333332</v>
      </c>
      <c r="BW23">
        <v>3.8891551999999994</v>
      </c>
      <c r="BX23">
        <v>6.7049546666666648</v>
      </c>
      <c r="BY23">
        <v>6.4346128000000009</v>
      </c>
      <c r="CA23">
        <v>5.7034880000000001</v>
      </c>
      <c r="CB23">
        <v>6.8067253333333326</v>
      </c>
      <c r="CG23">
        <v>20.527359999999994</v>
      </c>
      <c r="CH23">
        <v>3.5994336000000002</v>
      </c>
      <c r="CI23">
        <v>6.8424533333333315</v>
      </c>
      <c r="CJ23">
        <v>5.5865600000000004</v>
      </c>
      <c r="CL23" t="s">
        <v>42</v>
      </c>
      <c r="CM23">
        <v>217.55537066666665</v>
      </c>
      <c r="CN23">
        <v>109.40996266666669</v>
      </c>
      <c r="CO23">
        <v>709.73563733333333</v>
      </c>
      <c r="CP23">
        <v>675.97375999999986</v>
      </c>
      <c r="CQ23">
        <v>698.40661333333321</v>
      </c>
      <c r="CR23">
        <v>289.70427733333332</v>
      </c>
      <c r="CS23">
        <v>624.15300266666668</v>
      </c>
      <c r="CT23">
        <v>755.42417066666656</v>
      </c>
      <c r="CU23">
        <v>371.53655466666658</v>
      </c>
      <c r="CW23">
        <v>644.79295999999988</v>
      </c>
      <c r="DB23">
        <v>148.04383999999999</v>
      </c>
      <c r="DC23">
        <v>65.08342399999998</v>
      </c>
      <c r="DD23">
        <v>339.86205866666671</v>
      </c>
      <c r="DE23">
        <v>307.24997333333329</v>
      </c>
      <c r="DF23">
        <v>109.20642133333334</v>
      </c>
      <c r="DJ23" t="s">
        <v>42</v>
      </c>
      <c r="DN23">
        <v>113.93334399999999</v>
      </c>
      <c r="DO23">
        <v>128.28300799999997</v>
      </c>
      <c r="DP23">
        <v>66.016682666666668</v>
      </c>
      <c r="DQ23">
        <v>210.68476799999999</v>
      </c>
      <c r="DZ23">
        <v>80.801578666666671</v>
      </c>
      <c r="EA23">
        <v>104.832448</v>
      </c>
      <c r="EB23">
        <v>105.15075199999997</v>
      </c>
      <c r="EC23">
        <v>150.14421333333334</v>
      </c>
      <c r="ED23">
        <v>109.87334399999997</v>
      </c>
    </row>
    <row r="24" spans="1:134" x14ac:dyDescent="0.3">
      <c r="A24" t="s">
        <v>43</v>
      </c>
      <c r="B24">
        <v>53.384908666666675</v>
      </c>
      <c r="C24">
        <v>47.286436000000002</v>
      </c>
      <c r="D24">
        <v>52.476772999999994</v>
      </c>
      <c r="E24">
        <v>6.2314744333333332</v>
      </c>
      <c r="F24">
        <v>22.108696500000001</v>
      </c>
      <c r="G24">
        <v>37.441532333333335</v>
      </c>
      <c r="H24">
        <v>14.203360666666667</v>
      </c>
      <c r="I24">
        <v>44.049531500000001</v>
      </c>
      <c r="J24">
        <v>38.86365099999999</v>
      </c>
      <c r="L24">
        <v>54.170243000000006</v>
      </c>
      <c r="Q24">
        <v>14.818357666666667</v>
      </c>
      <c r="R24">
        <v>5.8271213333333343</v>
      </c>
      <c r="S24">
        <v>3.6899819999999997</v>
      </c>
      <c r="T24">
        <v>13.111022999999998</v>
      </c>
      <c r="U24">
        <v>15.440286999999998</v>
      </c>
      <c r="X24" t="s">
        <v>43</v>
      </c>
      <c r="Y24">
        <v>48.458259333333338</v>
      </c>
      <c r="Z24">
        <v>35.645447666666669</v>
      </c>
      <c r="AA24">
        <v>38.882977999999994</v>
      </c>
      <c r="AB24">
        <v>29.528195666666665</v>
      </c>
      <c r="AC24">
        <v>56.792317999999987</v>
      </c>
      <c r="AD24">
        <v>101.72779266666667</v>
      </c>
      <c r="AE24">
        <v>37.073846333333336</v>
      </c>
      <c r="AF24">
        <v>23.368167333333332</v>
      </c>
      <c r="AG24">
        <v>23.767570666666664</v>
      </c>
      <c r="AI24">
        <v>45.236563333333329</v>
      </c>
      <c r="AJ24">
        <v>24.305938000000005</v>
      </c>
      <c r="AN24">
        <v>42.905843999999995</v>
      </c>
      <c r="AO24">
        <v>30.757365333333336</v>
      </c>
      <c r="AP24">
        <v>13.954538000000003</v>
      </c>
      <c r="AQ24">
        <v>24.769624</v>
      </c>
      <c r="AT24" t="s">
        <v>43</v>
      </c>
      <c r="AU24">
        <v>65.349759999999989</v>
      </c>
      <c r="AV24">
        <v>51.007674666666666</v>
      </c>
      <c r="AW24">
        <v>108.78526399999998</v>
      </c>
      <c r="AX24">
        <v>81.423029333333318</v>
      </c>
      <c r="AY24">
        <v>80.334949333333313</v>
      </c>
      <c r="AZ24">
        <v>147.50900266666662</v>
      </c>
      <c r="BA24">
        <v>49.023146666666662</v>
      </c>
      <c r="BB24">
        <v>68.348746666666656</v>
      </c>
      <c r="BC24">
        <v>61.852746666666654</v>
      </c>
      <c r="BE24">
        <v>55.519146666666678</v>
      </c>
      <c r="BF24">
        <v>64.451796266666662</v>
      </c>
      <c r="BJ24">
        <v>29.872938666666663</v>
      </c>
      <c r="BK24">
        <v>21.402154666666668</v>
      </c>
      <c r="BL24">
        <v>9.7769130666666673</v>
      </c>
      <c r="BM24">
        <v>12.121535999999999</v>
      </c>
      <c r="BN24">
        <v>34.07368533333333</v>
      </c>
      <c r="BP24" t="s">
        <v>43</v>
      </c>
      <c r="BQ24">
        <v>8.8845791999999992</v>
      </c>
      <c r="BR24">
        <v>7.5384997333333335</v>
      </c>
      <c r="BS24">
        <v>7.2378431999999995</v>
      </c>
      <c r="BT24">
        <v>7.7584975999999992</v>
      </c>
      <c r="BU24">
        <v>9.2444575999999987</v>
      </c>
      <c r="BV24">
        <v>17.82394133333333</v>
      </c>
      <c r="BW24">
        <v>6.7807413333333315</v>
      </c>
      <c r="BX24">
        <v>6.0158373333333319</v>
      </c>
      <c r="BY24">
        <v>10.187460266666669</v>
      </c>
      <c r="CA24">
        <v>7.301395733333333</v>
      </c>
      <c r="CB24">
        <v>8.4674277333333325</v>
      </c>
      <c r="CF24">
        <v>10.296159999999999</v>
      </c>
      <c r="CG24">
        <v>12.480981333333331</v>
      </c>
      <c r="CH24">
        <v>4.810937599999999</v>
      </c>
      <c r="CI24">
        <v>17.266368</v>
      </c>
      <c r="CL24" t="s">
        <v>43</v>
      </c>
      <c r="CM24">
        <v>371.64915200000002</v>
      </c>
      <c r="CN24">
        <v>429.42890666666653</v>
      </c>
      <c r="CO24">
        <v>607.09017599999993</v>
      </c>
      <c r="CP24">
        <v>525.14530133333324</v>
      </c>
      <c r="CQ24">
        <v>656.50481493333325</v>
      </c>
      <c r="CR24">
        <v>322.84253866666666</v>
      </c>
      <c r="CS24">
        <v>435.56979199999989</v>
      </c>
      <c r="CT24">
        <v>651.55746133333332</v>
      </c>
      <c r="CU24">
        <v>403.09845333333334</v>
      </c>
      <c r="CW24">
        <v>509.38167466666664</v>
      </c>
      <c r="DB24">
        <v>173.884928</v>
      </c>
      <c r="DC24">
        <v>51.809930666666673</v>
      </c>
      <c r="DD24">
        <v>296.96247466666659</v>
      </c>
      <c r="DE24">
        <v>60.250399999999999</v>
      </c>
      <c r="DF24">
        <v>123.98265600000001</v>
      </c>
      <c r="DJ24" t="s">
        <v>43</v>
      </c>
      <c r="DN24">
        <v>112.52804266666662</v>
      </c>
      <c r="DO24">
        <v>117.08606933333331</v>
      </c>
      <c r="DP24">
        <v>84.079893333333331</v>
      </c>
      <c r="DQ24">
        <v>147.65841066666664</v>
      </c>
      <c r="DZ24">
        <v>81.830111999999986</v>
      </c>
      <c r="EA24">
        <v>47.637333333333324</v>
      </c>
      <c r="EB24">
        <v>92.708746666666656</v>
      </c>
      <c r="EC24">
        <v>72.802837333333315</v>
      </c>
      <c r="ED24">
        <v>116.86304</v>
      </c>
    </row>
    <row r="25" spans="1:134" x14ac:dyDescent="0.3">
      <c r="A25" t="s">
        <v>44</v>
      </c>
      <c r="B25">
        <v>28.741454000000004</v>
      </c>
      <c r="C25">
        <v>44.635313666666669</v>
      </c>
      <c r="D25">
        <v>47.038852666666671</v>
      </c>
      <c r="E25">
        <v>6.1372937333333333</v>
      </c>
      <c r="F25">
        <v>21.56153733333333</v>
      </c>
      <c r="G25">
        <v>38.336298499999998</v>
      </c>
      <c r="H25">
        <v>13.235012733333333</v>
      </c>
      <c r="I25">
        <v>49.760783833333335</v>
      </c>
      <c r="J25">
        <v>30.877603000000004</v>
      </c>
      <c r="L25">
        <v>35.065722666666666</v>
      </c>
      <c r="Q25">
        <v>2.2965829999999996</v>
      </c>
      <c r="S25">
        <v>5.445843</v>
      </c>
      <c r="T25">
        <v>23.057931000000004</v>
      </c>
      <c r="U25">
        <v>14.300413333333333</v>
      </c>
      <c r="X25" t="s">
        <v>44</v>
      </c>
      <c r="Y25">
        <v>25.497530666666666</v>
      </c>
      <c r="Z25">
        <v>15.252480666666667</v>
      </c>
      <c r="AA25">
        <v>29.568845</v>
      </c>
      <c r="AB25">
        <v>15.228610999999997</v>
      </c>
      <c r="AC25">
        <v>30.550810000000002</v>
      </c>
      <c r="AD25">
        <v>60.629898666666669</v>
      </c>
      <c r="AE25">
        <v>32.89641833333333</v>
      </c>
      <c r="AF25">
        <v>40.033921333333332</v>
      </c>
      <c r="AG25">
        <v>23.161139333333331</v>
      </c>
      <c r="AI25">
        <v>22.233767333333333</v>
      </c>
      <c r="AJ25">
        <v>30.741294666666668</v>
      </c>
      <c r="AN25">
        <v>37.072969999999998</v>
      </c>
      <c r="AP25">
        <v>15.515756</v>
      </c>
      <c r="AQ25">
        <v>24.406616</v>
      </c>
      <c r="AT25" t="s">
        <v>44</v>
      </c>
      <c r="AU25">
        <v>37.891168</v>
      </c>
      <c r="AV25">
        <v>24.731354666666665</v>
      </c>
      <c r="AW25">
        <v>68.652975999999995</v>
      </c>
      <c r="AX25">
        <v>64.938346666666661</v>
      </c>
      <c r="AY25">
        <v>60.697541333333319</v>
      </c>
      <c r="AZ25">
        <v>133.96484266666664</v>
      </c>
      <c r="BA25">
        <v>32.835114666666662</v>
      </c>
      <c r="BB25">
        <v>48.764389333333327</v>
      </c>
      <c r="BC25">
        <v>48.67019733333332</v>
      </c>
      <c r="BE25">
        <v>45.048677333333337</v>
      </c>
      <c r="BF25">
        <v>42.760353066666667</v>
      </c>
      <c r="BJ25">
        <v>17.314</v>
      </c>
      <c r="BL25">
        <v>13.052412799999999</v>
      </c>
      <c r="BM25">
        <v>22.796629333333332</v>
      </c>
      <c r="BN25">
        <v>39.842133333333337</v>
      </c>
      <c r="BP25" t="s">
        <v>44</v>
      </c>
      <c r="BQ25">
        <v>5.6514117333333322</v>
      </c>
      <c r="BR25">
        <v>5.524090133333333</v>
      </c>
      <c r="BS25">
        <v>6.0895669333333329</v>
      </c>
      <c r="BT25">
        <v>4.7476015999999985</v>
      </c>
      <c r="BU25">
        <v>9.2654613333333309</v>
      </c>
      <c r="BV25">
        <v>15.377114666666669</v>
      </c>
      <c r="BW25">
        <v>5.1186314666666668</v>
      </c>
      <c r="BX25">
        <v>4.9257002666666656</v>
      </c>
      <c r="BY25">
        <v>9.9547952000000013</v>
      </c>
      <c r="CA25">
        <v>5.3804202666666647</v>
      </c>
      <c r="CB25">
        <v>6.8686538666666657</v>
      </c>
      <c r="CH25">
        <v>8.8330442666666649</v>
      </c>
      <c r="CI25">
        <v>5.0322346666666649</v>
      </c>
      <c r="CL25" t="s">
        <v>44</v>
      </c>
      <c r="CM25">
        <v>224.41514666666663</v>
      </c>
      <c r="CN25">
        <v>288.89011200000004</v>
      </c>
      <c r="CO25">
        <v>637.83790933333341</v>
      </c>
      <c r="CP25">
        <v>440.12565333333322</v>
      </c>
      <c r="CQ25">
        <v>621.46798933333332</v>
      </c>
      <c r="CR25">
        <v>431.51628799999997</v>
      </c>
      <c r="CS25">
        <v>682.59101866666663</v>
      </c>
      <c r="CT25">
        <v>866.67033599999979</v>
      </c>
      <c r="CU25">
        <v>421.99748266666666</v>
      </c>
      <c r="CW25">
        <v>734.32516266666664</v>
      </c>
      <c r="DB25">
        <v>90.772938666666633</v>
      </c>
      <c r="DD25">
        <v>402.21932799999996</v>
      </c>
      <c r="DE25">
        <v>195.80243199999995</v>
      </c>
      <c r="DF25">
        <v>143.87340799999998</v>
      </c>
      <c r="DJ25" t="s">
        <v>44</v>
      </c>
      <c r="DN25">
        <v>75.533322666666649</v>
      </c>
      <c r="DO25">
        <v>142.74093866666666</v>
      </c>
      <c r="DP25">
        <v>89.913301333333337</v>
      </c>
      <c r="DQ25">
        <v>144.21336533333331</v>
      </c>
      <c r="DZ25">
        <v>71.122538666666657</v>
      </c>
      <c r="EB25">
        <v>129.06036266666666</v>
      </c>
      <c r="EC25">
        <v>119.39214933333332</v>
      </c>
      <c r="ED25">
        <v>92.54201599999999</v>
      </c>
    </row>
    <row r="26" spans="1:134" x14ac:dyDescent="0.3">
      <c r="A26" t="s">
        <v>45</v>
      </c>
      <c r="B26">
        <v>41.431585333333338</v>
      </c>
      <c r="C26">
        <v>37.540565666666666</v>
      </c>
      <c r="D26">
        <v>38.651224499999998</v>
      </c>
      <c r="E26">
        <v>7.6498298333333334</v>
      </c>
      <c r="F26">
        <v>22.038382833333337</v>
      </c>
      <c r="G26">
        <v>31.287601000000002</v>
      </c>
      <c r="H26">
        <v>9.8290583333333341</v>
      </c>
      <c r="I26">
        <v>40.640804166666669</v>
      </c>
      <c r="J26">
        <v>41.628661666666666</v>
      </c>
      <c r="L26">
        <v>34.959757000000003</v>
      </c>
      <c r="Q26">
        <v>9.5448326666666681</v>
      </c>
      <c r="R26">
        <v>3.1759990000000005</v>
      </c>
      <c r="S26">
        <v>6.373785333333335</v>
      </c>
      <c r="T26">
        <v>16.662853500000001</v>
      </c>
      <c r="U26">
        <v>8.6941363333333328</v>
      </c>
      <c r="X26" t="s">
        <v>45</v>
      </c>
      <c r="Y26">
        <v>24.71574</v>
      </c>
      <c r="Z26">
        <v>22.513349666666667</v>
      </c>
      <c r="AA26">
        <v>31.249175000000001</v>
      </c>
      <c r="AB26">
        <v>25.078748000000004</v>
      </c>
      <c r="AC26">
        <v>42.162339333333328</v>
      </c>
      <c r="AD26">
        <v>83.942291333333316</v>
      </c>
      <c r="AE26">
        <v>22.017049666666665</v>
      </c>
      <c r="AF26">
        <v>28.482420666666666</v>
      </c>
      <c r="AG26">
        <v>35.534134666666667</v>
      </c>
      <c r="AI26">
        <v>12.702444</v>
      </c>
      <c r="AN26">
        <v>67.854135999999997</v>
      </c>
      <c r="AO26">
        <v>26.626258666666661</v>
      </c>
      <c r="AP26">
        <v>12.500378999999999</v>
      </c>
      <c r="AQ26">
        <v>38.579053333333334</v>
      </c>
      <c r="AR26">
        <v>48.109903999999993</v>
      </c>
      <c r="AT26" t="s">
        <v>45</v>
      </c>
      <c r="AU26">
        <v>36.602794666666661</v>
      </c>
      <c r="AV26">
        <v>42.753423999999995</v>
      </c>
      <c r="AW26">
        <v>61.462986666666652</v>
      </c>
      <c r="AX26">
        <v>94.140031999999991</v>
      </c>
      <c r="AY26">
        <v>68.846773333333317</v>
      </c>
      <c r="AZ26">
        <v>118.92876799999999</v>
      </c>
      <c r="BA26">
        <v>37.416959999999996</v>
      </c>
      <c r="BB26">
        <v>35.727999999999994</v>
      </c>
      <c r="BC26">
        <v>54.056463999999991</v>
      </c>
      <c r="BE26">
        <v>39.481605333333327</v>
      </c>
      <c r="BJ26">
        <v>32.441023999999999</v>
      </c>
      <c r="BK26">
        <v>10.714069333333335</v>
      </c>
      <c r="BL26">
        <v>9.2377450666666672</v>
      </c>
      <c r="BM26">
        <v>19.410047999999996</v>
      </c>
      <c r="BN26">
        <v>27.672959999999996</v>
      </c>
      <c r="BP26" t="s">
        <v>45</v>
      </c>
      <c r="BQ26">
        <v>6.6975925333333315</v>
      </c>
      <c r="BR26">
        <v>4.119654933333333</v>
      </c>
      <c r="BS26">
        <v>4.571559999999999</v>
      </c>
      <c r="BT26">
        <v>6.1195568000000007</v>
      </c>
      <c r="BU26">
        <v>7.8289791999999991</v>
      </c>
      <c r="BV26">
        <v>11.020030933333334</v>
      </c>
      <c r="BW26">
        <v>3.209457066666666</v>
      </c>
      <c r="BX26">
        <v>3.6067957333333323</v>
      </c>
      <c r="BY26">
        <v>6.0191935999999995</v>
      </c>
      <c r="CA26">
        <v>4.7108992000000001</v>
      </c>
      <c r="CF26">
        <v>10.125098666666666</v>
      </c>
      <c r="CG26">
        <v>13.05696</v>
      </c>
      <c r="CH26">
        <v>3.291523199999999</v>
      </c>
      <c r="CI26">
        <v>14.628991999999997</v>
      </c>
      <c r="CJ26">
        <v>2.023504</v>
      </c>
      <c r="CL26" t="s">
        <v>45</v>
      </c>
      <c r="CM26">
        <v>226.39859199999995</v>
      </c>
      <c r="CN26">
        <v>488.17006933333334</v>
      </c>
      <c r="CO26">
        <v>823.48492800000008</v>
      </c>
      <c r="CP26">
        <v>615.12789333333342</v>
      </c>
      <c r="CQ26">
        <v>694.34444799999983</v>
      </c>
      <c r="CR26">
        <v>343.67304533333328</v>
      </c>
      <c r="CS26">
        <v>749.2832853333332</v>
      </c>
      <c r="CT26">
        <v>845.96974933333354</v>
      </c>
      <c r="CU26">
        <v>609.1688959999999</v>
      </c>
      <c r="CW26">
        <v>710.41988266666658</v>
      </c>
      <c r="DB26">
        <v>216.07428266666665</v>
      </c>
      <c r="DC26">
        <v>33.594063999999996</v>
      </c>
      <c r="DD26">
        <v>575.83575466666662</v>
      </c>
      <c r="DE26">
        <v>169.14068266666669</v>
      </c>
      <c r="DF26">
        <v>143.8885653333333</v>
      </c>
      <c r="DJ26" t="s">
        <v>45</v>
      </c>
      <c r="DN26">
        <v>119.92265599999999</v>
      </c>
      <c r="DO26">
        <v>143.58974933333332</v>
      </c>
      <c r="DP26">
        <v>74.169162666666665</v>
      </c>
      <c r="DQ26">
        <v>136.01757866666665</v>
      </c>
      <c r="DZ26">
        <v>102.32932266666666</v>
      </c>
      <c r="EA26">
        <v>31.345365333333326</v>
      </c>
      <c r="EB26">
        <v>147.19286399999999</v>
      </c>
      <c r="EC26">
        <v>119.92049066666667</v>
      </c>
      <c r="ED26">
        <v>92.325482666666659</v>
      </c>
    </row>
    <row r="29" spans="1:134" x14ac:dyDescent="0.3">
      <c r="A29" t="s">
        <v>65</v>
      </c>
      <c r="W29" t="s">
        <v>0</v>
      </c>
      <c r="Z29" t="s">
        <v>62</v>
      </c>
      <c r="AA29" t="s">
        <v>63</v>
      </c>
    </row>
    <row r="30" spans="1:134" x14ac:dyDescent="0.3">
      <c r="A30" t="s">
        <v>1</v>
      </c>
      <c r="B30" t="s">
        <v>2</v>
      </c>
      <c r="C30" t="s">
        <v>3</v>
      </c>
      <c r="D30" t="s">
        <v>4</v>
      </c>
      <c r="E30" t="s">
        <v>5</v>
      </c>
      <c r="F30" t="s">
        <v>6</v>
      </c>
      <c r="G30" t="s">
        <v>7</v>
      </c>
      <c r="H30" t="s">
        <v>8</v>
      </c>
      <c r="I30" t="s">
        <v>9</v>
      </c>
      <c r="J30" t="s">
        <v>10</v>
      </c>
      <c r="K30" t="s">
        <v>11</v>
      </c>
      <c r="L30" t="s">
        <v>12</v>
      </c>
      <c r="M30" t="s">
        <v>13</v>
      </c>
      <c r="N30" t="s">
        <v>14</v>
      </c>
      <c r="O30" t="s">
        <v>15</v>
      </c>
      <c r="P30" t="s">
        <v>16</v>
      </c>
      <c r="Q30" t="s">
        <v>17</v>
      </c>
      <c r="R30" t="s">
        <v>18</v>
      </c>
      <c r="S30" t="s">
        <v>19</v>
      </c>
      <c r="T30" t="s">
        <v>20</v>
      </c>
      <c r="U30" t="s">
        <v>21</v>
      </c>
      <c r="W30" s="1" t="s">
        <v>55</v>
      </c>
      <c r="X30" s="2" t="s">
        <v>56</v>
      </c>
      <c r="Y30" s="2" t="s">
        <v>57</v>
      </c>
      <c r="Z30" s="2" t="s">
        <v>58</v>
      </c>
      <c r="AA30" s="2" t="s">
        <v>59</v>
      </c>
    </row>
    <row r="31" spans="1:134" x14ac:dyDescent="0.3">
      <c r="A31" t="s">
        <v>22</v>
      </c>
      <c r="B31">
        <f>B3/Y3</f>
        <v>0.61044741056554919</v>
      </c>
      <c r="C31">
        <f t="shared" ref="C31:U31" si="0">C3/Z3</f>
        <v>1.1934906362556674</v>
      </c>
      <c r="D31">
        <f t="shared" si="0"/>
        <v>1.0841205030449308</v>
      </c>
      <c r="E31">
        <f t="shared" si="0"/>
        <v>0.17111544048626184</v>
      </c>
      <c r="F31">
        <f t="shared" si="0"/>
        <v>0.60100877243497874</v>
      </c>
      <c r="G31">
        <f t="shared" si="0"/>
        <v>0.85587807310860786</v>
      </c>
      <c r="H31">
        <f t="shared" si="0"/>
        <v>0.5577143528701799</v>
      </c>
      <c r="I31">
        <f t="shared" si="0"/>
        <v>1.2945473033758845</v>
      </c>
      <c r="J31">
        <f t="shared" si="0"/>
        <v>1.1229241789788396</v>
      </c>
      <c r="K31" t="e">
        <f t="shared" si="0"/>
        <v>#DIV/0!</v>
      </c>
      <c r="L31">
        <f t="shared" si="0"/>
        <v>1.511625424798708</v>
      </c>
      <c r="M31">
        <f t="shared" si="0"/>
        <v>0</v>
      </c>
      <c r="N31" t="e">
        <f t="shared" si="0"/>
        <v>#DIV/0!</v>
      </c>
      <c r="O31" t="e">
        <f t="shared" si="0"/>
        <v>#DIV/0!</v>
      </c>
      <c r="P31" t="e">
        <f t="shared" si="0"/>
        <v>#DIV/0!</v>
      </c>
      <c r="S31">
        <f t="shared" si="0"/>
        <v>0.65508245123702336</v>
      </c>
      <c r="T31">
        <f t="shared" si="0"/>
        <v>0.59647695719407945</v>
      </c>
      <c r="U31">
        <f t="shared" si="0"/>
        <v>0.60865730218473002</v>
      </c>
      <c r="W31" t="s">
        <v>2</v>
      </c>
      <c r="X31" s="2">
        <f>AVERAGE(B50:B54)</f>
        <v>1.1256010920991728</v>
      </c>
      <c r="Y31" s="2">
        <f>AVERAGE(B38:B44)</f>
        <v>1.1062212034894428</v>
      </c>
      <c r="Z31" s="2">
        <f>AVERAGE(B45:B49)</f>
        <v>1.0700986473254028</v>
      </c>
      <c r="AA31" s="2">
        <f>AVERAGE(B31:B37)</f>
        <v>0.792986399737859</v>
      </c>
    </row>
    <row r="32" spans="1:134" x14ac:dyDescent="0.3">
      <c r="A32" t="s">
        <v>23</v>
      </c>
      <c r="B32">
        <f>B4/Y4</f>
        <v>1.160370582795788</v>
      </c>
      <c r="C32">
        <f t="shared" ref="C32:C33" si="1">C4/Z4</f>
        <v>1.2998961466430485</v>
      </c>
      <c r="D32">
        <f t="shared" ref="D32:D33" si="2">D4/AA4</f>
        <v>0.98228974460825036</v>
      </c>
      <c r="E32">
        <f t="shared" ref="E32:E33" si="3">E4/AB4</f>
        <v>0.19847717870304774</v>
      </c>
      <c r="F32">
        <f t="shared" ref="F32:F33" si="4">F4/AC4</f>
        <v>0.70511550720203997</v>
      </c>
      <c r="G32">
        <f t="shared" ref="G32:G33" si="5">G4/AD4</f>
        <v>0.55085688858502102</v>
      </c>
      <c r="H32">
        <f t="shared" ref="H32:H33" si="6">H4/AE4</f>
        <v>0.42733460520159577</v>
      </c>
      <c r="I32">
        <f t="shared" ref="I32:I33" si="7">I4/AF4</f>
        <v>1.3392927347962009</v>
      </c>
      <c r="J32">
        <f t="shared" ref="J32:J33" si="8">J4/AG4</f>
        <v>1.3262448031670631</v>
      </c>
      <c r="K32" t="e">
        <f t="shared" ref="K32:K33" si="9">K4/AH4</f>
        <v>#DIV/0!</v>
      </c>
      <c r="L32">
        <f t="shared" ref="L32:L33" si="10">L4/AI4</f>
        <v>2.4422487322371169</v>
      </c>
      <c r="M32">
        <f t="shared" ref="M32" si="11">M4/AJ4</f>
        <v>0</v>
      </c>
      <c r="N32" t="e">
        <f t="shared" ref="N32:N33" si="12">N4/AK4</f>
        <v>#DIV/0!</v>
      </c>
      <c r="O32" t="e">
        <f t="shared" ref="O32:O33" si="13">O4/AL4</f>
        <v>#DIV/0!</v>
      </c>
      <c r="P32" t="e">
        <f t="shared" ref="P32:P33" si="14">P4/AM4</f>
        <v>#DIV/0!</v>
      </c>
      <c r="Q32">
        <f t="shared" ref="Q32:Q33" si="15">Q4/AN4</f>
        <v>0.72615080073896088</v>
      </c>
      <c r="R32">
        <f t="shared" ref="R32" si="16">R4/AO4</f>
        <v>0.70117131066799909</v>
      </c>
      <c r="S32">
        <f t="shared" ref="S32:S33" si="17">S4/AP4</f>
        <v>0.10834800253489961</v>
      </c>
      <c r="T32">
        <f t="shared" ref="T32:T33" si="18">T4/AQ4</f>
        <v>1.4518209691767039</v>
      </c>
      <c r="U32">
        <f t="shared" ref="U32:U33" si="19">U4/AR4</f>
        <v>0.24895009536044552</v>
      </c>
      <c r="W32" t="s">
        <v>3</v>
      </c>
      <c r="X32" s="2">
        <f>AVERAGE(C50:C54)</f>
        <v>1.6045231153398152</v>
      </c>
      <c r="Y32" s="2">
        <f>AVERAGE(C38:C44)</f>
        <v>1.2586118948400062</v>
      </c>
      <c r="Z32" s="2">
        <f>AVERAGE(C45:C49)</f>
        <v>1.7724761895693928</v>
      </c>
      <c r="AA32" s="2">
        <f>AVERAGE(C31:C36)</f>
        <v>1.5641092056285792</v>
      </c>
    </row>
    <row r="33" spans="1:27" x14ac:dyDescent="0.3">
      <c r="A33" t="s">
        <v>24</v>
      </c>
      <c r="B33">
        <f t="shared" ref="B33:B54" si="20">B5/Y5</f>
        <v>0.68301021498945569</v>
      </c>
      <c r="C33">
        <f t="shared" si="1"/>
        <v>1.0907281047856368</v>
      </c>
      <c r="D33">
        <f t="shared" si="2"/>
        <v>1.7569992150974088</v>
      </c>
      <c r="E33">
        <f t="shared" si="3"/>
        <v>0.14133379786783343</v>
      </c>
      <c r="F33">
        <f t="shared" si="4"/>
        <v>0.67105903948683865</v>
      </c>
      <c r="G33">
        <f t="shared" si="5"/>
        <v>0.46965191115341293</v>
      </c>
      <c r="H33">
        <f t="shared" si="6"/>
        <v>0.32108931111991279</v>
      </c>
      <c r="I33">
        <f t="shared" si="7"/>
        <v>1.2079897869352001</v>
      </c>
      <c r="J33">
        <f t="shared" si="8"/>
        <v>0.5110680902722311</v>
      </c>
      <c r="K33" t="e">
        <f t="shared" si="9"/>
        <v>#DIV/0!</v>
      </c>
      <c r="L33">
        <f t="shared" si="10"/>
        <v>1.0835931581674492</v>
      </c>
      <c r="N33" t="e">
        <f t="shared" si="12"/>
        <v>#DIV/0!</v>
      </c>
      <c r="O33" t="e">
        <f t="shared" si="13"/>
        <v>#DIV/0!</v>
      </c>
      <c r="P33" t="e">
        <f t="shared" si="14"/>
        <v>#DIV/0!</v>
      </c>
      <c r="Q33">
        <f t="shared" si="15"/>
        <v>0.65355691998295873</v>
      </c>
      <c r="S33">
        <f t="shared" si="17"/>
        <v>0.23684835428057935</v>
      </c>
      <c r="T33">
        <f t="shared" si="18"/>
        <v>0.50794275481200479</v>
      </c>
      <c r="U33">
        <f t="shared" si="19"/>
        <v>0.12019210940734248</v>
      </c>
      <c r="W33" t="s">
        <v>4</v>
      </c>
      <c r="X33" s="2">
        <f>AVERAGE(D50:D54)</f>
        <v>1.3119221372667358</v>
      </c>
      <c r="Y33" s="2">
        <f>AVERAGE(D38:D44)</f>
        <v>1.185378500483234</v>
      </c>
      <c r="Z33" s="2">
        <f>AVERAGE(D45:D49)</f>
        <v>1.2113076270642622</v>
      </c>
      <c r="AA33" s="2">
        <f>AVERAGE(D31:D37)</f>
        <v>1.2275297185230218</v>
      </c>
    </row>
    <row r="34" spans="1:27" x14ac:dyDescent="0.3">
      <c r="A34" t="s">
        <v>25</v>
      </c>
      <c r="B34">
        <f t="shared" si="20"/>
        <v>0.70246410943900672</v>
      </c>
      <c r="C34">
        <f t="shared" ref="C34:C54" si="21">C6/Z6</f>
        <v>2.1624344401452755</v>
      </c>
      <c r="D34">
        <f t="shared" ref="D34:D54" si="22">D6/AA6</f>
        <v>1.0896608367723539</v>
      </c>
      <c r="E34">
        <f t="shared" ref="E34:E54" si="23">E6/AB6</f>
        <v>0.21859431916231201</v>
      </c>
      <c r="F34">
        <f t="shared" ref="F34:F54" si="24">F6/AC6</f>
        <v>0.5106503961662926</v>
      </c>
      <c r="G34">
        <f t="shared" ref="G34:G54" si="25">G6/AD6</f>
        <v>0.35072732857483507</v>
      </c>
      <c r="H34">
        <f t="shared" ref="H34:H54" si="26">H6/AE6</f>
        <v>0.25132436755910154</v>
      </c>
      <c r="I34">
        <f t="shared" ref="I34:I54" si="27">I6/AF6</f>
        <v>2.1953678876355256</v>
      </c>
      <c r="J34">
        <f t="shared" ref="J34:J54" si="28">J6/AG6</f>
        <v>0.88618771326509393</v>
      </c>
      <c r="K34" t="e">
        <f t="shared" ref="K34:K54" si="29">K6/AH6</f>
        <v>#DIV/0!</v>
      </c>
      <c r="L34">
        <f t="shared" ref="L34:L54" si="30">L6/AI6</f>
        <v>0.78297910541872495</v>
      </c>
      <c r="M34">
        <f t="shared" ref="M34:M53" si="31">M6/AJ6</f>
        <v>0</v>
      </c>
      <c r="N34" t="e">
        <f t="shared" ref="N34:N54" si="32">N6/AK6</f>
        <v>#DIV/0!</v>
      </c>
      <c r="O34" t="e">
        <f t="shared" ref="O34:O54" si="33">O6/AL6</f>
        <v>#DIV/0!</v>
      </c>
      <c r="P34" t="e">
        <f t="shared" ref="P34:P54" si="34">P6/AM6</f>
        <v>#DIV/0!</v>
      </c>
      <c r="Q34">
        <f t="shared" ref="Q34:Q54" si="35">Q6/AN6</f>
        <v>0.41983094963058459</v>
      </c>
      <c r="R34">
        <f t="shared" ref="R34:R54" si="36">R6/AO6</f>
        <v>5.4263088380489856E-2</v>
      </c>
      <c r="T34">
        <f t="shared" ref="T34:T54" si="37">T6/AQ6</f>
        <v>1.0392823631574213</v>
      </c>
      <c r="U34">
        <f t="shared" ref="U34:U54" si="38">U6/AR6</f>
        <v>1.5541931186988558</v>
      </c>
      <c r="W34" t="s">
        <v>5</v>
      </c>
      <c r="X34" s="2">
        <f>AVERAGE(E50:E54)</f>
        <v>0.30609651516272923</v>
      </c>
      <c r="Y34" s="2">
        <f>AVERAGE(E38:E44)</f>
        <v>0.2219446808435506</v>
      </c>
      <c r="Z34" s="2">
        <f>AVERAGE(E45:E49)</f>
        <v>0.22566877190839246</v>
      </c>
      <c r="AA34" s="2">
        <f>AVERAGE(E31:E37)</f>
        <v>0.24325917093934071</v>
      </c>
    </row>
    <row r="35" spans="1:27" x14ac:dyDescent="0.3">
      <c r="A35" t="s">
        <v>26</v>
      </c>
      <c r="B35">
        <f t="shared" si="20"/>
        <v>0.74083187860616118</v>
      </c>
      <c r="C35">
        <f t="shared" si="21"/>
        <v>2.4094006320341901</v>
      </c>
      <c r="D35">
        <f t="shared" si="22"/>
        <v>1.1213443402400063</v>
      </c>
      <c r="E35">
        <f t="shared" si="23"/>
        <v>0.3047136409407854</v>
      </c>
      <c r="F35">
        <f t="shared" si="24"/>
        <v>0.67128888710958912</v>
      </c>
      <c r="G35">
        <f t="shared" si="25"/>
        <v>0.45018372917604221</v>
      </c>
      <c r="H35">
        <f t="shared" si="26"/>
        <v>0.30252951819524926</v>
      </c>
      <c r="I35">
        <f t="shared" si="27"/>
        <v>1.1437969018175163</v>
      </c>
      <c r="J35">
        <f t="shared" si="28"/>
        <v>1.096687448376781</v>
      </c>
      <c r="K35" t="e">
        <f t="shared" si="29"/>
        <v>#DIV/0!</v>
      </c>
      <c r="L35">
        <f t="shared" si="30"/>
        <v>1.9222694753476341</v>
      </c>
      <c r="M35">
        <f t="shared" si="31"/>
        <v>0</v>
      </c>
      <c r="N35" t="e">
        <f t="shared" si="32"/>
        <v>#DIV/0!</v>
      </c>
      <c r="O35" t="e">
        <f t="shared" si="33"/>
        <v>#DIV/0!</v>
      </c>
      <c r="P35" t="e">
        <f t="shared" si="34"/>
        <v>#DIV/0!</v>
      </c>
      <c r="Q35">
        <f t="shared" si="35"/>
        <v>0.59879312522288008</v>
      </c>
      <c r="R35">
        <f t="shared" si="36"/>
        <v>1.2973576471071244</v>
      </c>
      <c r="S35">
        <f t="shared" ref="S35:S54" si="39">S7/AP7</f>
        <v>0.51283288436363794</v>
      </c>
      <c r="T35">
        <f t="shared" si="37"/>
        <v>0.47765236012100259</v>
      </c>
      <c r="U35">
        <f t="shared" si="38"/>
        <v>8.4717013546868974E-2</v>
      </c>
      <c r="W35" t="s">
        <v>6</v>
      </c>
      <c r="X35" s="2">
        <f>AVERAGE(E50:E54)</f>
        <v>0.30609651516272923</v>
      </c>
      <c r="Y35" s="2">
        <f>AVERAGE(F38:F44)</f>
        <v>0.59369563949738435</v>
      </c>
      <c r="Z35" s="2">
        <f>AVERAGE(F45:F49)</f>
        <v>0.50612431555128412</v>
      </c>
      <c r="AA35" s="2">
        <f>AVERAGE(F31:F37)</f>
        <v>0.63328476125521005</v>
      </c>
    </row>
    <row r="36" spans="1:27" x14ac:dyDescent="0.3">
      <c r="A36" t="s">
        <v>27</v>
      </c>
      <c r="B36">
        <f t="shared" si="20"/>
        <v>0.88897677637843275</v>
      </c>
      <c r="C36">
        <f t="shared" si="21"/>
        <v>1.2287052739076569</v>
      </c>
      <c r="D36">
        <f t="shared" si="22"/>
        <v>1.3975140310803549</v>
      </c>
      <c r="E36">
        <f t="shared" si="23"/>
        <v>0.43876269784699368</v>
      </c>
      <c r="F36">
        <f t="shared" si="24"/>
        <v>0.74547035411949314</v>
      </c>
      <c r="G36">
        <f t="shared" si="25"/>
        <v>0.42239776457846856</v>
      </c>
      <c r="H36">
        <f t="shared" si="26"/>
        <v>0.26748054017309708</v>
      </c>
      <c r="I36">
        <f t="shared" si="27"/>
        <v>2.4921989002044271</v>
      </c>
      <c r="J36">
        <f t="shared" si="28"/>
        <v>1.3854376347515258</v>
      </c>
      <c r="K36" t="e">
        <f t="shared" si="29"/>
        <v>#DIV/0!</v>
      </c>
      <c r="L36">
        <f t="shared" si="30"/>
        <v>2.8582856146693976</v>
      </c>
      <c r="M36">
        <f t="shared" si="31"/>
        <v>0</v>
      </c>
      <c r="N36" t="e">
        <f t="shared" si="32"/>
        <v>#DIV/0!</v>
      </c>
      <c r="O36" t="e">
        <f t="shared" si="33"/>
        <v>#DIV/0!</v>
      </c>
      <c r="P36" t="e">
        <f t="shared" si="34"/>
        <v>#DIV/0!</v>
      </c>
      <c r="Q36">
        <f t="shared" si="35"/>
        <v>0.23663763994286074</v>
      </c>
      <c r="R36">
        <f t="shared" si="36"/>
        <v>0.14152735278556305</v>
      </c>
      <c r="S36">
        <f t="shared" si="39"/>
        <v>0.29377712409472673</v>
      </c>
      <c r="T36">
        <f t="shared" si="37"/>
        <v>0.32702662950843003</v>
      </c>
      <c r="U36">
        <f t="shared" si="38"/>
        <v>0.37348635428640825</v>
      </c>
      <c r="W36" t="s">
        <v>7</v>
      </c>
      <c r="X36" s="2">
        <f>AVERAGE(G50:G54)</f>
        <v>0.41111731426590542</v>
      </c>
      <c r="Y36" s="2">
        <f>AVERAGE(G38:G44)</f>
        <v>0.44616922636264045</v>
      </c>
      <c r="Z36" s="2">
        <f>AVERAGE(G45:G49)</f>
        <v>0.55541873578845091</v>
      </c>
      <c r="AA36" s="2">
        <f>AVERAGE(G31:G37)</f>
        <v>0.51562456071907736</v>
      </c>
    </row>
    <row r="37" spans="1:27" x14ac:dyDescent="0.3">
      <c r="A37" t="s">
        <v>28</v>
      </c>
      <c r="B37">
        <f t="shared" si="20"/>
        <v>0.76480382539061931</v>
      </c>
      <c r="D37">
        <f t="shared" si="22"/>
        <v>1.1607793588178477</v>
      </c>
      <c r="E37">
        <f t="shared" si="23"/>
        <v>0.22981712156815071</v>
      </c>
      <c r="F37">
        <f t="shared" si="24"/>
        <v>0.52840037226723913</v>
      </c>
      <c r="G37">
        <f t="shared" si="25"/>
        <v>0.50967622985715355</v>
      </c>
      <c r="H37">
        <f t="shared" si="26"/>
        <v>0.45650842571773309</v>
      </c>
      <c r="I37">
        <f t="shared" si="27"/>
        <v>2.3018427484348249</v>
      </c>
      <c r="J37">
        <f t="shared" si="28"/>
        <v>1.1014768780461841</v>
      </c>
      <c r="K37" t="e">
        <f t="shared" si="29"/>
        <v>#DIV/0!</v>
      </c>
      <c r="L37">
        <f t="shared" si="30"/>
        <v>2.6484417328725258</v>
      </c>
      <c r="M37">
        <f t="shared" si="31"/>
        <v>0</v>
      </c>
      <c r="N37" t="e">
        <f t="shared" si="32"/>
        <v>#DIV/0!</v>
      </c>
      <c r="O37" t="e">
        <f t="shared" si="33"/>
        <v>#DIV/0!</v>
      </c>
      <c r="P37" t="e">
        <f t="shared" si="34"/>
        <v>#DIV/0!</v>
      </c>
      <c r="Q37">
        <f t="shared" si="35"/>
        <v>0.28372867865918272</v>
      </c>
      <c r="R37">
        <f t="shared" si="36"/>
        <v>0.77167654467843583</v>
      </c>
      <c r="S37">
        <f t="shared" si="39"/>
        <v>0.2110621123035438</v>
      </c>
      <c r="T37">
        <f t="shared" si="37"/>
        <v>0.24672375328090165</v>
      </c>
      <c r="U37">
        <f t="shared" si="38"/>
        <v>0.72848525163982836</v>
      </c>
      <c r="W37" t="s">
        <v>8</v>
      </c>
      <c r="X37" s="2">
        <f>AVERAGE(H50:H54)</f>
        <v>0.38821266357814532</v>
      </c>
      <c r="Y37" s="2">
        <f>AVERAGE(H38:H44)</f>
        <v>0.38905301731237069</v>
      </c>
      <c r="Z37" s="2">
        <f>AVERAGE(H45:H49)</f>
        <v>0.39198737339556977</v>
      </c>
      <c r="AA37" s="2">
        <f>AVERAGE(H31:H37)</f>
        <v>0.3691401601195527</v>
      </c>
    </row>
    <row r="38" spans="1:27" x14ac:dyDescent="0.3">
      <c r="A38" t="s">
        <v>29</v>
      </c>
      <c r="B38">
        <f t="shared" si="20"/>
        <v>1.893154480254188</v>
      </c>
      <c r="C38">
        <f t="shared" si="21"/>
        <v>1.4843129068577703</v>
      </c>
      <c r="D38">
        <f t="shared" si="22"/>
        <v>1.1767767436876677</v>
      </c>
      <c r="E38">
        <f t="shared" si="23"/>
        <v>0.15338804729344047</v>
      </c>
      <c r="F38">
        <f t="shared" si="24"/>
        <v>0.46426608096996086</v>
      </c>
      <c r="G38">
        <f t="shared" si="25"/>
        <v>0.44435689167462622</v>
      </c>
      <c r="H38">
        <f t="shared" si="26"/>
        <v>0.34163562320302615</v>
      </c>
      <c r="I38">
        <f t="shared" si="27"/>
        <v>1.4803173311911049</v>
      </c>
      <c r="J38">
        <f t="shared" si="28"/>
        <v>0.6773290452798989</v>
      </c>
      <c r="K38" t="e">
        <f t="shared" si="29"/>
        <v>#DIV/0!</v>
      </c>
      <c r="L38">
        <f t="shared" si="30"/>
        <v>1.5968110675889009</v>
      </c>
      <c r="M38">
        <f t="shared" si="31"/>
        <v>0</v>
      </c>
      <c r="N38" t="e">
        <f t="shared" si="32"/>
        <v>#DIV/0!</v>
      </c>
      <c r="O38" t="e">
        <f t="shared" si="33"/>
        <v>#DIV/0!</v>
      </c>
      <c r="P38" t="e">
        <f t="shared" si="34"/>
        <v>#DIV/0!</v>
      </c>
      <c r="Q38">
        <f t="shared" si="35"/>
        <v>0.24777395357713816</v>
      </c>
      <c r="R38">
        <f t="shared" si="36"/>
        <v>0.29597671857309077</v>
      </c>
      <c r="S38">
        <f t="shared" si="39"/>
        <v>0.22067392458431487</v>
      </c>
      <c r="T38">
        <f t="shared" si="37"/>
        <v>0.42032250459770837</v>
      </c>
      <c r="U38">
        <f t="shared" si="38"/>
        <v>0.16075448468928885</v>
      </c>
      <c r="W38" t="s">
        <v>9</v>
      </c>
      <c r="X38" s="2">
        <f>AVERAGE(I50:I54)</f>
        <v>1.6545679416947141</v>
      </c>
      <c r="Y38" s="2">
        <f>AVERAGE(I38:I44)</f>
        <v>1.5174084490035302</v>
      </c>
      <c r="Z38" s="2">
        <f>AVERAGE(I45:I49)</f>
        <v>1.6057315199720708</v>
      </c>
      <c r="AA38" s="2">
        <f>AVERAGE(I31:I37)</f>
        <v>1.7107194661713687</v>
      </c>
    </row>
    <row r="39" spans="1:27" x14ac:dyDescent="0.3">
      <c r="A39" t="s">
        <v>30</v>
      </c>
      <c r="B39">
        <f t="shared" si="20"/>
        <v>0.99804136831269241</v>
      </c>
      <c r="C39">
        <f t="shared" si="21"/>
        <v>1.2009957994458769</v>
      </c>
      <c r="D39">
        <f t="shared" si="22"/>
        <v>1.0489704632847816</v>
      </c>
      <c r="E39">
        <f t="shared" si="23"/>
        <v>0.26268886587216328</v>
      </c>
      <c r="F39">
        <f t="shared" si="24"/>
        <v>0.55180408970842099</v>
      </c>
      <c r="G39">
        <f t="shared" si="25"/>
        <v>0.308358953979677</v>
      </c>
      <c r="H39">
        <f t="shared" si="26"/>
        <v>0.32753923404177393</v>
      </c>
      <c r="I39">
        <f t="shared" si="27"/>
        <v>1.6099449876995182</v>
      </c>
      <c r="J39">
        <f t="shared" si="28"/>
        <v>0.73026509901679748</v>
      </c>
      <c r="K39" t="e">
        <f t="shared" si="29"/>
        <v>#DIV/0!</v>
      </c>
      <c r="L39">
        <f t="shared" si="30"/>
        <v>2.1162211347439817</v>
      </c>
      <c r="M39">
        <f t="shared" si="31"/>
        <v>0</v>
      </c>
      <c r="N39" t="e">
        <f t="shared" si="32"/>
        <v>#DIV/0!</v>
      </c>
      <c r="O39" t="e">
        <f t="shared" si="33"/>
        <v>#DIV/0!</v>
      </c>
      <c r="P39" t="e">
        <f t="shared" si="34"/>
        <v>#DIV/0!</v>
      </c>
      <c r="Q39">
        <f t="shared" si="35"/>
        <v>0.72498572856836485</v>
      </c>
      <c r="R39">
        <f t="shared" si="36"/>
        <v>9.1894934798208483E-2</v>
      </c>
      <c r="S39">
        <f t="shared" si="39"/>
        <v>0.12364314069436995</v>
      </c>
      <c r="T39">
        <f t="shared" si="37"/>
        <v>1.1063368154365689</v>
      </c>
      <c r="U39">
        <f t="shared" si="38"/>
        <v>6.8626524106625064E-2</v>
      </c>
      <c r="W39" t="s">
        <v>10</v>
      </c>
      <c r="X39" s="2">
        <f>AVERAGE(J50:J54)</f>
        <v>1.3075832371812111</v>
      </c>
      <c r="Y39" s="2">
        <f>AVERAGE(J38:J44)</f>
        <v>1.0403040117041538</v>
      </c>
      <c r="Z39" s="2">
        <f>AVERAGE(J45:J49)</f>
        <v>0.99177328709617585</v>
      </c>
      <c r="AA39" s="2">
        <f>AVERAGE(J31:J37)</f>
        <v>1.0614323924082456</v>
      </c>
    </row>
    <row r="40" spans="1:27" x14ac:dyDescent="0.3">
      <c r="A40" t="s">
        <v>31</v>
      </c>
      <c r="B40">
        <f t="shared" si="20"/>
        <v>1.0490608182763255</v>
      </c>
      <c r="C40">
        <f t="shared" si="21"/>
        <v>1.0052661015875328</v>
      </c>
      <c r="D40">
        <f t="shared" si="22"/>
        <v>1.3236958644377312</v>
      </c>
      <c r="E40">
        <f t="shared" si="23"/>
        <v>0.26680167605844568</v>
      </c>
      <c r="F40">
        <f t="shared" si="24"/>
        <v>0.48073629416396524</v>
      </c>
      <c r="G40">
        <f t="shared" si="25"/>
        <v>0.37417607340620695</v>
      </c>
      <c r="H40">
        <f t="shared" si="26"/>
        <v>0.33550214422371627</v>
      </c>
      <c r="I40">
        <f t="shared" si="27"/>
        <v>1.1359567594402897</v>
      </c>
      <c r="J40">
        <f t="shared" si="28"/>
        <v>1.2422811585818039</v>
      </c>
      <c r="K40" t="e">
        <f t="shared" si="29"/>
        <v>#DIV/0!</v>
      </c>
      <c r="L40">
        <f t="shared" si="30"/>
        <v>3.3030818050707915</v>
      </c>
      <c r="M40">
        <f t="shared" si="31"/>
        <v>0</v>
      </c>
      <c r="N40" t="e">
        <f t="shared" si="32"/>
        <v>#DIV/0!</v>
      </c>
      <c r="O40" t="e">
        <f t="shared" si="33"/>
        <v>#DIV/0!</v>
      </c>
      <c r="P40" t="e">
        <f t="shared" si="34"/>
        <v>#DIV/0!</v>
      </c>
      <c r="Q40">
        <f t="shared" si="35"/>
        <v>0.37360833957124756</v>
      </c>
      <c r="R40">
        <f t="shared" si="36"/>
        <v>8.5189887967607861E-2</v>
      </c>
      <c r="S40">
        <f t="shared" si="39"/>
        <v>0.29501656220662753</v>
      </c>
      <c r="T40">
        <f t="shared" si="37"/>
        <v>0.34710233838096027</v>
      </c>
      <c r="U40">
        <f t="shared" si="38"/>
        <v>0.37866277298602802</v>
      </c>
      <c r="W40" t="s">
        <v>11</v>
      </c>
      <c r="X40" s="2" t="e">
        <f>AVERAGE(K50:K54)</f>
        <v>#DIV/0!</v>
      </c>
      <c r="Y40" s="2" t="e">
        <f>AVERAGE(K38:K44)</f>
        <v>#DIV/0!</v>
      </c>
      <c r="Z40" s="2" t="e">
        <f>AVERAGE(K45:K49)</f>
        <v>#DIV/0!</v>
      </c>
      <c r="AA40" s="2" t="e">
        <f>AVERAGE(K31:K37)</f>
        <v>#DIV/0!</v>
      </c>
    </row>
    <row r="41" spans="1:27" x14ac:dyDescent="0.3">
      <c r="A41" t="s">
        <v>32</v>
      </c>
      <c r="B41">
        <f t="shared" si="20"/>
        <v>1.0335860797029188</v>
      </c>
      <c r="C41">
        <f t="shared" si="21"/>
        <v>1.3738542723381557</v>
      </c>
      <c r="D41">
        <f t="shared" si="22"/>
        <v>1.2477143884654849</v>
      </c>
      <c r="E41">
        <f t="shared" si="23"/>
        <v>0.22468345006937085</v>
      </c>
      <c r="F41">
        <f t="shared" si="24"/>
        <v>0.65814655848848036</v>
      </c>
      <c r="G41">
        <f t="shared" si="25"/>
        <v>0.47851796038992073</v>
      </c>
      <c r="H41">
        <f t="shared" si="26"/>
        <v>0.33151956357051993</v>
      </c>
      <c r="I41">
        <f t="shared" si="27"/>
        <v>1.2025360043619344</v>
      </c>
      <c r="J41">
        <f t="shared" si="28"/>
        <v>1.375831656187043</v>
      </c>
      <c r="K41" t="e">
        <f t="shared" si="29"/>
        <v>#DIV/0!</v>
      </c>
      <c r="L41">
        <f t="shared" si="30"/>
        <v>1.8295879376618065</v>
      </c>
      <c r="M41">
        <f t="shared" si="31"/>
        <v>0</v>
      </c>
      <c r="N41" t="e">
        <f t="shared" si="32"/>
        <v>#DIV/0!</v>
      </c>
      <c r="O41" t="e">
        <f t="shared" si="33"/>
        <v>#DIV/0!</v>
      </c>
      <c r="P41" t="e">
        <f t="shared" si="34"/>
        <v>#DIV/0!</v>
      </c>
      <c r="R41">
        <f t="shared" si="36"/>
        <v>0.72997846709793013</v>
      </c>
      <c r="S41">
        <f t="shared" si="39"/>
        <v>0.36016540230968203</v>
      </c>
      <c r="T41">
        <f t="shared" si="37"/>
        <v>0.46567006383082932</v>
      </c>
      <c r="U41">
        <f t="shared" si="38"/>
        <v>0.45008249770898856</v>
      </c>
      <c r="W41" t="s">
        <v>12</v>
      </c>
      <c r="X41" s="2">
        <f>AVERAGE(L50:L54)</f>
        <v>1.7433254326229697</v>
      </c>
      <c r="Y41" s="2">
        <f>AVERAGE(L38:L44)</f>
        <v>2.0699966088240918</v>
      </c>
      <c r="Z41" s="2">
        <f>AVERAGE(L45:L49)</f>
        <v>2.4154231326626414</v>
      </c>
      <c r="AA41" s="2">
        <f>AVERAGE(L31:L37)</f>
        <v>1.8927776062159367</v>
      </c>
    </row>
    <row r="42" spans="1:27" x14ac:dyDescent="0.3">
      <c r="A42" t="s">
        <v>33</v>
      </c>
      <c r="B42">
        <f t="shared" si="20"/>
        <v>0.74151952793464981</v>
      </c>
      <c r="C42">
        <f t="shared" si="21"/>
        <v>1.0180660830635382</v>
      </c>
      <c r="D42">
        <f t="shared" si="22"/>
        <v>0.94762961714470773</v>
      </c>
      <c r="E42">
        <f t="shared" si="23"/>
        <v>0.16789247692248077</v>
      </c>
      <c r="F42">
        <f t="shared" si="24"/>
        <v>0.75379753177473341</v>
      </c>
      <c r="G42">
        <f t="shared" si="25"/>
        <v>0.5310296671110416</v>
      </c>
      <c r="H42">
        <f t="shared" si="26"/>
        <v>0.31871496936795085</v>
      </c>
      <c r="I42">
        <f t="shared" si="27"/>
        <v>1.3451219607465879</v>
      </c>
      <c r="J42">
        <f t="shared" si="28"/>
        <v>0.92454959033790673</v>
      </c>
      <c r="K42" t="e">
        <f t="shared" si="29"/>
        <v>#DIV/0!</v>
      </c>
      <c r="L42">
        <f t="shared" si="30"/>
        <v>2.0117425296740215</v>
      </c>
      <c r="M42">
        <f t="shared" si="31"/>
        <v>0</v>
      </c>
      <c r="N42" t="e">
        <f t="shared" si="32"/>
        <v>#DIV/0!</v>
      </c>
      <c r="O42" t="e">
        <f t="shared" si="33"/>
        <v>#DIV/0!</v>
      </c>
      <c r="P42" t="e">
        <f t="shared" si="34"/>
        <v>#DIV/0!</v>
      </c>
      <c r="Q42">
        <f t="shared" si="35"/>
        <v>0.13272208298934093</v>
      </c>
      <c r="R42">
        <f t="shared" si="36"/>
        <v>5.1696974246718631E-2</v>
      </c>
      <c r="S42">
        <f t="shared" si="39"/>
        <v>0.53538293603098508</v>
      </c>
      <c r="T42">
        <f t="shared" si="37"/>
        <v>0.41411627668679862</v>
      </c>
      <c r="U42">
        <f t="shared" si="38"/>
        <v>0.16346809654397501</v>
      </c>
      <c r="W42" t="s">
        <v>13</v>
      </c>
      <c r="X42" s="2">
        <f>AVERAGE(M50:M54)</f>
        <v>0</v>
      </c>
      <c r="Y42" s="2">
        <f>AVERAGE(M38:M44)</f>
        <v>0</v>
      </c>
      <c r="Z42" s="2">
        <f>AVERAGE(M45:M49)</f>
        <v>0</v>
      </c>
      <c r="AA42" s="2">
        <f>AVERAGE(M31:M37)</f>
        <v>0</v>
      </c>
    </row>
    <row r="43" spans="1:27" x14ac:dyDescent="0.3">
      <c r="A43" t="s">
        <v>34</v>
      </c>
      <c r="B43">
        <f t="shared" si="20"/>
        <v>0.9708866681792977</v>
      </c>
      <c r="C43">
        <f t="shared" si="21"/>
        <v>1.2416683922099656</v>
      </c>
      <c r="D43">
        <f t="shared" si="22"/>
        <v>1.3965190437259363</v>
      </c>
      <c r="E43">
        <f t="shared" si="23"/>
        <v>0.21085645405384959</v>
      </c>
      <c r="F43">
        <f t="shared" si="24"/>
        <v>0.5539716969667412</v>
      </c>
      <c r="G43">
        <f t="shared" si="25"/>
        <v>0.48939112047016131</v>
      </c>
      <c r="H43">
        <f t="shared" si="26"/>
        <v>0.5576968130738571</v>
      </c>
      <c r="I43">
        <f t="shared" si="27"/>
        <v>1.3564313168580271</v>
      </c>
      <c r="J43">
        <f t="shared" si="28"/>
        <v>1.2915675208214723</v>
      </c>
      <c r="K43" t="e">
        <f t="shared" si="29"/>
        <v>#DIV/0!</v>
      </c>
      <c r="L43">
        <f t="shared" si="30"/>
        <v>2.3858627865814874</v>
      </c>
      <c r="M43">
        <f t="shared" si="31"/>
        <v>0</v>
      </c>
      <c r="N43" t="e">
        <f t="shared" si="32"/>
        <v>#DIV/0!</v>
      </c>
      <c r="O43" t="e">
        <f t="shared" si="33"/>
        <v>#DIV/0!</v>
      </c>
      <c r="P43" t="e">
        <f t="shared" si="34"/>
        <v>#DIV/0!</v>
      </c>
      <c r="R43">
        <f t="shared" si="36"/>
        <v>0.42353208872372422</v>
      </c>
      <c r="S43">
        <f t="shared" si="39"/>
        <v>0.40202281674582041</v>
      </c>
      <c r="T43">
        <f t="shared" si="37"/>
        <v>0.68842701185595678</v>
      </c>
      <c r="U43">
        <f t="shared" si="38"/>
        <v>0.38890934177612418</v>
      </c>
      <c r="W43" t="s">
        <v>14</v>
      </c>
      <c r="X43" s="2" t="e">
        <f>AVERAGE(N50:N54)</f>
        <v>#DIV/0!</v>
      </c>
      <c r="Y43" s="2" t="e">
        <f>AVERAGE(N38:N44)</f>
        <v>#DIV/0!</v>
      </c>
      <c r="Z43" s="2" t="e">
        <f>AVERAGE(N45:N49)</f>
        <v>#DIV/0!</v>
      </c>
      <c r="AA43" s="2" t="e">
        <f>AVERAGE(N31:N37)</f>
        <v>#DIV/0!</v>
      </c>
    </row>
    <row r="44" spans="1:27" x14ac:dyDescent="0.3">
      <c r="A44" t="s">
        <v>35</v>
      </c>
      <c r="B44">
        <f t="shared" si="20"/>
        <v>1.0572994817660266</v>
      </c>
      <c r="C44">
        <f t="shared" si="21"/>
        <v>1.4861197083772029</v>
      </c>
      <c r="D44">
        <f t="shared" si="22"/>
        <v>1.1563433826363299</v>
      </c>
      <c r="E44">
        <f t="shared" si="23"/>
        <v>0.26730179563510353</v>
      </c>
      <c r="F44">
        <f t="shared" si="24"/>
        <v>0.6931472244093887</v>
      </c>
      <c r="G44">
        <f t="shared" si="25"/>
        <v>0.49735391750684915</v>
      </c>
      <c r="H44">
        <f t="shared" si="26"/>
        <v>0.51076277370575029</v>
      </c>
      <c r="I44">
        <f t="shared" si="27"/>
        <v>2.4915507827272481</v>
      </c>
      <c r="K44" t="e">
        <f t="shared" si="29"/>
        <v>#DIV/0!</v>
      </c>
      <c r="L44">
        <f t="shared" si="30"/>
        <v>1.2466690004476517</v>
      </c>
      <c r="M44">
        <f t="shared" si="31"/>
        <v>0</v>
      </c>
      <c r="N44" t="e">
        <f t="shared" si="32"/>
        <v>#DIV/0!</v>
      </c>
      <c r="O44" t="e">
        <f t="shared" si="33"/>
        <v>#DIV/0!</v>
      </c>
      <c r="P44" t="e">
        <f t="shared" si="34"/>
        <v>#DIV/0!</v>
      </c>
      <c r="Q44">
        <f t="shared" si="35"/>
        <v>0.34508354711342354</v>
      </c>
      <c r="R44">
        <f t="shared" si="36"/>
        <v>0.51208096540908754</v>
      </c>
      <c r="S44">
        <f t="shared" si="39"/>
        <v>0.31342175351114016</v>
      </c>
      <c r="T44">
        <f t="shared" si="37"/>
        <v>0.12720696530112857</v>
      </c>
      <c r="U44">
        <f t="shared" si="38"/>
        <v>0.25317313511062656</v>
      </c>
      <c r="W44" t="s">
        <v>15</v>
      </c>
      <c r="X44" s="2" t="e">
        <f>AVERAGE(O50:O54)</f>
        <v>#DIV/0!</v>
      </c>
      <c r="Y44" s="2" t="e">
        <f>AVERAGE(O38:O44)</f>
        <v>#DIV/0!</v>
      </c>
      <c r="Z44" s="2" t="e">
        <f>AVERAGE(O45:O49)</f>
        <v>#DIV/0!</v>
      </c>
      <c r="AA44" s="2" t="e">
        <f>AVERAGE(O31:O37)</f>
        <v>#DIV/0!</v>
      </c>
    </row>
    <row r="45" spans="1:27" x14ac:dyDescent="0.3">
      <c r="A45" t="s">
        <v>36</v>
      </c>
      <c r="B45">
        <f t="shared" si="20"/>
        <v>1.1803351207267496</v>
      </c>
      <c r="C45">
        <f t="shared" si="21"/>
        <v>0.90328887563550964</v>
      </c>
      <c r="D45">
        <f t="shared" si="22"/>
        <v>1.4024722548999731</v>
      </c>
      <c r="E45">
        <f t="shared" si="23"/>
        <v>0.23731867602805357</v>
      </c>
      <c r="F45">
        <f t="shared" si="24"/>
        <v>0.65489431455606828</v>
      </c>
      <c r="G45">
        <f t="shared" si="25"/>
        <v>0.5550944968901147</v>
      </c>
      <c r="H45">
        <f t="shared" si="26"/>
        <v>0.3502534453829933</v>
      </c>
      <c r="I45">
        <f t="shared" si="27"/>
        <v>2.2593661054190641</v>
      </c>
      <c r="J45">
        <f t="shared" si="28"/>
        <v>1.5569712891162948</v>
      </c>
      <c r="K45" t="e">
        <f t="shared" si="29"/>
        <v>#DIV/0!</v>
      </c>
      <c r="L45">
        <f t="shared" si="30"/>
        <v>3.2369514183433692</v>
      </c>
      <c r="M45">
        <f t="shared" si="31"/>
        <v>0</v>
      </c>
      <c r="N45" t="e">
        <f t="shared" si="32"/>
        <v>#DIV/0!</v>
      </c>
      <c r="O45" t="e">
        <f t="shared" si="33"/>
        <v>#DIV/0!</v>
      </c>
      <c r="P45" t="e">
        <f t="shared" si="34"/>
        <v>#DIV/0!</v>
      </c>
      <c r="Q45">
        <f t="shared" si="35"/>
        <v>0.60379496220751505</v>
      </c>
      <c r="R45">
        <f t="shared" si="36"/>
        <v>5.9174186047884041E-2</v>
      </c>
      <c r="S45">
        <f t="shared" si="39"/>
        <v>0.18991971946169206</v>
      </c>
      <c r="T45">
        <f t="shared" si="37"/>
        <v>0.14612726207968355</v>
      </c>
      <c r="U45">
        <f t="shared" si="38"/>
        <v>0.13565096058232545</v>
      </c>
      <c r="W45" t="s">
        <v>16</v>
      </c>
      <c r="X45" s="2" t="e">
        <f>AVERAGE(P50:P54)</f>
        <v>#DIV/0!</v>
      </c>
      <c r="Y45" s="2" t="e">
        <f>AVERAGE(P39:P44)</f>
        <v>#DIV/0!</v>
      </c>
      <c r="Z45" s="2" t="e">
        <f>AVERAGE(P45:P49)</f>
        <v>#DIV/0!</v>
      </c>
      <c r="AA45" s="2" t="e">
        <f>AVERAGE(P31:P37)</f>
        <v>#DIV/0!</v>
      </c>
    </row>
    <row r="46" spans="1:27" x14ac:dyDescent="0.3">
      <c r="A46" t="s">
        <v>37</v>
      </c>
      <c r="B46">
        <f t="shared" si="20"/>
        <v>1.0091571230771199</v>
      </c>
      <c r="C46">
        <f t="shared" si="21"/>
        <v>2.0592901238144239</v>
      </c>
      <c r="D46">
        <f t="shared" si="22"/>
        <v>1.102790400647315</v>
      </c>
      <c r="E46">
        <f t="shared" si="23"/>
        <v>0.20261534076646354</v>
      </c>
      <c r="F46">
        <f t="shared" si="24"/>
        <v>0.56218883088629235</v>
      </c>
      <c r="G46">
        <f t="shared" si="25"/>
        <v>0.31408341636464582</v>
      </c>
      <c r="H46">
        <f t="shared" si="26"/>
        <v>0.51939964540708228</v>
      </c>
      <c r="I46">
        <f t="shared" si="27"/>
        <v>1.7696778539373088</v>
      </c>
      <c r="J46">
        <f t="shared" si="28"/>
        <v>0.93476219240926595</v>
      </c>
      <c r="K46" t="e">
        <f t="shared" si="29"/>
        <v>#DIV/0!</v>
      </c>
      <c r="L46">
        <f t="shared" si="30"/>
        <v>2.4542274560497868</v>
      </c>
      <c r="N46" t="e">
        <f t="shared" si="32"/>
        <v>#DIV/0!</v>
      </c>
      <c r="O46" t="e">
        <f t="shared" si="33"/>
        <v>#DIV/0!</v>
      </c>
      <c r="P46" t="e">
        <f t="shared" si="34"/>
        <v>#DIV/0!</v>
      </c>
      <c r="Q46">
        <f t="shared" si="35"/>
        <v>0.31238537193731092</v>
      </c>
      <c r="R46">
        <f t="shared" si="36"/>
        <v>3.1951868829337093</v>
      </c>
      <c r="S46">
        <f t="shared" si="39"/>
        <v>0.37092447590972327</v>
      </c>
      <c r="T46">
        <f t="shared" si="37"/>
        <v>0.94299582213950894</v>
      </c>
      <c r="U46">
        <f t="shared" si="38"/>
        <v>0.19557539498428728</v>
      </c>
      <c r="W46" t="s">
        <v>17</v>
      </c>
      <c r="X46" s="2">
        <f>AVERAGE(Q50:Q54)</f>
        <v>0.30674129183082532</v>
      </c>
      <c r="Y46" s="2">
        <f>AVERAGE(Q38:Q44)</f>
        <v>0.36483473036390301</v>
      </c>
      <c r="Z46" s="2">
        <f>AVERAGE(Q45:Q49)</f>
        <v>0.56165119675134423</v>
      </c>
      <c r="AA46" s="2">
        <f>AVERAGE(Q31:Q37)</f>
        <v>0.48644968569623798</v>
      </c>
    </row>
    <row r="47" spans="1:27" x14ac:dyDescent="0.3">
      <c r="A47" t="s">
        <v>38</v>
      </c>
      <c r="B47">
        <f t="shared" si="20"/>
        <v>1.0682957567492821</v>
      </c>
      <c r="C47">
        <f t="shared" si="21"/>
        <v>0.97272149059161761</v>
      </c>
      <c r="D47">
        <f t="shared" si="22"/>
        <v>1.2117603067973319</v>
      </c>
      <c r="E47">
        <f t="shared" si="23"/>
        <v>0.22489736145360398</v>
      </c>
      <c r="F47">
        <f t="shared" si="24"/>
        <v>0.51931019003224932</v>
      </c>
      <c r="G47">
        <f t="shared" si="25"/>
        <v>0.44778519921176546</v>
      </c>
      <c r="H47">
        <f t="shared" si="26"/>
        <v>0.37481268589606348</v>
      </c>
      <c r="I47">
        <f t="shared" si="27"/>
        <v>1.7880357052562723</v>
      </c>
      <c r="J47">
        <f t="shared" si="28"/>
        <v>0.66318516652907011</v>
      </c>
      <c r="K47" t="e">
        <f t="shared" si="29"/>
        <v>#DIV/0!</v>
      </c>
      <c r="L47">
        <f t="shared" si="30"/>
        <v>2.7775934479317366</v>
      </c>
      <c r="M47">
        <f t="shared" si="31"/>
        <v>0</v>
      </c>
      <c r="N47" t="e">
        <f t="shared" si="32"/>
        <v>#DIV/0!</v>
      </c>
      <c r="O47" t="e">
        <f t="shared" si="33"/>
        <v>#DIV/0!</v>
      </c>
      <c r="P47" t="e">
        <f t="shared" si="34"/>
        <v>#DIV/0!</v>
      </c>
      <c r="Q47">
        <f t="shared" si="35"/>
        <v>0.64456410945885056</v>
      </c>
      <c r="R47">
        <f t="shared" si="36"/>
        <v>0.42260307418638271</v>
      </c>
      <c r="S47">
        <f t="shared" si="39"/>
        <v>0.36735616544711602</v>
      </c>
      <c r="T47">
        <f t="shared" si="37"/>
        <v>0.56546835068717149</v>
      </c>
      <c r="U47">
        <f t="shared" si="38"/>
        <v>0.30672608952059593</v>
      </c>
      <c r="W47" t="s">
        <v>18</v>
      </c>
      <c r="X47" s="2">
        <f>AVERAGE(R50:R54)</f>
        <v>0.19678688388223739</v>
      </c>
      <c r="Y47" s="2">
        <f>AVERAGE(R38:R44)</f>
        <v>0.3129071481166239</v>
      </c>
      <c r="Z47" s="2">
        <f>AVERAGE(R45:R49)</f>
        <v>0.8010652288935487</v>
      </c>
      <c r="AA47" s="2">
        <f>AVERAGE(R31:R37)</f>
        <v>0.59319918872392241</v>
      </c>
    </row>
    <row r="48" spans="1:27" x14ac:dyDescent="0.3">
      <c r="A48" t="s">
        <v>39</v>
      </c>
      <c r="B48">
        <f t="shared" si="20"/>
        <v>0.82972929562583297</v>
      </c>
      <c r="C48">
        <f t="shared" si="21"/>
        <v>1.8583927147974053</v>
      </c>
      <c r="D48">
        <f t="shared" si="22"/>
        <v>1.1042294057103648</v>
      </c>
      <c r="E48">
        <f t="shared" si="23"/>
        <v>0.16276867820218544</v>
      </c>
      <c r="F48">
        <f t="shared" si="24"/>
        <v>0.45006545507167101</v>
      </c>
      <c r="G48">
        <f t="shared" si="25"/>
        <v>0.67387952545068919</v>
      </c>
      <c r="H48">
        <f t="shared" si="26"/>
        <v>0.24414505279177789</v>
      </c>
      <c r="I48">
        <f t="shared" si="27"/>
        <v>1.1863522309940842</v>
      </c>
      <c r="J48">
        <f t="shared" si="28"/>
        <v>0.53924224742390348</v>
      </c>
      <c r="K48" t="e">
        <f t="shared" si="29"/>
        <v>#DIV/0!</v>
      </c>
      <c r="L48">
        <f t="shared" si="30"/>
        <v>2.0913271738096535</v>
      </c>
      <c r="M48">
        <f t="shared" si="31"/>
        <v>0</v>
      </c>
      <c r="N48" t="e">
        <f t="shared" si="32"/>
        <v>#DIV/0!</v>
      </c>
      <c r="O48" t="e">
        <f t="shared" si="33"/>
        <v>#DIV/0!</v>
      </c>
      <c r="P48" t="e">
        <f t="shared" si="34"/>
        <v>#DIV/0!</v>
      </c>
      <c r="Q48">
        <f t="shared" si="35"/>
        <v>0.28218212978628787</v>
      </c>
      <c r="R48">
        <f t="shared" si="36"/>
        <v>0.1196641204362289</v>
      </c>
      <c r="S48">
        <f t="shared" si="39"/>
        <v>0.14859699385388941</v>
      </c>
      <c r="T48">
        <f t="shared" si="37"/>
        <v>1.3278681937696981</v>
      </c>
      <c r="W48" t="s">
        <v>19</v>
      </c>
      <c r="X48" s="2">
        <f>AVERAGE(S50:S54)</f>
        <v>0.33539333886084333</v>
      </c>
      <c r="Y48" s="2">
        <f>AVERAGE(S38:S44)</f>
        <v>0.32147521944042001</v>
      </c>
      <c r="Z48" s="2">
        <f>AVERAGE(S45:S49)</f>
        <v>0.28112625598474339</v>
      </c>
      <c r="AA48" s="2">
        <f>AVERAGE(S31:S37)</f>
        <v>0.33632515480240177</v>
      </c>
    </row>
    <row r="49" spans="1:27" x14ac:dyDescent="0.3">
      <c r="A49" t="s">
        <v>40</v>
      </c>
      <c r="B49">
        <f t="shared" si="20"/>
        <v>1.2629759404480296</v>
      </c>
      <c r="C49">
        <f t="shared" si="21"/>
        <v>3.0686877430080068</v>
      </c>
      <c r="D49">
        <f t="shared" si="22"/>
        <v>1.2352857672663267</v>
      </c>
      <c r="E49">
        <f t="shared" si="23"/>
        <v>0.30074380309165577</v>
      </c>
      <c r="F49">
        <f t="shared" si="24"/>
        <v>0.34416278721013965</v>
      </c>
      <c r="G49">
        <f t="shared" si="25"/>
        <v>0.78625104102503951</v>
      </c>
      <c r="H49">
        <f t="shared" si="26"/>
        <v>0.47132603749993168</v>
      </c>
      <c r="I49">
        <f t="shared" si="27"/>
        <v>1.0252257042536244</v>
      </c>
      <c r="J49">
        <f t="shared" si="28"/>
        <v>1.2647055400023453</v>
      </c>
      <c r="K49" t="e">
        <f t="shared" si="29"/>
        <v>#DIV/0!</v>
      </c>
      <c r="L49">
        <f t="shared" si="30"/>
        <v>1.5170161671786615</v>
      </c>
      <c r="N49" t="e">
        <f t="shared" si="32"/>
        <v>#DIV/0!</v>
      </c>
      <c r="O49" t="e">
        <f t="shared" si="33"/>
        <v>#DIV/0!</v>
      </c>
      <c r="P49" t="e">
        <f t="shared" si="34"/>
        <v>#DIV/0!</v>
      </c>
      <c r="Q49">
        <f t="shared" si="35"/>
        <v>0.96532941036675657</v>
      </c>
      <c r="R49">
        <f t="shared" si="36"/>
        <v>0.20869788086353885</v>
      </c>
      <c r="S49">
        <f t="shared" si="39"/>
        <v>0.32883392525129623</v>
      </c>
      <c r="T49">
        <f t="shared" si="37"/>
        <v>0.66663129605947657</v>
      </c>
      <c r="U49">
        <f t="shared" si="38"/>
        <v>0.25380697309036931</v>
      </c>
      <c r="W49" t="s">
        <v>20</v>
      </c>
      <c r="X49" s="2">
        <f>AVERAGE(T50:T54)</f>
        <v>0.91074046807097042</v>
      </c>
      <c r="Y49" s="2">
        <f>AVERAGE(T38:T44)</f>
        <v>0.50988313944142161</v>
      </c>
      <c r="Z49" s="2">
        <f>AVERAGE(T45:T49)</f>
        <v>0.72981818494710782</v>
      </c>
      <c r="AA49" s="2">
        <f>AVERAGE(T31:T37)</f>
        <v>0.66384654103579199</v>
      </c>
    </row>
    <row r="50" spans="1:27" x14ac:dyDescent="0.3">
      <c r="A50" t="s">
        <v>41</v>
      </c>
      <c r="B50">
        <f t="shared" si="20"/>
        <v>0.39788552949362255</v>
      </c>
      <c r="C50">
        <f t="shared" si="21"/>
        <v>1.2762995284010259</v>
      </c>
      <c r="D50">
        <f t="shared" si="22"/>
        <v>1.0948491192095779</v>
      </c>
      <c r="E50">
        <f t="shared" si="23"/>
        <v>0.26906540425822056</v>
      </c>
      <c r="F50">
        <f t="shared" si="24"/>
        <v>0.34895251365640423</v>
      </c>
      <c r="G50">
        <f t="shared" si="25"/>
        <v>0.32764123282377272</v>
      </c>
      <c r="H50">
        <f t="shared" si="26"/>
        <v>0.31025419955781319</v>
      </c>
      <c r="I50">
        <f t="shared" si="27"/>
        <v>1.5145888991379906</v>
      </c>
      <c r="J50">
        <f t="shared" si="28"/>
        <v>1.5739130984021616</v>
      </c>
      <c r="K50" t="e">
        <f t="shared" si="29"/>
        <v>#DIV/0!</v>
      </c>
      <c r="L50">
        <f t="shared" si="30"/>
        <v>1.7527157471627737</v>
      </c>
      <c r="M50">
        <f t="shared" si="31"/>
        <v>0</v>
      </c>
      <c r="N50" t="e">
        <f t="shared" si="32"/>
        <v>#DIV/0!</v>
      </c>
      <c r="O50" t="e">
        <f t="shared" si="33"/>
        <v>#DIV/0!</v>
      </c>
      <c r="P50" t="e">
        <f t="shared" si="34"/>
        <v>#DIV/0!</v>
      </c>
      <c r="Q50">
        <f t="shared" si="35"/>
        <v>0.59141882808545854</v>
      </c>
      <c r="R50">
        <f t="shared" si="36"/>
        <v>6.7228010322186824E-2</v>
      </c>
      <c r="S50">
        <f t="shared" si="39"/>
        <v>0.31854687593554898</v>
      </c>
      <c r="T50">
        <f t="shared" si="37"/>
        <v>1.4258471099598566</v>
      </c>
      <c r="U50">
        <f t="shared" si="38"/>
        <v>0.44575677706169775</v>
      </c>
      <c r="W50" t="s">
        <v>21</v>
      </c>
      <c r="X50" s="2">
        <f>AVERAGE(U50:U54)</f>
        <v>0.44058749325870417</v>
      </c>
      <c r="Y50" s="2">
        <f>AVERAGE(U38:U44)</f>
        <v>0.26623955041737946</v>
      </c>
      <c r="Z50" s="2">
        <f>AVERAGE(U45:U49)</f>
        <v>0.22293985454439452</v>
      </c>
      <c r="AA50" s="2">
        <f>AVERAGE(U31:U37)</f>
        <v>0.53124017787492572</v>
      </c>
    </row>
    <row r="51" spans="1:27" x14ac:dyDescent="0.3">
      <c r="A51" t="s">
        <v>42</v>
      </c>
      <c r="B51">
        <f t="shared" si="20"/>
        <v>1.3249031474732893</v>
      </c>
      <c r="C51">
        <f t="shared" si="21"/>
        <v>0.82582888893938244</v>
      </c>
      <c r="D51">
        <f t="shared" si="22"/>
        <v>1.2874570379380323</v>
      </c>
      <c r="E51">
        <f t="shared" si="23"/>
        <v>0.34233935179417985</v>
      </c>
      <c r="F51">
        <f t="shared" si="24"/>
        <v>0.28518367950483353</v>
      </c>
      <c r="G51">
        <f t="shared" si="25"/>
        <v>0.3548615299879182</v>
      </c>
      <c r="H51">
        <f t="shared" si="26"/>
        <v>0.3989459104361166</v>
      </c>
      <c r="I51">
        <f t="shared" si="27"/>
        <v>2.2033890984505238</v>
      </c>
      <c r="J51">
        <f t="shared" si="28"/>
        <v>0.82417239729665281</v>
      </c>
      <c r="K51" t="e">
        <f t="shared" si="29"/>
        <v>#DIV/0!</v>
      </c>
      <c r="L51">
        <f t="shared" si="30"/>
        <v>1.4370781046544763</v>
      </c>
      <c r="M51">
        <f t="shared" si="31"/>
        <v>0</v>
      </c>
      <c r="N51" t="e">
        <f t="shared" si="32"/>
        <v>#DIV/0!</v>
      </c>
      <c r="O51" t="e">
        <f t="shared" si="33"/>
        <v>#DIV/0!</v>
      </c>
      <c r="P51" t="e">
        <f t="shared" si="34"/>
        <v>#DIV/0!</v>
      </c>
      <c r="Q51">
        <f t="shared" si="35"/>
        <v>0.39430385081857011</v>
      </c>
      <c r="R51">
        <f t="shared" si="36"/>
        <v>0.41118431460764471</v>
      </c>
      <c r="S51">
        <f t="shared" si="39"/>
        <v>0.23311570791336905</v>
      </c>
      <c r="T51">
        <f t="shared" si="37"/>
        <v>1.2218810851621829</v>
      </c>
      <c r="U51">
        <f t="shared" si="38"/>
        <v>0.69529163740816646</v>
      </c>
      <c r="W51" t="s">
        <v>60</v>
      </c>
      <c r="X51" s="2" t="s">
        <v>61</v>
      </c>
      <c r="Y51" s="2" t="s">
        <v>61</v>
      </c>
      <c r="Z51" s="2" t="s">
        <v>61</v>
      </c>
      <c r="AA51" s="2" t="s">
        <v>61</v>
      </c>
    </row>
    <row r="52" spans="1:27" x14ac:dyDescent="0.3">
      <c r="A52" t="s">
        <v>43</v>
      </c>
      <c r="B52">
        <f t="shared" si="20"/>
        <v>1.1016678973019653</v>
      </c>
      <c r="C52">
        <f t="shared" si="21"/>
        <v>1.326577139448279</v>
      </c>
      <c r="D52">
        <f t="shared" si="22"/>
        <v>1.3496078669694487</v>
      </c>
      <c r="E52">
        <f t="shared" si="23"/>
        <v>0.21103471758580306</v>
      </c>
      <c r="F52">
        <f t="shared" si="24"/>
        <v>0.3892902645741631</v>
      </c>
      <c r="G52">
        <f t="shared" si="25"/>
        <v>0.3680560774184759</v>
      </c>
      <c r="H52">
        <f t="shared" si="26"/>
        <v>0.38310998375953059</v>
      </c>
      <c r="I52">
        <f t="shared" si="27"/>
        <v>1.8850229404667906</v>
      </c>
      <c r="J52">
        <f t="shared" si="28"/>
        <v>1.6351545366184668</v>
      </c>
      <c r="K52" t="e">
        <f t="shared" si="29"/>
        <v>#DIV/0!</v>
      </c>
      <c r="L52">
        <f t="shared" si="30"/>
        <v>1.19748802756826</v>
      </c>
      <c r="M52">
        <f t="shared" si="31"/>
        <v>0</v>
      </c>
      <c r="N52" t="e">
        <f t="shared" si="32"/>
        <v>#DIV/0!</v>
      </c>
      <c r="O52" t="e">
        <f t="shared" si="33"/>
        <v>#DIV/0!</v>
      </c>
      <c r="P52" t="e">
        <f t="shared" si="34"/>
        <v>#DIV/0!</v>
      </c>
      <c r="Q52">
        <f t="shared" si="35"/>
        <v>0.34536921512758656</v>
      </c>
      <c r="R52">
        <f t="shared" si="36"/>
        <v>0.18945450204144057</v>
      </c>
      <c r="S52">
        <f t="shared" si="39"/>
        <v>0.26442881878282165</v>
      </c>
      <c r="T52">
        <f t="shared" si="37"/>
        <v>0.5293186121840201</v>
      </c>
      <c r="W52" t="s">
        <v>2</v>
      </c>
      <c r="X52" s="2">
        <f>(STDEVA(B50:B54))/(SQRT(COUNT(B50:B54)))</f>
        <v>0.20894524168351122</v>
      </c>
      <c r="Y52" s="2">
        <f>(STDEVA(B38:B44))/(SQRT(COUNT(B38:B44)))</f>
        <v>0.13742756647293233</v>
      </c>
      <c r="Z52" s="2">
        <f>(STDEVA(B45:B49))/(SQRT(COUNT(B45:B49)))</f>
        <v>7.4447389241961398E-2</v>
      </c>
      <c r="AA52" s="2">
        <f>(STDEVA(B31:B37))/(SQRT(COUNT(B31:B37)))</f>
        <v>6.9232040951472437E-2</v>
      </c>
    </row>
    <row r="53" spans="1:27" x14ac:dyDescent="0.3">
      <c r="A53" t="s">
        <v>44</v>
      </c>
      <c r="B53">
        <f t="shared" si="20"/>
        <v>1.1272249997751418</v>
      </c>
      <c r="C53">
        <f t="shared" si="21"/>
        <v>2.9264297816298384</v>
      </c>
      <c r="D53">
        <f t="shared" si="22"/>
        <v>1.5908248248001122</v>
      </c>
      <c r="E53">
        <f t="shared" si="23"/>
        <v>0.40301073639173884</v>
      </c>
      <c r="F53">
        <f t="shared" si="24"/>
        <v>0.7057599236594162</v>
      </c>
      <c r="G53">
        <f t="shared" si="25"/>
        <v>0.63230022386754658</v>
      </c>
      <c r="H53">
        <f t="shared" si="26"/>
        <v>0.40232382137244832</v>
      </c>
      <c r="I53">
        <f t="shared" si="27"/>
        <v>1.2429655196404943</v>
      </c>
      <c r="J53">
        <f t="shared" si="28"/>
        <v>1.3331642522248981</v>
      </c>
      <c r="K53" t="e">
        <f t="shared" si="29"/>
        <v>#DIV/0!</v>
      </c>
      <c r="L53">
        <f t="shared" si="30"/>
        <v>1.5771381494172332</v>
      </c>
      <c r="M53">
        <f t="shared" si="31"/>
        <v>0</v>
      </c>
      <c r="N53" t="e">
        <f t="shared" si="32"/>
        <v>#DIV/0!</v>
      </c>
      <c r="O53" t="e">
        <f t="shared" si="33"/>
        <v>#DIV/0!</v>
      </c>
      <c r="P53" t="e">
        <f t="shared" si="34"/>
        <v>#DIV/0!</v>
      </c>
      <c r="Q53">
        <f t="shared" si="35"/>
        <v>6.1947640019129835E-2</v>
      </c>
      <c r="S53">
        <f t="shared" si="39"/>
        <v>0.35098792479077395</v>
      </c>
      <c r="T53">
        <f t="shared" si="37"/>
        <v>0.94474100792998106</v>
      </c>
      <c r="W53" t="s">
        <v>3</v>
      </c>
      <c r="X53" s="2">
        <f>(STDEVA(C50:C54))/(SQRT(COUNT(C50:C54)))</f>
        <v>0.35656347404617927</v>
      </c>
      <c r="Y53" s="2">
        <f>(STDEVA(C38:C44))/(SQRT(COUNT(C38:C44)))</f>
        <v>7.5849888230056617E-2</v>
      </c>
      <c r="Z53" s="2">
        <f>(STDEVA(C45:C49))/(SQRT(COUNT(C45:C49)))</f>
        <v>0.39780035436715866</v>
      </c>
      <c r="AA53" s="2">
        <f>(STDEVA(C31:C37))/(SQRT(COUNT(C31:C37)))</f>
        <v>0.23211080761609926</v>
      </c>
    </row>
    <row r="54" spans="1:27" x14ac:dyDescent="0.3">
      <c r="A54" t="s">
        <v>45</v>
      </c>
      <c r="B54">
        <f t="shared" si="20"/>
        <v>1.6763238864518455</v>
      </c>
      <c r="C54">
        <f t="shared" si="21"/>
        <v>1.6674802382805496</v>
      </c>
      <c r="D54">
        <f t="shared" si="22"/>
        <v>1.2368718374165077</v>
      </c>
      <c r="E54">
        <f t="shared" si="23"/>
        <v>0.30503236578370385</v>
      </c>
      <c r="F54">
        <f t="shared" si="24"/>
        <v>0.5227030373978776</v>
      </c>
      <c r="G54">
        <f t="shared" si="25"/>
        <v>0.37272750723181364</v>
      </c>
      <c r="H54">
        <f t="shared" si="26"/>
        <v>0.44642940276481796</v>
      </c>
      <c r="I54">
        <f t="shared" si="27"/>
        <v>1.4268732507777722</v>
      </c>
      <c r="J54">
        <f t="shared" si="28"/>
        <v>1.1715119013638755</v>
      </c>
      <c r="K54" t="e">
        <f t="shared" si="29"/>
        <v>#DIV/0!</v>
      </c>
      <c r="L54">
        <f t="shared" si="30"/>
        <v>2.7522071343121057</v>
      </c>
      <c r="N54" t="e">
        <f t="shared" si="32"/>
        <v>#DIV/0!</v>
      </c>
      <c r="O54" t="e">
        <f t="shared" si="33"/>
        <v>#DIV/0!</v>
      </c>
      <c r="P54" t="e">
        <f t="shared" si="34"/>
        <v>#DIV/0!</v>
      </c>
      <c r="Q54">
        <f t="shared" si="35"/>
        <v>0.14066692510338158</v>
      </c>
      <c r="R54">
        <f t="shared" si="36"/>
        <v>0.11928070855767749</v>
      </c>
      <c r="S54">
        <f t="shared" si="39"/>
        <v>0.509887366881703</v>
      </c>
      <c r="T54">
        <f t="shared" si="37"/>
        <v>0.43191452511881234</v>
      </c>
      <c r="U54">
        <f t="shared" si="38"/>
        <v>0.18071406530624826</v>
      </c>
      <c r="W54" t="s">
        <v>4</v>
      </c>
      <c r="X54" s="2">
        <f>(STDEVA(D50:D54))/(SQRT(COUNT(D50:D54)))</f>
        <v>8.1412132725344047E-2</v>
      </c>
      <c r="Y54" s="2">
        <f>(STDEVA(D38:D44))/(SQRT(COUNT(D38:D44)))</f>
        <v>5.8482088737877073E-2</v>
      </c>
      <c r="Z54" s="2">
        <f>(STDEVA(D45:D49))/(SQRT(COUNT(D45:D49)))</f>
        <v>5.4936693101968588E-2</v>
      </c>
      <c r="AA54" s="2">
        <f>(STDEVA(D31:D37))/(SQRT(COUNT(D31:D37)))</f>
        <v>0.10055562732532194</v>
      </c>
    </row>
    <row r="55" spans="1:27" x14ac:dyDescent="0.3">
      <c r="W55" t="s">
        <v>5</v>
      </c>
      <c r="X55" s="2">
        <f>(STDEVA(E50:E54))/(SQRT(COUNT(E50:E54)))</f>
        <v>3.2492376360308529E-2</v>
      </c>
      <c r="Y55" s="2">
        <f>(STDEVA(E38:E44))/(SQRT(COUNT(E38:E44)))</f>
        <v>1.7916212980898311E-2</v>
      </c>
      <c r="Z55" s="2">
        <f>(STDEVA(E45:E49))/(SQRT(COUNT(E45:E49)))</f>
        <v>2.2650008965693875E-2</v>
      </c>
      <c r="AA55" s="2">
        <f>(STDEVA(E31:E37))/(SQRT(COUNT(E31:E37)))</f>
        <v>3.7917909723969412E-2</v>
      </c>
    </row>
    <row r="56" spans="1:27" x14ac:dyDescent="0.3">
      <c r="W56" t="s">
        <v>6</v>
      </c>
      <c r="X56" s="2">
        <f>(STDEVA(F50:F54))/(SQRT(COUNT(F50:F54)))</f>
        <v>7.4752539150811634E-2</v>
      </c>
      <c r="Y56" s="2">
        <f>(STDEVA(F38:F44))/(SQRT(COUNT(F38:F44)))</f>
        <v>4.1553715232373056E-2</v>
      </c>
      <c r="Z56" s="2">
        <f>(STDEVA(F45:F49))/(SQRT(COUNT(F45:F49)))</f>
        <v>5.2356347404270399E-2</v>
      </c>
      <c r="AA56" s="2">
        <f>(STDEVA(F31:F37))/(SQRT(COUNT(F31:F37)))</f>
        <v>3.3699701495050492E-2</v>
      </c>
    </row>
    <row r="57" spans="1:27" x14ac:dyDescent="0.3">
      <c r="W57" t="s">
        <v>7</v>
      </c>
      <c r="X57" s="2">
        <f>(STDEVA(G50:G54))/(SQRT(COUNT(G50:G54)))</f>
        <v>5.5849304534818518E-2</v>
      </c>
      <c r="Y57" s="2">
        <f>(STDEVA(G38:G44))/(SQRT(COUNT(G38:G44)))</f>
        <v>2.9646211328987936E-2</v>
      </c>
      <c r="Z57" s="2">
        <f>(STDEVA(G45:G49))/(SQRT(COUNT(G45:G49)))</f>
        <v>8.2808312250792923E-2</v>
      </c>
      <c r="AA57" s="2">
        <f>(STDEVA(G31:G37))/(SQRT(COUNT(G31:G37)))</f>
        <v>6.1591486712453548E-2</v>
      </c>
    </row>
    <row r="58" spans="1:27" x14ac:dyDescent="0.3">
      <c r="W58" t="s">
        <v>8</v>
      </c>
      <c r="X58" s="2">
        <f>(STDEVA(H50:H54))/(SQRT(COUNT(H50:H54)))</f>
        <v>2.2143933184598851E-2</v>
      </c>
      <c r="Y58" s="2">
        <f>(STDEVA(H38:H44))/(SQRT(COUNT(H38:H44)))</f>
        <v>3.792586274977329E-2</v>
      </c>
      <c r="Z58" s="2">
        <f>(STDEVA(H45:H49))/(SQRT(COUNT(H45:H49)))</f>
        <v>4.8178082714331466E-2</v>
      </c>
      <c r="AA58" s="2">
        <f>(STDEVA(H31:H37))/(SQRT(COUNT(H31:H37)))</f>
        <v>4.2967633016318521E-2</v>
      </c>
    </row>
    <row r="59" spans="1:27" x14ac:dyDescent="0.3">
      <c r="W59" t="s">
        <v>9</v>
      </c>
      <c r="X59" s="2">
        <f>(STDEVA(I50:I54))/(SQRT(COUNT(I50:I54)))</f>
        <v>0.17250648205641192</v>
      </c>
      <c r="Y59" s="2">
        <f>(STDEVA(I38:I44))/(SQRT(COUNT(I38:I44)))</f>
        <v>0.17314584874236749</v>
      </c>
      <c r="Z59" s="2">
        <f>(STDEVA(I45:I49))/(SQRT(COUNT(I45:I49)))</f>
        <v>0.22363110000532768</v>
      </c>
      <c r="AA59" s="2">
        <f>(STDEVA(I31:I37))/(SQRT(COUNT(I31:I37)))</f>
        <v>0.22255637826673264</v>
      </c>
    </row>
    <row r="60" spans="1:27" x14ac:dyDescent="0.3">
      <c r="W60" t="s">
        <v>10</v>
      </c>
      <c r="X60" s="2">
        <f>(STDEVA(J50:J54))/(SQRT(COUNT(J50:J54)))</f>
        <v>0.14681457490192448</v>
      </c>
      <c r="Y60" s="2">
        <f>(STDEVA(J38:J44))/(SQRT(COUNT(J38:J44)))</f>
        <v>0.12352880349455639</v>
      </c>
      <c r="Z60" s="2">
        <f>(STDEVA(J45:J49))/(SQRT(COUNT(J45:J49)))</f>
        <v>0.18840721269713412</v>
      </c>
      <c r="AA60" s="2">
        <f>(STDEVA(J31:J37))/(SQRT(COUNT(J31:J37)))</f>
        <v>0.11077049334294639</v>
      </c>
    </row>
    <row r="61" spans="1:27" x14ac:dyDescent="0.3">
      <c r="W61" t="s">
        <v>11</v>
      </c>
      <c r="X61" s="2" t="e">
        <f>(STDEVA(K50:K54))/(SQRT(COUNT(K50:K54)))</f>
        <v>#DIV/0!</v>
      </c>
      <c r="Y61" s="2" t="e">
        <f>(STDEVA(K38:K44))/(SQRT(COUNT(K38:K44)))</f>
        <v>#DIV/0!</v>
      </c>
      <c r="Z61" s="2" t="e">
        <f>(STDEVA(K45:K49))/(SQRT(COUNT(K45:K49)))</f>
        <v>#DIV/0!</v>
      </c>
      <c r="AA61" s="2" t="e">
        <f>(STDEVA(K31:K37))/(SQRT(COUNT(K31:K37)))</f>
        <v>#DIV/0!</v>
      </c>
    </row>
    <row r="62" spans="1:27" x14ac:dyDescent="0.3">
      <c r="W62" t="s">
        <v>12</v>
      </c>
      <c r="X62" s="2">
        <f>(STDEVA(L50:L54))/(SQRT(COUNT(L50:L54)))</f>
        <v>0.26807411081213423</v>
      </c>
      <c r="Y62" s="2">
        <f>(STDEVA(L38:L44))/(SQRT(COUNT(L38:L44)))</f>
        <v>0.24810568141452169</v>
      </c>
      <c r="Z62" s="2">
        <f>(STDEVA(L45:L49))/(SQRT(COUNT(L45:L49)))</f>
        <v>0.29323668794372776</v>
      </c>
      <c r="AA62" s="2">
        <f>(STDEVA(L31:L37))/(SQRT(COUNT(L31:L37)))</f>
        <v>0.30228224921947189</v>
      </c>
    </row>
    <row r="63" spans="1:27" x14ac:dyDescent="0.3">
      <c r="W63" t="s">
        <v>13</v>
      </c>
      <c r="X63" s="2">
        <f>(STDEVA(M50:M54))/(SQRT(COUNT(M50:M54)))</f>
        <v>0</v>
      </c>
      <c r="Y63" s="2">
        <f>(STDEVA(M38:M44))/(SQRT(COUNT(M38:M44)))</f>
        <v>0</v>
      </c>
      <c r="Z63" s="2">
        <f>(STDEVA(M45:M49))/(SQRT(COUNT(M45:M49)))</f>
        <v>0</v>
      </c>
      <c r="AA63" s="2">
        <f>(STDEVA(M31:M37))/(SQRT(COUNT(M31:M37)))</f>
        <v>0</v>
      </c>
    </row>
    <row r="64" spans="1:27" x14ac:dyDescent="0.3">
      <c r="W64" t="s">
        <v>14</v>
      </c>
      <c r="X64" s="2" t="e">
        <f>(STDEVA(N50:N54))/(SQRT(COUNT(N50:N54)))</f>
        <v>#DIV/0!</v>
      </c>
      <c r="Y64" s="2" t="e">
        <f>(STDEVA(N38:N44))/(SQRT(COUNT(N38:N44)))</f>
        <v>#DIV/0!</v>
      </c>
      <c r="Z64" s="2" t="e">
        <f>(STDEVA(N45:N49))/(SQRT(COUNT(N45:N49)))</f>
        <v>#DIV/0!</v>
      </c>
      <c r="AA64" s="2" t="e">
        <f>(STDEVA(N31:N37))/(SQRT(COUNT(N31:N37)))</f>
        <v>#DIV/0!</v>
      </c>
    </row>
    <row r="65" spans="1:27" x14ac:dyDescent="0.3">
      <c r="W65" t="s">
        <v>15</v>
      </c>
      <c r="X65" s="2" t="e">
        <f>(STDEVA(O50:O54))/(SQRT(COUNT(O50:O54)))</f>
        <v>#DIV/0!</v>
      </c>
      <c r="Y65" s="2" t="e">
        <f>(STDEVA(O38:O44))/(SQRT(COUNT(O38:O44)))</f>
        <v>#DIV/0!</v>
      </c>
      <c r="Z65" s="2" t="e">
        <f>(STDEVA(O45:O49))/(SQRT(COUNT(O45:O49)))</f>
        <v>#DIV/0!</v>
      </c>
      <c r="AA65" s="2" t="e">
        <f>(STDEVA(O31:O37))/(SQRT(COUNT(O31:O37)))</f>
        <v>#DIV/0!</v>
      </c>
    </row>
    <row r="66" spans="1:27" x14ac:dyDescent="0.3">
      <c r="W66" t="s">
        <v>16</v>
      </c>
      <c r="X66" s="2" t="e">
        <f>(STDEVA(P50:P54))/(SQRT(COUNT(P50:P54)))</f>
        <v>#DIV/0!</v>
      </c>
      <c r="Y66" s="2" t="e">
        <f>(STDEVA(P38:P44))/(SQRT(COUNT(P38:P44)))</f>
        <v>#DIV/0!</v>
      </c>
      <c r="Z66" s="2" t="e">
        <f>(STDEVA(P45:P49))/(SQRT(COUNT(P45:P49)))</f>
        <v>#DIV/0!</v>
      </c>
      <c r="AA66" s="2" t="e">
        <f>(STDEVA(P31:P37))/(SQRT(COUNT(P31:P37)))</f>
        <v>#DIV/0!</v>
      </c>
    </row>
    <row r="67" spans="1:27" x14ac:dyDescent="0.3">
      <c r="W67" t="s">
        <v>17</v>
      </c>
      <c r="X67" s="2">
        <f>(STDEVA(Q50:Q54))/(SQRT(COUNT(Q50:Q54)))</f>
        <v>9.4261669063818762E-2</v>
      </c>
      <c r="Y67" s="2">
        <f>(STDEVA(Q38:Q44))/(SQRT(COUNT(Q38:Q44)))</f>
        <v>9.9437249936614791E-2</v>
      </c>
      <c r="Z67" s="2">
        <f>(STDEVA(Q45:Q49))/(SQRT(COUNT(Q45:Q49)))</f>
        <v>0.12486856270069284</v>
      </c>
      <c r="AA67" s="2">
        <f>(STDEVA(Q31:Q37))/(SQRT(COUNT(Q31:Q37)))</f>
        <v>8.2853771107284396E-2</v>
      </c>
    </row>
    <row r="68" spans="1:27" x14ac:dyDescent="0.3">
      <c r="W68" t="s">
        <v>18</v>
      </c>
      <c r="X68" s="2">
        <f>(STDEVA(R50:R54))/(SQRT(COUNT(R50:R54)))</f>
        <v>7.5725783288953005E-2</v>
      </c>
      <c r="Y68" s="2">
        <f>(STDEVA(R38:R44))/(SQRT(COUNT(R38:R44)))</f>
        <v>9.6987421310008884E-2</v>
      </c>
      <c r="Z68" s="2">
        <f>(STDEVA(R45:R49))/(SQRT(COUNT(R45:R49)))</f>
        <v>0.60169182153171996</v>
      </c>
      <c r="AA68" s="2">
        <f>(STDEVA(R31:R37))/(SQRT(COUNT(R31:R37)))</f>
        <v>0.227355541811888</v>
      </c>
    </row>
    <row r="69" spans="1:27" x14ac:dyDescent="0.3">
      <c r="W69" t="s">
        <v>19</v>
      </c>
      <c r="X69" s="2">
        <f>(STDEVA(S50:S54))/(SQRT(COUNT(S50:S54)))</f>
        <v>4.8203649830949387E-2</v>
      </c>
      <c r="Y69" s="2">
        <f>(STDEVA(S38:S44))/(SQRT(COUNT(S38:S44)))</f>
        <v>4.9714592133224308E-2</v>
      </c>
      <c r="Z69" s="2">
        <f>(STDEVA(S45:S49))/(SQRT(COUNT(S45:S49)))</f>
        <v>4.6721503036562369E-2</v>
      </c>
      <c r="AA69" s="2">
        <f>(STDEVA(S31:S37))/(SQRT(COUNT(S31:S37)))</f>
        <v>8.4089550115021602E-2</v>
      </c>
    </row>
    <row r="70" spans="1:27" x14ac:dyDescent="0.3">
      <c r="W70" t="s">
        <v>20</v>
      </c>
      <c r="X70" s="2">
        <f>(STDEVA(T50:T54))/(SQRT(COUNT(T50:T54)))</f>
        <v>0.19210105265522617</v>
      </c>
      <c r="Y70" s="2">
        <f>(STDEVA(T38:T44))/(SQRT(COUNT(T38:T44)))</f>
        <v>0.11748563648822888</v>
      </c>
      <c r="Z70" s="2">
        <f>(STDEVA(T45:T49))/(SQRT(COUNT(T45:T49)))</f>
        <v>0.19682569223020996</v>
      </c>
      <c r="AA70" s="2">
        <f>(STDEVA(T31:T37))/(SQRT(COUNT(T31:T37)))</f>
        <v>0.16277414627360925</v>
      </c>
    </row>
    <row r="71" spans="1:27" x14ac:dyDescent="0.3">
      <c r="W71" t="s">
        <v>21</v>
      </c>
      <c r="X71" s="2">
        <f>(STDEVA(U50:U54))/(SQRT(COUNT(U50:U54)))</f>
        <v>0.14856823409784151</v>
      </c>
      <c r="Y71" s="2">
        <f>(STDEVA(U38:U44))/(SQRT(COUNT(U38:U44)))</f>
        <v>5.3983198037105218E-2</v>
      </c>
      <c r="Z71" s="2">
        <f>(STDEVA(U45:U49))/(SQRT(COUNT(U45:U49)))</f>
        <v>3.6901983725987471E-2</v>
      </c>
      <c r="AA71" s="2">
        <f>(STDEVA(U31:U37))/(SQRT(COUNT(U31:U37)))</f>
        <v>0.19298711774281654</v>
      </c>
    </row>
    <row r="74" spans="1:27" x14ac:dyDescent="0.3">
      <c r="A74" t="s">
        <v>66</v>
      </c>
      <c r="W74" t="s">
        <v>47</v>
      </c>
      <c r="Z74" t="s">
        <v>62</v>
      </c>
      <c r="AA74" t="s">
        <v>63</v>
      </c>
    </row>
    <row r="75" spans="1:27" x14ac:dyDescent="0.3">
      <c r="A75" t="s">
        <v>1</v>
      </c>
      <c r="B75" t="s">
        <v>2</v>
      </c>
      <c r="C75" t="s">
        <v>3</v>
      </c>
      <c r="D75" t="s">
        <v>4</v>
      </c>
      <c r="E75" t="s">
        <v>5</v>
      </c>
      <c r="F75" t="s">
        <v>6</v>
      </c>
      <c r="G75" t="s">
        <v>7</v>
      </c>
      <c r="H75" t="s">
        <v>8</v>
      </c>
      <c r="I75" t="s">
        <v>9</v>
      </c>
      <c r="J75" t="s">
        <v>10</v>
      </c>
      <c r="K75" t="s">
        <v>11</v>
      </c>
      <c r="L75" t="s">
        <v>12</v>
      </c>
      <c r="M75" t="s">
        <v>13</v>
      </c>
      <c r="N75" t="s">
        <v>14</v>
      </c>
      <c r="O75" t="s">
        <v>15</v>
      </c>
      <c r="P75" t="s">
        <v>16</v>
      </c>
      <c r="Q75" t="s">
        <v>17</v>
      </c>
      <c r="R75" t="s">
        <v>18</v>
      </c>
      <c r="S75" t="s">
        <v>19</v>
      </c>
      <c r="T75" t="s">
        <v>20</v>
      </c>
      <c r="U75" t="s">
        <v>21</v>
      </c>
      <c r="W75" s="1" t="s">
        <v>55</v>
      </c>
      <c r="X75" s="2" t="s">
        <v>56</v>
      </c>
      <c r="Y75" s="2" t="s">
        <v>57</v>
      </c>
      <c r="Z75" s="2" t="s">
        <v>58</v>
      </c>
      <c r="AA75" s="2" t="s">
        <v>59</v>
      </c>
    </row>
    <row r="76" spans="1:27" x14ac:dyDescent="0.3">
      <c r="A76" t="s">
        <v>22</v>
      </c>
      <c r="B76">
        <f t="shared" ref="B76" si="40">BQ3/Y3</f>
        <v>0.23115853990501153</v>
      </c>
      <c r="C76">
        <f t="shared" ref="C76" si="41">BR3/Z3</f>
        <v>0.1369100959937099</v>
      </c>
      <c r="D76">
        <f t="shared" ref="D76" si="42">BS3/AA3</f>
        <v>0.11816514447683167</v>
      </c>
      <c r="E76">
        <f t="shared" ref="E76" si="43">BT3/AB3</f>
        <v>0.10641984397454633</v>
      </c>
      <c r="F76">
        <f t="shared" ref="F76" si="44">BU3/AC3</f>
        <v>0.26604770428262059</v>
      </c>
      <c r="G76">
        <f t="shared" ref="G76" si="45">BV3/AD3</f>
        <v>0.32253077568543681</v>
      </c>
      <c r="H76">
        <f t="shared" ref="H76" si="46">BW3/AE3</f>
        <v>0.16935577065626925</v>
      </c>
      <c r="I76">
        <f t="shared" ref="I76" si="47">BX3/AF3</f>
        <v>0.12421949657943583</v>
      </c>
      <c r="J76">
        <f t="shared" ref="J76" si="48">BY3/AG3</f>
        <v>0.1995302213907065</v>
      </c>
      <c r="K76" t="e">
        <f t="shared" ref="K76" si="49">BZ3/AH3</f>
        <v>#DIV/0!</v>
      </c>
      <c r="L76">
        <f t="shared" ref="L76" si="50">CA3/AI3</f>
        <v>0.14218749481539886</v>
      </c>
      <c r="M76">
        <f t="shared" ref="M76" si="51">CB3/AJ3</f>
        <v>0.14446438367137523</v>
      </c>
      <c r="N76" t="e">
        <f t="shared" ref="N76" si="52">CC3/AK3</f>
        <v>#DIV/0!</v>
      </c>
      <c r="O76" t="e">
        <f t="shared" ref="O76" si="53">CD3/AL3</f>
        <v>#DIV/0!</v>
      </c>
      <c r="P76" t="e">
        <f t="shared" ref="P76" si="54">CE3/AM3</f>
        <v>#DIV/0!</v>
      </c>
      <c r="R76">
        <f t="shared" ref="R76" si="55">CG3/AO3</f>
        <v>0.6759190410353596</v>
      </c>
      <c r="S76">
        <f t="shared" ref="S76" si="56">CH3/AP3</f>
        <v>0.14784346744457194</v>
      </c>
      <c r="T76">
        <f t="shared" ref="T76" si="57">CI3/AQ3</f>
        <v>0.42090927319999305</v>
      </c>
      <c r="U76">
        <f t="shared" ref="U76" si="58">CJ3/AR3</f>
        <v>0.78289673307497243</v>
      </c>
      <c r="W76" t="s">
        <v>2</v>
      </c>
      <c r="X76" s="2">
        <f>AVERAGE(B95:B99)</f>
        <v>0.20410874990858846</v>
      </c>
      <c r="Y76" s="2">
        <f>AVERAGE(B83:B89)</f>
        <v>0.18205279195959895</v>
      </c>
      <c r="Z76" s="2">
        <f>AVERAGE(B90:B94)</f>
        <v>0.17503384623259166</v>
      </c>
      <c r="AA76" s="2">
        <f>AVERAGE(B76:B82)</f>
        <v>0.17515004803860992</v>
      </c>
    </row>
    <row r="77" spans="1:27" x14ac:dyDescent="0.3">
      <c r="A77" t="s">
        <v>23</v>
      </c>
      <c r="B77">
        <f t="shared" ref="B77:B99" si="59">BQ4/Y4</f>
        <v>0.17286715198863239</v>
      </c>
      <c r="C77">
        <f t="shared" ref="C77:C99" si="60">BR4/Z4</f>
        <v>0.13118003783240703</v>
      </c>
      <c r="D77">
        <f t="shared" ref="D77:D99" si="61">BS4/AA4</f>
        <v>0.10698795119585629</v>
      </c>
      <c r="E77">
        <f t="shared" ref="E77:E99" si="62">BT4/AB4</f>
        <v>0.16520504420886606</v>
      </c>
      <c r="F77">
        <f t="shared" ref="F77:F99" si="63">BU4/AC4</f>
        <v>0.30761237448835987</v>
      </c>
      <c r="G77">
        <f t="shared" ref="G77:G99" si="64">BV4/AD4</f>
        <v>0.23485820070872693</v>
      </c>
      <c r="H77">
        <f t="shared" ref="H77:H99" si="65">BW4/AE4</f>
        <v>0.1551419587561115</v>
      </c>
      <c r="I77">
        <f t="shared" ref="I77:I99" si="66">BX4/AF4</f>
        <v>0.15699891607466765</v>
      </c>
      <c r="J77">
        <f t="shared" ref="J77:J99" si="67">BY4/AG4</f>
        <v>0.33737066822036937</v>
      </c>
      <c r="K77" t="e">
        <f t="shared" ref="K77:K99" si="68">BZ4/AH4</f>
        <v>#DIV/0!</v>
      </c>
      <c r="L77">
        <f t="shared" ref="L77:L99" si="69">CA4/AI4</f>
        <v>0.23723580683000209</v>
      </c>
      <c r="M77">
        <f t="shared" ref="M77:M98" si="70">CB4/AJ4</f>
        <v>0.2226487192560036</v>
      </c>
      <c r="N77" t="e">
        <f t="shared" ref="N77:N99" si="71">CC4/AK4</f>
        <v>#DIV/0!</v>
      </c>
      <c r="O77" t="e">
        <f t="shared" ref="O77:O99" si="72">CD4/AL4</f>
        <v>#DIV/0!</v>
      </c>
      <c r="P77" t="e">
        <f t="shared" ref="P77:P99" si="73">CE4/AM4</f>
        <v>#DIV/0!</v>
      </c>
      <c r="Q77">
        <f t="shared" ref="Q77:Q99" si="74">CF4/AN4</f>
        <v>0.4213755979464171</v>
      </c>
      <c r="R77">
        <f t="shared" ref="R77:R99" si="75">CG4/AO4</f>
        <v>1.8984739323244262</v>
      </c>
      <c r="S77">
        <f t="shared" ref="S77:S99" si="76">CH4/AP4</f>
        <v>0.1133867602108516</v>
      </c>
      <c r="T77">
        <f t="shared" ref="T77:T99" si="77">CI4/AQ4</f>
        <v>0.99458577002995618</v>
      </c>
      <c r="U77">
        <f t="shared" ref="U77:U99" si="78">CJ4/AR4</f>
        <v>0.66207355555942493</v>
      </c>
      <c r="W77" t="s">
        <v>3</v>
      </c>
      <c r="X77" s="2">
        <f>AVERAGE(C95:C99)</f>
        <v>0.23400981377079946</v>
      </c>
      <c r="Y77" s="2">
        <f>AVERAGE(C83:C89)</f>
        <v>0.15261629725781756</v>
      </c>
      <c r="Z77" s="2">
        <f>AVERAGE(C90:C94)</f>
        <v>0.17110324652234252</v>
      </c>
      <c r="AA77" s="2">
        <f>AVERAGE(C76:C81)</f>
        <v>0.20338556700999824</v>
      </c>
    </row>
    <row r="78" spans="1:27" x14ac:dyDescent="0.3">
      <c r="A78" t="s">
        <v>24</v>
      </c>
      <c r="B78">
        <f t="shared" si="59"/>
        <v>0.17521501259611896</v>
      </c>
      <c r="C78">
        <f t="shared" si="60"/>
        <v>0.12724506285654122</v>
      </c>
      <c r="D78">
        <f t="shared" si="61"/>
        <v>0.24479029712136285</v>
      </c>
      <c r="E78">
        <f t="shared" si="62"/>
        <v>0.12955933976591816</v>
      </c>
      <c r="F78">
        <f t="shared" si="63"/>
        <v>0.22706303438397929</v>
      </c>
      <c r="G78">
        <f t="shared" si="64"/>
        <v>0.2283813335987874</v>
      </c>
      <c r="H78">
        <f t="shared" si="65"/>
        <v>0.10561059017632556</v>
      </c>
      <c r="I78">
        <f t="shared" si="66"/>
        <v>0.12266139267556302</v>
      </c>
      <c r="J78">
        <f t="shared" si="67"/>
        <v>0.16646339197032331</v>
      </c>
      <c r="K78" t="e">
        <f t="shared" si="68"/>
        <v>#DIV/0!</v>
      </c>
      <c r="L78">
        <f t="shared" si="69"/>
        <v>0.14771861242301229</v>
      </c>
      <c r="N78" t="e">
        <f t="shared" si="71"/>
        <v>#DIV/0!</v>
      </c>
      <c r="O78" t="e">
        <f t="shared" si="72"/>
        <v>#DIV/0!</v>
      </c>
      <c r="P78" t="e">
        <f t="shared" si="73"/>
        <v>#DIV/0!</v>
      </c>
      <c r="Q78">
        <f t="shared" si="74"/>
        <v>0.54428173750281672</v>
      </c>
      <c r="R78">
        <f t="shared" si="75"/>
        <v>0.24026596524920438</v>
      </c>
      <c r="S78">
        <f t="shared" si="76"/>
        <v>6.8905467544830221E-2</v>
      </c>
      <c r="T78">
        <f t="shared" si="77"/>
        <v>0.92809633930680946</v>
      </c>
      <c r="U78">
        <f t="shared" si="78"/>
        <v>0.29846815869460397</v>
      </c>
      <c r="W78" t="s">
        <v>4</v>
      </c>
      <c r="X78" s="2">
        <f>AVERAGE(D95:D99)</f>
        <v>0.17637291990963624</v>
      </c>
      <c r="Y78" s="2">
        <f>AVERAGE(D83:D89)</f>
        <v>0.17574737207123423</v>
      </c>
      <c r="Z78" s="2">
        <f>AVERAGE(D90:D94)</f>
        <v>0.14971304084622794</v>
      </c>
      <c r="AA78" s="2">
        <f>AVERAGE(D76:D82)</f>
        <v>0.16567482821794297</v>
      </c>
    </row>
    <row r="79" spans="1:27" x14ac:dyDescent="0.3">
      <c r="A79" t="s">
        <v>25</v>
      </c>
      <c r="B79">
        <f t="shared" si="59"/>
        <v>0.15797511177613646</v>
      </c>
      <c r="C79">
        <f t="shared" si="60"/>
        <v>0.40222960725138091</v>
      </c>
      <c r="D79">
        <f t="shared" si="61"/>
        <v>0.15341961605723026</v>
      </c>
      <c r="E79">
        <f t="shared" si="62"/>
        <v>0.1799646868306953</v>
      </c>
      <c r="F79">
        <f t="shared" si="63"/>
        <v>0.18619320311885815</v>
      </c>
      <c r="G79">
        <f t="shared" si="64"/>
        <v>0.16100530571930777</v>
      </c>
      <c r="H79">
        <f t="shared" si="65"/>
        <v>2.0637775757004623E-2</v>
      </c>
      <c r="I79">
        <f t="shared" si="66"/>
        <v>0.25566858914179197</v>
      </c>
      <c r="J79">
        <f t="shared" si="67"/>
        <v>0.21260237447707825</v>
      </c>
      <c r="K79" t="e">
        <f t="shared" si="68"/>
        <v>#DIV/0!</v>
      </c>
      <c r="L79">
        <f t="shared" si="69"/>
        <v>0.19715771729692999</v>
      </c>
      <c r="M79">
        <f t="shared" si="70"/>
        <v>0.29751285076891237</v>
      </c>
      <c r="N79" t="e">
        <f t="shared" si="71"/>
        <v>#DIV/0!</v>
      </c>
      <c r="O79" t="e">
        <f t="shared" si="72"/>
        <v>#DIV/0!</v>
      </c>
      <c r="P79" t="e">
        <f t="shared" si="73"/>
        <v>#DIV/0!</v>
      </c>
      <c r="Q79">
        <f t="shared" si="74"/>
        <v>0.29784924276752034</v>
      </c>
      <c r="R79">
        <f t="shared" si="75"/>
        <v>0.46614133894877335</v>
      </c>
      <c r="T79">
        <f t="shared" si="77"/>
        <v>0.91648952733461519</v>
      </c>
      <c r="U79">
        <f t="shared" si="78"/>
        <v>0.42193162184804023</v>
      </c>
      <c r="W79" t="s">
        <v>5</v>
      </c>
      <c r="X79" s="2">
        <f>AVERAGE(E95:E99)</f>
        <v>0.26451316864973895</v>
      </c>
      <c r="Y79" s="2">
        <f>AVERAGE(E83:E89)</f>
        <v>0.21093863792664105</v>
      </c>
      <c r="Z79" s="2">
        <f>AVERAGE(E90:E94)</f>
        <v>0.20152196566259839</v>
      </c>
      <c r="AA79" s="2">
        <f>AVERAGE(E76:E82)</f>
        <v>0.17664743634707122</v>
      </c>
    </row>
    <row r="80" spans="1:27" x14ac:dyDescent="0.3">
      <c r="A80" t="s">
        <v>26</v>
      </c>
      <c r="B80">
        <f t="shared" si="59"/>
        <v>0.10737742473314878</v>
      </c>
      <c r="C80">
        <f t="shared" si="60"/>
        <v>0.22592859306369009</v>
      </c>
      <c r="D80">
        <f t="shared" si="61"/>
        <v>0.12075955305694834</v>
      </c>
      <c r="E80">
        <f t="shared" si="62"/>
        <v>0.16195315819681674</v>
      </c>
      <c r="F80">
        <f t="shared" si="63"/>
        <v>0.19639383020963572</v>
      </c>
      <c r="G80">
        <f t="shared" si="64"/>
        <v>0.14960245226643754</v>
      </c>
      <c r="H80">
        <f t="shared" si="65"/>
        <v>8.9885856085737792E-2</v>
      </c>
      <c r="I80">
        <f t="shared" si="66"/>
        <v>0.14463935181310367</v>
      </c>
      <c r="J80">
        <f t="shared" si="67"/>
        <v>0.23784464618500251</v>
      </c>
      <c r="K80" t="e">
        <f t="shared" si="68"/>
        <v>#DIV/0!</v>
      </c>
      <c r="L80">
        <f t="shared" si="69"/>
        <v>0.17398061803933074</v>
      </c>
      <c r="M80">
        <f t="shared" si="70"/>
        <v>0.13190887824904474</v>
      </c>
      <c r="N80" t="e">
        <f t="shared" si="71"/>
        <v>#DIV/0!</v>
      </c>
      <c r="O80" t="e">
        <f t="shared" si="72"/>
        <v>#DIV/0!</v>
      </c>
      <c r="P80" t="e">
        <f t="shared" si="73"/>
        <v>#DIV/0!</v>
      </c>
      <c r="Q80">
        <f t="shared" si="74"/>
        <v>0.32786962511474765</v>
      </c>
      <c r="R80">
        <f t="shared" si="75"/>
        <v>0.91670591473598984</v>
      </c>
      <c r="S80">
        <f t="shared" si="76"/>
        <v>0.2296988118220897</v>
      </c>
      <c r="T80">
        <f t="shared" si="77"/>
        <v>0.23588111313110888</v>
      </c>
      <c r="U80">
        <f t="shared" si="78"/>
        <v>0.23942795094987238</v>
      </c>
      <c r="W80" t="s">
        <v>6</v>
      </c>
      <c r="X80" s="2">
        <f>AVERAGE(E95:E99)</f>
        <v>0.26451316864973895</v>
      </c>
      <c r="Y80" s="2">
        <f>AVERAGE(F83:F89)</f>
        <v>0.23429748420111213</v>
      </c>
      <c r="Z80" s="2">
        <f>AVERAGE(F90:F94)</f>
        <v>0.21980914277685729</v>
      </c>
      <c r="AA80" s="2">
        <f>AVERAGE(F76:F82)</f>
        <v>0.24324897296118217</v>
      </c>
    </row>
    <row r="81" spans="1:27" x14ac:dyDescent="0.3">
      <c r="A81" t="s">
        <v>27</v>
      </c>
      <c r="B81">
        <f t="shared" si="59"/>
        <v>0.24250485064085067</v>
      </c>
      <c r="C81">
        <f t="shared" si="60"/>
        <v>0.1968200050622603</v>
      </c>
      <c r="D81">
        <f t="shared" si="61"/>
        <v>0.21527063853865278</v>
      </c>
      <c r="E81">
        <f t="shared" si="62"/>
        <v>0.23439762677110879</v>
      </c>
      <c r="F81">
        <f t="shared" si="63"/>
        <v>0.21813940631967288</v>
      </c>
      <c r="G81">
        <f t="shared" si="64"/>
        <v>0.16914070978899926</v>
      </c>
      <c r="H81">
        <f t="shared" si="65"/>
        <v>0.10073728071606429</v>
      </c>
      <c r="I81">
        <f t="shared" si="66"/>
        <v>0.30257473713377014</v>
      </c>
      <c r="J81">
        <f t="shared" si="67"/>
        <v>0.23988852606100292</v>
      </c>
      <c r="K81" t="e">
        <f t="shared" si="68"/>
        <v>#DIV/0!</v>
      </c>
      <c r="L81">
        <f t="shared" si="69"/>
        <v>0.47444180654465734</v>
      </c>
      <c r="M81">
        <f t="shared" si="70"/>
        <v>0.12402076683559429</v>
      </c>
      <c r="N81" t="e">
        <f t="shared" si="71"/>
        <v>#DIV/0!</v>
      </c>
      <c r="O81" t="e">
        <f t="shared" si="72"/>
        <v>#DIV/0!</v>
      </c>
      <c r="P81" t="e">
        <f t="shared" si="73"/>
        <v>#DIV/0!</v>
      </c>
      <c r="Q81">
        <f t="shared" si="74"/>
        <v>0.7262760345726802</v>
      </c>
      <c r="R81">
        <f t="shared" si="75"/>
        <v>0.90473384204023366</v>
      </c>
      <c r="S81">
        <f t="shared" si="76"/>
        <v>0.10470258384609878</v>
      </c>
      <c r="T81">
        <f t="shared" si="77"/>
        <v>0.23922550867827988</v>
      </c>
      <c r="U81">
        <f t="shared" si="78"/>
        <v>0.21506386351496715</v>
      </c>
      <c r="W81" t="s">
        <v>7</v>
      </c>
      <c r="X81" s="2">
        <f>AVERAGE(G95:G99)</f>
        <v>0.17331186462285669</v>
      </c>
      <c r="Y81" s="2">
        <f>AVERAGE(G83:G89)</f>
        <v>0.19197223776325648</v>
      </c>
      <c r="Z81" s="2">
        <f>AVERAGE(G90:G94)</f>
        <v>0.20031406942282642</v>
      </c>
      <c r="AA81" s="2">
        <f>AVERAGE(G76:G82)</f>
        <v>0.21045007888064962</v>
      </c>
    </row>
    <row r="82" spans="1:27" x14ac:dyDescent="0.3">
      <c r="A82" t="s">
        <v>28</v>
      </c>
      <c r="B82">
        <f t="shared" si="59"/>
        <v>0.1389522446303709</v>
      </c>
      <c r="D82">
        <f t="shared" si="61"/>
        <v>0.20033059707871842</v>
      </c>
      <c r="E82">
        <f t="shared" si="62"/>
        <v>0.25903235468154734</v>
      </c>
      <c r="F82">
        <f t="shared" si="63"/>
        <v>0.30129325792514877</v>
      </c>
      <c r="G82">
        <f t="shared" si="64"/>
        <v>0.20763177439685157</v>
      </c>
      <c r="H82">
        <f t="shared" si="65"/>
        <v>8.9747100344553632E-2</v>
      </c>
      <c r="I82">
        <f t="shared" si="66"/>
        <v>0.28297685424819113</v>
      </c>
      <c r="J82">
        <f t="shared" si="67"/>
        <v>0.31979683991959268</v>
      </c>
      <c r="K82" t="e">
        <f t="shared" si="68"/>
        <v>#DIV/0!</v>
      </c>
      <c r="L82">
        <f t="shared" si="69"/>
        <v>0.44835990285911326</v>
      </c>
      <c r="M82">
        <f t="shared" si="70"/>
        <v>0.22626920291236227</v>
      </c>
      <c r="N82" t="e">
        <f t="shared" si="71"/>
        <v>#DIV/0!</v>
      </c>
      <c r="O82" t="e">
        <f t="shared" si="72"/>
        <v>#DIV/0!</v>
      </c>
      <c r="P82" t="e">
        <f t="shared" si="73"/>
        <v>#DIV/0!</v>
      </c>
      <c r="Q82">
        <f t="shared" si="74"/>
        <v>0.1729314330590761</v>
      </c>
      <c r="R82">
        <f t="shared" si="75"/>
        <v>4.5400416589371257</v>
      </c>
      <c r="S82">
        <f t="shared" si="76"/>
        <v>0.18085264974416115</v>
      </c>
      <c r="T82">
        <f t="shared" si="77"/>
        <v>0.25945187468143172</v>
      </c>
      <c r="U82">
        <f t="shared" si="78"/>
        <v>0.28732429030212109</v>
      </c>
      <c r="W82" t="s">
        <v>8</v>
      </c>
      <c r="X82" s="2">
        <f>AVERAGE(H95:H99)</f>
        <v>0.13530033748738973</v>
      </c>
      <c r="Y82" s="2">
        <f>AVERAGE(H83:H89)</f>
        <v>0.13762439258275577</v>
      </c>
      <c r="Z82" s="2">
        <f>AVERAGE(H90:H94)</f>
        <v>0.12413883598871345</v>
      </c>
      <c r="AA82" s="2">
        <f>AVERAGE(H76:H82)</f>
        <v>0.10444519035600952</v>
      </c>
    </row>
    <row r="83" spans="1:27" x14ac:dyDescent="0.3">
      <c r="A83" t="s">
        <v>29</v>
      </c>
      <c r="B83">
        <f t="shared" si="59"/>
        <v>0.26410253007604501</v>
      </c>
      <c r="C83">
        <f t="shared" si="60"/>
        <v>0.18847118112232764</v>
      </c>
      <c r="D83">
        <f t="shared" si="61"/>
        <v>0.17693440933862273</v>
      </c>
      <c r="E83">
        <f t="shared" si="62"/>
        <v>0.19910228278917111</v>
      </c>
      <c r="F83">
        <f t="shared" si="63"/>
        <v>0.22057902903234239</v>
      </c>
      <c r="G83">
        <f t="shared" si="64"/>
        <v>0.20395838824989329</v>
      </c>
      <c r="H83">
        <f t="shared" si="65"/>
        <v>0.12410592240667545</v>
      </c>
      <c r="I83">
        <f t="shared" si="66"/>
        <v>0.21706126591164984</v>
      </c>
      <c r="J83">
        <f t="shared" si="67"/>
        <v>0.24416925246826515</v>
      </c>
      <c r="K83" t="e">
        <f t="shared" si="68"/>
        <v>#DIV/0!</v>
      </c>
      <c r="L83">
        <f t="shared" si="69"/>
        <v>0.33632450854103391</v>
      </c>
      <c r="M83">
        <f t="shared" si="70"/>
        <v>0.17524073617650743</v>
      </c>
      <c r="N83" t="e">
        <f t="shared" si="71"/>
        <v>#DIV/0!</v>
      </c>
      <c r="O83" t="e">
        <f t="shared" si="72"/>
        <v>#DIV/0!</v>
      </c>
      <c r="P83" t="e">
        <f t="shared" si="73"/>
        <v>#DIV/0!</v>
      </c>
      <c r="Q83">
        <f t="shared" si="74"/>
        <v>0.70186572480657139</v>
      </c>
      <c r="R83">
        <f t="shared" si="75"/>
        <v>0.9009596684965806</v>
      </c>
      <c r="S83">
        <f t="shared" si="76"/>
        <v>0.18553264703151517</v>
      </c>
      <c r="T83">
        <f t="shared" si="77"/>
        <v>0.80740415152672973</v>
      </c>
      <c r="U83">
        <f t="shared" si="78"/>
        <v>0.70337234061630405</v>
      </c>
      <c r="W83" t="s">
        <v>9</v>
      </c>
      <c r="X83" s="2">
        <f>AVERAGE(I95:I99)</f>
        <v>0.21221665524936842</v>
      </c>
      <c r="Y83" s="2">
        <f>AVERAGE(I83:I89)</f>
        <v>0.18273174353759961</v>
      </c>
      <c r="Z83" s="2">
        <f>AVERAGE(I90:I94)</f>
        <v>0.17932705770802998</v>
      </c>
      <c r="AA83" s="2">
        <f>AVERAGE(I76:I82)</f>
        <v>0.19853419109521764</v>
      </c>
    </row>
    <row r="84" spans="1:27" x14ac:dyDescent="0.3">
      <c r="A84" t="s">
        <v>30</v>
      </c>
      <c r="B84">
        <f t="shared" si="59"/>
        <v>0.16577056547929106</v>
      </c>
      <c r="C84">
        <f t="shared" si="60"/>
        <v>0.12158371100361347</v>
      </c>
      <c r="D84">
        <f t="shared" si="61"/>
        <v>0.19504058515852873</v>
      </c>
      <c r="E84">
        <f t="shared" si="62"/>
        <v>0.22371254185648004</v>
      </c>
      <c r="F84">
        <f t="shared" si="63"/>
        <v>0.20142715154175675</v>
      </c>
      <c r="G84">
        <f t="shared" si="64"/>
        <v>0.17456177780492443</v>
      </c>
      <c r="H84">
        <f t="shared" si="65"/>
        <v>0.12475784196496569</v>
      </c>
      <c r="I84">
        <f t="shared" si="66"/>
        <v>0.22059854615427726</v>
      </c>
      <c r="J84">
        <f t="shared" si="67"/>
        <v>0.3366061678971709</v>
      </c>
      <c r="K84" t="e">
        <f t="shared" si="68"/>
        <v>#DIV/0!</v>
      </c>
      <c r="L84">
        <f t="shared" si="69"/>
        <v>0.26587452443684279</v>
      </c>
      <c r="M84">
        <f t="shared" si="70"/>
        <v>0.15204659728657316</v>
      </c>
      <c r="N84" t="e">
        <f t="shared" si="71"/>
        <v>#DIV/0!</v>
      </c>
      <c r="O84" t="e">
        <f t="shared" si="72"/>
        <v>#DIV/0!</v>
      </c>
      <c r="P84" t="e">
        <f t="shared" si="73"/>
        <v>#DIV/0!</v>
      </c>
      <c r="Q84">
        <f t="shared" si="74"/>
        <v>0.97078233146788551</v>
      </c>
      <c r="R84">
        <f t="shared" si="75"/>
        <v>1.8718695283167106</v>
      </c>
      <c r="S84">
        <f t="shared" si="76"/>
        <v>0.15168747594773246</v>
      </c>
      <c r="T84">
        <f t="shared" si="77"/>
        <v>0.71200010747414266</v>
      </c>
      <c r="U84">
        <f t="shared" si="78"/>
        <v>8.8204221900077248E-2</v>
      </c>
      <c r="W84" t="s">
        <v>10</v>
      </c>
      <c r="X84" s="2">
        <f>AVERAGE(J95:J99)</f>
        <v>0.33153806504314515</v>
      </c>
      <c r="Y84" s="2">
        <f>AVERAGE(J83:J89)</f>
        <v>0.26364445182605795</v>
      </c>
      <c r="Z84" s="2">
        <f>AVERAGE(J90:J94)</f>
        <v>0.19611804793218196</v>
      </c>
      <c r="AA84" s="2">
        <f>AVERAGE(J76:J82)</f>
        <v>0.24478523831772508</v>
      </c>
    </row>
    <row r="85" spans="1:27" x14ac:dyDescent="0.3">
      <c r="A85" t="s">
        <v>31</v>
      </c>
      <c r="B85">
        <f t="shared" si="59"/>
        <v>0.1541153540071111</v>
      </c>
      <c r="C85">
        <f t="shared" si="60"/>
        <v>0.14773655634723959</v>
      </c>
      <c r="D85">
        <f t="shared" si="61"/>
        <v>0.19206646184719448</v>
      </c>
      <c r="E85">
        <f t="shared" si="62"/>
        <v>0.26044238124208607</v>
      </c>
      <c r="F85">
        <f t="shared" si="63"/>
        <v>0.15314910713524965</v>
      </c>
      <c r="G85">
        <f t="shared" si="64"/>
        <v>0.17411823315194946</v>
      </c>
      <c r="H85">
        <f t="shared" si="65"/>
        <v>0.12644918986111231</v>
      </c>
      <c r="I85">
        <f t="shared" si="66"/>
        <v>0.13121431309217252</v>
      </c>
      <c r="J85">
        <f t="shared" si="67"/>
        <v>0.29500360760917088</v>
      </c>
      <c r="K85" t="e">
        <f t="shared" si="68"/>
        <v>#DIV/0!</v>
      </c>
      <c r="L85">
        <f t="shared" si="69"/>
        <v>0.43097582001126938</v>
      </c>
      <c r="M85">
        <f t="shared" si="70"/>
        <v>0.14497607351252972</v>
      </c>
      <c r="N85" t="e">
        <f t="shared" si="71"/>
        <v>#DIV/0!</v>
      </c>
      <c r="O85" t="e">
        <f t="shared" si="72"/>
        <v>#DIV/0!</v>
      </c>
      <c r="P85" t="e">
        <f t="shared" si="73"/>
        <v>#DIV/0!</v>
      </c>
      <c r="Q85">
        <f t="shared" si="74"/>
        <v>0.25214155279269096</v>
      </c>
      <c r="R85">
        <f t="shared" si="75"/>
        <v>1.2128700064642446</v>
      </c>
      <c r="S85">
        <f t="shared" si="76"/>
        <v>0.13355454198800412</v>
      </c>
      <c r="T85">
        <f t="shared" si="77"/>
        <v>1.6198752825818563</v>
      </c>
      <c r="U85">
        <f t="shared" si="78"/>
        <v>0.17999354970188611</v>
      </c>
      <c r="W85" t="s">
        <v>11</v>
      </c>
      <c r="X85" s="2" t="e">
        <f>AVERAGE(K95:K99)</f>
        <v>#DIV/0!</v>
      </c>
      <c r="Y85" s="2" t="e">
        <f>AVERAGE(K83:K89)</f>
        <v>#DIV/0!</v>
      </c>
      <c r="Z85" s="2" t="e">
        <f>AVERAGE(K90:K94)</f>
        <v>#DIV/0!</v>
      </c>
      <c r="AA85" s="2" t="e">
        <f>AVERAGE(K76:K82)</f>
        <v>#DIV/0!</v>
      </c>
    </row>
    <row r="86" spans="1:27" x14ac:dyDescent="0.3">
      <c r="A86" t="s">
        <v>32</v>
      </c>
      <c r="B86">
        <f t="shared" si="59"/>
        <v>0.15183317286721687</v>
      </c>
      <c r="C86">
        <f t="shared" si="60"/>
        <v>0.14969207372523927</v>
      </c>
      <c r="D86">
        <f t="shared" si="61"/>
        <v>0.1500251727255002</v>
      </c>
      <c r="E86">
        <f t="shared" si="62"/>
        <v>0.17360133952538201</v>
      </c>
      <c r="F86">
        <f t="shared" si="63"/>
        <v>0.2516856798953962</v>
      </c>
      <c r="G86">
        <f t="shared" si="64"/>
        <v>0.16722564495429021</v>
      </c>
      <c r="H86">
        <f t="shared" si="65"/>
        <v>0.14580729245223445</v>
      </c>
      <c r="I86">
        <f t="shared" si="66"/>
        <v>0.11094016695683764</v>
      </c>
      <c r="J86">
        <f t="shared" si="67"/>
        <v>0.24135588473224293</v>
      </c>
      <c r="K86" t="e">
        <f t="shared" si="68"/>
        <v>#DIV/0!</v>
      </c>
      <c r="L86">
        <f t="shared" si="69"/>
        <v>0.16080228729214258</v>
      </c>
      <c r="M86">
        <f t="shared" si="70"/>
        <v>0.13253110016619074</v>
      </c>
      <c r="N86" t="e">
        <f t="shared" si="71"/>
        <v>#DIV/0!</v>
      </c>
      <c r="O86" t="e">
        <f t="shared" si="72"/>
        <v>#DIV/0!</v>
      </c>
      <c r="P86" t="e">
        <f t="shared" si="73"/>
        <v>#DIV/0!</v>
      </c>
      <c r="R86">
        <f t="shared" si="75"/>
        <v>0.1861187104768367</v>
      </c>
      <c r="S86">
        <f t="shared" si="76"/>
        <v>0.23944692582743449</v>
      </c>
      <c r="T86">
        <f t="shared" si="77"/>
        <v>7.2241305621630031E-2</v>
      </c>
      <c r="U86">
        <f t="shared" si="78"/>
        <v>0.30708065909779542</v>
      </c>
      <c r="W86" t="s">
        <v>12</v>
      </c>
      <c r="X86" s="2">
        <f>AVERAGE(L95:L99)</f>
        <v>0.22735189467778963</v>
      </c>
      <c r="Y86" s="2">
        <f>AVERAGE(L83:L89)</f>
        <v>0.29310980132937875</v>
      </c>
      <c r="Z86" s="2">
        <f>AVERAGE(L90:L94)</f>
        <v>0.26881485175305903</v>
      </c>
      <c r="AA86" s="2">
        <f>AVERAGE(L76:L82)</f>
        <v>0.26015456554406352</v>
      </c>
    </row>
    <row r="87" spans="1:27" x14ac:dyDescent="0.3">
      <c r="A87" t="s">
        <v>33</v>
      </c>
      <c r="B87">
        <f t="shared" si="59"/>
        <v>0.14640807294534128</v>
      </c>
      <c r="C87">
        <f t="shared" si="60"/>
        <v>0.14442308361367576</v>
      </c>
      <c r="D87">
        <f t="shared" si="61"/>
        <v>0.12885373859481425</v>
      </c>
      <c r="E87">
        <f t="shared" si="62"/>
        <v>0.19387398043501047</v>
      </c>
      <c r="F87">
        <f t="shared" si="63"/>
        <v>0.27689898143363151</v>
      </c>
      <c r="G87">
        <f t="shared" si="64"/>
        <v>0.20918940406970887</v>
      </c>
      <c r="H87">
        <f t="shared" si="65"/>
        <v>0.11835484211325818</v>
      </c>
      <c r="I87">
        <f t="shared" si="66"/>
        <v>0.13710676668368238</v>
      </c>
      <c r="J87">
        <f t="shared" si="67"/>
        <v>0.20825649083710832</v>
      </c>
      <c r="K87" t="e">
        <f t="shared" si="68"/>
        <v>#DIV/0!</v>
      </c>
      <c r="L87">
        <f t="shared" si="69"/>
        <v>0.2959669279437277</v>
      </c>
      <c r="M87">
        <f t="shared" si="70"/>
        <v>0.21390122302968287</v>
      </c>
      <c r="N87" t="e">
        <f t="shared" si="71"/>
        <v>#DIV/0!</v>
      </c>
      <c r="O87" t="e">
        <f t="shared" si="72"/>
        <v>#DIV/0!</v>
      </c>
      <c r="P87" t="e">
        <f t="shared" si="73"/>
        <v>#DIV/0!</v>
      </c>
      <c r="Q87">
        <f t="shared" si="74"/>
        <v>7.6468156889184888E-2</v>
      </c>
      <c r="R87">
        <f t="shared" si="75"/>
        <v>0.88726183439037376</v>
      </c>
      <c r="S87">
        <f t="shared" si="76"/>
        <v>0.34004696196633905</v>
      </c>
      <c r="T87">
        <f t="shared" si="77"/>
        <v>0.93811934412846254</v>
      </c>
      <c r="U87">
        <f t="shared" si="78"/>
        <v>0.21084360972471458</v>
      </c>
      <c r="W87" t="s">
        <v>13</v>
      </c>
      <c r="X87" s="2">
        <f>AVERAGE(M95:M99)</f>
        <v>0.27200725039774981</v>
      </c>
      <c r="Y87" s="2">
        <f>AVERAGE(M83:M89)</f>
        <v>0.15850963184958952</v>
      </c>
      <c r="Z87" s="2">
        <f>AVERAGE(M90:M94)</f>
        <v>0.16281778831851029</v>
      </c>
      <c r="AA87" s="2">
        <f>AVERAGE(M76:M82)</f>
        <v>0.19113746694888209</v>
      </c>
    </row>
    <row r="88" spans="1:27" x14ac:dyDescent="0.3">
      <c r="A88" t="s">
        <v>34</v>
      </c>
      <c r="B88">
        <f t="shared" si="59"/>
        <v>0.19437594001851255</v>
      </c>
      <c r="C88">
        <f t="shared" si="60"/>
        <v>0.17569545657585364</v>
      </c>
      <c r="D88">
        <f t="shared" si="61"/>
        <v>0.21937164866024486</v>
      </c>
      <c r="E88">
        <f t="shared" si="62"/>
        <v>0.19717775865243176</v>
      </c>
      <c r="F88">
        <f t="shared" si="63"/>
        <v>0.22384994620032983</v>
      </c>
      <c r="G88">
        <f t="shared" si="64"/>
        <v>0.22076413442285034</v>
      </c>
      <c r="H88">
        <f t="shared" si="65"/>
        <v>0.18569963902624065</v>
      </c>
      <c r="I88">
        <f t="shared" si="66"/>
        <v>0.14016978169252717</v>
      </c>
      <c r="J88">
        <f t="shared" si="67"/>
        <v>0.25647530741238944</v>
      </c>
      <c r="K88" t="e">
        <f t="shared" si="68"/>
        <v>#DIV/0!</v>
      </c>
      <c r="L88">
        <f t="shared" si="69"/>
        <v>0.35081845306685594</v>
      </c>
      <c r="M88">
        <f t="shared" si="70"/>
        <v>0.16746620753491323</v>
      </c>
      <c r="N88" t="e">
        <f t="shared" si="71"/>
        <v>#DIV/0!</v>
      </c>
      <c r="O88" t="e">
        <f t="shared" si="72"/>
        <v>#DIV/0!</v>
      </c>
      <c r="P88" t="e">
        <f t="shared" si="73"/>
        <v>#DIV/0!</v>
      </c>
      <c r="R88">
        <f t="shared" si="75"/>
        <v>0.618807877795717</v>
      </c>
      <c r="S88">
        <f t="shared" si="76"/>
        <v>0.46544884479494081</v>
      </c>
      <c r="T88">
        <f t="shared" si="77"/>
        <v>0.32038667861356396</v>
      </c>
      <c r="U88">
        <f t="shared" si="78"/>
        <v>0.20846521601252538</v>
      </c>
      <c r="W88" t="s">
        <v>14</v>
      </c>
      <c r="X88" s="2" t="e">
        <f>AVERAGE(N95:N99)</f>
        <v>#DIV/0!</v>
      </c>
      <c r="Y88" s="2" t="e">
        <f>AVERAGE(N83:N89)</f>
        <v>#DIV/0!</v>
      </c>
      <c r="Z88" s="2" t="e">
        <f>AVERAGE(N90:N94)</f>
        <v>#DIV/0!</v>
      </c>
      <c r="AA88" s="2" t="e">
        <f>AVERAGE(N76:N82)</f>
        <v>#DIV/0!</v>
      </c>
    </row>
    <row r="89" spans="1:27" x14ac:dyDescent="0.3">
      <c r="A89" t="s">
        <v>35</v>
      </c>
      <c r="B89">
        <f t="shared" si="59"/>
        <v>0.19776390832367491</v>
      </c>
      <c r="C89">
        <f t="shared" si="60"/>
        <v>0.14071201841677364</v>
      </c>
      <c r="D89">
        <f t="shared" si="61"/>
        <v>0.16793958817373444</v>
      </c>
      <c r="E89">
        <f t="shared" si="62"/>
        <v>0.22866018098592591</v>
      </c>
      <c r="F89">
        <f t="shared" si="63"/>
        <v>0.31249249416907848</v>
      </c>
      <c r="G89">
        <f t="shared" si="64"/>
        <v>0.19398808168917872</v>
      </c>
      <c r="H89">
        <f t="shared" si="65"/>
        <v>0.13819602025480354</v>
      </c>
      <c r="I89">
        <f t="shared" si="66"/>
        <v>0.32203136427205037</v>
      </c>
      <c r="K89" t="e">
        <f t="shared" si="68"/>
        <v>#DIV/0!</v>
      </c>
      <c r="L89">
        <f t="shared" si="69"/>
        <v>0.2110060880137794</v>
      </c>
      <c r="M89">
        <f t="shared" si="70"/>
        <v>0.12340548524072957</v>
      </c>
      <c r="N89" t="e">
        <f t="shared" si="71"/>
        <v>#DIV/0!</v>
      </c>
      <c r="O89" t="e">
        <f t="shared" si="72"/>
        <v>#DIV/0!</v>
      </c>
      <c r="P89" t="e">
        <f t="shared" si="73"/>
        <v>#DIV/0!</v>
      </c>
      <c r="Q89">
        <f t="shared" si="74"/>
        <v>0.33762534298147906</v>
      </c>
      <c r="R89">
        <f t="shared" si="75"/>
        <v>0.78892344176895635</v>
      </c>
      <c r="S89">
        <f t="shared" si="76"/>
        <v>0.2877086104217963</v>
      </c>
      <c r="T89">
        <f t="shared" si="77"/>
        <v>0.15946503322483513</v>
      </c>
      <c r="U89">
        <f t="shared" si="78"/>
        <v>0.51804075163627039</v>
      </c>
      <c r="W89" t="s">
        <v>15</v>
      </c>
      <c r="X89" s="2" t="e">
        <f>AVERAGE(O95:O99)</f>
        <v>#DIV/0!</v>
      </c>
      <c r="Y89" s="2" t="e">
        <f>AVERAGE(O83:O89)</f>
        <v>#DIV/0!</v>
      </c>
      <c r="Z89" s="2" t="e">
        <f>AVERAGE(O90:O94)</f>
        <v>#DIV/0!</v>
      </c>
      <c r="AA89" s="2" t="e">
        <f>AVERAGE(O76:O82)</f>
        <v>#DIV/0!</v>
      </c>
    </row>
    <row r="90" spans="1:27" x14ac:dyDescent="0.3">
      <c r="A90" t="s">
        <v>36</v>
      </c>
      <c r="B90">
        <f t="shared" si="59"/>
        <v>0.1535083934715715</v>
      </c>
      <c r="C90">
        <f t="shared" si="60"/>
        <v>0.15101685164793263</v>
      </c>
      <c r="D90">
        <f t="shared" si="61"/>
        <v>0.13591564272229611</v>
      </c>
      <c r="E90">
        <f t="shared" si="62"/>
        <v>0.15060842777443806</v>
      </c>
      <c r="F90">
        <f t="shared" si="63"/>
        <v>0.26850717475163227</v>
      </c>
      <c r="G90">
        <f t="shared" si="64"/>
        <v>0.19290653370997093</v>
      </c>
      <c r="H90">
        <f t="shared" si="65"/>
        <v>8.078233267157621E-2</v>
      </c>
      <c r="I90">
        <f t="shared" si="66"/>
        <v>0.24720395899268152</v>
      </c>
      <c r="J90">
        <f t="shared" si="67"/>
        <v>0.18853481232568547</v>
      </c>
      <c r="K90" t="e">
        <f t="shared" si="68"/>
        <v>#DIV/0!</v>
      </c>
      <c r="L90">
        <f t="shared" si="69"/>
        <v>0.23495194781150008</v>
      </c>
      <c r="M90">
        <f t="shared" si="70"/>
        <v>0.22866471663007204</v>
      </c>
      <c r="N90" t="e">
        <f t="shared" si="71"/>
        <v>#DIV/0!</v>
      </c>
      <c r="O90" t="e">
        <f t="shared" si="72"/>
        <v>#DIV/0!</v>
      </c>
      <c r="P90" t="e">
        <f t="shared" si="73"/>
        <v>#DIV/0!</v>
      </c>
      <c r="Q90">
        <f t="shared" si="74"/>
        <v>0.92949347220715339</v>
      </c>
      <c r="R90">
        <f t="shared" si="75"/>
        <v>0.26486391077924903</v>
      </c>
      <c r="S90">
        <f t="shared" si="76"/>
        <v>0.18386564279371045</v>
      </c>
      <c r="T90">
        <f t="shared" si="77"/>
        <v>0.49032601498575923</v>
      </c>
      <c r="U90">
        <f t="shared" si="78"/>
        <v>0.11912030067861137</v>
      </c>
      <c r="W90" t="s">
        <v>16</v>
      </c>
      <c r="X90" s="2" t="e">
        <f>AVERAGE(P95:P99)</f>
        <v>#DIV/0!</v>
      </c>
      <c r="Y90" s="2" t="e">
        <f>AVERAGE(P84:P89)</f>
        <v>#DIV/0!</v>
      </c>
      <c r="Z90" s="2" t="e">
        <f>AVERAGE(P90:P94)</f>
        <v>#DIV/0!</v>
      </c>
      <c r="AA90" s="2" t="e">
        <f>AVERAGE(P76:P82)</f>
        <v>#DIV/0!</v>
      </c>
    </row>
    <row r="91" spans="1:27" x14ac:dyDescent="0.3">
      <c r="A91" t="s">
        <v>37</v>
      </c>
      <c r="B91">
        <f t="shared" si="59"/>
        <v>0.20345057599364777</v>
      </c>
      <c r="C91">
        <f t="shared" si="60"/>
        <v>0.21706557503487073</v>
      </c>
      <c r="D91">
        <f t="shared" si="61"/>
        <v>0.1364951797687296</v>
      </c>
      <c r="E91">
        <f t="shared" si="62"/>
        <v>0.19978451821917695</v>
      </c>
      <c r="F91">
        <f t="shared" si="63"/>
        <v>0.24030777664792677</v>
      </c>
      <c r="G91">
        <f t="shared" si="64"/>
        <v>0.15844575208100747</v>
      </c>
      <c r="H91">
        <f t="shared" si="65"/>
        <v>0.20224803477473927</v>
      </c>
      <c r="I91">
        <f t="shared" si="66"/>
        <v>0.19248918380623065</v>
      </c>
      <c r="J91">
        <f t="shared" si="67"/>
        <v>0.19032660407455898</v>
      </c>
      <c r="K91" t="e">
        <f t="shared" si="68"/>
        <v>#DIV/0!</v>
      </c>
      <c r="L91">
        <f t="shared" si="69"/>
        <v>0.1969587865493013</v>
      </c>
      <c r="N91" t="e">
        <f t="shared" si="71"/>
        <v>#DIV/0!</v>
      </c>
      <c r="O91" t="e">
        <f t="shared" si="72"/>
        <v>#DIV/0!</v>
      </c>
      <c r="P91" t="e">
        <f t="shared" si="73"/>
        <v>#DIV/0!</v>
      </c>
      <c r="Q91">
        <f t="shared" si="74"/>
        <v>0.48204501727516691</v>
      </c>
      <c r="R91">
        <f t="shared" si="75"/>
        <v>0.67463063560267789</v>
      </c>
      <c r="S91">
        <f t="shared" si="76"/>
        <v>0.29443008979332635</v>
      </c>
      <c r="T91">
        <f t="shared" si="77"/>
        <v>0.30288265395330405</v>
      </c>
      <c r="U91">
        <f t="shared" si="78"/>
        <v>0.39602405166654298</v>
      </c>
      <c r="W91" t="s">
        <v>17</v>
      </c>
      <c r="X91" s="2">
        <f>AVERAGE(Q95:Q99)</f>
        <v>0.37436329282865222</v>
      </c>
      <c r="Y91" s="2">
        <f>AVERAGE(Q83:Q89)</f>
        <v>0.46777662178756235</v>
      </c>
      <c r="Z91" s="2">
        <f>AVERAGE(Q90:Q94)</f>
        <v>0.82757146494090938</v>
      </c>
      <c r="AA91" s="2">
        <f>AVERAGE(Q76:Q82)</f>
        <v>0.4150972784938764</v>
      </c>
    </row>
    <row r="92" spans="1:27" x14ac:dyDescent="0.3">
      <c r="A92" t="s">
        <v>38</v>
      </c>
      <c r="B92">
        <f t="shared" si="59"/>
        <v>0.12969292498806653</v>
      </c>
      <c r="C92">
        <f t="shared" si="60"/>
        <v>0.12545967142126629</v>
      </c>
      <c r="D92">
        <f t="shared" si="61"/>
        <v>0.15102493300865888</v>
      </c>
      <c r="E92">
        <f t="shared" si="62"/>
        <v>0.18194818008319469</v>
      </c>
      <c r="F92">
        <f t="shared" si="63"/>
        <v>0.1513269194788554</v>
      </c>
      <c r="G92">
        <f t="shared" si="64"/>
        <v>0.17304016609816186</v>
      </c>
      <c r="H92">
        <f t="shared" si="65"/>
        <v>7.8520849224556641E-2</v>
      </c>
      <c r="I92">
        <f t="shared" si="66"/>
        <v>0.1938019513738046</v>
      </c>
      <c r="J92">
        <f t="shared" si="67"/>
        <v>0.16734788886858618</v>
      </c>
      <c r="K92" t="e">
        <f t="shared" si="68"/>
        <v>#DIV/0!</v>
      </c>
      <c r="L92">
        <f t="shared" si="69"/>
        <v>0.36502638178248054</v>
      </c>
      <c r="M92">
        <f t="shared" si="70"/>
        <v>0.13019746573505753</v>
      </c>
      <c r="N92" t="e">
        <f t="shared" si="71"/>
        <v>#DIV/0!</v>
      </c>
      <c r="O92" t="e">
        <f t="shared" si="72"/>
        <v>#DIV/0!</v>
      </c>
      <c r="P92" t="e">
        <f t="shared" si="73"/>
        <v>#DIV/0!</v>
      </c>
      <c r="Q92">
        <f t="shared" si="74"/>
        <v>0.77521973185596693</v>
      </c>
      <c r="R92">
        <f t="shared" si="75"/>
        <v>0.65188040131698932</v>
      </c>
      <c r="S92">
        <f t="shared" si="76"/>
        <v>8.2865925730760875E-2</v>
      </c>
      <c r="T92">
        <f t="shared" si="77"/>
        <v>0.40890909275400567</v>
      </c>
      <c r="U92">
        <f t="shared" si="78"/>
        <v>0.14784476799540394</v>
      </c>
      <c r="W92" t="s">
        <v>18</v>
      </c>
      <c r="X92" s="2">
        <f>AVERAGE(R95:R99)</f>
        <v>0.72107414949133408</v>
      </c>
      <c r="Y92" s="2">
        <f>AVERAGE(R83:R89)</f>
        <v>0.92383015252991718</v>
      </c>
      <c r="Z92" s="2">
        <f>AVERAGE(R90:R94)</f>
        <v>0.69479208632270861</v>
      </c>
      <c r="AA92" s="2">
        <f>AVERAGE(R76:R82)</f>
        <v>1.3774688133244446</v>
      </c>
    </row>
    <row r="93" spans="1:27" x14ac:dyDescent="0.3">
      <c r="A93" t="s">
        <v>39</v>
      </c>
      <c r="B93">
        <f t="shared" si="59"/>
        <v>0.18114781351863851</v>
      </c>
      <c r="C93">
        <f t="shared" si="60"/>
        <v>7.8925976986640681E-2</v>
      </c>
      <c r="D93">
        <f t="shared" si="61"/>
        <v>0.14492933262668006</v>
      </c>
      <c r="E93">
        <f t="shared" si="62"/>
        <v>0.17232701961493588</v>
      </c>
      <c r="F93">
        <f t="shared" si="63"/>
        <v>0.2771922677245926</v>
      </c>
      <c r="G93">
        <f t="shared" si="64"/>
        <v>0.22019128482837036</v>
      </c>
      <c r="H93">
        <f t="shared" si="65"/>
        <v>0.10657577491668024</v>
      </c>
      <c r="I93">
        <f t="shared" si="66"/>
        <v>0.12979160763576464</v>
      </c>
      <c r="J93">
        <f t="shared" si="67"/>
        <v>0.17357770245134468</v>
      </c>
      <c r="K93" t="e">
        <f t="shared" si="68"/>
        <v>#DIV/0!</v>
      </c>
      <c r="L93">
        <f t="shared" si="69"/>
        <v>0.29669641884945813</v>
      </c>
      <c r="M93">
        <f t="shared" si="70"/>
        <v>0.12959118259040131</v>
      </c>
      <c r="N93" t="e">
        <f t="shared" si="71"/>
        <v>#DIV/0!</v>
      </c>
      <c r="O93" t="e">
        <f t="shared" si="72"/>
        <v>#DIV/0!</v>
      </c>
      <c r="P93" t="e">
        <f t="shared" si="73"/>
        <v>#DIV/0!</v>
      </c>
      <c r="Q93">
        <f t="shared" si="74"/>
        <v>0.72067869680622321</v>
      </c>
      <c r="R93">
        <f t="shared" si="75"/>
        <v>1.1965766574094812</v>
      </c>
      <c r="S93">
        <f t="shared" si="76"/>
        <v>0.17149289469681828</v>
      </c>
      <c r="T93">
        <f t="shared" si="77"/>
        <v>0.92074457155792366</v>
      </c>
      <c r="U93">
        <f t="shared" si="78"/>
        <v>0.1854603362183295</v>
      </c>
      <c r="W93" t="s">
        <v>19</v>
      </c>
      <c r="X93" s="2">
        <f>AVERAGE(S95:S99)</f>
        <v>0.32099725678040869</v>
      </c>
      <c r="Y93" s="2">
        <f>AVERAGE(S83:S89)</f>
        <v>0.25763228685396605</v>
      </c>
      <c r="Z93" s="2">
        <f>AVERAGE(S90:S94)</f>
        <v>0.19015349052951894</v>
      </c>
      <c r="AA93" s="2">
        <f>AVERAGE(S76:S82)</f>
        <v>0.14089829010210056</v>
      </c>
    </row>
    <row r="94" spans="1:27" x14ac:dyDescent="0.3">
      <c r="A94" t="s">
        <v>40</v>
      </c>
      <c r="B94">
        <f t="shared" si="59"/>
        <v>0.20736952319103394</v>
      </c>
      <c r="C94">
        <f t="shared" si="60"/>
        <v>0.28304815752100232</v>
      </c>
      <c r="D94">
        <f t="shared" si="61"/>
        <v>0.1802001161047751</v>
      </c>
      <c r="E94">
        <f t="shared" si="62"/>
        <v>0.30294168262124643</v>
      </c>
      <c r="F94">
        <f t="shared" si="63"/>
        <v>0.16171157528127941</v>
      </c>
      <c r="G94">
        <f t="shared" si="64"/>
        <v>0.25698661039662141</v>
      </c>
      <c r="H94">
        <f t="shared" si="65"/>
        <v>0.15256718835601479</v>
      </c>
      <c r="I94">
        <f t="shared" si="66"/>
        <v>0.13334858673166847</v>
      </c>
      <c r="J94">
        <f t="shared" si="67"/>
        <v>0.26080323194073451</v>
      </c>
      <c r="K94" t="e">
        <f t="shared" si="68"/>
        <v>#DIV/0!</v>
      </c>
      <c r="L94">
        <f t="shared" si="69"/>
        <v>0.25044072377255527</v>
      </c>
      <c r="N94" t="e">
        <f t="shared" si="71"/>
        <v>#DIV/0!</v>
      </c>
      <c r="O94" t="e">
        <f t="shared" si="72"/>
        <v>#DIV/0!</v>
      </c>
      <c r="P94" t="e">
        <f t="shared" si="73"/>
        <v>#DIV/0!</v>
      </c>
      <c r="Q94">
        <f t="shared" si="74"/>
        <v>1.230420406560037</v>
      </c>
      <c r="R94">
        <f t="shared" si="75"/>
        <v>0.6860088265051455</v>
      </c>
      <c r="S94">
        <f t="shared" si="76"/>
        <v>0.2181128996329787</v>
      </c>
      <c r="T94">
        <f t="shared" si="77"/>
        <v>0.98590513292402127</v>
      </c>
      <c r="U94">
        <f t="shared" si="78"/>
        <v>1.0871077784890697</v>
      </c>
      <c r="W94" t="s">
        <v>20</v>
      </c>
      <c r="X94" s="2">
        <f>AVERAGE(T95:T99)</f>
        <v>0.60963318280556034</v>
      </c>
      <c r="Y94" s="2">
        <f>AVERAGE(T83:T89)</f>
        <v>0.66135598616731717</v>
      </c>
      <c r="Z94" s="2">
        <f>AVERAGE(T90:T94)</f>
        <v>0.62175349323500284</v>
      </c>
      <c r="AA94" s="2">
        <f>AVERAGE(T76:T82)</f>
        <v>0.57066277233745633</v>
      </c>
    </row>
    <row r="95" spans="1:27" x14ac:dyDescent="0.3">
      <c r="A95" t="s">
        <v>41</v>
      </c>
      <c r="B95">
        <f t="shared" si="59"/>
        <v>0.14256612909365768</v>
      </c>
      <c r="C95">
        <f t="shared" si="60"/>
        <v>0.18657929356271077</v>
      </c>
      <c r="D95">
        <f t="shared" si="61"/>
        <v>0.13014645630814248</v>
      </c>
      <c r="E95">
        <f t="shared" si="62"/>
        <v>0.25141487476216839</v>
      </c>
      <c r="F95">
        <f t="shared" si="63"/>
        <v>0.12546889076590695</v>
      </c>
      <c r="G95">
        <f t="shared" si="64"/>
        <v>0.14548277532966075</v>
      </c>
      <c r="H95">
        <f t="shared" si="65"/>
        <v>7.6691258611615812E-2</v>
      </c>
      <c r="I95">
        <f t="shared" si="66"/>
        <v>0.19893277523028602</v>
      </c>
      <c r="J95">
        <f t="shared" si="67"/>
        <v>0.32433558743256929</v>
      </c>
      <c r="K95" t="e">
        <f t="shared" si="68"/>
        <v>#DIV/0!</v>
      </c>
      <c r="L95">
        <f t="shared" si="69"/>
        <v>0.202272127082678</v>
      </c>
      <c r="M95">
        <f t="shared" si="70"/>
        <v>0.25988584983526292</v>
      </c>
      <c r="N95" t="e">
        <f t="shared" si="71"/>
        <v>#DIV/0!</v>
      </c>
      <c r="O95" t="e">
        <f t="shared" si="72"/>
        <v>#DIV/0!</v>
      </c>
      <c r="P95" t="e">
        <f t="shared" si="73"/>
        <v>#DIV/0!</v>
      </c>
      <c r="Q95">
        <f t="shared" si="74"/>
        <v>0.73390024618114136</v>
      </c>
      <c r="R95">
        <f t="shared" si="75"/>
        <v>0.21029922830477102</v>
      </c>
      <c r="S95">
        <f t="shared" si="76"/>
        <v>0.27818817024914144</v>
      </c>
      <c r="T95">
        <f t="shared" si="77"/>
        <v>1.5637409135293481</v>
      </c>
      <c r="U95">
        <f t="shared" si="78"/>
        <v>0.76162679737649364</v>
      </c>
      <c r="W95" t="s">
        <v>21</v>
      </c>
      <c r="X95" s="2">
        <f>AVERAGE(U95:U99)</f>
        <v>0.31467705348365677</v>
      </c>
      <c r="Y95" s="2">
        <f>AVERAGE(U83:U89)</f>
        <v>0.31657147838422478</v>
      </c>
      <c r="Z95" s="2">
        <f>AVERAGE(U90:U94)</f>
        <v>0.38711144700959144</v>
      </c>
      <c r="AA95" s="2">
        <f>AVERAGE(U76:U82)</f>
        <v>0.41531231056342882</v>
      </c>
    </row>
    <row r="96" spans="1:27" x14ac:dyDescent="0.3">
      <c r="A96" t="s">
        <v>42</v>
      </c>
      <c r="B96">
        <f t="shared" si="59"/>
        <v>0.20200226675854174</v>
      </c>
      <c r="C96">
        <f t="shared" si="60"/>
        <v>0.22682044189782888</v>
      </c>
      <c r="D96">
        <f t="shared" si="61"/>
        <v>0.21333472314061702</v>
      </c>
      <c r="E96">
        <f t="shared" si="62"/>
        <v>0.25263314021491512</v>
      </c>
      <c r="F96">
        <f t="shared" si="63"/>
        <v>0.13413666291850013</v>
      </c>
      <c r="G96">
        <f t="shared" si="64"/>
        <v>0.16096076578787563</v>
      </c>
      <c r="H96">
        <f t="shared" si="65"/>
        <v>0.11554230215450313</v>
      </c>
      <c r="I96">
        <f t="shared" si="66"/>
        <v>0.35504271378940494</v>
      </c>
      <c r="J96">
        <f t="shared" si="67"/>
        <v>0.30552833974757238</v>
      </c>
      <c r="K96" t="e">
        <f t="shared" si="68"/>
        <v>#DIV/0!</v>
      </c>
      <c r="L96">
        <f t="shared" si="69"/>
        <v>0.1602238420882629</v>
      </c>
      <c r="M96">
        <f t="shared" si="70"/>
        <v>0.25634035197712529</v>
      </c>
      <c r="N96" t="e">
        <f t="shared" si="71"/>
        <v>#DIV/0!</v>
      </c>
      <c r="O96" t="e">
        <f t="shared" si="72"/>
        <v>#DIV/0!</v>
      </c>
      <c r="P96" t="e">
        <f t="shared" si="73"/>
        <v>#DIV/0!</v>
      </c>
      <c r="R96">
        <f t="shared" si="75"/>
        <v>1.7778299221014613</v>
      </c>
      <c r="S96">
        <f t="shared" si="76"/>
        <v>0.14943118785849926</v>
      </c>
      <c r="T96">
        <f t="shared" si="77"/>
        <v>0.20196825221410461</v>
      </c>
      <c r="U96">
        <f t="shared" si="78"/>
        <v>0.14034433318956979</v>
      </c>
      <c r="W96" t="s">
        <v>60</v>
      </c>
      <c r="X96" s="2" t="s">
        <v>61</v>
      </c>
      <c r="Y96" s="2" t="s">
        <v>61</v>
      </c>
      <c r="Z96" s="2" t="s">
        <v>61</v>
      </c>
      <c r="AA96" s="2" t="s">
        <v>61</v>
      </c>
    </row>
    <row r="97" spans="1:27" x14ac:dyDescent="0.3">
      <c r="A97" t="s">
        <v>43</v>
      </c>
      <c r="B97">
        <f t="shared" si="59"/>
        <v>0.18334499262313572</v>
      </c>
      <c r="C97">
        <f t="shared" si="60"/>
        <v>0.21148562374159363</v>
      </c>
      <c r="D97">
        <f t="shared" si="61"/>
        <v>0.18614426086396985</v>
      </c>
      <c r="E97">
        <f t="shared" si="62"/>
        <v>0.26274878721283645</v>
      </c>
      <c r="F97">
        <f t="shared" si="63"/>
        <v>0.16277655016652076</v>
      </c>
      <c r="G97">
        <f t="shared" si="64"/>
        <v>0.17521211132278636</v>
      </c>
      <c r="H97">
        <f t="shared" si="65"/>
        <v>0.18289824239889355</v>
      </c>
      <c r="I97">
        <f t="shared" si="66"/>
        <v>0.25743727556897839</v>
      </c>
      <c r="J97">
        <f t="shared" si="67"/>
        <v>0.42862858848903262</v>
      </c>
      <c r="K97" t="e">
        <f t="shared" si="68"/>
        <v>#DIV/0!</v>
      </c>
      <c r="L97">
        <f t="shared" si="69"/>
        <v>0.16140473977945127</v>
      </c>
      <c r="M97">
        <f t="shared" si="70"/>
        <v>0.34836868806846011</v>
      </c>
      <c r="N97" t="e">
        <f t="shared" si="71"/>
        <v>#DIV/0!</v>
      </c>
      <c r="O97" t="e">
        <f t="shared" si="72"/>
        <v>#DIV/0!</v>
      </c>
      <c r="P97" t="e">
        <f t="shared" si="73"/>
        <v>#DIV/0!</v>
      </c>
      <c r="Q97">
        <f t="shared" si="74"/>
        <v>0.2399710398424979</v>
      </c>
      <c r="R97">
        <f t="shared" si="75"/>
        <v>0.40578837615220087</v>
      </c>
      <c r="S97">
        <f t="shared" si="76"/>
        <v>0.34475792749283407</v>
      </c>
      <c r="T97">
        <f t="shared" si="77"/>
        <v>0.69707832464473418</v>
      </c>
      <c r="W97" t="s">
        <v>2</v>
      </c>
      <c r="X97" s="2">
        <f>(STDEVA(B95:B99))/(SQRT(COUNT(B95:B99)))</f>
        <v>2.1216764075250846E-2</v>
      </c>
      <c r="Y97" s="2">
        <f>(STDEVA(B83:B89))/(SQRT(COUNT(B83:B89)))</f>
        <v>1.5705808290674812E-2</v>
      </c>
      <c r="Z97" s="2">
        <f>(STDEVA(B90:B94))/(SQRT(COUNT(B90:B94)))</f>
        <v>1.4848621798870077E-2</v>
      </c>
      <c r="AA97" s="2">
        <f>(STDEVA(B76:B82))/(SQRT(COUNT(B76:B82)))</f>
        <v>1.8177186320593407E-2</v>
      </c>
    </row>
    <row r="98" spans="1:27" x14ac:dyDescent="0.3">
      <c r="A98" t="s">
        <v>44</v>
      </c>
      <c r="B98">
        <f t="shared" si="59"/>
        <v>0.22164545293484103</v>
      </c>
      <c r="C98">
        <f t="shared" si="60"/>
        <v>0.36217650453449735</v>
      </c>
      <c r="D98">
        <f t="shared" si="61"/>
        <v>0.20594537707960298</v>
      </c>
      <c r="E98">
        <f t="shared" si="62"/>
        <v>0.31175539253054657</v>
      </c>
      <c r="F98">
        <f t="shared" si="63"/>
        <v>0.30328038220045</v>
      </c>
      <c r="G98">
        <f t="shared" si="64"/>
        <v>0.25362263511617505</v>
      </c>
      <c r="H98">
        <f t="shared" si="65"/>
        <v>0.15559844280919946</v>
      </c>
      <c r="I98">
        <f t="shared" si="66"/>
        <v>0.12303816620045645</v>
      </c>
      <c r="J98">
        <f t="shared" si="67"/>
        <v>0.42980593729571576</v>
      </c>
      <c r="K98" t="e">
        <f t="shared" si="68"/>
        <v>#DIV/0!</v>
      </c>
      <c r="L98">
        <f t="shared" si="69"/>
        <v>0.24199318927837413</v>
      </c>
      <c r="M98">
        <f t="shared" si="70"/>
        <v>0.22343411171015087</v>
      </c>
      <c r="N98" t="e">
        <f t="shared" si="71"/>
        <v>#DIV/0!</v>
      </c>
      <c r="O98" t="e">
        <f t="shared" si="72"/>
        <v>#DIV/0!</v>
      </c>
      <c r="P98" t="e">
        <f t="shared" si="73"/>
        <v>#DIV/0!</v>
      </c>
      <c r="S98">
        <f t="shared" si="76"/>
        <v>0.56929512597817755</v>
      </c>
      <c r="T98">
        <f t="shared" si="77"/>
        <v>0.20618321961007069</v>
      </c>
      <c r="W98" t="s">
        <v>3</v>
      </c>
      <c r="X98" s="2">
        <f>(STDEVA(C95:C99))/(SQRT(COUNT(C95:C99)))</f>
        <v>3.3044430443516688E-2</v>
      </c>
      <c r="Y98" s="2">
        <f>(STDEVA(C83:C89))/(SQRT(COUNT(C83:C89)))</f>
        <v>8.4830998104581182E-3</v>
      </c>
      <c r="Z98" s="2">
        <f>(STDEVA(C90:C94))/(SQRT(COUNT(C90:C94)))</f>
        <v>3.5796401332331675E-2</v>
      </c>
      <c r="AA98" s="2">
        <f>(STDEVA(C76:C82))/(SQRT(COUNT(C76:C82)))</f>
        <v>4.3019472346934401E-2</v>
      </c>
    </row>
    <row r="99" spans="1:27" x14ac:dyDescent="0.3">
      <c r="A99" t="s">
        <v>45</v>
      </c>
      <c r="B99">
        <f t="shared" si="59"/>
        <v>0.27098490813276604</v>
      </c>
      <c r="C99">
        <f t="shared" si="60"/>
        <v>0.18298720511736671</v>
      </c>
      <c r="D99">
        <f t="shared" si="61"/>
        <v>0.14629378215584887</v>
      </c>
      <c r="E99">
        <f t="shared" si="62"/>
        <v>0.24401364852822796</v>
      </c>
      <c r="F99">
        <f t="shared" si="63"/>
        <v>0.18568654689922409</v>
      </c>
      <c r="G99">
        <f t="shared" si="64"/>
        <v>0.13128103555778567</v>
      </c>
      <c r="H99">
        <f t="shared" si="65"/>
        <v>0.14577144146273668</v>
      </c>
      <c r="I99">
        <f t="shared" si="66"/>
        <v>0.12663234545771632</v>
      </c>
      <c r="J99">
        <f t="shared" si="67"/>
        <v>0.16939187225083591</v>
      </c>
      <c r="K99" t="e">
        <f t="shared" si="68"/>
        <v>#DIV/0!</v>
      </c>
      <c r="L99">
        <f t="shared" si="69"/>
        <v>0.37086557516018176</v>
      </c>
      <c r="N99" t="e">
        <f t="shared" si="71"/>
        <v>#DIV/0!</v>
      </c>
      <c r="O99" t="e">
        <f t="shared" si="72"/>
        <v>#DIV/0!</v>
      </c>
      <c r="P99" t="e">
        <f t="shared" si="73"/>
        <v>#DIV/0!</v>
      </c>
      <c r="Q99">
        <f t="shared" si="74"/>
        <v>0.1492185924623175</v>
      </c>
      <c r="R99">
        <f t="shared" si="75"/>
        <v>0.49037907140690296</v>
      </c>
      <c r="S99">
        <f t="shared" si="76"/>
        <v>0.2633138723233911</v>
      </c>
      <c r="T99">
        <f t="shared" si="77"/>
        <v>0.3791952040295441</v>
      </c>
      <c r="U99">
        <f t="shared" si="78"/>
        <v>4.2060029884906862E-2</v>
      </c>
      <c r="W99" t="s">
        <v>4</v>
      </c>
      <c r="X99" s="2">
        <f>(STDEVA(D95:D99))/(SQRT(COUNT(D95:D99)))</f>
        <v>1.6397903357308542E-2</v>
      </c>
      <c r="Y99" s="2">
        <f>(STDEVA(D83:D89))/(SQRT(COUNT(D83:D89)))</f>
        <v>1.1406590844278659E-2</v>
      </c>
      <c r="Z99" s="2">
        <f>(STDEVA(D90:D94))/(SQRT(COUNT(D90:D94)))</f>
        <v>8.1214122221762147E-3</v>
      </c>
      <c r="AA99" s="2">
        <f>(STDEVA(D76:D82))/(SQRT(COUNT(D76:D82)))</f>
        <v>2.0580223914849909E-2</v>
      </c>
    </row>
    <row r="100" spans="1:27" x14ac:dyDescent="0.3">
      <c r="W100" t="s">
        <v>5</v>
      </c>
      <c r="X100" s="2">
        <f>(STDEVA(E95:E99))/(SQRT(COUNT(E95:E99)))</f>
        <v>1.2181690077014889E-2</v>
      </c>
      <c r="Y100" s="2">
        <f>(STDEVA(E83:E89))/(SQRT(COUNT(E83:E89)))</f>
        <v>1.0848067417092985E-2</v>
      </c>
      <c r="Z100" s="2">
        <f>(STDEVA(E90:E94))/(SQRT(COUNT(E90:E94)))</f>
        <v>2.6567502713385083E-2</v>
      </c>
      <c r="AA100" s="2">
        <f>(STDEVA(E76:E82))/(SQRT(COUNT(E76:E82)))</f>
        <v>2.0487753096749248E-2</v>
      </c>
    </row>
    <row r="101" spans="1:27" x14ac:dyDescent="0.3">
      <c r="W101" t="s">
        <v>6</v>
      </c>
      <c r="X101" s="2">
        <f>(STDEVA(F95:F99))/(SQRT(COUNT(F95:F99)))</f>
        <v>3.2076754923200675E-2</v>
      </c>
      <c r="Y101" s="2">
        <f>(STDEVA(F83:F89))/(SQRT(COUNT(F83:F89)))</f>
        <v>1.9636313197686519E-2</v>
      </c>
      <c r="Z101" s="2">
        <f>(STDEVA(F90:F94))/(SQRT(COUNT(F90:F94)))</f>
        <v>2.6598550331084228E-2</v>
      </c>
      <c r="AA101" s="2">
        <f>(STDEVA(F76:F82))/(SQRT(COUNT(F76:F82)))</f>
        <v>1.8500198739029965E-2</v>
      </c>
    </row>
    <row r="102" spans="1:27" x14ac:dyDescent="0.3">
      <c r="W102" t="s">
        <v>7</v>
      </c>
      <c r="X102" s="2">
        <f>(STDEVA(G95:G99))/(SQRT(COUNT(G95:G99)))</f>
        <v>2.1385777095967753E-2</v>
      </c>
      <c r="Y102" s="2">
        <f>(STDEVA(G83:G89))/(SQRT(COUNT(G83:G89)))</f>
        <v>7.7266068006485436E-3</v>
      </c>
      <c r="Z102" s="2">
        <f>(STDEVA(G90:G94))/(SQRT(COUNT(G90:G94)))</f>
        <v>1.7547897278079275E-2</v>
      </c>
      <c r="AA102" s="2">
        <f>(STDEVA(G76:G82))/(SQRT(COUNT(G76:G82)))</f>
        <v>2.254149347296916E-2</v>
      </c>
    </row>
    <row r="103" spans="1:27" x14ac:dyDescent="0.3">
      <c r="W103" t="s">
        <v>8</v>
      </c>
      <c r="X103" s="2">
        <f>(STDEVA(H95:H99))/(SQRT(COUNT(H95:H99)))</f>
        <v>1.8183263921755982E-2</v>
      </c>
      <c r="Y103" s="2">
        <f>(STDEVA(H83:H89))/(SQRT(COUNT(H83:H89)))</f>
        <v>8.7600470494214183E-3</v>
      </c>
      <c r="Z103" s="2">
        <f>(STDEVA(H90:H94))/(SQRT(COUNT(H90:H94)))</f>
        <v>2.3641559132001014E-2</v>
      </c>
      <c r="AA103" s="2">
        <f>(STDEVA(H76:H82))/(SQRT(COUNT(H76:H82)))</f>
        <v>1.8419931827285244E-2</v>
      </c>
    </row>
    <row r="104" spans="1:27" x14ac:dyDescent="0.3">
      <c r="W104" t="s">
        <v>9</v>
      </c>
      <c r="X104" s="2">
        <f>(STDEVA(I95:I99))/(SQRT(COUNT(I95:I99)))</f>
        <v>4.3530521453397517E-2</v>
      </c>
      <c r="Y104" s="2">
        <f>(STDEVA(I83:I89))/(SQRT(COUNT(I83:I89)))</f>
        <v>2.8333906324854063E-2</v>
      </c>
      <c r="Z104" s="2">
        <f>(STDEVA(I90:I94))/(SQRT(COUNT(I90:I94)))</f>
        <v>2.1860716416957547E-2</v>
      </c>
      <c r="AA104" s="2">
        <f>(STDEVA(I76:I82))/(SQRT(COUNT(I76:I82)))</f>
        <v>2.9732348166117705E-2</v>
      </c>
    </row>
    <row r="105" spans="1:27" x14ac:dyDescent="0.3">
      <c r="W105" t="s">
        <v>10</v>
      </c>
      <c r="X105" s="2">
        <f>(STDEVA(J95:J99))/(SQRT(COUNT(J95:J99)))</f>
        <v>4.8011932782781618E-2</v>
      </c>
      <c r="Y105" s="2">
        <f>(STDEVA(J83:J89))/(SQRT(COUNT(J83:J89)))</f>
        <v>1.8531140575375585E-2</v>
      </c>
      <c r="Z105" s="2">
        <f>(STDEVA(J90:J94))/(SQRT(COUNT(J90:J94)))</f>
        <v>1.6749639610123077E-2</v>
      </c>
      <c r="AA105" s="2">
        <f>(STDEVA(J76:J82))/(SQRT(COUNT(J76:J82)))</f>
        <v>2.364872729512655E-2</v>
      </c>
    </row>
    <row r="106" spans="1:27" x14ac:dyDescent="0.3">
      <c r="W106" t="s">
        <v>11</v>
      </c>
      <c r="X106" s="2" t="e">
        <f>(STDEVA(K95:K99))/(SQRT(COUNT(K95:K99)))</f>
        <v>#DIV/0!</v>
      </c>
      <c r="Y106" s="2" t="e">
        <f>(STDEVA(K83:K89))/(SQRT(COUNT(K83:K89)))</f>
        <v>#DIV/0!</v>
      </c>
      <c r="Z106" s="2" t="e">
        <f>(STDEVA(K90:K94))/(SQRT(COUNT(K90:K94)))</f>
        <v>#DIV/0!</v>
      </c>
      <c r="AA106" s="2" t="e">
        <f>(STDEVA(K76:K82))/(SQRT(COUNT(K76:K82)))</f>
        <v>#DIV/0!</v>
      </c>
    </row>
    <row r="107" spans="1:27" x14ac:dyDescent="0.3">
      <c r="W107" t="s">
        <v>12</v>
      </c>
      <c r="X107" s="2">
        <f>(STDEVA(L95:L99))/(SQRT(COUNT(L95:L99)))</f>
        <v>3.8919623212112231E-2</v>
      </c>
      <c r="Y107" s="2">
        <f>(STDEVA(L83:L89))/(SQRT(COUNT(L83:L89)))</f>
        <v>3.4226507411504084E-2</v>
      </c>
      <c r="Z107" s="2">
        <f>(STDEVA(L90:L94))/(SQRT(COUNT(L90:L94)))</f>
        <v>2.8880477180371539E-2</v>
      </c>
      <c r="AA107" s="2">
        <f>(STDEVA(L76:L82))/(SQRT(COUNT(L76:L82)))</f>
        <v>5.3411735289494958E-2</v>
      </c>
    </row>
    <row r="108" spans="1:27" x14ac:dyDescent="0.3">
      <c r="W108" t="s">
        <v>13</v>
      </c>
      <c r="X108" s="2">
        <f>(STDEVA(M95:M99))/(SQRT(COUNT(M95:M99)))</f>
        <v>2.6743845121854581E-2</v>
      </c>
      <c r="Y108" s="2">
        <f>(STDEVA(M83:M89))/(SQRT(COUNT(M83:M89)))</f>
        <v>1.1506200924527204E-2</v>
      </c>
      <c r="Z108" s="2">
        <f>(STDEVA(M90:M94))/(SQRT(COUNT(M90:M94)))</f>
        <v>3.2923929346620792E-2</v>
      </c>
      <c r="AA108" s="2">
        <f>(STDEVA(M76:M82))/(SQRT(COUNT(M76:M82)))</f>
        <v>2.8127077127879312E-2</v>
      </c>
    </row>
    <row r="109" spans="1:27" x14ac:dyDescent="0.3">
      <c r="W109" t="s">
        <v>14</v>
      </c>
      <c r="X109" s="2" t="e">
        <f>(STDEVA(N95:N99))/(SQRT(COUNT(N95:N99)))</f>
        <v>#DIV/0!</v>
      </c>
      <c r="Y109" s="2" t="e">
        <f>(STDEVA(N83:N89))/(SQRT(COUNT(N83:N89)))</f>
        <v>#DIV/0!</v>
      </c>
      <c r="Z109" s="2" t="e">
        <f>(STDEVA(N90:N94))/(SQRT(COUNT(N90:N94)))</f>
        <v>#DIV/0!</v>
      </c>
      <c r="AA109" s="2" t="e">
        <f>(STDEVA(N76:N82))/(SQRT(COUNT(N76:N82)))</f>
        <v>#DIV/0!</v>
      </c>
    </row>
    <row r="110" spans="1:27" x14ac:dyDescent="0.3">
      <c r="W110" t="s">
        <v>15</v>
      </c>
      <c r="X110" s="2" t="e">
        <f>(STDEVA(O95:O99))/(SQRT(COUNT(O95:O99)))</f>
        <v>#DIV/0!</v>
      </c>
      <c r="Y110" s="2" t="e">
        <f>(STDEVA(O83:O89))/(SQRT(COUNT(O83:O89)))</f>
        <v>#DIV/0!</v>
      </c>
      <c r="Z110" s="2" t="e">
        <f>(STDEVA(O90:O94))/(SQRT(COUNT(O90:O94)))</f>
        <v>#DIV/0!</v>
      </c>
      <c r="AA110" s="2" t="e">
        <f>(STDEVA(O76:O82))/(SQRT(COUNT(O76:O82)))</f>
        <v>#DIV/0!</v>
      </c>
    </row>
    <row r="111" spans="1:27" x14ac:dyDescent="0.3">
      <c r="W111" t="s">
        <v>16</v>
      </c>
      <c r="X111" s="2" t="e">
        <f>(STDEVA(P95:P99))/(SQRT(COUNT(P95:P99)))</f>
        <v>#DIV/0!</v>
      </c>
      <c r="Y111" s="2" t="e">
        <f>(STDEVA(P83:P89))/(SQRT(COUNT(P83:P89)))</f>
        <v>#DIV/0!</v>
      </c>
      <c r="Z111" s="2" t="e">
        <f>(STDEVA(P90:P94))/(SQRT(COUNT(P90:P94)))</f>
        <v>#DIV/0!</v>
      </c>
      <c r="AA111" s="2" t="e">
        <f>(STDEVA(P76:P82))/(SQRT(COUNT(P76:P82)))</f>
        <v>#DIV/0!</v>
      </c>
    </row>
    <row r="112" spans="1:27" x14ac:dyDescent="0.3">
      <c r="W112" t="s">
        <v>17</v>
      </c>
      <c r="X112" s="2">
        <f>(STDEVA(Q95:Q99))/(SQRT(COUNT(Q95:Q99)))</f>
        <v>0.18166738589692391</v>
      </c>
      <c r="Y112" s="2">
        <f>(STDEVA(Q83:Q89))/(SQRT(COUNT(Q83:Q89)))</f>
        <v>0.1619216793977348</v>
      </c>
      <c r="Z112" s="2">
        <f>(STDEVA(Q90:Q94))/(SQRT(COUNT(Q90:Q94)))</f>
        <v>0.12373977921465512</v>
      </c>
      <c r="AA112" s="2">
        <f>(STDEVA(Q76:Q82))/(SQRT(COUNT(Q76:Q82)))</f>
        <v>8.0324409339088257E-2</v>
      </c>
    </row>
    <row r="113" spans="1:27" x14ac:dyDescent="0.3">
      <c r="W113" t="s">
        <v>18</v>
      </c>
      <c r="X113" s="2">
        <f>(STDEVA(R95:R99))/(SQRT(COUNT(R95:R99)))</f>
        <v>0.35710049017286472</v>
      </c>
      <c r="Y113" s="2">
        <f>(STDEVA(R83:R89))/(SQRT(COUNT(R83:R89)))</f>
        <v>0.19758298898753707</v>
      </c>
      <c r="Z113" s="2">
        <f>(STDEVA(R90:R94))/(SQRT(COUNT(R90:R94)))</f>
        <v>0.14814706111918866</v>
      </c>
      <c r="AA113" s="2">
        <f>(STDEVA(R76:R82))/(SQRT(COUNT(R76:R82)))</f>
        <v>0.56326037085632996</v>
      </c>
    </row>
    <row r="114" spans="1:27" x14ac:dyDescent="0.3">
      <c r="W114" t="s">
        <v>19</v>
      </c>
      <c r="X114" s="2">
        <f>(STDEVA(S95:S99))/(SQRT(COUNT(S95:S99)))</f>
        <v>6.957417195275549E-2</v>
      </c>
      <c r="Y114" s="2">
        <f>(STDEVA(S83:S89))/(SQRT(COUNT(S83:S89)))</f>
        <v>4.4463238109819732E-2</v>
      </c>
      <c r="Z114" s="2">
        <f>(STDEVA(S90:S94))/(SQRT(COUNT(S90:S94)))</f>
        <v>3.4317425703181109E-2</v>
      </c>
      <c r="AA114" s="2">
        <f>(STDEVA(S76:S82))/(SQRT(COUNT(S76:S82)))</f>
        <v>2.3650298749739746E-2</v>
      </c>
    </row>
    <row r="115" spans="1:27" x14ac:dyDescent="0.3">
      <c r="W115" t="s">
        <v>20</v>
      </c>
      <c r="X115" s="2">
        <f>(STDEVA(T95:T99))/(SQRT(COUNT(T95:T99)))</f>
        <v>0.254954157169198</v>
      </c>
      <c r="Y115" s="2">
        <f>(STDEVA(T83:T89))/(SQRT(COUNT(T83:T89)))</f>
        <v>0.20321597681087905</v>
      </c>
      <c r="Z115" s="2">
        <f>(STDEVA(T90:T94))/(SQRT(COUNT(T90:T94)))</f>
        <v>0.13897061103056804</v>
      </c>
      <c r="AA115" s="2">
        <f>(STDEVA(T76:T82))/(SQRT(COUNT(T76:T82)))</f>
        <v>0.13524874435184361</v>
      </c>
    </row>
    <row r="116" spans="1:27" x14ac:dyDescent="0.3">
      <c r="W116" t="s">
        <v>21</v>
      </c>
      <c r="X116" s="2">
        <f>(STDEVA(U95:U99))/(SQRT(COUNT(U95:U99)))</f>
        <v>0.22526873303044459</v>
      </c>
      <c r="Y116" s="2">
        <f>(STDEVA(U83:U89))/(SQRT(COUNT(U83:U89)))</f>
        <v>8.2225782561743996E-2</v>
      </c>
      <c r="Z116" s="2">
        <f>(STDEVA(U90:U94))/(SQRT(COUNT(U90:U94)))</f>
        <v>0.18163222006132604</v>
      </c>
      <c r="AA116" s="2">
        <f>(STDEVA(U76:U82))/(SQRT(COUNT(U76:U82)))</f>
        <v>8.4108981549357573E-2</v>
      </c>
    </row>
    <row r="122" spans="1:27" x14ac:dyDescent="0.3">
      <c r="A122" t="s">
        <v>67</v>
      </c>
      <c r="W122" t="s">
        <v>46</v>
      </c>
      <c r="Z122" t="s">
        <v>62</v>
      </c>
      <c r="AA122" t="s">
        <v>63</v>
      </c>
    </row>
    <row r="123" spans="1:27" x14ac:dyDescent="0.3">
      <c r="A123" t="s">
        <v>1</v>
      </c>
      <c r="B123" t="s">
        <v>2</v>
      </c>
      <c r="C123" t="s">
        <v>3</v>
      </c>
      <c r="D123" t="s">
        <v>4</v>
      </c>
      <c r="E123" t="s">
        <v>5</v>
      </c>
      <c r="F123" t="s">
        <v>6</v>
      </c>
      <c r="G123" t="s">
        <v>7</v>
      </c>
      <c r="H123" t="s">
        <v>8</v>
      </c>
      <c r="I123" t="s">
        <v>9</v>
      </c>
      <c r="J123" t="s">
        <v>10</v>
      </c>
      <c r="K123" t="s">
        <v>11</v>
      </c>
      <c r="L123" t="s">
        <v>12</v>
      </c>
      <c r="M123" t="s">
        <v>13</v>
      </c>
      <c r="N123" t="s">
        <v>14</v>
      </c>
      <c r="O123" t="s">
        <v>15</v>
      </c>
      <c r="P123" t="s">
        <v>16</v>
      </c>
      <c r="Q123" t="s">
        <v>17</v>
      </c>
      <c r="R123" t="s">
        <v>18</v>
      </c>
      <c r="S123" t="s">
        <v>19</v>
      </c>
      <c r="T123" t="s">
        <v>20</v>
      </c>
      <c r="U123" t="s">
        <v>21</v>
      </c>
      <c r="W123" s="1" t="s">
        <v>55</v>
      </c>
      <c r="X123" s="2" t="s">
        <v>56</v>
      </c>
      <c r="Y123" s="2" t="s">
        <v>57</v>
      </c>
      <c r="Z123" s="2" t="s">
        <v>58</v>
      </c>
      <c r="AA123" s="2" t="s">
        <v>59</v>
      </c>
    </row>
    <row r="124" spans="1:27" x14ac:dyDescent="0.3">
      <c r="A124" t="s">
        <v>22</v>
      </c>
      <c r="B124">
        <f t="shared" ref="B124" si="79">AU3/Y3</f>
        <v>1.0855215551603608</v>
      </c>
      <c r="C124">
        <f t="shared" ref="C124" si="80">AV3/Z3</f>
        <v>0.97865424394893785</v>
      </c>
      <c r="D124">
        <f t="shared" ref="D124" si="81">AW3/AA3</f>
        <v>1.4658545136073038</v>
      </c>
      <c r="E124">
        <f t="shared" ref="E124" si="82">AX3/AB3</f>
        <v>1.4520530553409503</v>
      </c>
      <c r="F124">
        <f t="shared" ref="F124" si="83">AY3/AC3</f>
        <v>1.8832696319968292</v>
      </c>
      <c r="G124">
        <f t="shared" ref="G124" si="84">AZ3/AD3</f>
        <v>2.8846170996602059</v>
      </c>
      <c r="H124">
        <f t="shared" ref="H124" si="85">BA3/AE3</f>
        <v>1.9328855479791385</v>
      </c>
      <c r="I124">
        <f t="shared" ref="I124" si="86">BB3/AF3</f>
        <v>0.97274795667838099</v>
      </c>
      <c r="J124">
        <f t="shared" ref="J124" si="87">BC3/AG3</f>
        <v>1.2151599162732487</v>
      </c>
      <c r="K124" t="e">
        <f t="shared" ref="K124" si="88">BD3/AH3</f>
        <v>#DIV/0!</v>
      </c>
      <c r="L124">
        <f t="shared" ref="L124" si="89">BE3/AI3</f>
        <v>1.634305734081398</v>
      </c>
      <c r="M124">
        <f t="shared" ref="M124" si="90">BF3/AJ3</f>
        <v>1.122030315781789</v>
      </c>
      <c r="N124" t="e">
        <f t="shared" ref="N124" si="91">BG3/AK3</f>
        <v>#DIV/0!</v>
      </c>
      <c r="O124" t="e">
        <f t="shared" ref="O124" si="92">BH3/AL3</f>
        <v>#DIV/0!</v>
      </c>
      <c r="P124" t="e">
        <f t="shared" ref="P124" si="93">BI3/AM3</f>
        <v>#DIV/0!</v>
      </c>
      <c r="R124">
        <f t="shared" ref="R124" si="94">BK3/AO3</f>
        <v>0.88857331510312976</v>
      </c>
      <c r="S124">
        <f t="shared" ref="S124" si="95">BL3/AP3</f>
        <v>0.80828954050511859</v>
      </c>
      <c r="T124">
        <f t="shared" ref="T124" si="96">BM3/AQ3</f>
        <v>0.3828254286539669</v>
      </c>
      <c r="U124">
        <f t="shared" ref="U124" si="97">BN3/AR3</f>
        <v>0.95845712170772923</v>
      </c>
      <c r="W124" t="s">
        <v>2</v>
      </c>
      <c r="X124" s="2">
        <f>AVERAGE(B143:B147)</f>
        <v>1.3224043988015839</v>
      </c>
      <c r="Y124" s="2">
        <f>AVERAGE(B131:B137)</f>
        <v>1.2408468607614116</v>
      </c>
      <c r="Z124" s="2">
        <f>AVERAGE(B138:B142)</f>
        <v>1.1561237362008108</v>
      </c>
      <c r="AA124" s="2">
        <f>AVERAGE(B124:B130)</f>
        <v>0.97989544229710468</v>
      </c>
    </row>
    <row r="125" spans="1:27" x14ac:dyDescent="0.3">
      <c r="A125" t="s">
        <v>23</v>
      </c>
      <c r="B125">
        <f t="shared" ref="B125:B147" si="98">AU4/Y4</f>
        <v>0.91714900758910556</v>
      </c>
      <c r="C125">
        <f t="shared" ref="C125:C147" si="99">AV4/Z4</f>
        <v>1.0941922264684363</v>
      </c>
      <c r="D125">
        <f t="shared" ref="D125:D147" si="100">AW4/AA4</f>
        <v>1.7806180151776061</v>
      </c>
      <c r="E125">
        <f t="shared" ref="E125:E147" si="101">AX4/AB4</f>
        <v>2.5321727558123661</v>
      </c>
      <c r="F125">
        <f t="shared" ref="F125:F147" si="102">AY4/AC4</f>
        <v>1.5603199519748649</v>
      </c>
      <c r="G125">
        <f t="shared" ref="G125:G147" si="103">AZ4/AD4</f>
        <v>2.1955122613640192</v>
      </c>
      <c r="H125">
        <f t="shared" ref="H125:H147" si="104">BA4/AE4</f>
        <v>1.1553109861954107</v>
      </c>
      <c r="I125">
        <f t="shared" ref="I125:I147" si="105">BB4/AF4</f>
        <v>1.0363878678851213</v>
      </c>
      <c r="J125">
        <f t="shared" ref="J125:J147" si="106">BC4/AG4</f>
        <v>1.8555184051835718</v>
      </c>
      <c r="K125" t="e">
        <f t="shared" ref="K125:K147" si="107">BD4/AH4</f>
        <v>#DIV/0!</v>
      </c>
      <c r="L125">
        <f t="shared" ref="L125:L147" si="108">BE4/AI4</f>
        <v>1.911389390977577</v>
      </c>
      <c r="M125">
        <f t="shared" ref="M125:M146" si="109">BF4/AJ4</f>
        <v>1.2988475102743589</v>
      </c>
      <c r="N125" t="e">
        <f t="shared" ref="N125:N147" si="110">BG4/AK4</f>
        <v>#DIV/0!</v>
      </c>
      <c r="O125" t="e">
        <f t="shared" ref="O125:O147" si="111">BH4/AL4</f>
        <v>#DIV/0!</v>
      </c>
      <c r="P125" t="e">
        <f t="shared" ref="P125:P147" si="112">BI4/AM4</f>
        <v>#DIV/0!</v>
      </c>
      <c r="Q125">
        <f t="shared" ref="Q125:Q147" si="113">BJ4/AN4</f>
        <v>0.84188112445375429</v>
      </c>
      <c r="R125">
        <f t="shared" ref="R125:R147" si="114">BK4/AO4</f>
        <v>0.65540416236436361</v>
      </c>
      <c r="S125">
        <f t="shared" ref="S125:S147" si="115">BL4/AP4</f>
        <v>0.282677756178914</v>
      </c>
      <c r="T125">
        <f t="shared" ref="T125:T147" si="116">BM4/AQ4</f>
        <v>0.76803309585523882</v>
      </c>
      <c r="U125">
        <f t="shared" ref="U125:U147" si="117">BN4/AR4</f>
        <v>1.0338820946701981</v>
      </c>
      <c r="W125" t="s">
        <v>3</v>
      </c>
      <c r="X125" s="2">
        <f>AVERAGE(C143:C147)</f>
        <v>1.2558114524156512</v>
      </c>
      <c r="Y125" s="2">
        <f>AVERAGE(C131:C137)</f>
        <v>1.1757373003748219</v>
      </c>
      <c r="Z125" s="2">
        <f>AVERAGE(C138:C142)</f>
        <v>1.2953147456637488</v>
      </c>
      <c r="AA125" s="2">
        <f>AVERAGE(C124:C129)</f>
        <v>1.236851297060956</v>
      </c>
    </row>
    <row r="126" spans="1:27" x14ac:dyDescent="0.3">
      <c r="A126" t="s">
        <v>24</v>
      </c>
      <c r="B126">
        <f t="shared" si="98"/>
        <v>1.2439382824155067</v>
      </c>
      <c r="C126">
        <f t="shared" si="99"/>
        <v>0.70775579638713837</v>
      </c>
      <c r="D126">
        <f t="shared" si="100"/>
        <v>1.6268689732538559</v>
      </c>
      <c r="E126">
        <f t="shared" si="101"/>
        <v>1.2959449246804404</v>
      </c>
      <c r="F126">
        <f t="shared" si="102"/>
        <v>1.4913575261622889</v>
      </c>
      <c r="G126">
        <f t="shared" si="103"/>
        <v>1.6273135282369218</v>
      </c>
      <c r="H126">
        <f t="shared" si="104"/>
        <v>0.93167127999390154</v>
      </c>
      <c r="I126">
        <f t="shared" si="105"/>
        <v>1.1193621305593255</v>
      </c>
      <c r="J126">
        <f t="shared" si="106"/>
        <v>0.97444464318304613</v>
      </c>
      <c r="K126" t="e">
        <f t="shared" si="107"/>
        <v>#DIV/0!</v>
      </c>
      <c r="L126">
        <f t="shared" si="108"/>
        <v>1.9878846950521947</v>
      </c>
      <c r="N126" t="e">
        <f t="shared" si="110"/>
        <v>#DIV/0!</v>
      </c>
      <c r="O126" t="e">
        <f t="shared" si="111"/>
        <v>#DIV/0!</v>
      </c>
      <c r="P126" t="e">
        <f t="shared" si="112"/>
        <v>#DIV/0!</v>
      </c>
      <c r="Q126">
        <f t="shared" si="113"/>
        <v>1.0706545612408023</v>
      </c>
      <c r="R126">
        <f t="shared" si="114"/>
        <v>0.14677590544987695</v>
      </c>
      <c r="S126">
        <f t="shared" si="115"/>
        <v>0.34208631121696942</v>
      </c>
      <c r="T126">
        <f t="shared" si="116"/>
        <v>1.1853472038260793</v>
      </c>
      <c r="U126">
        <f t="shared" si="117"/>
        <v>0.17575712157100692</v>
      </c>
      <c r="W126" t="s">
        <v>4</v>
      </c>
      <c r="X126" s="2">
        <f>AVERAGE(D143:D147)</f>
        <v>2.122119663891703</v>
      </c>
      <c r="Y126" s="2">
        <f>AVERAGE(D131:D137)</f>
        <v>1.8018152374284064</v>
      </c>
      <c r="Z126" s="2">
        <f>AVERAGE(D138:D142)</f>
        <v>1.8210432444418667</v>
      </c>
      <c r="AA126" s="2">
        <f>AVERAGE(D124:D130)</f>
        <v>1.7312416405402828</v>
      </c>
    </row>
    <row r="127" spans="1:27" x14ac:dyDescent="0.3">
      <c r="A127" t="s">
        <v>25</v>
      </c>
      <c r="B127">
        <f t="shared" si="98"/>
        <v>0.91568127430443502</v>
      </c>
      <c r="C127">
        <f t="shared" si="99"/>
        <v>2.0729991111107422</v>
      </c>
      <c r="D127">
        <f t="shared" si="100"/>
        <v>1.9725265931972447</v>
      </c>
      <c r="E127">
        <f t="shared" si="101"/>
        <v>2.1510985738912396</v>
      </c>
      <c r="F127">
        <f t="shared" si="102"/>
        <v>1.4322843844254523</v>
      </c>
      <c r="G127">
        <f t="shared" si="103"/>
        <v>1.741585257561157</v>
      </c>
      <c r="H127">
        <f t="shared" si="104"/>
        <v>0.6411531469571129</v>
      </c>
      <c r="I127">
        <f t="shared" si="105"/>
        <v>2.4755794178407102</v>
      </c>
      <c r="J127">
        <f t="shared" si="106"/>
        <v>1.6798933142464902</v>
      </c>
      <c r="K127" t="e">
        <f t="shared" si="107"/>
        <v>#DIV/0!</v>
      </c>
      <c r="L127">
        <f t="shared" si="108"/>
        <v>1.3487875912789999</v>
      </c>
      <c r="M127">
        <f t="shared" si="109"/>
        <v>1.3139970425627709</v>
      </c>
      <c r="N127" t="e">
        <f t="shared" si="110"/>
        <v>#DIV/0!</v>
      </c>
      <c r="O127" t="e">
        <f t="shared" si="111"/>
        <v>#DIV/0!</v>
      </c>
      <c r="P127" t="e">
        <f t="shared" si="112"/>
        <v>#DIV/0!</v>
      </c>
      <c r="Q127">
        <f t="shared" si="113"/>
        <v>1.1760229924670309</v>
      </c>
      <c r="R127">
        <f t="shared" si="114"/>
        <v>0.1890200695702475</v>
      </c>
      <c r="T127">
        <f t="shared" si="116"/>
        <v>0.3661338124323541</v>
      </c>
      <c r="U127">
        <f t="shared" si="117"/>
        <v>2.3032678676343021</v>
      </c>
      <c r="W127" t="s">
        <v>5</v>
      </c>
      <c r="X127" s="2">
        <f>AVERAGE(E143:E147)</f>
        <v>3.3922624146393026</v>
      </c>
      <c r="Y127" s="2">
        <f>AVERAGE(E131:E137)</f>
        <v>2.4342275681398542</v>
      </c>
      <c r="Z127" s="2">
        <f>AVERAGE(E138:E142)</f>
        <v>2.1670656435794027</v>
      </c>
      <c r="AA127" s="2">
        <f>AVERAGE(E124:E130)</f>
        <v>2.1266753383526487</v>
      </c>
    </row>
    <row r="128" spans="1:27" x14ac:dyDescent="0.3">
      <c r="A128" t="s">
        <v>26</v>
      </c>
      <c r="B128">
        <f t="shared" si="98"/>
        <v>0.79383075188493613</v>
      </c>
      <c r="C128">
        <f t="shared" si="99"/>
        <v>1.6703983309964616</v>
      </c>
      <c r="D128">
        <f t="shared" si="100"/>
        <v>1.4841327473358292</v>
      </c>
      <c r="E128">
        <f t="shared" si="101"/>
        <v>2.0555538373922957</v>
      </c>
      <c r="F128">
        <f t="shared" si="102"/>
        <v>1.8461766885725841</v>
      </c>
      <c r="G128">
        <f t="shared" si="103"/>
        <v>1.6331273480730284</v>
      </c>
      <c r="H128">
        <f t="shared" si="104"/>
        <v>0.53055884310766932</v>
      </c>
      <c r="I128">
        <f t="shared" si="105"/>
        <v>1.1144249062451395</v>
      </c>
      <c r="J128">
        <f t="shared" si="106"/>
        <v>3.6184240850473754</v>
      </c>
      <c r="K128" t="e">
        <f t="shared" si="107"/>
        <v>#DIV/0!</v>
      </c>
      <c r="L128">
        <f t="shared" si="108"/>
        <v>1.6546797507162445</v>
      </c>
      <c r="M128">
        <f t="shared" si="109"/>
        <v>1.2558490139457117</v>
      </c>
      <c r="N128" t="e">
        <f t="shared" si="110"/>
        <v>#DIV/0!</v>
      </c>
      <c r="O128" t="e">
        <f t="shared" si="111"/>
        <v>#DIV/0!</v>
      </c>
      <c r="P128" t="e">
        <f t="shared" si="112"/>
        <v>#DIV/0!</v>
      </c>
      <c r="Q128">
        <f t="shared" si="113"/>
        <v>1.2266506191116131</v>
      </c>
      <c r="R128">
        <f t="shared" si="114"/>
        <v>0.36441489543391825</v>
      </c>
      <c r="S128">
        <f t="shared" si="115"/>
        <v>0.60501553251686491</v>
      </c>
      <c r="T128">
        <f t="shared" si="116"/>
        <v>2.1510504874873342</v>
      </c>
      <c r="U128">
        <f t="shared" si="117"/>
        <v>0.1785992588660168</v>
      </c>
      <c r="W128" t="s">
        <v>6</v>
      </c>
      <c r="X128" s="2">
        <f>AVERAGE(E143:E147)</f>
        <v>3.3922624146393026</v>
      </c>
      <c r="Y128" s="2">
        <f>AVERAGE(F131:F137)</f>
        <v>1.7598502961715066</v>
      </c>
      <c r="Z128" s="2">
        <f>AVERAGE(F138:F142)</f>
        <v>1.528020665797984</v>
      </c>
      <c r="AA128" s="2">
        <f>AVERAGE(F124:F130)</f>
        <v>1.709943341156394</v>
      </c>
    </row>
    <row r="129" spans="1:27" x14ac:dyDescent="0.3">
      <c r="A129" t="s">
        <v>27</v>
      </c>
      <c r="B129">
        <f t="shared" si="98"/>
        <v>1.0487992977917617</v>
      </c>
      <c r="C129">
        <f t="shared" si="99"/>
        <v>0.89710807345401922</v>
      </c>
      <c r="D129">
        <f t="shared" si="100"/>
        <v>1.2740176688166047</v>
      </c>
      <c r="E129">
        <f t="shared" si="101"/>
        <v>2.6709793029435231</v>
      </c>
      <c r="F129">
        <f t="shared" si="102"/>
        <v>1.6961395129290699</v>
      </c>
      <c r="G129">
        <f t="shared" si="103"/>
        <v>1.3919900497678031</v>
      </c>
      <c r="H129">
        <f t="shared" si="104"/>
        <v>1.3868357335280135</v>
      </c>
      <c r="I129">
        <f t="shared" si="105"/>
        <v>2.4665348472472854</v>
      </c>
      <c r="J129">
        <f t="shared" si="106"/>
        <v>1.6501364099201299</v>
      </c>
      <c r="K129" t="e">
        <f t="shared" si="107"/>
        <v>#DIV/0!</v>
      </c>
      <c r="L129">
        <f t="shared" si="108"/>
        <v>3.4754140610376449</v>
      </c>
      <c r="M129">
        <f t="shared" si="109"/>
        <v>1.1694460460873262</v>
      </c>
      <c r="N129" t="e">
        <f t="shared" si="110"/>
        <v>#DIV/0!</v>
      </c>
      <c r="O129" t="e">
        <f t="shared" si="111"/>
        <v>#DIV/0!</v>
      </c>
      <c r="P129" t="e">
        <f t="shared" si="112"/>
        <v>#DIV/0!</v>
      </c>
      <c r="Q129">
        <f t="shared" si="113"/>
        <v>0.67232980917113294</v>
      </c>
      <c r="R129">
        <f t="shared" si="114"/>
        <v>0.41578420479848999</v>
      </c>
      <c r="S129">
        <f t="shared" si="115"/>
        <v>0.32721837326797465</v>
      </c>
      <c r="T129">
        <f t="shared" si="116"/>
        <v>1.3708305148718805</v>
      </c>
      <c r="U129">
        <f t="shared" si="117"/>
        <v>0.56844017456929985</v>
      </c>
      <c r="W129" t="s">
        <v>7</v>
      </c>
      <c r="X129" s="2">
        <f>AVERAGE(G143:G147)</f>
        <v>1.6127890778813843</v>
      </c>
      <c r="Y129" s="2">
        <f>AVERAGE(G131:G137)</f>
        <v>1.9970707063991047</v>
      </c>
      <c r="Z129" s="2">
        <f>AVERAGE(G138:G142)</f>
        <v>2.0037947900602644</v>
      </c>
      <c r="AA129" s="2">
        <f>AVERAGE(G124:G130)</f>
        <v>1.9535283052671868</v>
      </c>
    </row>
    <row r="130" spans="1:27" x14ac:dyDescent="0.3">
      <c r="A130" t="s">
        <v>28</v>
      </c>
      <c r="B130">
        <f t="shared" si="98"/>
        <v>0.85434792693362627</v>
      </c>
      <c r="D130">
        <f t="shared" si="100"/>
        <v>2.5146729723935355</v>
      </c>
      <c r="E130">
        <f t="shared" si="101"/>
        <v>2.7289249184077264</v>
      </c>
      <c r="F130">
        <f t="shared" si="102"/>
        <v>2.0600556920336683</v>
      </c>
      <c r="G130">
        <f t="shared" si="103"/>
        <v>2.2005525922071749</v>
      </c>
      <c r="H130">
        <f t="shared" si="104"/>
        <v>1.2994523681261454</v>
      </c>
      <c r="I130">
        <f t="shared" si="105"/>
        <v>2.268675786083044</v>
      </c>
      <c r="J130">
        <f t="shared" si="106"/>
        <v>2.5242958036733674</v>
      </c>
      <c r="K130" t="e">
        <f t="shared" si="107"/>
        <v>#DIV/0!</v>
      </c>
      <c r="L130">
        <f t="shared" si="108"/>
        <v>3.5564049390020855</v>
      </c>
      <c r="M130">
        <f t="shared" si="109"/>
        <v>1.2979783732957213</v>
      </c>
      <c r="N130" t="e">
        <f t="shared" si="110"/>
        <v>#DIV/0!</v>
      </c>
      <c r="O130" t="e">
        <f t="shared" si="111"/>
        <v>#DIV/0!</v>
      </c>
      <c r="P130" t="e">
        <f t="shared" si="112"/>
        <v>#DIV/0!</v>
      </c>
      <c r="Q130">
        <f t="shared" si="113"/>
        <v>0.4461985098725651</v>
      </c>
      <c r="R130">
        <f t="shared" si="114"/>
        <v>0.96795371566305854</v>
      </c>
      <c r="S130">
        <f t="shared" si="115"/>
        <v>0.52378326144078413</v>
      </c>
      <c r="T130">
        <f t="shared" si="116"/>
        <v>0.25435258469162375</v>
      </c>
      <c r="U130">
        <f t="shared" si="117"/>
        <v>0.58668899755936454</v>
      </c>
      <c r="W130" t="s">
        <v>8</v>
      </c>
      <c r="X130" s="2">
        <f>AVERAGE(H143:H147)</f>
        <v>1.2385009410757954</v>
      </c>
      <c r="Y130" s="2">
        <f>AVERAGE(H131:H137)</f>
        <v>1.2672617983982328</v>
      </c>
      <c r="Z130" s="2">
        <f>AVERAGE(H138:H142)</f>
        <v>1.0699739109129802</v>
      </c>
      <c r="AA130" s="2">
        <f>AVERAGE(H124:H130)</f>
        <v>1.125409700841056</v>
      </c>
    </row>
    <row r="131" spans="1:27" x14ac:dyDescent="0.3">
      <c r="A131" t="s">
        <v>29</v>
      </c>
      <c r="B131">
        <f t="shared" si="98"/>
        <v>2.0792535988390304</v>
      </c>
      <c r="C131">
        <f t="shared" si="99"/>
        <v>1.3893873842464197</v>
      </c>
      <c r="D131">
        <f t="shared" si="100"/>
        <v>1.7312833598211832</v>
      </c>
      <c r="E131">
        <f t="shared" si="101"/>
        <v>1.9997915654481808</v>
      </c>
      <c r="F131">
        <f t="shared" si="102"/>
        <v>1.3971421523466809</v>
      </c>
      <c r="G131">
        <f t="shared" si="103"/>
        <v>2.3818207715109585</v>
      </c>
      <c r="H131">
        <f t="shared" si="104"/>
        <v>1.3958087353705664</v>
      </c>
      <c r="I131">
        <f t="shared" si="105"/>
        <v>1.9594702757252638</v>
      </c>
      <c r="J131">
        <f t="shared" si="106"/>
        <v>1.8684062059238364</v>
      </c>
      <c r="K131" t="e">
        <f t="shared" si="107"/>
        <v>#DIV/0!</v>
      </c>
      <c r="L131">
        <f t="shared" si="108"/>
        <v>2.3926206903512504</v>
      </c>
      <c r="M131">
        <f t="shared" si="109"/>
        <v>1.6536051591397951</v>
      </c>
      <c r="N131" t="e">
        <f t="shared" si="110"/>
        <v>#DIV/0!</v>
      </c>
      <c r="O131" t="e">
        <f t="shared" si="111"/>
        <v>#DIV/0!</v>
      </c>
      <c r="P131" t="e">
        <f t="shared" si="112"/>
        <v>#DIV/0!</v>
      </c>
      <c r="Q131">
        <f t="shared" si="113"/>
        <v>0.91239890668238766</v>
      </c>
      <c r="R131">
        <f t="shared" si="114"/>
        <v>0.41651805332023917</v>
      </c>
      <c r="S131">
        <f t="shared" si="115"/>
        <v>0.60109239666284786</v>
      </c>
      <c r="T131">
        <f t="shared" si="116"/>
        <v>2.1202738711796254</v>
      </c>
      <c r="U131">
        <f t="shared" si="117"/>
        <v>0.73157399734668549</v>
      </c>
      <c r="W131" t="s">
        <v>9</v>
      </c>
      <c r="X131" s="2">
        <f>AVERAGE(I143:I147)</f>
        <v>2.2729209634696912</v>
      </c>
      <c r="Y131" s="2">
        <f>AVERAGE(I131:I137)</f>
        <v>1.9231693619411179</v>
      </c>
      <c r="Z131" s="2">
        <f>AVERAGE(I138:I142)</f>
        <v>1.6078693070058396</v>
      </c>
      <c r="AA131" s="2">
        <f>AVERAGE(I124:I130)</f>
        <v>1.6362447017912867</v>
      </c>
    </row>
    <row r="132" spans="1:27" x14ac:dyDescent="0.3">
      <c r="A132" t="s">
        <v>30</v>
      </c>
      <c r="B132">
        <f t="shared" si="98"/>
        <v>1.1794531840853364</v>
      </c>
      <c r="C132">
        <f t="shared" si="99"/>
        <v>0.93865526387663489</v>
      </c>
      <c r="D132">
        <f t="shared" si="100"/>
        <v>1.4219926296459617</v>
      </c>
      <c r="E132">
        <f t="shared" si="101"/>
        <v>2.8569141645521547</v>
      </c>
      <c r="F132">
        <f t="shared" si="102"/>
        <v>1.3304932497959547</v>
      </c>
      <c r="G132">
        <f t="shared" si="103"/>
        <v>1.3608638959219701</v>
      </c>
      <c r="H132">
        <f t="shared" si="104"/>
        <v>1.1362017047682356</v>
      </c>
      <c r="I132">
        <f t="shared" si="105"/>
        <v>2.1629765220016193</v>
      </c>
      <c r="J132">
        <f t="shared" si="106"/>
        <v>1.9331821048672537</v>
      </c>
      <c r="K132" t="e">
        <f t="shared" si="107"/>
        <v>#DIV/0!</v>
      </c>
      <c r="L132">
        <f t="shared" si="108"/>
        <v>3.1626149166482569</v>
      </c>
      <c r="M132">
        <f t="shared" si="109"/>
        <v>1.6937000370601865</v>
      </c>
      <c r="N132" t="e">
        <f t="shared" si="110"/>
        <v>#DIV/0!</v>
      </c>
      <c r="O132" t="e">
        <f t="shared" si="111"/>
        <v>#DIV/0!</v>
      </c>
      <c r="P132" t="e">
        <f t="shared" si="112"/>
        <v>#DIV/0!</v>
      </c>
      <c r="Q132">
        <f t="shared" si="113"/>
        <v>0.85518816157973532</v>
      </c>
      <c r="R132">
        <f t="shared" si="114"/>
        <v>0.4987072578194246</v>
      </c>
      <c r="S132">
        <f t="shared" si="115"/>
        <v>0.37100859757090732</v>
      </c>
      <c r="T132">
        <f t="shared" si="116"/>
        <v>0.73525442291091292</v>
      </c>
      <c r="U132">
        <f t="shared" si="117"/>
        <v>0.12114370468747071</v>
      </c>
      <c r="W132" t="s">
        <v>10</v>
      </c>
      <c r="X132" s="2">
        <f>AVERAGE(J143:J147)</f>
        <v>1.9907255457290673</v>
      </c>
      <c r="Y132" s="2">
        <f>AVERAGE(J131:J137)</f>
        <v>1.8883401810388902</v>
      </c>
      <c r="Z132" s="2">
        <f>AVERAGE(J138:J142)</f>
        <v>1.6159166297753054</v>
      </c>
      <c r="AA132" s="2">
        <f>AVERAGE(J124:J130)</f>
        <v>1.9311246539324611</v>
      </c>
    </row>
    <row r="133" spans="1:27" x14ac:dyDescent="0.3">
      <c r="A133" t="s">
        <v>31</v>
      </c>
      <c r="B133">
        <f t="shared" si="98"/>
        <v>1.12107354307562</v>
      </c>
      <c r="C133">
        <f t="shared" si="99"/>
        <v>1.3396233953284833</v>
      </c>
      <c r="D133">
        <f t="shared" si="100"/>
        <v>2.0196233993813801</v>
      </c>
      <c r="E133">
        <f t="shared" si="101"/>
        <v>3.3888896935661097</v>
      </c>
      <c r="F133">
        <f t="shared" si="102"/>
        <v>1.2437379766304242</v>
      </c>
      <c r="G133">
        <f t="shared" si="103"/>
        <v>1.7597269268951534</v>
      </c>
      <c r="H133">
        <f t="shared" si="104"/>
        <v>1.3279436665379607</v>
      </c>
      <c r="I133">
        <f t="shared" si="105"/>
        <v>1.4938917410336712</v>
      </c>
      <c r="J133">
        <f t="shared" si="106"/>
        <v>1.5036927481899947</v>
      </c>
      <c r="K133" t="e">
        <f t="shared" si="107"/>
        <v>#DIV/0!</v>
      </c>
      <c r="L133">
        <f t="shared" si="108"/>
        <v>3.7448377898963288</v>
      </c>
      <c r="M133">
        <f t="shared" si="109"/>
        <v>1.1210605704695562</v>
      </c>
      <c r="N133" t="e">
        <f t="shared" si="110"/>
        <v>#DIV/0!</v>
      </c>
      <c r="O133" t="e">
        <f t="shared" si="111"/>
        <v>#DIV/0!</v>
      </c>
      <c r="P133" t="e">
        <f t="shared" si="112"/>
        <v>#DIV/0!</v>
      </c>
      <c r="Q133">
        <f t="shared" si="113"/>
        <v>0.73263771943536604</v>
      </c>
      <c r="R133">
        <f t="shared" si="114"/>
        <v>1.4105019402066692</v>
      </c>
      <c r="S133">
        <f t="shared" si="115"/>
        <v>0.59443212532320011</v>
      </c>
      <c r="T133">
        <f t="shared" si="116"/>
        <v>1.8241814453466789</v>
      </c>
      <c r="U133">
        <f t="shared" si="117"/>
        <v>0.43990459384582431</v>
      </c>
      <c r="W133" t="s">
        <v>11</v>
      </c>
      <c r="X133" s="2" t="e">
        <f>AVERAGE(K143:K147)</f>
        <v>#DIV/0!</v>
      </c>
      <c r="Y133" s="2" t="e">
        <f>AVERAGE(K131:K137)</f>
        <v>#DIV/0!</v>
      </c>
      <c r="Z133" s="2" t="e">
        <f>AVERAGE(K138:K142)</f>
        <v>#DIV/0!</v>
      </c>
      <c r="AA133" s="2" t="e">
        <f>AVERAGE(K124:K130)</f>
        <v>#DIV/0!</v>
      </c>
    </row>
    <row r="134" spans="1:27" x14ac:dyDescent="0.3">
      <c r="A134" t="s">
        <v>32</v>
      </c>
      <c r="B134">
        <f t="shared" si="98"/>
        <v>1.0189147306602191</v>
      </c>
      <c r="C134">
        <f t="shared" si="99"/>
        <v>1.0614160572669198</v>
      </c>
      <c r="D134">
        <f t="shared" si="100"/>
        <v>1.4989977709053914</v>
      </c>
      <c r="E134">
        <f t="shared" si="101"/>
        <v>1.8390163301355873</v>
      </c>
      <c r="F134">
        <f t="shared" si="102"/>
        <v>2.048031099125847</v>
      </c>
      <c r="G134">
        <f t="shared" si="103"/>
        <v>1.9451822827992313</v>
      </c>
      <c r="H134">
        <f t="shared" si="104"/>
        <v>1.0898451903394537</v>
      </c>
      <c r="I134">
        <f t="shared" si="105"/>
        <v>1.4333161202562676</v>
      </c>
      <c r="J134">
        <f t="shared" si="106"/>
        <v>1.8519130778197257</v>
      </c>
      <c r="K134" t="e">
        <f t="shared" si="107"/>
        <v>#DIV/0!</v>
      </c>
      <c r="L134">
        <f t="shared" si="108"/>
        <v>1.7916259358707454</v>
      </c>
      <c r="M134">
        <f t="shared" si="109"/>
        <v>1.7249713701397469</v>
      </c>
      <c r="N134" t="e">
        <f t="shared" si="110"/>
        <v>#DIV/0!</v>
      </c>
      <c r="O134" t="e">
        <f t="shared" si="111"/>
        <v>#DIV/0!</v>
      </c>
      <c r="P134" t="e">
        <f t="shared" si="112"/>
        <v>#DIV/0!</v>
      </c>
      <c r="R134">
        <f t="shared" si="114"/>
        <v>0.78354134351238569</v>
      </c>
      <c r="S134">
        <f t="shared" si="115"/>
        <v>0.24569083022959584</v>
      </c>
      <c r="T134">
        <f t="shared" si="116"/>
        <v>0.42152682620145837</v>
      </c>
      <c r="U134">
        <f t="shared" si="117"/>
        <v>0.65926864530315021</v>
      </c>
      <c r="W134" t="s">
        <v>12</v>
      </c>
      <c r="X134" s="2">
        <f>AVERAGE(L143:L147)</f>
        <v>1.8858453357631304</v>
      </c>
      <c r="Y134" s="2">
        <f>AVERAGE(L131:L137)</f>
        <v>2.5134727368540468</v>
      </c>
      <c r="Z134" s="2">
        <f>AVERAGE(L138:L142)</f>
        <v>2.9239110992494082</v>
      </c>
      <c r="AA134" s="2">
        <f>AVERAGE(L124:L130)</f>
        <v>2.2241237374494491</v>
      </c>
    </row>
    <row r="135" spans="1:27" x14ac:dyDescent="0.3">
      <c r="A135" t="s">
        <v>33</v>
      </c>
      <c r="B135">
        <f t="shared" si="98"/>
        <v>1.008485695420889</v>
      </c>
      <c r="C135">
        <f t="shared" si="99"/>
        <v>0.87552167905531664</v>
      </c>
      <c r="D135">
        <f t="shared" si="100"/>
        <v>1.1809784428395165</v>
      </c>
      <c r="E135">
        <f t="shared" si="101"/>
        <v>1.8975673667705706</v>
      </c>
      <c r="F135">
        <f t="shared" si="102"/>
        <v>1.871789313710444</v>
      </c>
      <c r="G135">
        <f t="shared" si="103"/>
        <v>1.7835290180754135</v>
      </c>
      <c r="H135">
        <f t="shared" si="104"/>
        <v>1.1757122623672127</v>
      </c>
      <c r="I135">
        <f t="shared" si="105"/>
        <v>1.4783152399019295</v>
      </c>
      <c r="J135">
        <f t="shared" si="106"/>
        <v>1.9836136812824374</v>
      </c>
      <c r="K135" t="e">
        <f t="shared" si="107"/>
        <v>#DIV/0!</v>
      </c>
      <c r="L135">
        <f t="shared" si="108"/>
        <v>2.1069314923449451</v>
      </c>
      <c r="M135">
        <f t="shared" si="109"/>
        <v>1.6087754767354323</v>
      </c>
      <c r="N135" t="e">
        <f t="shared" si="110"/>
        <v>#DIV/0!</v>
      </c>
      <c r="O135" t="e">
        <f t="shared" si="111"/>
        <v>#DIV/0!</v>
      </c>
      <c r="P135" t="e">
        <f t="shared" si="112"/>
        <v>#DIV/0!</v>
      </c>
      <c r="Q135">
        <f t="shared" si="113"/>
        <v>0.40776886066944779</v>
      </c>
      <c r="R135">
        <f t="shared" si="114"/>
        <v>0.22068512017717382</v>
      </c>
      <c r="S135">
        <f t="shared" si="115"/>
        <v>0.66159580414700303</v>
      </c>
      <c r="T135">
        <f t="shared" si="116"/>
        <v>0.4898890629857926</v>
      </c>
      <c r="U135">
        <f t="shared" si="117"/>
        <v>0.37811393750026401</v>
      </c>
      <c r="W135" t="s">
        <v>13</v>
      </c>
      <c r="X135" s="2">
        <f>AVERAGE(M143:M147)</f>
        <v>2.0482527561161592</v>
      </c>
      <c r="Y135" s="2">
        <f>AVERAGE(M131:M137)</f>
        <v>1.4957395256207719</v>
      </c>
      <c r="Z135" s="2">
        <f>AVERAGE(M138:M142)</f>
        <v>1.3952254780319937</v>
      </c>
      <c r="AA135" s="2">
        <f>AVERAGE(M124:M130)</f>
        <v>1.2430247169912796</v>
      </c>
    </row>
    <row r="136" spans="1:27" x14ac:dyDescent="0.3">
      <c r="A136" t="s">
        <v>34</v>
      </c>
      <c r="B136">
        <f t="shared" si="98"/>
        <v>1.1922303346021339</v>
      </c>
      <c r="C136">
        <f t="shared" si="99"/>
        <v>1.4378560750152172</v>
      </c>
      <c r="D136">
        <f t="shared" si="100"/>
        <v>3.5537805898197692</v>
      </c>
      <c r="E136">
        <f t="shared" si="101"/>
        <v>2.47838835738954</v>
      </c>
      <c r="F136">
        <f t="shared" si="102"/>
        <v>2.256221944745644</v>
      </c>
      <c r="G136">
        <f t="shared" si="103"/>
        <v>2.8264835601065448</v>
      </c>
      <c r="H136">
        <f t="shared" si="104"/>
        <v>1.6831065967005538</v>
      </c>
      <c r="I136">
        <f t="shared" si="105"/>
        <v>1.6669982563592254</v>
      </c>
      <c r="J136">
        <f t="shared" si="106"/>
        <v>2.1892332681500934</v>
      </c>
      <c r="K136" t="e">
        <f t="shared" si="107"/>
        <v>#DIV/0!</v>
      </c>
      <c r="L136">
        <f t="shared" si="108"/>
        <v>2.2873063721649132</v>
      </c>
      <c r="M136">
        <f t="shared" si="109"/>
        <v>1.3803586704381585</v>
      </c>
      <c r="N136" t="e">
        <f t="shared" si="110"/>
        <v>#DIV/0!</v>
      </c>
      <c r="O136" t="e">
        <f t="shared" si="111"/>
        <v>#DIV/0!</v>
      </c>
      <c r="P136" t="e">
        <f t="shared" si="112"/>
        <v>#DIV/0!</v>
      </c>
      <c r="R136">
        <f t="shared" si="114"/>
        <v>0.38147313972601327</v>
      </c>
      <c r="S136">
        <f t="shared" si="115"/>
        <v>0.693478270872813</v>
      </c>
      <c r="T136">
        <f t="shared" si="116"/>
        <v>0.33326757252081002</v>
      </c>
      <c r="U136">
        <f t="shared" si="117"/>
        <v>0.32366722074134591</v>
      </c>
      <c r="W136" t="s">
        <v>14</v>
      </c>
      <c r="X136" s="2" t="e">
        <f>AVERAGE(N143:N147)</f>
        <v>#DIV/0!</v>
      </c>
      <c r="Y136" s="2" t="e">
        <f>AVERAGE(N131:N137)</f>
        <v>#DIV/0!</v>
      </c>
      <c r="Z136" s="2" t="e">
        <f>AVERAGE(N138:N142)</f>
        <v>#DIV/0!</v>
      </c>
      <c r="AA136" s="2" t="e">
        <f>AVERAGE(N124:N130)</f>
        <v>#DIV/0!</v>
      </c>
    </row>
    <row r="137" spans="1:27" x14ac:dyDescent="0.3">
      <c r="A137" t="s">
        <v>35</v>
      </c>
      <c r="B137">
        <f t="shared" si="98"/>
        <v>1.0865169386466529</v>
      </c>
      <c r="C137">
        <f t="shared" si="99"/>
        <v>1.1877012478347622</v>
      </c>
      <c r="D137">
        <f t="shared" si="100"/>
        <v>1.206050469585642</v>
      </c>
      <c r="E137">
        <f t="shared" si="101"/>
        <v>2.5790254991168373</v>
      </c>
      <c r="F137">
        <f t="shared" si="102"/>
        <v>2.1715363368455498</v>
      </c>
      <c r="G137">
        <f t="shared" si="103"/>
        <v>1.9218884894844588</v>
      </c>
      <c r="H137">
        <f t="shared" si="104"/>
        <v>1.0622144327036462</v>
      </c>
      <c r="I137">
        <f t="shared" si="105"/>
        <v>3.2672173783098479</v>
      </c>
      <c r="K137" t="e">
        <f t="shared" si="107"/>
        <v>#DIV/0!</v>
      </c>
      <c r="L137">
        <f t="shared" si="108"/>
        <v>2.1083719607018865</v>
      </c>
      <c r="M137">
        <f t="shared" si="109"/>
        <v>1.2877053953625273</v>
      </c>
      <c r="N137" t="e">
        <f t="shared" si="110"/>
        <v>#DIV/0!</v>
      </c>
      <c r="O137" t="e">
        <f t="shared" si="111"/>
        <v>#DIV/0!</v>
      </c>
      <c r="P137" t="e">
        <f t="shared" si="112"/>
        <v>#DIV/0!</v>
      </c>
      <c r="Q137">
        <f t="shared" si="113"/>
        <v>0.65679629446550347</v>
      </c>
      <c r="R137">
        <f t="shared" si="114"/>
        <v>0.32196486935046253</v>
      </c>
      <c r="S137">
        <f t="shared" si="115"/>
        <v>0.43355907834279245</v>
      </c>
      <c r="T137">
        <f t="shared" si="116"/>
        <v>0.40233709659836248</v>
      </c>
      <c r="U137">
        <f t="shared" si="117"/>
        <v>0.32615367364298237</v>
      </c>
      <c r="W137" t="s">
        <v>15</v>
      </c>
      <c r="X137" s="2" t="e">
        <f>AVERAGE(O143:O147)</f>
        <v>#DIV/0!</v>
      </c>
      <c r="Y137" s="2" t="e">
        <f>AVERAGE(O131:O137)</f>
        <v>#DIV/0!</v>
      </c>
      <c r="Z137" s="2" t="e">
        <f>AVERAGE(O138:O142)</f>
        <v>#DIV/0!</v>
      </c>
      <c r="AA137" s="2" t="e">
        <f>AVERAGE(O124:O130)</f>
        <v>#DIV/0!</v>
      </c>
    </row>
    <row r="138" spans="1:27" x14ac:dyDescent="0.3">
      <c r="A138" t="s">
        <v>36</v>
      </c>
      <c r="B138">
        <f t="shared" si="98"/>
        <v>1.2834732825595017</v>
      </c>
      <c r="C138">
        <f t="shared" si="99"/>
        <v>0.63971071932413626</v>
      </c>
      <c r="D138">
        <f t="shared" si="100"/>
        <v>1.6892610526946703</v>
      </c>
      <c r="E138">
        <f t="shared" si="101"/>
        <v>1.9897053371902853</v>
      </c>
      <c r="F138">
        <f t="shared" si="102"/>
        <v>1.7885761800120819</v>
      </c>
      <c r="G138">
        <f t="shared" si="103"/>
        <v>2.6619837117894694</v>
      </c>
      <c r="H138">
        <f t="shared" si="104"/>
        <v>0.91788606223265534</v>
      </c>
      <c r="I138">
        <f t="shared" si="105"/>
        <v>2.9221651157679305</v>
      </c>
      <c r="J138">
        <f t="shared" si="106"/>
        <v>2.0951342725009692</v>
      </c>
      <c r="K138" t="e">
        <f t="shared" si="107"/>
        <v>#DIV/0!</v>
      </c>
      <c r="L138">
        <f t="shared" si="108"/>
        <v>2.7875387521905486</v>
      </c>
      <c r="M138">
        <f t="shared" si="109"/>
        <v>2.0287220356942881</v>
      </c>
      <c r="N138" t="e">
        <f t="shared" si="110"/>
        <v>#DIV/0!</v>
      </c>
      <c r="O138" t="e">
        <f t="shared" si="111"/>
        <v>#DIV/0!</v>
      </c>
      <c r="P138" t="e">
        <f t="shared" si="112"/>
        <v>#DIV/0!</v>
      </c>
      <c r="Q138">
        <f t="shared" si="113"/>
        <v>1.3172424867093413</v>
      </c>
      <c r="R138">
        <f t="shared" si="114"/>
        <v>1.010084080800689</v>
      </c>
      <c r="S138">
        <f t="shared" si="115"/>
        <v>0.33006007417855088</v>
      </c>
      <c r="T138">
        <f t="shared" si="116"/>
        <v>0.42041501542972526</v>
      </c>
      <c r="U138">
        <f t="shared" si="117"/>
        <v>0.13223643486885558</v>
      </c>
      <c r="W138" t="s">
        <v>16</v>
      </c>
      <c r="X138" s="2" t="e">
        <f>AVERAGE(P143:P147)</f>
        <v>#DIV/0!</v>
      </c>
      <c r="Y138" s="2" t="e">
        <f>AVERAGE(P132:P137)</f>
        <v>#DIV/0!</v>
      </c>
      <c r="Z138" s="2" t="e">
        <f>AVERAGE(P138:P142)</f>
        <v>#DIV/0!</v>
      </c>
      <c r="AA138" s="2" t="e">
        <f>AVERAGE(P124:P130)</f>
        <v>#DIV/0!</v>
      </c>
    </row>
    <row r="139" spans="1:27" x14ac:dyDescent="0.3">
      <c r="A139" t="s">
        <v>37</v>
      </c>
      <c r="B139">
        <f t="shared" si="98"/>
        <v>1.3998329643944554</v>
      </c>
      <c r="C139">
        <f t="shared" si="99"/>
        <v>1.6117104588884237</v>
      </c>
      <c r="D139">
        <f t="shared" si="100"/>
        <v>1.3366334293393183</v>
      </c>
      <c r="E139">
        <f t="shared" si="101"/>
        <v>1.7599807340017244</v>
      </c>
      <c r="F139">
        <f t="shared" si="102"/>
        <v>1.8980168768693462</v>
      </c>
      <c r="G139">
        <f t="shared" si="103"/>
        <v>1.516969612750269</v>
      </c>
      <c r="H139">
        <f t="shared" si="104"/>
        <v>1.7006118313059302</v>
      </c>
      <c r="I139">
        <f t="shared" si="105"/>
        <v>1.7899936781158159</v>
      </c>
      <c r="J139">
        <f t="shared" si="106"/>
        <v>1.5023215660552087</v>
      </c>
      <c r="K139" t="e">
        <f t="shared" si="107"/>
        <v>#DIV/0!</v>
      </c>
      <c r="L139">
        <f t="shared" si="108"/>
        <v>2.3994513230785715</v>
      </c>
      <c r="N139" t="e">
        <f t="shared" si="110"/>
        <v>#DIV/0!</v>
      </c>
      <c r="O139" t="e">
        <f t="shared" si="111"/>
        <v>#DIV/0!</v>
      </c>
      <c r="P139" t="e">
        <f t="shared" si="112"/>
        <v>#DIV/0!</v>
      </c>
      <c r="Q139">
        <f t="shared" si="113"/>
        <v>1.4617448365021064</v>
      </c>
      <c r="R139">
        <f t="shared" si="114"/>
        <v>2.1095516073113871</v>
      </c>
      <c r="S139">
        <f t="shared" si="115"/>
        <v>0.4550970652341409</v>
      </c>
      <c r="T139">
        <f t="shared" si="116"/>
        <v>0.43788462635683262</v>
      </c>
      <c r="U139">
        <f t="shared" si="117"/>
        <v>0.18113428847153148</v>
      </c>
      <c r="W139" t="s">
        <v>17</v>
      </c>
      <c r="X139" s="2">
        <f>AVERAGE(Q143:Q147)</f>
        <v>0.86368533455947161</v>
      </c>
      <c r="Y139" s="2">
        <f>AVERAGE(Q131:Q137)</f>
        <v>0.71295798856648795</v>
      </c>
      <c r="Z139" s="2">
        <f>AVERAGE(Q138:Q142)</f>
        <v>1.0665937226608677</v>
      </c>
      <c r="AA139" s="2">
        <f>AVERAGE(Q124:Q130)</f>
        <v>0.90562293605281641</v>
      </c>
    </row>
    <row r="140" spans="1:27" x14ac:dyDescent="0.3">
      <c r="A140" t="s">
        <v>38</v>
      </c>
      <c r="B140">
        <f t="shared" si="98"/>
        <v>0.78671637806360062</v>
      </c>
      <c r="C140">
        <f t="shared" si="99"/>
        <v>0.80237614355038955</v>
      </c>
      <c r="D140">
        <f t="shared" si="100"/>
        <v>1.6591388275925167</v>
      </c>
      <c r="E140">
        <f t="shared" si="101"/>
        <v>2.1111718238089838</v>
      </c>
      <c r="F140">
        <f t="shared" si="102"/>
        <v>1.2407472778839888</v>
      </c>
      <c r="G140">
        <f t="shared" si="103"/>
        <v>1.6779094510970769</v>
      </c>
      <c r="H140">
        <f t="shared" si="104"/>
        <v>0.8262945921652407</v>
      </c>
      <c r="I140">
        <f t="shared" si="105"/>
        <v>1.5129561193718337</v>
      </c>
      <c r="J140">
        <f t="shared" si="106"/>
        <v>1.2826541375212988</v>
      </c>
      <c r="K140" t="e">
        <f t="shared" si="107"/>
        <v>#DIV/0!</v>
      </c>
      <c r="L140">
        <f t="shared" si="108"/>
        <v>2.6992521584840277</v>
      </c>
      <c r="M140">
        <f t="shared" si="109"/>
        <v>1.2568741744374867</v>
      </c>
      <c r="N140" t="e">
        <f t="shared" si="110"/>
        <v>#DIV/0!</v>
      </c>
      <c r="O140" t="e">
        <f t="shared" si="111"/>
        <v>#DIV/0!</v>
      </c>
      <c r="P140" t="e">
        <f t="shared" si="112"/>
        <v>#DIV/0!</v>
      </c>
      <c r="Q140">
        <f t="shared" si="113"/>
        <v>0.9359016399133856</v>
      </c>
      <c r="R140">
        <f t="shared" si="114"/>
        <v>0.2194962973297612</v>
      </c>
      <c r="S140">
        <f t="shared" si="115"/>
        <v>0.52295994861223172</v>
      </c>
      <c r="T140">
        <f t="shared" si="116"/>
        <v>0.34911467159135867</v>
      </c>
      <c r="U140">
        <f t="shared" si="117"/>
        <v>0.49971152006662212</v>
      </c>
      <c r="W140" t="s">
        <v>18</v>
      </c>
      <c r="X140" s="2">
        <f>AVERAGE(R143:R147)</f>
        <v>0.68847848036349768</v>
      </c>
      <c r="Y140" s="2">
        <f>AVERAGE(R131:R137)</f>
        <v>0.57619881773033832</v>
      </c>
      <c r="Z140" s="2">
        <f>AVERAGE(R138:R142)</f>
        <v>0.83879007540952411</v>
      </c>
      <c r="AA140" s="2">
        <f>AVERAGE(R124:R130)</f>
        <v>0.51827518119758353</v>
      </c>
    </row>
    <row r="141" spans="1:27" x14ac:dyDescent="0.3">
      <c r="A141" t="s">
        <v>39</v>
      </c>
      <c r="B141">
        <f t="shared" si="98"/>
        <v>1.2575664871610732</v>
      </c>
      <c r="C141">
        <f t="shared" si="99"/>
        <v>1.3116521750881844</v>
      </c>
      <c r="D141">
        <f t="shared" si="100"/>
        <v>2.1149573979093059</v>
      </c>
      <c r="E141">
        <f t="shared" si="101"/>
        <v>2.4840303263411769</v>
      </c>
      <c r="F141">
        <f t="shared" si="102"/>
        <v>1.6959351205717559</v>
      </c>
      <c r="G141">
        <f t="shared" si="103"/>
        <v>2.0059481269137178</v>
      </c>
      <c r="H141">
        <f t="shared" si="104"/>
        <v>0.6516433519860062</v>
      </c>
      <c r="I141">
        <f t="shared" si="105"/>
        <v>0.83060778391835344</v>
      </c>
      <c r="J141">
        <f t="shared" si="106"/>
        <v>1.8272059982383528</v>
      </c>
      <c r="K141" t="e">
        <f t="shared" si="107"/>
        <v>#DIV/0!</v>
      </c>
      <c r="L141">
        <f t="shared" si="108"/>
        <v>2.7497704361064907</v>
      </c>
      <c r="M141">
        <f t="shared" si="109"/>
        <v>0.90008022396420595</v>
      </c>
      <c r="N141" t="e">
        <f t="shared" si="110"/>
        <v>#DIV/0!</v>
      </c>
      <c r="O141" t="e">
        <f t="shared" si="111"/>
        <v>#DIV/0!</v>
      </c>
      <c r="P141" t="e">
        <f t="shared" si="112"/>
        <v>#DIV/0!</v>
      </c>
      <c r="Q141">
        <f t="shared" si="113"/>
        <v>0.56074163773568408</v>
      </c>
      <c r="R141">
        <f t="shared" si="114"/>
        <v>0.5164387569588631</v>
      </c>
      <c r="S141">
        <f t="shared" si="115"/>
        <v>0.28780101423788507</v>
      </c>
      <c r="T141">
        <f t="shared" si="116"/>
        <v>5.3921245363840562</v>
      </c>
      <c r="U141">
        <f t="shared" si="117"/>
        <v>0.21753136099431142</v>
      </c>
      <c r="W141" t="s">
        <v>19</v>
      </c>
      <c r="X141" s="2">
        <f>AVERAGE(S143:S147)</f>
        <v>0.64702126142828953</v>
      </c>
      <c r="Y141" s="2">
        <f>AVERAGE(S131:S137)</f>
        <v>0.51440815759273706</v>
      </c>
      <c r="Z141" s="2">
        <f>AVERAGE(S138:S142)</f>
        <v>0.46053363580012296</v>
      </c>
      <c r="AA141" s="2">
        <f>AVERAGE(S124:S130)</f>
        <v>0.48151179585443754</v>
      </c>
    </row>
    <row r="142" spans="1:27" x14ac:dyDescent="0.3">
      <c r="A142" t="s">
        <v>40</v>
      </c>
      <c r="B142">
        <f t="shared" si="98"/>
        <v>1.0530295688254232</v>
      </c>
      <c r="C142">
        <f t="shared" si="99"/>
        <v>2.1111242314676102</v>
      </c>
      <c r="D142">
        <f t="shared" si="100"/>
        <v>2.3052255146735221</v>
      </c>
      <c r="E142">
        <f t="shared" si="101"/>
        <v>2.4904399965548429</v>
      </c>
      <c r="F142">
        <f t="shared" si="102"/>
        <v>1.0168278736527478</v>
      </c>
      <c r="G142">
        <f t="shared" si="103"/>
        <v>2.1561630477507898</v>
      </c>
      <c r="H142">
        <f t="shared" si="104"/>
        <v>1.2534337168750678</v>
      </c>
      <c r="I142">
        <f t="shared" si="105"/>
        <v>0.98362383785526375</v>
      </c>
      <c r="J142">
        <f t="shared" si="106"/>
        <v>1.3722671745606969</v>
      </c>
      <c r="K142" t="e">
        <f t="shared" si="107"/>
        <v>#DIV/0!</v>
      </c>
      <c r="L142">
        <f t="shared" si="108"/>
        <v>3.9835428263874029</v>
      </c>
      <c r="N142" t="e">
        <f t="shared" si="110"/>
        <v>#DIV/0!</v>
      </c>
      <c r="O142" t="e">
        <f t="shared" si="111"/>
        <v>#DIV/0!</v>
      </c>
      <c r="P142" t="e">
        <f t="shared" si="112"/>
        <v>#DIV/0!</v>
      </c>
      <c r="Q142">
        <f t="shared" si="113"/>
        <v>1.0573380124438212</v>
      </c>
      <c r="R142">
        <f t="shared" si="114"/>
        <v>0.33837963464692006</v>
      </c>
      <c r="S142">
        <f t="shared" si="115"/>
        <v>0.7067500767378061</v>
      </c>
      <c r="T142">
        <f t="shared" si="116"/>
        <v>0.67479879882514748</v>
      </c>
      <c r="U142">
        <f t="shared" si="117"/>
        <v>0.76413221670064024</v>
      </c>
      <c r="W142" t="s">
        <v>20</v>
      </c>
      <c r="X142" s="2">
        <f>AVERAGE(T143:T147)</f>
        <v>0.66880001239267561</v>
      </c>
      <c r="Y142" s="2">
        <f>AVERAGE(T131:T137)</f>
        <v>0.90381861396337715</v>
      </c>
      <c r="Z142" s="2">
        <f>AVERAGE(T138:T142)</f>
        <v>1.4548675297174241</v>
      </c>
      <c r="AA142" s="2">
        <f>AVERAGE(T124:T130)</f>
        <v>0.92551044683121098</v>
      </c>
    </row>
    <row r="143" spans="1:27" x14ac:dyDescent="0.3">
      <c r="A143" t="s">
        <v>41</v>
      </c>
      <c r="B143">
        <f t="shared" si="98"/>
        <v>0.93007287185353427</v>
      </c>
      <c r="C143">
        <f t="shared" si="99"/>
        <v>0.78978887465242908</v>
      </c>
      <c r="D143">
        <f t="shared" si="100"/>
        <v>1.9126667533030135</v>
      </c>
      <c r="E143">
        <f t="shared" si="101"/>
        <v>3.3378944523939711</v>
      </c>
      <c r="F143">
        <f t="shared" si="102"/>
        <v>0.96376633006866852</v>
      </c>
      <c r="G143">
        <f t="shared" si="103"/>
        <v>1.2308361337214526</v>
      </c>
      <c r="H143">
        <f t="shared" si="104"/>
        <v>0.94082140770115819</v>
      </c>
      <c r="I143">
        <f t="shared" si="105"/>
        <v>2.182082597550886</v>
      </c>
      <c r="J143">
        <f t="shared" si="106"/>
        <v>2.0509255358176723</v>
      </c>
      <c r="K143" t="e">
        <f t="shared" si="107"/>
        <v>#DIV/0!</v>
      </c>
      <c r="L143">
        <f t="shared" si="108"/>
        <v>1.6519166720919265</v>
      </c>
      <c r="M143">
        <f t="shared" si="109"/>
        <v>1.9162435102550621</v>
      </c>
      <c r="N143" t="e">
        <f t="shared" si="110"/>
        <v>#DIV/0!</v>
      </c>
      <c r="O143" t="e">
        <f t="shared" si="111"/>
        <v>#DIV/0!</v>
      </c>
      <c r="P143" t="e">
        <f t="shared" si="112"/>
        <v>#DIV/0!</v>
      </c>
      <c r="Q143">
        <f t="shared" si="113"/>
        <v>1.359656801428742</v>
      </c>
      <c r="R143">
        <f t="shared" si="114"/>
        <v>0.12765465746917298</v>
      </c>
      <c r="S143">
        <f t="shared" si="115"/>
        <v>0.47354658793370574</v>
      </c>
      <c r="T143">
        <f t="shared" si="116"/>
        <v>0.78957903873277613</v>
      </c>
      <c r="U143">
        <f t="shared" si="117"/>
        <v>0.41672136183999214</v>
      </c>
      <c r="W143" t="s">
        <v>21</v>
      </c>
      <c r="X143" s="2">
        <f>AVERAGE(U143:U147)</f>
        <v>0.69515593334669745</v>
      </c>
      <c r="Y143" s="2">
        <f>AVERAGE(U131:U137)</f>
        <v>0.42568939615253187</v>
      </c>
      <c r="Z143" s="2">
        <f>AVERAGE(U138:U142)</f>
        <v>0.35894916422039219</v>
      </c>
      <c r="AA143" s="2">
        <f>AVERAGE(U124:U130)</f>
        <v>0.82929894808255977</v>
      </c>
    </row>
    <row r="144" spans="1:27" x14ac:dyDescent="0.3">
      <c r="A144" t="s">
        <v>42</v>
      </c>
      <c r="B144">
        <f t="shared" si="98"/>
        <v>1.3663479075404146</v>
      </c>
      <c r="C144">
        <f t="shared" si="99"/>
        <v>0.53780547836626091</v>
      </c>
      <c r="D144">
        <f t="shared" si="100"/>
        <v>1.6115023925315231</v>
      </c>
      <c r="E144">
        <f t="shared" si="101"/>
        <v>2.847940223958763</v>
      </c>
      <c r="F144">
        <f t="shared" si="102"/>
        <v>0.86712173308287777</v>
      </c>
      <c r="G144">
        <f t="shared" si="103"/>
        <v>1.7567300118538807</v>
      </c>
      <c r="H144">
        <f t="shared" si="104"/>
        <v>1.2317821956764246</v>
      </c>
      <c r="I144">
        <f t="shared" si="105"/>
        <v>3.7851921811634863</v>
      </c>
      <c r="J144">
        <f t="shared" si="106"/>
        <v>1.6776735765756434</v>
      </c>
      <c r="K144" t="e">
        <f t="shared" si="107"/>
        <v>#DIV/0!</v>
      </c>
      <c r="L144">
        <f t="shared" si="108"/>
        <v>1.4156755796963332</v>
      </c>
      <c r="M144">
        <f t="shared" si="109"/>
        <v>2.2341038190064917</v>
      </c>
      <c r="N144" t="e">
        <f t="shared" si="110"/>
        <v>#DIV/0!</v>
      </c>
      <c r="O144" t="e">
        <f t="shared" si="111"/>
        <v>#DIV/0!</v>
      </c>
      <c r="P144" t="e">
        <f t="shared" si="112"/>
        <v>#DIV/0!</v>
      </c>
      <c r="Q144">
        <f t="shared" si="113"/>
        <v>1.3174014888266865</v>
      </c>
      <c r="R144">
        <f t="shared" si="114"/>
        <v>1.5280335659580917</v>
      </c>
      <c r="S144">
        <f t="shared" si="115"/>
        <v>0.48070043551376929</v>
      </c>
      <c r="T144">
        <f t="shared" si="116"/>
        <v>0.62789117397195082</v>
      </c>
      <c r="U144">
        <f t="shared" si="117"/>
        <v>1.0935434612829151</v>
      </c>
      <c r="W144" t="s">
        <v>60</v>
      </c>
      <c r="X144" s="2" t="s">
        <v>61</v>
      </c>
      <c r="Y144" s="2" t="s">
        <v>61</v>
      </c>
      <c r="Z144" s="2" t="s">
        <v>61</v>
      </c>
      <c r="AA144" s="2" t="s">
        <v>61</v>
      </c>
    </row>
    <row r="145" spans="1:27" x14ac:dyDescent="0.3">
      <c r="A145" t="s">
        <v>43</v>
      </c>
      <c r="B145">
        <f t="shared" si="98"/>
        <v>1.348578362059476</v>
      </c>
      <c r="C145">
        <f t="shared" si="99"/>
        <v>1.4309730415972799</v>
      </c>
      <c r="D145">
        <f t="shared" si="100"/>
        <v>2.7977606036245475</v>
      </c>
      <c r="E145">
        <f t="shared" si="101"/>
        <v>2.757467142675734</v>
      </c>
      <c r="F145">
        <f t="shared" si="102"/>
        <v>1.4145390109509763</v>
      </c>
      <c r="G145">
        <f t="shared" si="103"/>
        <v>1.4500364040141132</v>
      </c>
      <c r="H145">
        <f t="shared" si="104"/>
        <v>1.3223107801088778</v>
      </c>
      <c r="I145">
        <f t="shared" si="105"/>
        <v>2.9248655100638183</v>
      </c>
      <c r="J145">
        <f t="shared" si="106"/>
        <v>2.6024008736161393</v>
      </c>
      <c r="K145" t="e">
        <f t="shared" si="107"/>
        <v>#DIV/0!</v>
      </c>
      <c r="L145">
        <f t="shared" si="108"/>
        <v>1.2273069078560275</v>
      </c>
      <c r="M145">
        <f t="shared" si="109"/>
        <v>2.6516893224473232</v>
      </c>
      <c r="N145" t="e">
        <f t="shared" si="110"/>
        <v>#DIV/0!</v>
      </c>
      <c r="O145" t="e">
        <f t="shared" si="111"/>
        <v>#DIV/0!</v>
      </c>
      <c r="P145" t="e">
        <f t="shared" si="112"/>
        <v>#DIV/0!</v>
      </c>
      <c r="Q145">
        <f t="shared" si="113"/>
        <v>0.69624405166500547</v>
      </c>
      <c r="R145">
        <f t="shared" si="114"/>
        <v>0.69583836049416281</v>
      </c>
      <c r="S145">
        <f t="shared" si="115"/>
        <v>0.70062606634964664</v>
      </c>
      <c r="T145">
        <f t="shared" si="116"/>
        <v>0.48937101346391043</v>
      </c>
      <c r="W145" t="s">
        <v>2</v>
      </c>
      <c r="X145" s="2">
        <f>(STDEVA(B143:B147))/(SQRT(COUNT(B143:B147)))</f>
        <v>0.1020941226700999</v>
      </c>
      <c r="Y145" s="2">
        <f>(STDEVA(B131:B137))/(SQRT(COUNT(B131:B137)))</f>
        <v>0.14229978103123922</v>
      </c>
      <c r="Z145" s="2">
        <f>(STDEVA(B138:B142))/(SQRT(COUNT(B138:B142)))</f>
        <v>0.10793352819667057</v>
      </c>
      <c r="AA145" s="2">
        <f>(STDEVA(B124:B130))/(SQRT(COUNT(B124:B130)))</f>
        <v>5.8567433765356225E-2</v>
      </c>
    </row>
    <row r="146" spans="1:27" x14ac:dyDescent="0.3">
      <c r="A146" t="s">
        <v>44</v>
      </c>
      <c r="B146">
        <f t="shared" si="98"/>
        <v>1.4860720630306266</v>
      </c>
      <c r="C146">
        <f t="shared" si="99"/>
        <v>1.6214644166516126</v>
      </c>
      <c r="D146">
        <f t="shared" si="100"/>
        <v>2.3218010713641335</v>
      </c>
      <c r="E146">
        <f t="shared" si="101"/>
        <v>4.264233071989735</v>
      </c>
      <c r="F146">
        <f t="shared" si="102"/>
        <v>1.9867735530852804</v>
      </c>
      <c r="G146">
        <f t="shared" si="103"/>
        <v>2.2095508257927921</v>
      </c>
      <c r="H146">
        <f t="shared" si="104"/>
        <v>0.99813646379233478</v>
      </c>
      <c r="I146">
        <f t="shared" si="105"/>
        <v>1.2180767636352117</v>
      </c>
      <c r="J146">
        <f t="shared" si="106"/>
        <v>2.1013731938172642</v>
      </c>
      <c r="K146" t="e">
        <f t="shared" si="107"/>
        <v>#DIV/0!</v>
      </c>
      <c r="L146">
        <f t="shared" si="108"/>
        <v>2.0261378406076695</v>
      </c>
      <c r="M146">
        <f t="shared" si="109"/>
        <v>1.3909743727557602</v>
      </c>
      <c r="N146" t="e">
        <f t="shared" si="110"/>
        <v>#DIV/0!</v>
      </c>
      <c r="O146" t="e">
        <f t="shared" si="111"/>
        <v>#DIV/0!</v>
      </c>
      <c r="P146" t="e">
        <f t="shared" si="112"/>
        <v>#DIV/0!</v>
      </c>
      <c r="Q146">
        <f t="shared" si="113"/>
        <v>0.46702489711506795</v>
      </c>
      <c r="S146">
        <f t="shared" si="115"/>
        <v>0.8412360184060641</v>
      </c>
      <c r="T146">
        <f t="shared" si="116"/>
        <v>0.9340348261853807</v>
      </c>
      <c r="W146" t="s">
        <v>3</v>
      </c>
      <c r="X146" s="2">
        <f>(STDEVA(C143:C147))/(SQRT(COUNT(C143:C147)))</f>
        <v>0.25600952541518673</v>
      </c>
      <c r="Y146" s="2">
        <f>(STDEVA(C131:C137))/(SQRT(COUNT(C131:C137)))</f>
        <v>8.4622559253741625E-2</v>
      </c>
      <c r="Z146" s="2">
        <f>(STDEVA(C138:C142))/(SQRT(COUNT(C138:C142)))</f>
        <v>0.26820918896272872</v>
      </c>
      <c r="AA146" s="2">
        <f>(STDEVA(C124:C130))/(SQRT(COUNT(C124:C130)))</f>
        <v>0.21365790671481297</v>
      </c>
    </row>
    <row r="147" spans="1:27" x14ac:dyDescent="0.3">
      <c r="A147" t="s">
        <v>45</v>
      </c>
      <c r="B147">
        <f t="shared" si="98"/>
        <v>1.4809507895238687</v>
      </c>
      <c r="C147">
        <f t="shared" si="99"/>
        <v>1.8990254508106736</v>
      </c>
      <c r="D147">
        <f t="shared" si="100"/>
        <v>1.9668674986352968</v>
      </c>
      <c r="E147">
        <f t="shared" si="101"/>
        <v>3.7537771821783119</v>
      </c>
      <c r="F147">
        <f t="shared" si="102"/>
        <v>1.6328973776581559</v>
      </c>
      <c r="G147">
        <f t="shared" si="103"/>
        <v>1.4167920140246828</v>
      </c>
      <c r="H147">
        <f t="shared" si="104"/>
        <v>1.6994538581001823</v>
      </c>
      <c r="I147">
        <f t="shared" si="105"/>
        <v>1.2543877649350541</v>
      </c>
      <c r="J147">
        <f t="shared" si="106"/>
        <v>1.5212545488186173</v>
      </c>
      <c r="K147" t="e">
        <f t="shared" si="107"/>
        <v>#DIV/0!</v>
      </c>
      <c r="L147">
        <f t="shared" si="108"/>
        <v>3.1081896785636944</v>
      </c>
      <c r="N147" t="e">
        <f t="shared" si="110"/>
        <v>#DIV/0!</v>
      </c>
      <c r="O147" t="e">
        <f t="shared" si="111"/>
        <v>#DIV/0!</v>
      </c>
      <c r="P147" t="e">
        <f t="shared" si="112"/>
        <v>#DIV/0!</v>
      </c>
      <c r="Q147">
        <f t="shared" si="113"/>
        <v>0.47809943376185648</v>
      </c>
      <c r="R147">
        <f t="shared" si="114"/>
        <v>0.40238733753256323</v>
      </c>
      <c r="S147">
        <f t="shared" si="115"/>
        <v>0.73899719893826166</v>
      </c>
      <c r="T147">
        <f t="shared" si="116"/>
        <v>0.50312400960935955</v>
      </c>
      <c r="U147">
        <f t="shared" si="117"/>
        <v>0.57520297691718525</v>
      </c>
      <c r="W147" t="s">
        <v>4</v>
      </c>
      <c r="X147" s="2">
        <f>(STDEVA(D143:D147))/(SQRT(COUNT(D143:D147)))</f>
        <v>0.20310921917966249</v>
      </c>
      <c r="Y147" s="2">
        <f>(STDEVA(D131:D137))/(SQRT(COUNT(D131:D137)))</f>
        <v>0.3123694147229919</v>
      </c>
      <c r="Z147" s="2">
        <f>(STDEVA(D138:D142))/(SQRT(COUNT(D138:D142)))</f>
        <v>0.17306797156606785</v>
      </c>
      <c r="AA147" s="2">
        <f>(STDEVA(D124:D130))/(SQRT(COUNT(D124:D130)))</f>
        <v>0.15628588370569099</v>
      </c>
    </row>
    <row r="148" spans="1:27" x14ac:dyDescent="0.3">
      <c r="W148" t="s">
        <v>5</v>
      </c>
      <c r="X148" s="2">
        <f>(STDEVA(E143:E147))/(SQRT(COUNT(E143:E147)))</f>
        <v>0.28224398260389999</v>
      </c>
      <c r="Y148" s="2">
        <f>(STDEVA(E131:E137))/(SQRT(COUNT(E131:E137)))</f>
        <v>0.21513979832875491</v>
      </c>
      <c r="Z148" s="2">
        <f>(STDEVA(E138:E142))/(SQRT(COUNT(E138:E142)))</f>
        <v>0.14236160002918535</v>
      </c>
      <c r="AA148" s="2">
        <f>(STDEVA(E124:E130))/(SQRT(COUNT(E124:E130)))</f>
        <v>0.21681034752703354</v>
      </c>
    </row>
    <row r="149" spans="1:27" x14ac:dyDescent="0.3">
      <c r="W149" t="s">
        <v>6</v>
      </c>
      <c r="X149" s="2">
        <f>(STDEVA(F143:F147))/(SQRT(COUNT(F143:F147)))</f>
        <v>0.20849162170634675</v>
      </c>
      <c r="Y149" s="2">
        <f>(STDEVA(F131:F137))/(SQRT(COUNT(F131:F137)))</f>
        <v>0.16137248583002087</v>
      </c>
      <c r="Z149" s="2">
        <f>(STDEVA(F138:F142))/(SQRT(COUNT(F138:F142)))</f>
        <v>0.16982722197300118</v>
      </c>
      <c r="AA149" s="2">
        <f>(STDEVA(F124:F130))/(SQRT(COUNT(F124:F130)))</f>
        <v>8.710039982891471E-2</v>
      </c>
    </row>
    <row r="150" spans="1:27" x14ac:dyDescent="0.3">
      <c r="W150" t="s">
        <v>7</v>
      </c>
      <c r="X150" s="2">
        <f>(STDEVA(G143:G147))/(SQRT(COUNT(G143:G147)))</f>
        <v>0.17141104248078481</v>
      </c>
      <c r="Y150" s="2">
        <f>(STDEVA(G131:G137))/(SQRT(COUNT(G131:G137)))</f>
        <v>0.17935030213320455</v>
      </c>
      <c r="Z150" s="2">
        <f>(STDEVA(G138:G142))/(SQRT(COUNT(G138:G142)))</f>
        <v>0.19995416811264091</v>
      </c>
      <c r="AA150" s="2">
        <f>(STDEVA(G124:G130))/(SQRT(COUNT(G124:G130)))</f>
        <v>0.19246653997233773</v>
      </c>
    </row>
    <row r="151" spans="1:27" x14ac:dyDescent="0.3">
      <c r="W151" t="s">
        <v>8</v>
      </c>
      <c r="X151" s="2">
        <f>(STDEVA(H143:H147))/(SQRT(COUNT(H143:H147)))</f>
        <v>0.13526548135087493</v>
      </c>
      <c r="Y151" s="2">
        <f>(STDEVA(H131:H137))/(SQRT(COUNT(H131:H137)))</f>
        <v>8.3411293212233353E-2</v>
      </c>
      <c r="Z151" s="2">
        <f>(STDEVA(H138:H142))/(SQRT(COUNT(H138:H142)))</f>
        <v>0.18558993341166385</v>
      </c>
      <c r="AA151" s="2">
        <f>(STDEVA(H124:H130))/(SQRT(COUNT(H124:H130)))</f>
        <v>0.18109667766781129</v>
      </c>
    </row>
    <row r="152" spans="1:27" x14ac:dyDescent="0.3">
      <c r="W152" t="s">
        <v>9</v>
      </c>
      <c r="X152" s="2">
        <f>(STDEVA(I143:I147))/(SQRT(COUNT(I143:I147)))</f>
        <v>0.49347511076362011</v>
      </c>
      <c r="Y152" s="2">
        <f>(STDEVA(I131:I137))/(SQRT(COUNT(I131:I137)))</f>
        <v>0.24654974385043235</v>
      </c>
      <c r="Z152" s="2">
        <f>(STDEVA(I138:I142))/(SQRT(COUNT(I138:I142)))</f>
        <v>0.37171017968949616</v>
      </c>
      <c r="AA152" s="2">
        <f>(STDEVA(I124:I130))/(SQRT(COUNT(I124:I130)))</f>
        <v>0.2731366835143903</v>
      </c>
    </row>
    <row r="153" spans="1:27" x14ac:dyDescent="0.3">
      <c r="W153" t="s">
        <v>10</v>
      </c>
      <c r="X153" s="2">
        <f>(STDEVA(J143:J147))/(SQRT(COUNT(J143:J147)))</f>
        <v>0.18820443670524911</v>
      </c>
      <c r="Y153" s="2">
        <f>(STDEVA(J131:J137))/(SQRT(COUNT(J131:J137)))</f>
        <v>9.1524574598423059E-2</v>
      </c>
      <c r="Z153" s="2">
        <f>(STDEVA(J138:J142))/(SQRT(COUNT(J138:J142)))</f>
        <v>0.15126558276692595</v>
      </c>
      <c r="AA153" s="2">
        <f>(STDEVA(J124:J130))/(SQRT(COUNT(J124:J130)))</f>
        <v>0.33716116733368012</v>
      </c>
    </row>
    <row r="154" spans="1:27" x14ac:dyDescent="0.3">
      <c r="W154" t="s">
        <v>11</v>
      </c>
      <c r="X154" s="2" t="e">
        <f>(STDEVA(K143:K147))/(SQRT(COUNT(K143:K147)))</f>
        <v>#DIV/0!</v>
      </c>
      <c r="Y154" s="2" t="e">
        <f>(STDEVA(K131:K137))/(SQRT(COUNT(K131:K137)))</f>
        <v>#DIV/0!</v>
      </c>
      <c r="Z154" s="2" t="e">
        <f>(STDEVA(K138:K142))/(SQRT(COUNT(K138:K142)))</f>
        <v>#DIV/0!</v>
      </c>
      <c r="AA154" s="2" t="e">
        <f>(STDEVA(K124:K130))/(SQRT(COUNT(K124:K130)))</f>
        <v>#DIV/0!</v>
      </c>
    </row>
    <row r="155" spans="1:27" x14ac:dyDescent="0.3">
      <c r="W155" t="s">
        <v>12</v>
      </c>
      <c r="X155" s="2">
        <f>(STDEVA(L143:L147))/(SQRT(COUNT(L143:L147)))</f>
        <v>0.33341136449807479</v>
      </c>
      <c r="Y155" s="2">
        <f>(STDEVA(L131:L137))/(SQRT(COUNT(L131:L137)))</f>
        <v>0.26066979346795577</v>
      </c>
      <c r="Z155" s="2">
        <f>(STDEVA(L138:L142))/(SQRT(COUNT(L138:L142)))</f>
        <v>0.27361208683523358</v>
      </c>
      <c r="AA155" s="2">
        <f>(STDEVA(L124:L130))/(SQRT(COUNT(L124:L130)))</f>
        <v>0.34270205824441169</v>
      </c>
    </row>
    <row r="156" spans="1:27" x14ac:dyDescent="0.3">
      <c r="W156" t="s">
        <v>13</v>
      </c>
      <c r="X156" s="2">
        <f>(STDEVA(M143:M147))/(SQRT(COUNT(M143:M147)))</f>
        <v>0.2658504625707041</v>
      </c>
      <c r="Y156" s="2">
        <f>(STDEVA(M131:M137))/(SQRT(COUNT(M131:M137)))</f>
        <v>8.8156995731622764E-2</v>
      </c>
      <c r="Z156" s="2">
        <f>(STDEVA(M138:M142))/(SQRT(COUNT(M138:M142)))</f>
        <v>0.33307351400807622</v>
      </c>
      <c r="AA156" s="2">
        <f>(STDEVA(M124:M130))/(SQRT(COUNT(M124:M130)))</f>
        <v>3.2347636758908567E-2</v>
      </c>
    </row>
    <row r="157" spans="1:27" x14ac:dyDescent="0.3">
      <c r="W157" t="s">
        <v>14</v>
      </c>
      <c r="X157" s="2" t="e">
        <f>(STDEVA(N143:N147))/(SQRT(COUNT(N143:N147)))</f>
        <v>#DIV/0!</v>
      </c>
      <c r="Y157" s="2" t="e">
        <f>(STDEVA(N131:N137))/(SQRT(COUNT(N131:N137)))</f>
        <v>#DIV/0!</v>
      </c>
      <c r="Z157" s="2" t="e">
        <f>(STDEVA(N138:N142))/(SQRT(COUNT(N138:N142)))</f>
        <v>#DIV/0!</v>
      </c>
      <c r="AA157" s="2" t="e">
        <f>(STDEVA(N124:N130))/(SQRT(COUNT(N124:N130)))</f>
        <v>#DIV/0!</v>
      </c>
    </row>
    <row r="158" spans="1:27" x14ac:dyDescent="0.3">
      <c r="W158" t="s">
        <v>15</v>
      </c>
      <c r="X158" s="2" t="e">
        <f>(STDEVA(O143:O147))/(SQRT(COUNT(O143:O147)))</f>
        <v>#DIV/0!</v>
      </c>
      <c r="Y158" s="2" t="e">
        <f>(STDEVA(O131:O137))/(SQRT(COUNT(O131:O137)))</f>
        <v>#DIV/0!</v>
      </c>
      <c r="Z158" s="2" t="e">
        <f>(STDEVA(O138:O142))/(SQRT(COUNT(O138:O142)))</f>
        <v>#DIV/0!</v>
      </c>
      <c r="AA158" s="2" t="e">
        <f>(STDEVA(O124:O130))/(SQRT(COUNT(O124:O130)))</f>
        <v>#DIV/0!</v>
      </c>
    </row>
    <row r="159" spans="1:27" x14ac:dyDescent="0.3">
      <c r="W159" t="s">
        <v>16</v>
      </c>
      <c r="X159" s="2" t="e">
        <f>(STDEVA(P143:P147))/(SQRT(COUNT(P143:P147)))</f>
        <v>#DIV/0!</v>
      </c>
      <c r="Y159" s="2" t="e">
        <f>(STDEVA(P131:P137))/(SQRT(COUNT(P131:P137)))</f>
        <v>#DIV/0!</v>
      </c>
      <c r="Z159" s="2" t="e">
        <f>(STDEVA(P138:P142))/(SQRT(COUNT(P138:P142)))</f>
        <v>#DIV/0!</v>
      </c>
      <c r="AA159" s="2" t="e">
        <f>(STDEVA(P124:P130))/(SQRT(COUNT(P124:P130)))</f>
        <v>#DIV/0!</v>
      </c>
    </row>
    <row r="160" spans="1:27" x14ac:dyDescent="0.3">
      <c r="W160" t="s">
        <v>17</v>
      </c>
      <c r="X160" s="2">
        <f>(STDEVA(Q143:Q147))/(SQRT(COUNT(Q143:Q147)))</f>
        <v>0.19822949040648907</v>
      </c>
      <c r="Y160" s="2">
        <f>(STDEVA(Q131:Q137))/(SQRT(COUNT(Q131:Q137)))</f>
        <v>8.8512127251640552E-2</v>
      </c>
      <c r="Z160" s="2">
        <f>(STDEVA(Q138:Q142))/(SQRT(COUNT(Q138:Q142)))</f>
        <v>0.1568473184623588</v>
      </c>
      <c r="AA160" s="2">
        <f>(STDEVA(Q124:Q130))/(SQRT(COUNT(Q124:Q130)))</f>
        <v>0.12556139349315865</v>
      </c>
    </row>
    <row r="161" spans="1:27" x14ac:dyDescent="0.3">
      <c r="W161" t="s">
        <v>18</v>
      </c>
      <c r="X161" s="2">
        <f>(STDEVA(R143:R147))/(SQRT(COUNT(R143:R147)))</f>
        <v>0.30294091997112227</v>
      </c>
      <c r="Y161" s="2">
        <f>(STDEVA(R131:R137))/(SQRT(COUNT(R131:R137)))</f>
        <v>0.15426465284130594</v>
      </c>
      <c r="Z161" s="2">
        <f>(STDEVA(R138:R142))/(SQRT(COUNT(R138:R142)))</f>
        <v>0.34511029197518339</v>
      </c>
      <c r="AA161" s="2">
        <f>(STDEVA(R124:R130))/(SQRT(COUNT(R124:R130)))</f>
        <v>0.1233205152284757</v>
      </c>
    </row>
    <row r="162" spans="1:27" x14ac:dyDescent="0.3">
      <c r="W162" t="s">
        <v>19</v>
      </c>
      <c r="X162" s="2">
        <f>(STDEVA(S143:S147))/(SQRT(COUNT(S143:S147)))</f>
        <v>7.3078211354812128E-2</v>
      </c>
      <c r="Y162" s="2">
        <f>(STDEVA(S131:S137))/(SQRT(COUNT(S131:S137)))</f>
        <v>6.3048981514001387E-2</v>
      </c>
      <c r="Z162" s="2">
        <f>(STDEVA(S138:S142))/(SQRT(COUNT(S138:S142)))</f>
        <v>7.4635462567346253E-2</v>
      </c>
      <c r="AA162" s="2">
        <f>(STDEVA(S124:S130))/(SQRT(COUNT(S124:S130)))</f>
        <v>8.2986875573773988E-2</v>
      </c>
    </row>
    <row r="163" spans="1:27" x14ac:dyDescent="0.3">
      <c r="W163" t="s">
        <v>20</v>
      </c>
      <c r="X163" s="2">
        <f>(STDEVA(T143:T147))/(SQRT(COUNT(T143:T147)))</f>
        <v>8.5514301805920859E-2</v>
      </c>
      <c r="Y163" s="2">
        <f>(STDEVA(T131:T137))/(SQRT(COUNT(T131:T137)))</f>
        <v>0.28183920886997821</v>
      </c>
      <c r="Z163" s="2">
        <f>(STDEVA(T138:T142))/(SQRT(COUNT(T138:T142)))</f>
        <v>0.98583810980199005</v>
      </c>
      <c r="AA163" s="2">
        <f>(STDEVA(T124:T130))/(SQRT(COUNT(T124:T130)))</f>
        <v>0.26051390304661426</v>
      </c>
    </row>
    <row r="164" spans="1:27" x14ac:dyDescent="0.3">
      <c r="W164" t="s">
        <v>21</v>
      </c>
      <c r="X164" s="2">
        <f>(STDEVA(U143:U147))/(SQRT(COUNT(U143:U147)))</f>
        <v>0.20438001564953862</v>
      </c>
      <c r="Y164" s="2">
        <f>(STDEVA(U131:U137))/(SQRT(COUNT(U131:U137)))</f>
        <v>7.9230542678879134E-2</v>
      </c>
      <c r="Z164" s="2">
        <f>(STDEVA(U138:U142))/(SQRT(COUNT(U138:U142)))</f>
        <v>0.11979213947448478</v>
      </c>
      <c r="AA164" s="2">
        <f>(STDEVA(U124:U130))/(SQRT(COUNT(U124:U130)))</f>
        <v>0.27639491957655565</v>
      </c>
    </row>
    <row r="167" spans="1:27" x14ac:dyDescent="0.3">
      <c r="A167" t="s">
        <v>68</v>
      </c>
      <c r="W167" t="s">
        <v>48</v>
      </c>
      <c r="Z167" t="s">
        <v>62</v>
      </c>
      <c r="AA167" t="s">
        <v>63</v>
      </c>
    </row>
    <row r="168" spans="1:27" x14ac:dyDescent="0.3">
      <c r="A168" t="s">
        <v>1</v>
      </c>
      <c r="B168" t="s">
        <v>2</v>
      </c>
      <c r="C168" t="s">
        <v>3</v>
      </c>
      <c r="D168" t="s">
        <v>4</v>
      </c>
      <c r="E168" t="s">
        <v>5</v>
      </c>
      <c r="F168" t="s">
        <v>6</v>
      </c>
      <c r="G168" t="s">
        <v>7</v>
      </c>
      <c r="H168" t="s">
        <v>8</v>
      </c>
      <c r="I168" t="s">
        <v>9</v>
      </c>
      <c r="J168" t="s">
        <v>10</v>
      </c>
      <c r="K168" t="s">
        <v>11</v>
      </c>
      <c r="L168" t="s">
        <v>12</v>
      </c>
      <c r="M168" t="s">
        <v>13</v>
      </c>
      <c r="N168" t="s">
        <v>14</v>
      </c>
      <c r="O168" t="s">
        <v>15</v>
      </c>
      <c r="P168" t="s">
        <v>16</v>
      </c>
      <c r="Q168" t="s">
        <v>17</v>
      </c>
      <c r="R168" t="s">
        <v>18</v>
      </c>
      <c r="S168" t="s">
        <v>19</v>
      </c>
      <c r="T168" t="s">
        <v>20</v>
      </c>
      <c r="U168" t="s">
        <v>21</v>
      </c>
      <c r="W168" s="1" t="s">
        <v>55</v>
      </c>
      <c r="X168" s="2" t="s">
        <v>56</v>
      </c>
      <c r="Y168" s="2" t="s">
        <v>57</v>
      </c>
      <c r="Z168" s="2" t="s">
        <v>58</v>
      </c>
      <c r="AA168" s="2" t="s">
        <v>59</v>
      </c>
    </row>
    <row r="169" spans="1:27" x14ac:dyDescent="0.3">
      <c r="A169" t="s">
        <v>22</v>
      </c>
      <c r="B169">
        <f t="shared" ref="B169" si="118">CM3/Y3</f>
        <v>11.575609818294639</v>
      </c>
      <c r="C169">
        <f t="shared" ref="C169" si="119">CN3/Z3</f>
        <v>8.5284149415248933</v>
      </c>
      <c r="D169">
        <f t="shared" ref="D169" si="120">CO3/AA3</f>
        <v>22.433264452784538</v>
      </c>
      <c r="E169">
        <f t="shared" ref="E169" si="121">CP3/AB3</f>
        <v>16.6818295498237</v>
      </c>
      <c r="F169">
        <f t="shared" ref="F169" si="122">CQ3/AC3</f>
        <v>21.113311367528041</v>
      </c>
      <c r="G169">
        <f t="shared" ref="G169" si="123">CR3/AD3</f>
        <v>10.676499220670273</v>
      </c>
      <c r="H169">
        <f t="shared" ref="H169" si="124">CS3/AE3</f>
        <v>33.2221870652657</v>
      </c>
      <c r="I169">
        <f t="shared" ref="I169" si="125">CT3/AF3</f>
        <v>24.973821703920773</v>
      </c>
      <c r="J169">
        <f t="shared" ref="J169" si="126">CU3/AG3</f>
        <v>17.616875862342777</v>
      </c>
      <c r="K169" t="e">
        <f t="shared" ref="K169" si="127">CV3/AH3</f>
        <v>#DIV/0!</v>
      </c>
      <c r="L169">
        <f t="shared" ref="L169" si="128">CW3/AI3</f>
        <v>21.932388083436219</v>
      </c>
      <c r="M169">
        <f t="shared" ref="M169" si="129">CX3/AJ3</f>
        <v>0</v>
      </c>
      <c r="N169" t="e">
        <f t="shared" ref="N169" si="130">CY3/AK3</f>
        <v>#DIV/0!</v>
      </c>
      <c r="O169" t="e">
        <f t="shared" ref="O169" si="131">CZ3/AL3</f>
        <v>#DIV/0!</v>
      </c>
      <c r="P169" t="e">
        <f t="shared" ref="P169" si="132">DA3/AM3</f>
        <v>#DIV/0!</v>
      </c>
      <c r="S169">
        <f t="shared" ref="S169" si="133">DD3/AP3</f>
        <v>33.841657154237851</v>
      </c>
      <c r="T169">
        <f t="shared" ref="T169" si="134">DE3/AQ3</f>
        <v>5.9544918857375908</v>
      </c>
      <c r="U169">
        <f t="shared" ref="U169" si="135">DF3/AR3</f>
        <v>10.986489320461272</v>
      </c>
      <c r="W169" t="s">
        <v>2</v>
      </c>
      <c r="X169" s="2">
        <f>AVERAGE(B188:B192)</f>
        <v>7.1381531850845352</v>
      </c>
      <c r="Y169" s="2">
        <f>AVERAGE(B176:B182)</f>
        <v>8.1129176593270333</v>
      </c>
      <c r="Z169" s="2">
        <f>AVERAGE(B183:B187)</f>
        <v>8.1536251635439605</v>
      </c>
      <c r="AA169" s="2">
        <f>AVERAGE(B169:B175)</f>
        <v>7.8397210315429211</v>
      </c>
    </row>
    <row r="170" spans="1:27" x14ac:dyDescent="0.3">
      <c r="A170" t="s">
        <v>23</v>
      </c>
      <c r="B170">
        <f t="shared" ref="B170:B192" si="136">CM4/Y4</f>
        <v>7.3023938275700369</v>
      </c>
      <c r="C170">
        <f t="shared" ref="C170:C192" si="137">CN4/Z4</f>
        <v>22.940051445937272</v>
      </c>
      <c r="D170">
        <f t="shared" ref="D170:D192" si="138">CO4/AA4</f>
        <v>17.999458933109889</v>
      </c>
      <c r="E170">
        <f t="shared" ref="E170:E192" si="139">CP4/AB4</f>
        <v>14.960704915297935</v>
      </c>
      <c r="F170">
        <f t="shared" ref="F170:F192" si="140">CQ4/AC4</f>
        <v>20.8792851740873</v>
      </c>
      <c r="G170">
        <f t="shared" ref="G170:G192" si="141">CR4/AD4</f>
        <v>5.1460851493444908</v>
      </c>
      <c r="H170">
        <f t="shared" ref="H170:H192" si="142">CS4/AE4</f>
        <v>25.147739784345536</v>
      </c>
      <c r="I170">
        <f t="shared" ref="I170:I192" si="143">CT4/AF4</f>
        <v>23.448247627883173</v>
      </c>
      <c r="J170">
        <f t="shared" ref="J170:J192" si="144">CU4/AG4</f>
        <v>18.375407326698461</v>
      </c>
      <c r="K170" t="e">
        <f t="shared" ref="K170:K192" si="145">CV4/AH4</f>
        <v>#DIV/0!</v>
      </c>
      <c r="L170">
        <f t="shared" ref="L170:L192" si="146">CW4/AI4</f>
        <v>26.193628211401016</v>
      </c>
      <c r="M170">
        <f t="shared" ref="M170:M191" si="147">CX4/AJ4</f>
        <v>0</v>
      </c>
      <c r="N170" t="e">
        <f t="shared" ref="N170:N192" si="148">CY4/AK4</f>
        <v>#DIV/0!</v>
      </c>
      <c r="O170" t="e">
        <f t="shared" ref="O170:O192" si="149">CZ4/AL4</f>
        <v>#DIV/0!</v>
      </c>
      <c r="P170" t="e">
        <f t="shared" ref="P170:P192" si="150">DA4/AM4</f>
        <v>#DIV/0!</v>
      </c>
      <c r="Q170">
        <f t="shared" ref="Q170:Q192" si="151">DB4/AN4</f>
        <v>9.0109818659753511</v>
      </c>
      <c r="R170">
        <f t="shared" ref="R170:R192" si="152">DC4/AO4</f>
        <v>5.4720191461468222</v>
      </c>
      <c r="S170">
        <f t="shared" ref="S170:S192" si="153">DD4/AP4</f>
        <v>9.4447295853691724</v>
      </c>
      <c r="T170">
        <f t="shared" ref="T170:T192" si="154">DE4/AQ4</f>
        <v>8.7747659136442611</v>
      </c>
      <c r="U170">
        <f t="shared" ref="U170:U192" si="155">DF4/AR4</f>
        <v>12.293471552312901</v>
      </c>
      <c r="W170" t="s">
        <v>3</v>
      </c>
      <c r="X170" s="2">
        <f>AVERAGE(C188:C192)</f>
        <v>13.702148028526292</v>
      </c>
      <c r="Y170" s="2">
        <f>AVERAGE(C176:C182)</f>
        <v>10.728422321820373</v>
      </c>
      <c r="Z170" s="2">
        <f>AVERAGE(C183:C187)</f>
        <v>21.113379209386814</v>
      </c>
      <c r="AA170" s="2">
        <f>AVERAGE(C169:C174)</f>
        <v>18.11986909810993</v>
      </c>
    </row>
    <row r="171" spans="1:27" x14ac:dyDescent="0.3">
      <c r="A171" t="s">
        <v>24</v>
      </c>
      <c r="B171">
        <f t="shared" si="136"/>
        <v>8.448500986768412</v>
      </c>
      <c r="C171">
        <f t="shared" si="137"/>
        <v>13.660863221353321</v>
      </c>
      <c r="D171">
        <f t="shared" si="138"/>
        <v>33.302033692167548</v>
      </c>
      <c r="E171">
        <f t="shared" si="139"/>
        <v>15.867821577458525</v>
      </c>
      <c r="F171">
        <f t="shared" si="140"/>
        <v>22.053431665169168</v>
      </c>
      <c r="G171">
        <f t="shared" si="141"/>
        <v>6.3882744265104598</v>
      </c>
      <c r="H171">
        <f t="shared" si="142"/>
        <v>17.030713078750971</v>
      </c>
      <c r="I171">
        <f t="shared" si="143"/>
        <v>25.999643859184765</v>
      </c>
      <c r="J171">
        <f t="shared" si="144"/>
        <v>11.708734167094864</v>
      </c>
      <c r="K171" t="e">
        <f t="shared" si="145"/>
        <v>#DIV/0!</v>
      </c>
      <c r="L171">
        <f t="shared" si="146"/>
        <v>22.530052366085709</v>
      </c>
      <c r="N171" t="e">
        <f t="shared" si="148"/>
        <v>#DIV/0!</v>
      </c>
      <c r="O171" t="e">
        <f t="shared" si="149"/>
        <v>#DIV/0!</v>
      </c>
      <c r="P171" t="e">
        <f t="shared" si="150"/>
        <v>#DIV/0!</v>
      </c>
      <c r="Q171">
        <f t="shared" si="151"/>
        <v>7.7680659659693889</v>
      </c>
      <c r="S171">
        <f t="shared" si="153"/>
        <v>35.829772497650673</v>
      </c>
      <c r="T171">
        <f t="shared" si="154"/>
        <v>7.70870175338111</v>
      </c>
      <c r="U171">
        <f t="shared" si="155"/>
        <v>7.8749933974585264</v>
      </c>
      <c r="W171" t="s">
        <v>4</v>
      </c>
      <c r="X171" s="2">
        <f>AVERAGE(D188:D192)</f>
        <v>20.943454390209801</v>
      </c>
      <c r="Y171" s="2">
        <f>AVERAGE(D176:D182)</f>
        <v>18.67064560670644</v>
      </c>
      <c r="Z171" s="2">
        <f>AVERAGE(D183:D187)</f>
        <v>26.936954853253617</v>
      </c>
      <c r="AA171" s="2">
        <f>AVERAGE(D169:D175)</f>
        <v>28.894035201879518</v>
      </c>
    </row>
    <row r="172" spans="1:27" x14ac:dyDescent="0.3">
      <c r="A172" t="s">
        <v>25</v>
      </c>
      <c r="B172">
        <f t="shared" si="136"/>
        <v>8.2794453311083913</v>
      </c>
      <c r="C172">
        <f t="shared" si="137"/>
        <v>18.255779929122912</v>
      </c>
      <c r="D172">
        <f t="shared" si="138"/>
        <v>18.51232442910274</v>
      </c>
      <c r="E172">
        <f t="shared" si="139"/>
        <v>17.734181685211304</v>
      </c>
      <c r="F172">
        <f t="shared" si="140"/>
        <v>15.43908897246898</v>
      </c>
      <c r="G172">
        <f t="shared" si="141"/>
        <v>3.6449446377086825</v>
      </c>
      <c r="H172">
        <f t="shared" si="142"/>
        <v>18.745003587690238</v>
      </c>
      <c r="I172">
        <f t="shared" si="143"/>
        <v>57.939000627766866</v>
      </c>
      <c r="J172">
        <f t="shared" si="144"/>
        <v>13.565586488565042</v>
      </c>
      <c r="K172" t="e">
        <f t="shared" si="145"/>
        <v>#DIV/0!</v>
      </c>
      <c r="L172">
        <f t="shared" si="146"/>
        <v>26.198553511282842</v>
      </c>
      <c r="M172">
        <f t="shared" si="147"/>
        <v>0</v>
      </c>
      <c r="N172" t="e">
        <f t="shared" si="148"/>
        <v>#DIV/0!</v>
      </c>
      <c r="O172" t="e">
        <f t="shared" si="149"/>
        <v>#DIV/0!</v>
      </c>
      <c r="P172" t="e">
        <f t="shared" si="150"/>
        <v>#DIV/0!</v>
      </c>
      <c r="Q172">
        <f t="shared" si="151"/>
        <v>16.093014400074885</v>
      </c>
      <c r="R172">
        <f t="shared" si="152"/>
        <v>0.50001081493400013</v>
      </c>
      <c r="T172">
        <f t="shared" si="154"/>
        <v>6.0587253483154102</v>
      </c>
      <c r="U172">
        <f t="shared" si="155"/>
        <v>22.394993367010983</v>
      </c>
      <c r="W172" t="s">
        <v>5</v>
      </c>
      <c r="X172" s="2">
        <f>AVERAGE(E188:E192)</f>
        <v>27.090052578123277</v>
      </c>
      <c r="Y172" s="2">
        <f>AVERAGE(E176:E182)</f>
        <v>18.03814041996829</v>
      </c>
      <c r="Z172" s="2">
        <f>AVERAGE(E183:E187)</f>
        <v>29.670101763945514</v>
      </c>
      <c r="AA172" s="2">
        <f>AVERAGE(E169:E175)</f>
        <v>22.891110494810686</v>
      </c>
    </row>
    <row r="173" spans="1:27" x14ac:dyDescent="0.3">
      <c r="A173" t="s">
        <v>26</v>
      </c>
      <c r="B173">
        <f t="shared" si="136"/>
        <v>4.8082741297950511</v>
      </c>
      <c r="C173">
        <f t="shared" si="137"/>
        <v>17.358681404725029</v>
      </c>
      <c r="D173">
        <f t="shared" si="138"/>
        <v>22.147069022715559</v>
      </c>
      <c r="E173">
        <f t="shared" si="139"/>
        <v>21.275179842450655</v>
      </c>
      <c r="F173">
        <f t="shared" si="140"/>
        <v>20.988240279377433</v>
      </c>
      <c r="G173">
        <f t="shared" si="141"/>
        <v>5.5738378011701402</v>
      </c>
      <c r="H173">
        <f t="shared" si="142"/>
        <v>15.844573367312433</v>
      </c>
      <c r="I173">
        <f t="shared" si="143"/>
        <v>20.956378942162928</v>
      </c>
      <c r="J173">
        <f t="shared" si="144"/>
        <v>14.092766693691555</v>
      </c>
      <c r="K173" t="e">
        <f t="shared" si="145"/>
        <v>#DIV/0!</v>
      </c>
      <c r="L173">
        <f t="shared" si="146"/>
        <v>21.759131452234168</v>
      </c>
      <c r="M173">
        <f t="shared" si="147"/>
        <v>0</v>
      </c>
      <c r="N173" t="e">
        <f t="shared" si="148"/>
        <v>#DIV/0!</v>
      </c>
      <c r="O173" t="e">
        <f t="shared" si="149"/>
        <v>#DIV/0!</v>
      </c>
      <c r="P173" t="e">
        <f t="shared" si="150"/>
        <v>#DIV/0!</v>
      </c>
      <c r="Q173">
        <f t="shared" si="151"/>
        <v>11.609320263840402</v>
      </c>
      <c r="R173">
        <f t="shared" si="152"/>
        <v>12.123813634126879</v>
      </c>
      <c r="S173">
        <f t="shared" si="153"/>
        <v>20.006877029522851</v>
      </c>
      <c r="T173">
        <f t="shared" si="154"/>
        <v>4.9068013414330318</v>
      </c>
      <c r="U173">
        <f t="shared" si="155"/>
        <v>3.102336174102613</v>
      </c>
      <c r="W173" t="s">
        <v>6</v>
      </c>
      <c r="X173" s="2">
        <f>AVERAGE(E188:E192)</f>
        <v>27.090052578123277</v>
      </c>
      <c r="Y173" s="2">
        <f>AVERAGE(F176:F182)</f>
        <v>16.506044385372622</v>
      </c>
      <c r="Z173" s="2">
        <f>AVERAGE(F183:F187)</f>
        <v>18.029710889878157</v>
      </c>
      <c r="AA173" s="2">
        <f>AVERAGE(F169:F175)</f>
        <v>22.431078533201966</v>
      </c>
    </row>
    <row r="174" spans="1:27" x14ac:dyDescent="0.3">
      <c r="A174" t="s">
        <v>27</v>
      </c>
      <c r="B174">
        <f t="shared" si="136"/>
        <v>8.5568475643546815</v>
      </c>
      <c r="C174">
        <f t="shared" si="137"/>
        <v>27.975423645996162</v>
      </c>
      <c r="D174">
        <f t="shared" si="138"/>
        <v>47.542079719439407</v>
      </c>
      <c r="E174">
        <f t="shared" si="139"/>
        <v>37.807071166716682</v>
      </c>
      <c r="F174">
        <f t="shared" si="140"/>
        <v>35.260729961979443</v>
      </c>
      <c r="G174">
        <f t="shared" si="141"/>
        <v>7.1582102800585439</v>
      </c>
      <c r="H174">
        <f t="shared" si="142"/>
        <v>28.266779289865447</v>
      </c>
      <c r="I174">
        <f t="shared" si="143"/>
        <v>86.61794382151993</v>
      </c>
      <c r="J174">
        <f t="shared" si="144"/>
        <v>28.408152807764012</v>
      </c>
      <c r="K174" t="e">
        <f t="shared" si="145"/>
        <v>#DIV/0!</v>
      </c>
      <c r="L174">
        <f t="shared" si="146"/>
        <v>62.021977420516606</v>
      </c>
      <c r="M174">
        <f t="shared" si="147"/>
        <v>0</v>
      </c>
      <c r="N174" t="e">
        <f t="shared" si="148"/>
        <v>#DIV/0!</v>
      </c>
      <c r="O174" t="e">
        <f t="shared" si="149"/>
        <v>#DIV/0!</v>
      </c>
      <c r="P174" t="e">
        <f t="shared" si="150"/>
        <v>#DIV/0!</v>
      </c>
      <c r="Q174">
        <f t="shared" si="151"/>
        <v>7.0375681548144779</v>
      </c>
      <c r="R174">
        <f t="shared" si="152"/>
        <v>1.486844840842787</v>
      </c>
      <c r="S174">
        <f t="shared" si="153"/>
        <v>33.449680680432003</v>
      </c>
      <c r="T174">
        <f t="shared" si="154"/>
        <v>5.2020384280454222</v>
      </c>
      <c r="U174">
        <f t="shared" si="155"/>
        <v>6.4593112241758321</v>
      </c>
      <c r="W174" t="s">
        <v>7</v>
      </c>
      <c r="X174" s="2">
        <f>AVERAGE(G188:G192)</f>
        <v>4.1404458231370134</v>
      </c>
      <c r="Y174" s="2">
        <f>AVERAGE(G176:G182)</f>
        <v>5.1165072212199849</v>
      </c>
      <c r="Z174" s="2">
        <f>AVERAGE(G183:G187)</f>
        <v>7.1793963388663213</v>
      </c>
      <c r="AA174" s="2">
        <f>AVERAGE(G169:G175)</f>
        <v>6.6642273187750467</v>
      </c>
    </row>
    <row r="175" spans="1:27" x14ac:dyDescent="0.3">
      <c r="A175" t="s">
        <v>28</v>
      </c>
      <c r="B175">
        <f t="shared" si="136"/>
        <v>5.906975562909234</v>
      </c>
      <c r="D175">
        <f t="shared" si="138"/>
        <v>40.322016163836935</v>
      </c>
      <c r="E175">
        <f t="shared" si="139"/>
        <v>35.91098472671603</v>
      </c>
      <c r="F175">
        <f t="shared" si="140"/>
        <v>21.283462311803394</v>
      </c>
      <c r="G175">
        <f t="shared" si="141"/>
        <v>8.0617397159627391</v>
      </c>
      <c r="H175">
        <f t="shared" si="142"/>
        <v>29.173065676024184</v>
      </c>
      <c r="I175">
        <f t="shared" si="143"/>
        <v>69.23592956836174</v>
      </c>
      <c r="J175">
        <f t="shared" si="144"/>
        <v>31.465179855087786</v>
      </c>
      <c r="K175" t="e">
        <f t="shared" si="145"/>
        <v>#DIV/0!</v>
      </c>
      <c r="L175">
        <f t="shared" si="146"/>
        <v>68.298906925513165</v>
      </c>
      <c r="M175">
        <f t="shared" si="147"/>
        <v>0</v>
      </c>
      <c r="N175" t="e">
        <f t="shared" si="148"/>
        <v>#DIV/0!</v>
      </c>
      <c r="O175" t="e">
        <f t="shared" si="149"/>
        <v>#DIV/0!</v>
      </c>
      <c r="P175" t="e">
        <f t="shared" si="150"/>
        <v>#DIV/0!</v>
      </c>
      <c r="Q175">
        <f t="shared" si="151"/>
        <v>8.5911992549032412</v>
      </c>
      <c r="R175">
        <f t="shared" si="152"/>
        <v>7.3925797032930518</v>
      </c>
      <c r="S175">
        <f t="shared" si="153"/>
        <v>46.015538659550046</v>
      </c>
      <c r="T175">
        <f t="shared" si="154"/>
        <v>8.0042025183019447</v>
      </c>
      <c r="U175">
        <f t="shared" si="155"/>
        <v>13.458742347135221</v>
      </c>
      <c r="W175" t="s">
        <v>8</v>
      </c>
      <c r="X175" s="2">
        <f>AVERAGE(H188:H192)</f>
        <v>20.064030067725039</v>
      </c>
      <c r="Y175" s="2">
        <f>AVERAGE(H176:H182)</f>
        <v>20.033289796974884</v>
      </c>
      <c r="Z175" s="2">
        <f>AVERAGE(H183:H187)</f>
        <v>23.601136280081001</v>
      </c>
      <c r="AA175" s="2">
        <f>AVERAGE(H169:H175)</f>
        <v>23.918580264179216</v>
      </c>
    </row>
    <row r="176" spans="1:27" x14ac:dyDescent="0.3">
      <c r="A176" t="s">
        <v>29</v>
      </c>
      <c r="B176">
        <f t="shared" si="136"/>
        <v>14.493533327526015</v>
      </c>
      <c r="C176">
        <f t="shared" si="137"/>
        <v>9.4497393068255633</v>
      </c>
      <c r="D176">
        <f t="shared" si="138"/>
        <v>19.681827800646026</v>
      </c>
      <c r="E176">
        <f t="shared" si="139"/>
        <v>16.376702021492498</v>
      </c>
      <c r="F176">
        <f t="shared" si="140"/>
        <v>15.692996672604378</v>
      </c>
      <c r="G176">
        <f t="shared" si="141"/>
        <v>5.5622036972823423</v>
      </c>
      <c r="H176">
        <f t="shared" si="142"/>
        <v>16.248576161554801</v>
      </c>
      <c r="I176">
        <f t="shared" si="143"/>
        <v>22.344971858486364</v>
      </c>
      <c r="J176">
        <f t="shared" si="144"/>
        <v>13.403892806770097</v>
      </c>
      <c r="K176" t="e">
        <f t="shared" si="145"/>
        <v>#DIV/0!</v>
      </c>
      <c r="L176">
        <f t="shared" si="146"/>
        <v>28.253946698182567</v>
      </c>
      <c r="M176">
        <f t="shared" si="147"/>
        <v>0</v>
      </c>
      <c r="N176" t="e">
        <f t="shared" si="148"/>
        <v>#DIV/0!</v>
      </c>
      <c r="O176" t="e">
        <f t="shared" si="149"/>
        <v>#DIV/0!</v>
      </c>
      <c r="P176" t="e">
        <f t="shared" si="150"/>
        <v>#DIV/0!</v>
      </c>
      <c r="Q176">
        <f t="shared" si="151"/>
        <v>11.821594722167395</v>
      </c>
      <c r="R176">
        <f t="shared" si="152"/>
        <v>2.521475219695636</v>
      </c>
      <c r="S176">
        <f t="shared" si="153"/>
        <v>11.232275531372519</v>
      </c>
      <c r="T176">
        <f t="shared" si="154"/>
        <v>5.2228537065174354</v>
      </c>
      <c r="U176">
        <f t="shared" si="155"/>
        <v>4.082506360930882</v>
      </c>
      <c r="W176" t="s">
        <v>9</v>
      </c>
      <c r="X176" s="2">
        <f>AVERAGE(I188:I192)</f>
        <v>29.123876487339647</v>
      </c>
      <c r="Y176" s="2">
        <f>AVERAGE(I176:I182)</f>
        <v>21.035729354632441</v>
      </c>
      <c r="Z176" s="2">
        <f>AVERAGE(I183:I187)</f>
        <v>31.199327944097735</v>
      </c>
      <c r="AA176" s="2">
        <f>AVERAGE(I169:I175)</f>
        <v>44.167280878685737</v>
      </c>
    </row>
    <row r="177" spans="1:27" x14ac:dyDescent="0.3">
      <c r="A177" t="s">
        <v>30</v>
      </c>
      <c r="B177">
        <f t="shared" si="136"/>
        <v>6.5404594192164538</v>
      </c>
      <c r="C177">
        <f t="shared" si="137"/>
        <v>9.7375886381541097</v>
      </c>
      <c r="D177">
        <f t="shared" si="138"/>
        <v>16.397293076004445</v>
      </c>
      <c r="E177">
        <f t="shared" si="139"/>
        <v>28.500786343494958</v>
      </c>
      <c r="F177">
        <f t="shared" si="140"/>
        <v>17.085101554086386</v>
      </c>
      <c r="G177">
        <f t="shared" si="141"/>
        <v>3.8201419308735414</v>
      </c>
      <c r="H177">
        <f t="shared" si="142"/>
        <v>26.114691564906195</v>
      </c>
      <c r="I177">
        <f t="shared" si="143"/>
        <v>28.966108366478021</v>
      </c>
      <c r="J177">
        <f t="shared" si="144"/>
        <v>39.670810158769683</v>
      </c>
      <c r="K177" t="e">
        <f t="shared" si="145"/>
        <v>#DIV/0!</v>
      </c>
      <c r="L177">
        <f t="shared" si="146"/>
        <v>37.724441901169811</v>
      </c>
      <c r="M177">
        <f t="shared" si="147"/>
        <v>0</v>
      </c>
      <c r="N177" t="e">
        <f t="shared" si="148"/>
        <v>#DIV/0!</v>
      </c>
      <c r="O177" t="e">
        <f t="shared" si="149"/>
        <v>#DIV/0!</v>
      </c>
      <c r="P177" t="e">
        <f t="shared" si="150"/>
        <v>#DIV/0!</v>
      </c>
      <c r="Q177">
        <f t="shared" si="151"/>
        <v>15.964401238123441</v>
      </c>
      <c r="R177">
        <f t="shared" si="152"/>
        <v>2.0468635695419155</v>
      </c>
      <c r="S177">
        <f t="shared" si="153"/>
        <v>17.642371776760228</v>
      </c>
      <c r="T177">
        <f t="shared" si="154"/>
        <v>8.5668636784618197</v>
      </c>
      <c r="U177">
        <f t="shared" si="155"/>
        <v>1.115767485696284</v>
      </c>
      <c r="W177" t="s">
        <v>10</v>
      </c>
      <c r="X177" s="2">
        <f>AVERAGE(J188:J192)</f>
        <v>17.416916735681326</v>
      </c>
      <c r="Y177" s="2">
        <f>AVERAGE(J176:J182)</f>
        <v>18.16110846880294</v>
      </c>
      <c r="Z177" s="2">
        <f>AVERAGE(J183:J187)</f>
        <v>18.792312438168601</v>
      </c>
      <c r="AA177" s="2">
        <f>AVERAGE(J169:J175)</f>
        <v>19.318957600177786</v>
      </c>
    </row>
    <row r="178" spans="1:27" x14ac:dyDescent="0.3">
      <c r="A178" t="s">
        <v>31</v>
      </c>
      <c r="B178">
        <f t="shared" si="136"/>
        <v>6.0252169222443843</v>
      </c>
      <c r="C178">
        <f t="shared" si="137"/>
        <v>14.968955468890162</v>
      </c>
      <c r="D178">
        <f t="shared" si="138"/>
        <v>23.973088776121504</v>
      </c>
      <c r="E178">
        <f t="shared" si="139"/>
        <v>15.241301089224541</v>
      </c>
      <c r="F178">
        <f t="shared" si="140"/>
        <v>11.166051916642262</v>
      </c>
      <c r="G178">
        <f t="shared" si="141"/>
        <v>3.6822596293790806</v>
      </c>
      <c r="H178">
        <f t="shared" si="142"/>
        <v>16.698938608024424</v>
      </c>
      <c r="I178">
        <f t="shared" si="143"/>
        <v>16.097953861429673</v>
      </c>
      <c r="J178">
        <f t="shared" si="144"/>
        <v>13.162823427248215</v>
      </c>
      <c r="K178" t="e">
        <f t="shared" si="145"/>
        <v>#DIV/0!</v>
      </c>
      <c r="L178">
        <f t="shared" si="146"/>
        <v>51.707340599880389</v>
      </c>
      <c r="M178">
        <f t="shared" si="147"/>
        <v>0</v>
      </c>
      <c r="N178" t="e">
        <f t="shared" si="148"/>
        <v>#DIV/0!</v>
      </c>
      <c r="O178" t="e">
        <f t="shared" si="149"/>
        <v>#DIV/0!</v>
      </c>
      <c r="P178" t="e">
        <f t="shared" si="150"/>
        <v>#DIV/0!</v>
      </c>
      <c r="Q178">
        <f t="shared" si="151"/>
        <v>10.799468504480028</v>
      </c>
      <c r="R178">
        <f t="shared" si="152"/>
        <v>0.52257278185880329</v>
      </c>
      <c r="S178">
        <f t="shared" si="153"/>
        <v>12.550694542574941</v>
      </c>
      <c r="T178">
        <f t="shared" si="154"/>
        <v>10.220705923254732</v>
      </c>
      <c r="U178">
        <f t="shared" si="155"/>
        <v>3.190607412634928</v>
      </c>
      <c r="W178" t="s">
        <v>11</v>
      </c>
      <c r="X178" s="2" t="e">
        <f>AVERAGE(K188:K192)</f>
        <v>#DIV/0!</v>
      </c>
      <c r="Y178" s="2" t="e">
        <f>AVERAGE(K176:K182)</f>
        <v>#DIV/0!</v>
      </c>
      <c r="Z178" s="2" t="e">
        <f>AVERAGE(K183:K187)</f>
        <v>#DIV/0!</v>
      </c>
      <c r="AA178" s="2" t="e">
        <f>AVERAGE(K169:K175)</f>
        <v>#DIV/0!</v>
      </c>
    </row>
    <row r="179" spans="1:27" x14ac:dyDescent="0.3">
      <c r="A179" t="s">
        <v>32</v>
      </c>
      <c r="B179">
        <f t="shared" si="136"/>
        <v>8.1957692896812446</v>
      </c>
      <c r="C179">
        <f t="shared" si="137"/>
        <v>9.3416051739701977</v>
      </c>
      <c r="D179">
        <f t="shared" si="138"/>
        <v>19.508380032617101</v>
      </c>
      <c r="E179">
        <f t="shared" si="139"/>
        <v>19.049428890817815</v>
      </c>
      <c r="F179">
        <f t="shared" si="140"/>
        <v>18.493863296332449</v>
      </c>
      <c r="G179">
        <f t="shared" si="141"/>
        <v>5.1589489007322182</v>
      </c>
      <c r="H179">
        <f t="shared" si="142"/>
        <v>22.644440173895422</v>
      </c>
      <c r="I179">
        <f t="shared" si="143"/>
        <v>12.752986827740749</v>
      </c>
      <c r="J179">
        <f t="shared" si="144"/>
        <v>17.198414418886887</v>
      </c>
      <c r="K179" t="e">
        <f t="shared" si="145"/>
        <v>#DIV/0!</v>
      </c>
      <c r="L179">
        <f t="shared" si="146"/>
        <v>17.336101691350603</v>
      </c>
      <c r="M179">
        <f t="shared" si="147"/>
        <v>0</v>
      </c>
      <c r="N179" t="e">
        <f t="shared" si="148"/>
        <v>#DIV/0!</v>
      </c>
      <c r="O179" t="e">
        <f t="shared" si="149"/>
        <v>#DIV/0!</v>
      </c>
      <c r="P179" t="e">
        <f t="shared" si="150"/>
        <v>#DIV/0!</v>
      </c>
      <c r="R179">
        <f t="shared" si="152"/>
        <v>4.848177419312135</v>
      </c>
      <c r="S179">
        <f t="shared" si="153"/>
        <v>16.28297449873304</v>
      </c>
      <c r="T179">
        <f t="shared" si="154"/>
        <v>2.2785575369483699</v>
      </c>
      <c r="U179">
        <f t="shared" si="155"/>
        <v>3.4925099801812913</v>
      </c>
      <c r="W179" t="s">
        <v>12</v>
      </c>
      <c r="X179" s="2">
        <f>AVERAGE(L188:L192)</f>
        <v>28.113525416623066</v>
      </c>
      <c r="Y179" s="2">
        <f>AVERAGE(L176:L182)</f>
        <v>29.346539019586025</v>
      </c>
      <c r="Z179" s="2">
        <f>AVERAGE(L183:L187)</f>
        <v>44.045122671527146</v>
      </c>
      <c r="AA179" s="2">
        <f>AVERAGE(L169:L175)</f>
        <v>35.562091138638536</v>
      </c>
    </row>
    <row r="180" spans="1:27" x14ac:dyDescent="0.3">
      <c r="A180" t="s">
        <v>33</v>
      </c>
      <c r="B180">
        <f t="shared" si="136"/>
        <v>7.1969351764516434</v>
      </c>
      <c r="C180">
        <f t="shared" si="137"/>
        <v>9.4739065714496906</v>
      </c>
      <c r="D180">
        <f t="shared" si="138"/>
        <v>18.763208904926898</v>
      </c>
      <c r="E180">
        <f t="shared" si="139"/>
        <v>14.63035237783687</v>
      </c>
      <c r="F180">
        <f t="shared" si="140"/>
        <v>23.657643113189334</v>
      </c>
      <c r="G180">
        <f t="shared" si="141"/>
        <v>6.7687580882240219</v>
      </c>
      <c r="H180">
        <f t="shared" si="142"/>
        <v>15.53059362864953</v>
      </c>
      <c r="I180">
        <f t="shared" si="143"/>
        <v>17.043422791972304</v>
      </c>
      <c r="J180">
        <f t="shared" si="144"/>
        <v>15.278283845646436</v>
      </c>
      <c r="K180" t="e">
        <f t="shared" si="145"/>
        <v>#DIV/0!</v>
      </c>
      <c r="L180">
        <f t="shared" si="146"/>
        <v>22.466860659348477</v>
      </c>
      <c r="M180">
        <f t="shared" si="147"/>
        <v>0</v>
      </c>
      <c r="N180" t="e">
        <f t="shared" si="148"/>
        <v>#DIV/0!</v>
      </c>
      <c r="O180" t="e">
        <f t="shared" si="149"/>
        <v>#DIV/0!</v>
      </c>
      <c r="P180" t="e">
        <f t="shared" si="150"/>
        <v>#DIV/0!</v>
      </c>
      <c r="Q180">
        <f t="shared" si="151"/>
        <v>2.6173445329460567</v>
      </c>
      <c r="R180">
        <f t="shared" si="152"/>
        <v>1.5267642521525695</v>
      </c>
      <c r="S180">
        <f t="shared" si="153"/>
        <v>22.221044383547813</v>
      </c>
      <c r="T180">
        <f t="shared" si="154"/>
        <v>4.6388647087633545</v>
      </c>
      <c r="U180">
        <f t="shared" si="155"/>
        <v>1.2187750218455113</v>
      </c>
      <c r="W180" t="s">
        <v>13</v>
      </c>
      <c r="X180" s="2">
        <f>AVERAGE(M188:M192)</f>
        <v>0</v>
      </c>
      <c r="Y180" s="2">
        <f>AVERAGE(M176:M182)</f>
        <v>0</v>
      </c>
      <c r="Z180" s="2">
        <f>AVERAGE(M183:M187)</f>
        <v>0</v>
      </c>
      <c r="AA180" s="2">
        <f>AVERAGE(M169:M175)</f>
        <v>0</v>
      </c>
    </row>
    <row r="181" spans="1:27" x14ac:dyDescent="0.3">
      <c r="A181" t="s">
        <v>34</v>
      </c>
      <c r="B181">
        <f t="shared" si="136"/>
        <v>8.2893202665885468</v>
      </c>
      <c r="C181">
        <f t="shared" si="137"/>
        <v>12.768896918005058</v>
      </c>
      <c r="D181">
        <f t="shared" si="138"/>
        <v>18.421640108865358</v>
      </c>
      <c r="E181">
        <f t="shared" si="139"/>
        <v>16.95344250010924</v>
      </c>
      <c r="F181">
        <f t="shared" si="140"/>
        <v>14.806473044560025</v>
      </c>
      <c r="G181">
        <f t="shared" si="141"/>
        <v>6.1949837727327361</v>
      </c>
      <c r="H181">
        <f t="shared" si="142"/>
        <v>30.276371410186151</v>
      </c>
      <c r="I181">
        <f t="shared" si="143"/>
        <v>19.922779243570925</v>
      </c>
      <c r="J181">
        <f t="shared" si="144"/>
        <v>10.252426155496329</v>
      </c>
      <c r="K181" t="e">
        <f t="shared" si="145"/>
        <v>#DIV/0!</v>
      </c>
      <c r="L181">
        <f t="shared" si="146"/>
        <v>31.477248080238205</v>
      </c>
      <c r="M181">
        <f t="shared" si="147"/>
        <v>0</v>
      </c>
      <c r="N181" t="e">
        <f t="shared" si="148"/>
        <v>#DIV/0!</v>
      </c>
      <c r="O181" t="e">
        <f t="shared" si="149"/>
        <v>#DIV/0!</v>
      </c>
      <c r="P181" t="e">
        <f t="shared" si="150"/>
        <v>#DIV/0!</v>
      </c>
      <c r="R181">
        <f t="shared" si="152"/>
        <v>5.8371445507282012</v>
      </c>
      <c r="S181">
        <f t="shared" si="153"/>
        <v>19.493665948357595</v>
      </c>
      <c r="T181">
        <f t="shared" si="154"/>
        <v>3.7987732565925207</v>
      </c>
      <c r="U181">
        <f t="shared" si="155"/>
        <v>3.6463208271460887</v>
      </c>
      <c r="W181" t="s">
        <v>14</v>
      </c>
      <c r="X181" s="2" t="e">
        <f>AVERAGE(N188:N192)</f>
        <v>#DIV/0!</v>
      </c>
      <c r="Y181" s="2" t="e">
        <f>AVERAGE(N176:N182)</f>
        <v>#DIV/0!</v>
      </c>
      <c r="Z181" s="2" t="e">
        <f>AVERAGE(N183:N187)</f>
        <v>#DIV/0!</v>
      </c>
      <c r="AA181" s="2" t="e">
        <f>AVERAGE(N169:N175)</f>
        <v>#DIV/0!</v>
      </c>
    </row>
    <row r="182" spans="1:27" x14ac:dyDescent="0.3">
      <c r="A182" t="s">
        <v>35</v>
      </c>
      <c r="B182">
        <f t="shared" si="136"/>
        <v>6.0491892135809389</v>
      </c>
      <c r="C182">
        <f t="shared" si="137"/>
        <v>9.3582641754478413</v>
      </c>
      <c r="D182">
        <f t="shared" si="138"/>
        <v>13.949080547763735</v>
      </c>
      <c r="E182">
        <f t="shared" si="139"/>
        <v>15.514969716802085</v>
      </c>
      <c r="F182">
        <f t="shared" si="140"/>
        <v>14.640181100193535</v>
      </c>
      <c r="G182">
        <f t="shared" si="141"/>
        <v>4.6282545293159512</v>
      </c>
      <c r="H182">
        <f t="shared" si="142"/>
        <v>12.719417031607664</v>
      </c>
      <c r="I182">
        <f t="shared" si="143"/>
        <v>30.12188253274903</v>
      </c>
      <c r="K182" t="e">
        <f t="shared" si="145"/>
        <v>#DIV/0!</v>
      </c>
      <c r="L182">
        <f t="shared" si="146"/>
        <v>16.459833506932128</v>
      </c>
      <c r="M182">
        <f t="shared" si="147"/>
        <v>0</v>
      </c>
      <c r="N182" t="e">
        <f t="shared" si="148"/>
        <v>#DIV/0!</v>
      </c>
      <c r="O182" t="e">
        <f t="shared" si="149"/>
        <v>#DIV/0!</v>
      </c>
      <c r="P182" t="e">
        <f t="shared" si="150"/>
        <v>#DIV/0!</v>
      </c>
      <c r="Q182">
        <f t="shared" si="151"/>
        <v>5.8554433900094143</v>
      </c>
      <c r="R182">
        <f t="shared" si="152"/>
        <v>3.3366073603298951</v>
      </c>
      <c r="S182">
        <f t="shared" si="153"/>
        <v>23.500991487520761</v>
      </c>
      <c r="T182">
        <f t="shared" si="154"/>
        <v>1.1384793987811941</v>
      </c>
      <c r="U182">
        <f t="shared" si="155"/>
        <v>2.1758979944120855</v>
      </c>
      <c r="W182" t="s">
        <v>15</v>
      </c>
      <c r="X182" s="2" t="e">
        <f>AVERAGE(O188:O192)</f>
        <v>#DIV/0!</v>
      </c>
      <c r="Y182" s="2" t="e">
        <f>AVERAGE(O176:O182)</f>
        <v>#DIV/0!</v>
      </c>
      <c r="Z182" s="2" t="e">
        <f>AVERAGE(O183:O187)</f>
        <v>#DIV/0!</v>
      </c>
      <c r="AA182" s="2" t="e">
        <f>AVERAGE(O169:O175)</f>
        <v>#DIV/0!</v>
      </c>
    </row>
    <row r="183" spans="1:27" x14ac:dyDescent="0.3">
      <c r="A183" t="s">
        <v>36</v>
      </c>
      <c r="B183">
        <f t="shared" si="136"/>
        <v>8.0293445921860425</v>
      </c>
      <c r="C183">
        <f t="shared" si="137"/>
        <v>14.691269581377721</v>
      </c>
      <c r="D183">
        <f t="shared" si="138"/>
        <v>25.483199430295031</v>
      </c>
      <c r="E183">
        <f t="shared" si="139"/>
        <v>31.455261323254256</v>
      </c>
      <c r="F183">
        <f t="shared" si="140"/>
        <v>20.08103324627184</v>
      </c>
      <c r="G183">
        <f t="shared" si="141"/>
        <v>7.3421080290519791</v>
      </c>
      <c r="H183">
        <f t="shared" si="142"/>
        <v>16.244470282755966</v>
      </c>
      <c r="I183">
        <f t="shared" si="143"/>
        <v>34.84220559973177</v>
      </c>
      <c r="J183">
        <f t="shared" si="144"/>
        <v>24.4476386883121</v>
      </c>
      <c r="K183" t="e">
        <f t="shared" si="145"/>
        <v>#DIV/0!</v>
      </c>
      <c r="L183">
        <f t="shared" si="146"/>
        <v>46.396032789024062</v>
      </c>
      <c r="M183">
        <f t="shared" si="147"/>
        <v>0</v>
      </c>
      <c r="N183" t="e">
        <f t="shared" si="148"/>
        <v>#DIV/0!</v>
      </c>
      <c r="O183" t="e">
        <f t="shared" si="149"/>
        <v>#DIV/0!</v>
      </c>
      <c r="P183" t="e">
        <f t="shared" si="150"/>
        <v>#DIV/0!</v>
      </c>
      <c r="Q183">
        <f t="shared" si="151"/>
        <v>8.582397453979965</v>
      </c>
      <c r="R183">
        <f t="shared" si="152"/>
        <v>0.69047582004129915</v>
      </c>
      <c r="S183">
        <f t="shared" si="153"/>
        <v>17.347186961291325</v>
      </c>
      <c r="T183">
        <f t="shared" si="154"/>
        <v>1.067265747973519</v>
      </c>
      <c r="U183">
        <f t="shared" si="155"/>
        <v>2.5985857072586458</v>
      </c>
      <c r="W183" t="s">
        <v>16</v>
      </c>
      <c r="X183" s="2" t="e">
        <f>AVERAGE(P188:P192)</f>
        <v>#DIV/0!</v>
      </c>
      <c r="Y183" s="2" t="e">
        <f>AVERAGE(P177:P182)</f>
        <v>#DIV/0!</v>
      </c>
      <c r="Z183" s="2" t="e">
        <f>AVERAGE(P183:P187)</f>
        <v>#DIV/0!</v>
      </c>
      <c r="AA183" s="2" t="e">
        <f>AVERAGE(P169:P175)</f>
        <v>#DIV/0!</v>
      </c>
    </row>
    <row r="184" spans="1:27" x14ac:dyDescent="0.3">
      <c r="A184" t="s">
        <v>37</v>
      </c>
      <c r="B184">
        <f t="shared" si="136"/>
        <v>8.852162863153211</v>
      </c>
      <c r="C184">
        <f t="shared" si="137"/>
        <v>23.292922268632992</v>
      </c>
      <c r="D184">
        <f t="shared" si="138"/>
        <v>18.225044650653658</v>
      </c>
      <c r="E184">
        <f t="shared" si="139"/>
        <v>17.431947905849452</v>
      </c>
      <c r="F184">
        <f t="shared" si="140"/>
        <v>18.577677084796228</v>
      </c>
      <c r="G184">
        <f t="shared" si="141"/>
        <v>4.3064615022602677</v>
      </c>
      <c r="H184">
        <f t="shared" si="142"/>
        <v>29.575549853901812</v>
      </c>
      <c r="I184">
        <f t="shared" si="143"/>
        <v>18.947089288466778</v>
      </c>
      <c r="J184">
        <f t="shared" si="144"/>
        <v>12.753796125736145</v>
      </c>
      <c r="K184" t="e">
        <f t="shared" si="145"/>
        <v>#DIV/0!</v>
      </c>
      <c r="L184">
        <f t="shared" si="146"/>
        <v>27.364051640705867</v>
      </c>
      <c r="N184" t="e">
        <f t="shared" si="148"/>
        <v>#DIV/0!</v>
      </c>
      <c r="O184" t="e">
        <f t="shared" si="149"/>
        <v>#DIV/0!</v>
      </c>
      <c r="P184" t="e">
        <f t="shared" si="150"/>
        <v>#DIV/0!</v>
      </c>
      <c r="Q184">
        <f t="shared" si="151"/>
        <v>13.488154775976655</v>
      </c>
      <c r="R184">
        <f t="shared" si="152"/>
        <v>12.736435977384129</v>
      </c>
      <c r="S184">
        <f t="shared" si="153"/>
        <v>31.388546865498583</v>
      </c>
      <c r="T184">
        <f t="shared" si="154"/>
        <v>7.5424256943749999</v>
      </c>
      <c r="U184">
        <f t="shared" si="155"/>
        <v>3.6282112191621514</v>
      </c>
      <c r="W184" t="s">
        <v>17</v>
      </c>
      <c r="X184" s="2">
        <f>AVERAGE(Q188:Q192)</f>
        <v>6.5962054638798717</v>
      </c>
      <c r="Y184" s="2">
        <f>AVERAGE(Q176:Q182)</f>
        <v>9.4116504775452672</v>
      </c>
      <c r="Z184" s="2">
        <f>AVERAGE(Q183:Q187)</f>
        <v>20.206501592225614</v>
      </c>
      <c r="AA184" s="2">
        <f>AVERAGE(Q169:Q175)</f>
        <v>10.018358317596293</v>
      </c>
    </row>
    <row r="185" spans="1:27" x14ac:dyDescent="0.3">
      <c r="A185" t="s">
        <v>38</v>
      </c>
      <c r="B185">
        <f t="shared" si="136"/>
        <v>6.967116837100602</v>
      </c>
      <c r="C185">
        <f t="shared" si="137"/>
        <v>15.712250184187122</v>
      </c>
      <c r="D185">
        <f t="shared" si="138"/>
        <v>25.908584928266205</v>
      </c>
      <c r="E185">
        <f t="shared" si="139"/>
        <v>36.94250779924316</v>
      </c>
      <c r="F185">
        <f t="shared" si="140"/>
        <v>16.060206968278891</v>
      </c>
      <c r="G185">
        <f t="shared" si="141"/>
        <v>5.4064714978190613</v>
      </c>
      <c r="H185">
        <f t="shared" si="142"/>
        <v>22.46434627228404</v>
      </c>
      <c r="I185">
        <f t="shared" si="143"/>
        <v>37.433134193796867</v>
      </c>
      <c r="J185">
        <f t="shared" si="144"/>
        <v>23.553175440294339</v>
      </c>
      <c r="K185" t="e">
        <f t="shared" si="145"/>
        <v>#DIV/0!</v>
      </c>
      <c r="L185">
        <f t="shared" si="146"/>
        <v>51.97235856531772</v>
      </c>
      <c r="M185">
        <f t="shared" si="147"/>
        <v>0</v>
      </c>
      <c r="N185" t="e">
        <f t="shared" si="148"/>
        <v>#DIV/0!</v>
      </c>
      <c r="O185" t="e">
        <f t="shared" si="149"/>
        <v>#DIV/0!</v>
      </c>
      <c r="P185" t="e">
        <f t="shared" si="150"/>
        <v>#DIV/0!</v>
      </c>
      <c r="Q185">
        <f t="shared" si="151"/>
        <v>34.711050781526573</v>
      </c>
      <c r="R185">
        <f t="shared" si="152"/>
        <v>5.1518495184821047</v>
      </c>
      <c r="S185">
        <f t="shared" si="153"/>
        <v>28.86680898740665</v>
      </c>
      <c r="T185">
        <f t="shared" si="154"/>
        <v>4.8412294142119299</v>
      </c>
      <c r="U185">
        <f t="shared" si="155"/>
        <v>3.0028872924423795</v>
      </c>
      <c r="W185" t="s">
        <v>18</v>
      </c>
      <c r="X185" s="2">
        <f>AVERAGE(R188:R192)</f>
        <v>2.3072187372761803</v>
      </c>
      <c r="Y185" s="2">
        <f>AVERAGE(R176:R182)</f>
        <v>2.9485150219455933</v>
      </c>
      <c r="Z185" s="2">
        <f>AVERAGE(R183:R187)</f>
        <v>6.0064704157637339</v>
      </c>
      <c r="AA185" s="2">
        <f>AVERAGE(R169:R175)</f>
        <v>5.395053627868708</v>
      </c>
    </row>
    <row r="186" spans="1:27" x14ac:dyDescent="0.3">
      <c r="A186" t="s">
        <v>39</v>
      </c>
      <c r="B186">
        <f t="shared" si="136"/>
        <v>8.373715765773289</v>
      </c>
      <c r="C186">
        <f t="shared" si="137"/>
        <v>11.800443302986835</v>
      </c>
      <c r="D186">
        <f t="shared" si="138"/>
        <v>28.048040943259103</v>
      </c>
      <c r="E186">
        <f t="shared" si="139"/>
        <v>30.527220972898959</v>
      </c>
      <c r="F186">
        <f t="shared" si="140"/>
        <v>18.218305353410525</v>
      </c>
      <c r="G186">
        <f t="shared" si="141"/>
        <v>8.2486422024059802</v>
      </c>
      <c r="H186">
        <f t="shared" si="142"/>
        <v>15.466300574895888</v>
      </c>
      <c r="I186">
        <f t="shared" si="143"/>
        <v>33.426153436097586</v>
      </c>
      <c r="J186">
        <f t="shared" si="144"/>
        <v>14.500345689126192</v>
      </c>
      <c r="K186" t="e">
        <f t="shared" si="145"/>
        <v>#DIV/0!</v>
      </c>
      <c r="L186">
        <f t="shared" si="146"/>
        <v>56.240802949985536</v>
      </c>
      <c r="M186">
        <f t="shared" si="147"/>
        <v>0</v>
      </c>
      <c r="N186" t="e">
        <f t="shared" si="148"/>
        <v>#DIV/0!</v>
      </c>
      <c r="O186" t="e">
        <f t="shared" si="149"/>
        <v>#DIV/0!</v>
      </c>
      <c r="P186" t="e">
        <f t="shared" si="150"/>
        <v>#DIV/0!</v>
      </c>
      <c r="Q186">
        <f t="shared" si="151"/>
        <v>9.383700924440955</v>
      </c>
      <c r="R186">
        <f t="shared" si="152"/>
        <v>1.3362452326840297</v>
      </c>
      <c r="S186">
        <f t="shared" si="153"/>
        <v>19.795676317029791</v>
      </c>
      <c r="T186">
        <f t="shared" si="154"/>
        <v>17.932179212592942</v>
      </c>
      <c r="W186" t="s">
        <v>19</v>
      </c>
      <c r="X186" s="2">
        <f>AVERAGE(S188:S192)</f>
        <v>25.886364535941944</v>
      </c>
      <c r="Y186" s="2">
        <f>AVERAGE(S176:S182)</f>
        <v>17.560574024123841</v>
      </c>
      <c r="Z186" s="2">
        <f>AVERAGE(S183:S187)</f>
        <v>26.71854505936178</v>
      </c>
      <c r="AA186" s="2">
        <f>AVERAGE(S169:S175)</f>
        <v>29.764709267793773</v>
      </c>
    </row>
    <row r="187" spans="1:27" x14ac:dyDescent="0.3">
      <c r="A187" t="s">
        <v>40</v>
      </c>
      <c r="B187">
        <f t="shared" si="136"/>
        <v>8.5457857595066589</v>
      </c>
      <c r="C187">
        <f t="shared" si="137"/>
        <v>40.070010709749411</v>
      </c>
      <c r="D187">
        <f t="shared" si="138"/>
        <v>37.019904313794079</v>
      </c>
      <c r="E187">
        <f t="shared" si="139"/>
        <v>31.993570818481739</v>
      </c>
      <c r="F187">
        <f t="shared" si="140"/>
        <v>17.211331796633306</v>
      </c>
      <c r="G187">
        <f t="shared" si="141"/>
        <v>10.593298462794314</v>
      </c>
      <c r="H187">
        <f t="shared" si="142"/>
        <v>34.255014416567285</v>
      </c>
      <c r="I187">
        <f t="shared" si="143"/>
        <v>31.348057202395655</v>
      </c>
      <c r="J187">
        <f t="shared" si="144"/>
        <v>18.706606247374229</v>
      </c>
      <c r="K187" t="e">
        <f t="shared" si="145"/>
        <v>#DIV/0!</v>
      </c>
      <c r="L187">
        <f t="shared" si="146"/>
        <v>38.252367412602545</v>
      </c>
      <c r="N187" t="e">
        <f t="shared" si="148"/>
        <v>#DIV/0!</v>
      </c>
      <c r="O187" t="e">
        <f t="shared" si="149"/>
        <v>#DIV/0!</v>
      </c>
      <c r="P187" t="e">
        <f t="shared" si="150"/>
        <v>#DIV/0!</v>
      </c>
      <c r="Q187">
        <f t="shared" si="151"/>
        <v>34.867204025203925</v>
      </c>
      <c r="R187">
        <f t="shared" si="152"/>
        <v>10.117345530227103</v>
      </c>
      <c r="S187">
        <f t="shared" si="153"/>
        <v>36.19450616558256</v>
      </c>
      <c r="T187">
        <f t="shared" si="154"/>
        <v>6.1945613715679535</v>
      </c>
      <c r="U187">
        <f t="shared" si="155"/>
        <v>4.9316864641720848</v>
      </c>
      <c r="W187" t="s">
        <v>20</v>
      </c>
      <c r="X187" s="2">
        <f>AVERAGE(T188:T192)</f>
        <v>6.6836762277997313</v>
      </c>
      <c r="Y187" s="2">
        <f>AVERAGE(T176:T182)</f>
        <v>5.1235854584742038</v>
      </c>
      <c r="Z187" s="2">
        <f>AVERAGE(T183:T187)</f>
        <v>7.5155322881442688</v>
      </c>
      <c r="AA187" s="2">
        <f>AVERAGE(T169:T175)</f>
        <v>6.6585324555512528</v>
      </c>
    </row>
    <row r="188" spans="1:27" x14ac:dyDescent="0.3">
      <c r="A188" t="s">
        <v>41</v>
      </c>
      <c r="B188">
        <f t="shared" si="136"/>
        <v>5.148661981985299</v>
      </c>
      <c r="C188">
        <f t="shared" si="137"/>
        <v>9.7362539950301237</v>
      </c>
      <c r="D188">
        <f t="shared" si="138"/>
        <v>17.264667236456376</v>
      </c>
      <c r="E188">
        <f t="shared" si="139"/>
        <v>32.129235579725957</v>
      </c>
      <c r="F188">
        <f t="shared" si="140"/>
        <v>9.1661081973088141</v>
      </c>
      <c r="G188">
        <f t="shared" si="141"/>
        <v>3.02400249605168</v>
      </c>
      <c r="H188">
        <f t="shared" si="142"/>
        <v>15.246915510314919</v>
      </c>
      <c r="I188">
        <f t="shared" si="143"/>
        <v>26.385806049423302</v>
      </c>
      <c r="J188">
        <f t="shared" si="144"/>
        <v>17.119993552799674</v>
      </c>
      <c r="K188" t="e">
        <f t="shared" si="145"/>
        <v>#DIV/0!</v>
      </c>
      <c r="L188">
        <f t="shared" si="146"/>
        <v>22.238257038538848</v>
      </c>
      <c r="M188">
        <f t="shared" si="147"/>
        <v>0</v>
      </c>
      <c r="N188" t="e">
        <f t="shared" si="148"/>
        <v>#DIV/0!</v>
      </c>
      <c r="O188" t="e">
        <f t="shared" si="149"/>
        <v>#DIV/0!</v>
      </c>
      <c r="P188" t="e">
        <f t="shared" si="150"/>
        <v>#DIV/0!</v>
      </c>
      <c r="Q188">
        <f t="shared" si="151"/>
        <v>18.029982938637762</v>
      </c>
      <c r="R188">
        <f t="shared" si="152"/>
        <v>0.64597984629678185</v>
      </c>
      <c r="S188">
        <f t="shared" si="153"/>
        <v>22.052926858336971</v>
      </c>
      <c r="T188">
        <f t="shared" si="154"/>
        <v>9.5100959278145449</v>
      </c>
      <c r="U188">
        <f t="shared" si="155"/>
        <v>7.2429616492443794</v>
      </c>
      <c r="W188" t="s">
        <v>21</v>
      </c>
      <c r="X188" s="2">
        <f>AVERAGE(U188:U192)</f>
        <v>4.325750605879894</v>
      </c>
      <c r="Y188" s="2">
        <f>AVERAGE(U176:U182)</f>
        <v>2.7031978689781533</v>
      </c>
      <c r="Z188" s="2">
        <f>AVERAGE(U183:U187)</f>
        <v>3.5403426707588155</v>
      </c>
      <c r="AA188" s="2">
        <f>AVERAGE(U169:U175)</f>
        <v>10.938619626093908</v>
      </c>
    </row>
    <row r="189" spans="1:27" x14ac:dyDescent="0.3">
      <c r="A189" t="s">
        <v>42</v>
      </c>
      <c r="B189">
        <f t="shared" si="136"/>
        <v>4.9110902932207816</v>
      </c>
      <c r="C189">
        <f t="shared" si="137"/>
        <v>6.1031409794251408</v>
      </c>
      <c r="D189">
        <f t="shared" si="138"/>
        <v>23.91584543171432</v>
      </c>
      <c r="E189">
        <f t="shared" si="139"/>
        <v>32.107400701159115</v>
      </c>
      <c r="F189">
        <f t="shared" si="140"/>
        <v>9.7273735318778307</v>
      </c>
      <c r="G189">
        <f t="shared" si="141"/>
        <v>3.293256480347972</v>
      </c>
      <c r="H189">
        <f t="shared" si="142"/>
        <v>18.542863711057972</v>
      </c>
      <c r="I189">
        <f t="shared" si="143"/>
        <v>40.001440867152361</v>
      </c>
      <c r="J189">
        <f t="shared" si="144"/>
        <v>17.641301851579911</v>
      </c>
      <c r="K189" t="e">
        <f t="shared" si="145"/>
        <v>#DIV/0!</v>
      </c>
      <c r="L189">
        <f t="shared" si="146"/>
        <v>18.113688571390629</v>
      </c>
      <c r="M189">
        <f t="shared" si="147"/>
        <v>0</v>
      </c>
      <c r="N189" t="e">
        <f t="shared" si="148"/>
        <v>#DIV/0!</v>
      </c>
      <c r="O189" t="e">
        <f t="shared" si="149"/>
        <v>#DIV/0!</v>
      </c>
      <c r="P189" t="e">
        <f t="shared" si="150"/>
        <v>#DIV/0!</v>
      </c>
      <c r="Q189">
        <f t="shared" si="151"/>
        <v>5.2654471992915086</v>
      </c>
      <c r="R189">
        <f t="shared" si="152"/>
        <v>5.6367335409919432</v>
      </c>
      <c r="S189">
        <f t="shared" si="153"/>
        <v>14.109439644780492</v>
      </c>
      <c r="T189">
        <f t="shared" si="154"/>
        <v>9.0690775784558166</v>
      </c>
      <c r="U189">
        <f t="shared" si="155"/>
        <v>2.743459728714249</v>
      </c>
      <c r="W189" t="s">
        <v>60</v>
      </c>
      <c r="X189" s="2" t="s">
        <v>61</v>
      </c>
      <c r="Y189" s="2" t="s">
        <v>61</v>
      </c>
      <c r="Z189" s="2" t="s">
        <v>61</v>
      </c>
      <c r="AA189" s="2" t="s">
        <v>61</v>
      </c>
    </row>
    <row r="190" spans="1:27" x14ac:dyDescent="0.3">
      <c r="A190" t="s">
        <v>43</v>
      </c>
      <c r="B190">
        <f t="shared" si="136"/>
        <v>7.6694697067740316</v>
      </c>
      <c r="C190">
        <f t="shared" si="137"/>
        <v>12.04723000486373</v>
      </c>
      <c r="D190">
        <f t="shared" si="138"/>
        <v>15.613263366813108</v>
      </c>
      <c r="E190">
        <f t="shared" si="139"/>
        <v>17.784537438775889</v>
      </c>
      <c r="F190">
        <f t="shared" si="140"/>
        <v>11.559746776550544</v>
      </c>
      <c r="G190">
        <f t="shared" si="141"/>
        <v>3.1735922917794031</v>
      </c>
      <c r="H190">
        <f t="shared" si="142"/>
        <v>11.748707918886103</v>
      </c>
      <c r="I190">
        <f t="shared" si="143"/>
        <v>27.882266163163102</v>
      </c>
      <c r="J190">
        <f t="shared" si="144"/>
        <v>16.960019136439019</v>
      </c>
      <c r="K190" t="e">
        <f t="shared" si="145"/>
        <v>#DIV/0!</v>
      </c>
      <c r="L190">
        <f t="shared" si="146"/>
        <v>11.260397278926805</v>
      </c>
      <c r="M190">
        <f t="shared" si="147"/>
        <v>0</v>
      </c>
      <c r="N190" t="e">
        <f t="shared" si="148"/>
        <v>#DIV/0!</v>
      </c>
      <c r="O190" t="e">
        <f t="shared" si="149"/>
        <v>#DIV/0!</v>
      </c>
      <c r="P190" t="e">
        <f t="shared" si="150"/>
        <v>#DIV/0!</v>
      </c>
      <c r="Q190">
        <f t="shared" si="151"/>
        <v>4.0527096495293282</v>
      </c>
      <c r="R190">
        <f t="shared" si="152"/>
        <v>1.6844723241141071</v>
      </c>
      <c r="S190">
        <f t="shared" si="153"/>
        <v>21.280709878511672</v>
      </c>
      <c r="T190">
        <f t="shared" si="154"/>
        <v>2.4324309484875508</v>
      </c>
      <c r="W190" t="s">
        <v>2</v>
      </c>
      <c r="X190" s="2">
        <f>(STDEVA(B188:B192))/(SQRT(COUNT(B188:B192)))</f>
        <v>0.89596275046437412</v>
      </c>
      <c r="Y190" s="2">
        <f>(STDEVA(B176:B182))/(SQRT(COUNT(B176:B182)))</f>
        <v>1.1199421420960243</v>
      </c>
      <c r="Z190" s="2">
        <f>(STDEVA(B183:B187))/(SQRT(COUNT(B183:B187)))</f>
        <v>0.32507171463596618</v>
      </c>
      <c r="AA190" s="2">
        <f>(STDEVA(B169:B175))/(SQRT(COUNT(B169:B175)))</f>
        <v>0.82011906617158925</v>
      </c>
    </row>
    <row r="191" spans="1:27" x14ac:dyDescent="0.3">
      <c r="A191" t="s">
        <v>44</v>
      </c>
      <c r="B191">
        <f t="shared" si="136"/>
        <v>8.8014462890733256</v>
      </c>
      <c r="C191">
        <f t="shared" si="137"/>
        <v>18.940532908286265</v>
      </c>
      <c r="D191">
        <f t="shared" si="138"/>
        <v>21.571282521631584</v>
      </c>
      <c r="E191">
        <f t="shared" si="139"/>
        <v>28.901234218493947</v>
      </c>
      <c r="F191">
        <f t="shared" si="140"/>
        <v>20.342111693056037</v>
      </c>
      <c r="G191">
        <f t="shared" si="141"/>
        <v>7.1172193503473657</v>
      </c>
      <c r="H191">
        <f t="shared" si="142"/>
        <v>20.749706297813272</v>
      </c>
      <c r="I191">
        <f t="shared" si="143"/>
        <v>21.648399835326313</v>
      </c>
      <c r="J191">
        <f t="shared" si="144"/>
        <v>18.220065800447525</v>
      </c>
      <c r="K191" t="e">
        <f t="shared" si="145"/>
        <v>#DIV/0!</v>
      </c>
      <c r="L191">
        <f t="shared" si="146"/>
        <v>33.027473556663104</v>
      </c>
      <c r="M191">
        <f t="shared" si="147"/>
        <v>0</v>
      </c>
      <c r="N191" t="e">
        <f t="shared" si="148"/>
        <v>#DIV/0!</v>
      </c>
      <c r="O191" t="e">
        <f t="shared" si="149"/>
        <v>#DIV/0!</v>
      </c>
      <c r="P191" t="e">
        <f t="shared" si="150"/>
        <v>#DIV/0!</v>
      </c>
      <c r="Q191">
        <f t="shared" si="151"/>
        <v>2.4484938397616007</v>
      </c>
      <c r="S191">
        <f t="shared" si="153"/>
        <v>25.923282629605673</v>
      </c>
      <c r="T191">
        <f t="shared" si="154"/>
        <v>8.0225145509725699</v>
      </c>
      <c r="W191" t="s">
        <v>3</v>
      </c>
      <c r="X191" s="2">
        <f>(STDEVA(C188:C192))/(SQRT(COUNT(C188:C192)))</f>
        <v>2.8927145187755272</v>
      </c>
      <c r="Y191" s="2">
        <f>(STDEVA(C176:C182))/(SQRT(COUNT(C176:C182)))</f>
        <v>0.84707964018355741</v>
      </c>
      <c r="Z191" s="2">
        <f>(STDEVA(C183:C187))/(SQRT(COUNT(C183:C187)))</f>
        <v>5.1051481261829412</v>
      </c>
      <c r="AA191" s="2">
        <f>(STDEVA(C169:C175))/(SQRT(COUNT(C169:C175)))</f>
        <v>2.7859332249597393</v>
      </c>
    </row>
    <row r="192" spans="1:27" x14ac:dyDescent="0.3">
      <c r="A192" t="s">
        <v>45</v>
      </c>
      <c r="B192">
        <f t="shared" si="136"/>
        <v>9.1600976543692383</v>
      </c>
      <c r="C192">
        <f t="shared" si="137"/>
        <v>21.683582255026199</v>
      </c>
      <c r="D192">
        <f t="shared" si="138"/>
        <v>26.352213394433615</v>
      </c>
      <c r="E192">
        <f t="shared" si="139"/>
        <v>24.527854952461475</v>
      </c>
      <c r="F192">
        <f t="shared" si="140"/>
        <v>16.46835680796902</v>
      </c>
      <c r="G192">
        <f t="shared" si="141"/>
        <v>4.0941584971586478</v>
      </c>
      <c r="H192">
        <f t="shared" si="142"/>
        <v>34.031956900552927</v>
      </c>
      <c r="I192">
        <f t="shared" si="143"/>
        <v>29.701469521633129</v>
      </c>
      <c r="J192">
        <f t="shared" si="144"/>
        <v>17.143203337140498</v>
      </c>
      <c r="K192" t="e">
        <f t="shared" si="145"/>
        <v>#DIV/0!</v>
      </c>
      <c r="L192">
        <f t="shared" si="146"/>
        <v>55.927810637595933</v>
      </c>
      <c r="N192" t="e">
        <f t="shared" si="148"/>
        <v>#DIV/0!</v>
      </c>
      <c r="O192" t="e">
        <f t="shared" si="149"/>
        <v>#DIV/0!</v>
      </c>
      <c r="P192" t="e">
        <f t="shared" si="150"/>
        <v>#DIV/0!</v>
      </c>
      <c r="Q192">
        <f t="shared" si="151"/>
        <v>3.1843936921791571</v>
      </c>
      <c r="R192">
        <f t="shared" si="152"/>
        <v>1.2616892377018898</v>
      </c>
      <c r="S192">
        <f t="shared" si="153"/>
        <v>46.065463668474905</v>
      </c>
      <c r="T192">
        <f t="shared" si="154"/>
        <v>4.3842621332681748</v>
      </c>
      <c r="U192">
        <f t="shared" si="155"/>
        <v>2.9908304396810546</v>
      </c>
      <c r="W192" t="s">
        <v>4</v>
      </c>
      <c r="X192" s="2">
        <f>(STDEVA(D188:D192))/(SQRT(COUNT(D188:D192)))</f>
        <v>2.0053473751511577</v>
      </c>
      <c r="Y192" s="2">
        <f>(STDEVA(D176:D182))/(SQRT(COUNT(D176:D182)))</f>
        <v>1.1687607600664105</v>
      </c>
      <c r="Z192" s="2">
        <f>(STDEVA(D183:D187))/(SQRT(COUNT(D183:D187)))</f>
        <v>3.0163613098714004</v>
      </c>
      <c r="AA192" s="2">
        <f>(STDEVA(D169:D175))/(SQRT(COUNT(D169:D175)))</f>
        <v>4.3956514924977643</v>
      </c>
    </row>
    <row r="193" spans="23:27" x14ac:dyDescent="0.3">
      <c r="W193" t="s">
        <v>5</v>
      </c>
      <c r="X193" s="2">
        <f>(STDEVA(E188:E192))/(SQRT(COUNT(E188:E192)))</f>
        <v>2.711134403965977</v>
      </c>
      <c r="Y193" s="2">
        <f>(STDEVA(E176:E182))/(SQRT(COUNT(E176:E182)))</f>
        <v>1.8272300869077867</v>
      </c>
      <c r="Z193" s="2">
        <f>(STDEVA(E183:E187))/(SQRT(COUNT(E183:E187)))</f>
        <v>3.2556125063849426</v>
      </c>
      <c r="AA193" s="2">
        <f>(STDEVA(E169:E175))/(SQRT(COUNT(E169:E175)))</f>
        <v>3.6903388801899246</v>
      </c>
    </row>
    <row r="194" spans="23:27" x14ac:dyDescent="0.3">
      <c r="W194" t="s">
        <v>6</v>
      </c>
      <c r="X194" s="2">
        <f>(STDEVA(F188:F192))/(SQRT(COUNT(F188:F192)))</f>
        <v>2.1493531344949286</v>
      </c>
      <c r="Y194" s="2">
        <f>(STDEVA(F176:F182))/(SQRT(COUNT(F176:F182)))</f>
        <v>1.4717874642917286</v>
      </c>
      <c r="Z194" s="2">
        <f>(STDEVA(F183:F187))/(SQRT(COUNT(F183:F187)))</f>
        <v>0.67425693432636402</v>
      </c>
      <c r="AA194" s="2">
        <f>(STDEVA(F169:F175))/(SQRT(COUNT(F169:F175)))</f>
        <v>2.2947863740646843</v>
      </c>
    </row>
    <row r="195" spans="23:27" x14ac:dyDescent="0.3">
      <c r="W195" t="s">
        <v>7</v>
      </c>
      <c r="X195" s="2">
        <f>(STDEVA(G188:G192))/(SQRT(COUNT(G188:G192)))</f>
        <v>0.76688670561804539</v>
      </c>
      <c r="Y195" s="2">
        <f>(STDEVA(G176:G182))/(SQRT(COUNT(G176:G182)))</f>
        <v>0.43832774909933581</v>
      </c>
      <c r="Z195" s="2">
        <f>(STDEVA(G183:G187))/(SQRT(COUNT(G183:G187)))</f>
        <v>1.1004886775875251</v>
      </c>
      <c r="AA195" s="2">
        <f>(STDEVA(G169:G175))/(SQRT(COUNT(G169:G175)))</f>
        <v>0.85886565187422415</v>
      </c>
    </row>
    <row r="196" spans="23:27" x14ac:dyDescent="0.3">
      <c r="W196" t="s">
        <v>8</v>
      </c>
      <c r="X196" s="2">
        <f>(STDEVA(H188:H192))/(SQRT(COUNT(H188:H192)))</f>
        <v>3.8094373211970614</v>
      </c>
      <c r="Y196" s="2">
        <f>(STDEVA(H176:H182))/(SQRT(COUNT(H176:H182)))</f>
        <v>2.4296346847408348</v>
      </c>
      <c r="Z196" s="2">
        <f>(STDEVA(H183:H187))/(SQRT(COUNT(H183:H187)))</f>
        <v>3.6795863556012263</v>
      </c>
      <c r="AA196" s="2">
        <f>(STDEVA(H169:H175))/(SQRT(COUNT(H169:H175)))</f>
        <v>2.5540937340994301</v>
      </c>
    </row>
    <row r="197" spans="23:27" x14ac:dyDescent="0.3">
      <c r="W197" t="s">
        <v>9</v>
      </c>
      <c r="X197" s="2">
        <f>(STDEVA(I188:I192))/(SQRT(COUNT(I188:I192)))</f>
        <v>3.0296567268019285</v>
      </c>
      <c r="Y197" s="2">
        <f>(STDEVA(I176:I182))/(SQRT(COUNT(I176:I182)))</f>
        <v>2.4752384541678922</v>
      </c>
      <c r="Z197" s="2">
        <f>(STDEVA(I183:I187))/(SQRT(COUNT(I183:I187)))</f>
        <v>3.2189215757092957</v>
      </c>
      <c r="AA197" s="2">
        <f>(STDEVA(I169:I175))/(SQRT(COUNT(I169:I175)))</f>
        <v>10.102607411880166</v>
      </c>
    </row>
    <row r="198" spans="23:27" x14ac:dyDescent="0.3">
      <c r="W198" t="s">
        <v>10</v>
      </c>
      <c r="X198" s="2">
        <f>(STDEVA(J188:J192))/(SQRT(COUNT(J188:J192)))</f>
        <v>0.23100161446820736</v>
      </c>
      <c r="Y198" s="2">
        <f>(STDEVA(J176:J182))/(SQRT(COUNT(J176:J182)))</f>
        <v>4.4047925966213528</v>
      </c>
      <c r="Z198" s="2">
        <f>(STDEVA(J183:J187))/(SQRT(COUNT(J183:J187)))</f>
        <v>2.3403048402089732</v>
      </c>
      <c r="AA198" s="2">
        <f>(STDEVA(J169:J175))/(SQRT(COUNT(J169:J175)))</f>
        <v>2.8960622082429919</v>
      </c>
    </row>
    <row r="199" spans="23:27" x14ac:dyDescent="0.3">
      <c r="W199" t="s">
        <v>11</v>
      </c>
      <c r="X199" s="2" t="e">
        <f>(STDEVA(K188:K192))/(SQRT(COUNT(K188:K192)))</f>
        <v>#DIV/0!</v>
      </c>
      <c r="Y199" s="2" t="e">
        <f>(STDEVA(K176:K182))/(SQRT(COUNT(K176:K182)))</f>
        <v>#DIV/0!</v>
      </c>
      <c r="Z199" s="2" t="e">
        <f>(STDEVA(K183:K187))/(SQRT(COUNT(K183:K187)))</f>
        <v>#DIV/0!</v>
      </c>
      <c r="AA199" s="2" t="e">
        <f>(STDEVA(K169:K175))/(SQRT(COUNT(K169:K175)))</f>
        <v>#DIV/0!</v>
      </c>
    </row>
    <row r="200" spans="23:27" x14ac:dyDescent="0.3">
      <c r="W200" t="s">
        <v>12</v>
      </c>
      <c r="X200" s="2">
        <f>(STDEVA(L188:L192))/(SQRT(COUNT(L188:L192)))</f>
        <v>7.798476749173604</v>
      </c>
      <c r="Y200" s="2">
        <f>(STDEVA(L176:L182))/(SQRT(COUNT(L176:L182)))</f>
        <v>4.7146583505320239</v>
      </c>
      <c r="Z200" s="2">
        <f>(STDEVA(L183:L187))/(SQRT(COUNT(L183:L187)))</f>
        <v>5.1425509670582485</v>
      </c>
      <c r="AA200" s="2">
        <f>(STDEVA(L169:L175))/(SQRT(COUNT(L169:L175)))</f>
        <v>7.7049661790896238</v>
      </c>
    </row>
    <row r="201" spans="23:27" x14ac:dyDescent="0.3">
      <c r="W201" t="s">
        <v>13</v>
      </c>
      <c r="X201" s="2">
        <f>(STDEVA(M188:M192))/(SQRT(COUNT(M188:M192)))</f>
        <v>0</v>
      </c>
      <c r="Y201" s="2">
        <f>(STDEVA(M176:M182))/(SQRT(COUNT(M176:M182)))</f>
        <v>0</v>
      </c>
      <c r="Z201" s="2">
        <f>(STDEVA(M183:M187))/(SQRT(COUNT(M183:M187)))</f>
        <v>0</v>
      </c>
      <c r="AA201" s="2">
        <f>(STDEVA(M169:M175))/(SQRT(COUNT(M169:M175)))</f>
        <v>0</v>
      </c>
    </row>
    <row r="202" spans="23:27" x14ac:dyDescent="0.3">
      <c r="W202" t="s">
        <v>14</v>
      </c>
      <c r="X202" s="2" t="e">
        <f>(STDEVA(N188:N192))/(SQRT(COUNT(N188:N192)))</f>
        <v>#DIV/0!</v>
      </c>
      <c r="Y202" s="2" t="e">
        <f>(STDEVA(N176:N182))/(SQRT(COUNT(N176:N182)))</f>
        <v>#DIV/0!</v>
      </c>
      <c r="Z202" s="2" t="e">
        <f>(STDEVA(N183:N187))/(SQRT(COUNT(N183:N187)))</f>
        <v>#DIV/0!</v>
      </c>
      <c r="AA202" s="2" t="e">
        <f>(STDEVA(N169:N175))/(SQRT(COUNT(N169:N175)))</f>
        <v>#DIV/0!</v>
      </c>
    </row>
    <row r="203" spans="23:27" x14ac:dyDescent="0.3">
      <c r="W203" t="s">
        <v>15</v>
      </c>
      <c r="X203" s="2" t="e">
        <f>(STDEVA(O188:O192))/(SQRT(COUNT(O188:O192)))</f>
        <v>#DIV/0!</v>
      </c>
      <c r="Y203" s="2" t="e">
        <f>(STDEVA(O176:O182))/(SQRT(COUNT(O176:O182)))</f>
        <v>#DIV/0!</v>
      </c>
      <c r="Z203" s="2" t="e">
        <f>(STDEVA(O183:O187))/(SQRT(COUNT(O183:O187)))</f>
        <v>#DIV/0!</v>
      </c>
      <c r="AA203" s="2" t="e">
        <f>(STDEVA(O169:O175))/(SQRT(COUNT(O169:O175)))</f>
        <v>#DIV/0!</v>
      </c>
    </row>
    <row r="204" spans="23:27" x14ac:dyDescent="0.3">
      <c r="W204" t="s">
        <v>16</v>
      </c>
      <c r="X204" s="2" t="e">
        <f>(STDEVA(P188:P192))/(SQRT(COUNT(P188:P192)))</f>
        <v>#DIV/0!</v>
      </c>
      <c r="Y204" s="2" t="e">
        <f>(STDEVA(P176:P182))/(SQRT(COUNT(P176:P182)))</f>
        <v>#DIV/0!</v>
      </c>
      <c r="Z204" s="2" t="e">
        <f>(STDEVA(P183:P187))/(SQRT(COUNT(P183:P187)))</f>
        <v>#DIV/0!</v>
      </c>
      <c r="AA204" s="2" t="e">
        <f>(STDEVA(P169:P175))/(SQRT(COUNT(P169:P175)))</f>
        <v>#DIV/0!</v>
      </c>
    </row>
    <row r="205" spans="23:27" x14ac:dyDescent="0.3">
      <c r="W205" t="s">
        <v>17</v>
      </c>
      <c r="X205" s="2">
        <f>(STDEVA(Q188:Q192))/(SQRT(COUNT(Q188:Q192)))</f>
        <v>2.8966836826018061</v>
      </c>
      <c r="Y205" s="2">
        <f>(STDEVA(Q176:Q182))/(SQRT(COUNT(Q176:Q182)))</f>
        <v>2.3396753491305882</v>
      </c>
      <c r="Z205" s="2">
        <f>(STDEVA(Q183:Q187))/(SQRT(COUNT(Q183:Q187)))</f>
        <v>6.0112691599527066</v>
      </c>
      <c r="AA205" s="2">
        <f>(STDEVA(Q169:Q175))/(SQRT(COUNT(Q169:Q175)))</f>
        <v>1.3715334775671779</v>
      </c>
    </row>
    <row r="206" spans="23:27" x14ac:dyDescent="0.3">
      <c r="W206" t="s">
        <v>18</v>
      </c>
      <c r="X206" s="2">
        <f>(STDEVA(R188:R192))/(SQRT(COUNT(R188:R192)))</f>
        <v>1.1301300998355297</v>
      </c>
      <c r="Y206" s="2">
        <f>(STDEVA(R176:R182))/(SQRT(COUNT(R176:R182)))</f>
        <v>0.70719807253709333</v>
      </c>
      <c r="Z206" s="2">
        <f>(STDEVA(R183:R187))/(SQRT(COUNT(R183:R187)))</f>
        <v>2.3768982871360222</v>
      </c>
      <c r="AA206" s="2">
        <f>(STDEVA(R169:R175))/(SQRT(COUNT(R169:R175)))</f>
        <v>2.1036609208505275</v>
      </c>
    </row>
    <row r="207" spans="23:27" x14ac:dyDescent="0.3">
      <c r="W207" t="s">
        <v>19</v>
      </c>
      <c r="X207" s="2">
        <f>(STDEVA(S188:S192))/(SQRT(COUNT(S188:S192)))</f>
        <v>5.3935177013238809</v>
      </c>
      <c r="Y207" s="2">
        <f>(STDEVA(S176:S182))/(SQRT(COUNT(S176:S182)))</f>
        <v>1.7425391547876405</v>
      </c>
      <c r="Z207" s="2">
        <f>(STDEVA(S183:S187))/(SQRT(COUNT(S183:S187)))</f>
        <v>3.5494102178129272</v>
      </c>
      <c r="AA207" s="2">
        <f>(STDEVA(S169:S175))/(SQRT(COUNT(S169:S175)))</f>
        <v>5.2889565151274089</v>
      </c>
    </row>
    <row r="208" spans="23:27" x14ac:dyDescent="0.3">
      <c r="W208" t="s">
        <v>20</v>
      </c>
      <c r="X208" s="2">
        <f>(STDEVA(T188:T192))/(SQRT(COUNT(T188:T192)))</f>
        <v>1.3934071117757449</v>
      </c>
      <c r="Y208" s="2">
        <f>(STDEVA(T176:T182))/(SQRT(COUNT(T176:T182)))</f>
        <v>1.232612323429134</v>
      </c>
      <c r="Z208" s="2">
        <f>(STDEVA(T183:T187))/(SQRT(COUNT(T183:T187)))</f>
        <v>2.8194348529534574</v>
      </c>
      <c r="AA208" s="2">
        <f>(STDEVA(T169:T175))/(SQRT(COUNT(T169:T175)))</f>
        <v>0.56563293581287855</v>
      </c>
    </row>
    <row r="209" spans="1:27" x14ac:dyDescent="0.3">
      <c r="W209" t="s">
        <v>21</v>
      </c>
      <c r="X209" s="2">
        <f>(STDEVA(U188:U192))/(SQRT(COUNT(U188:U192)))</f>
        <v>1.4603524997760915</v>
      </c>
      <c r="Y209" s="2">
        <f>(STDEVA(U176:U182))/(SQRT(COUNT(U176:U182)))</f>
        <v>0.4539258926014561</v>
      </c>
      <c r="Z209" s="2">
        <f>(STDEVA(U183:U187))/(SQRT(COUNT(U183:U187)))</f>
        <v>0.50984661870429682</v>
      </c>
      <c r="AA209" s="2">
        <f>(STDEVA(U169:U175))/(SQRT(COUNT(U169:U175)))</f>
        <v>2.3416253046941664</v>
      </c>
    </row>
    <row r="212" spans="1:27" x14ac:dyDescent="0.3">
      <c r="A212" t="s">
        <v>69</v>
      </c>
      <c r="W212" t="s">
        <v>64</v>
      </c>
      <c r="Z212" t="s">
        <v>62</v>
      </c>
      <c r="AA212" t="s">
        <v>63</v>
      </c>
    </row>
    <row r="213" spans="1:27" x14ac:dyDescent="0.3">
      <c r="A213" t="s">
        <v>1</v>
      </c>
      <c r="B213" t="s">
        <v>2</v>
      </c>
      <c r="C213" t="s">
        <v>3</v>
      </c>
      <c r="D213" t="s">
        <v>4</v>
      </c>
      <c r="E213" t="s">
        <v>5</v>
      </c>
      <c r="F213" t="s">
        <v>6</v>
      </c>
      <c r="G213" t="s">
        <v>7</v>
      </c>
      <c r="H213" t="s">
        <v>8</v>
      </c>
      <c r="I213" t="s">
        <v>9</v>
      </c>
      <c r="J213" t="s">
        <v>10</v>
      </c>
      <c r="K213" t="s">
        <v>11</v>
      </c>
      <c r="L213" t="s">
        <v>12</v>
      </c>
      <c r="M213" t="s">
        <v>13</v>
      </c>
      <c r="N213" t="s">
        <v>14</v>
      </c>
      <c r="O213" t="s">
        <v>15</v>
      </c>
      <c r="P213" t="s">
        <v>16</v>
      </c>
      <c r="Q213" t="s">
        <v>17</v>
      </c>
      <c r="R213" t="s">
        <v>18</v>
      </c>
      <c r="S213" t="s">
        <v>19</v>
      </c>
      <c r="T213" t="s">
        <v>20</v>
      </c>
      <c r="U213" t="s">
        <v>21</v>
      </c>
      <c r="W213" s="1" t="s">
        <v>55</v>
      </c>
      <c r="X213" s="2" t="s">
        <v>56</v>
      </c>
      <c r="Y213" s="2" t="s">
        <v>57</v>
      </c>
      <c r="Z213" s="2" t="s">
        <v>58</v>
      </c>
      <c r="AA213" s="2" t="s">
        <v>59</v>
      </c>
    </row>
    <row r="214" spans="1:27" x14ac:dyDescent="0.3">
      <c r="A214" t="s">
        <v>22</v>
      </c>
      <c r="B214">
        <f>DK3/Y3</f>
        <v>0</v>
      </c>
      <c r="C214">
        <f t="shared" ref="C214:U214" si="156">DL3/Z3</f>
        <v>0</v>
      </c>
      <c r="D214">
        <f t="shared" si="156"/>
        <v>0</v>
      </c>
      <c r="E214">
        <f t="shared" si="156"/>
        <v>2.8404818321939143</v>
      </c>
      <c r="F214">
        <f t="shared" si="156"/>
        <v>5.3196220155345877</v>
      </c>
      <c r="G214">
        <f t="shared" si="156"/>
        <v>2.0782502544661519</v>
      </c>
      <c r="H214">
        <f t="shared" si="156"/>
        <v>10.411610534947833</v>
      </c>
      <c r="I214">
        <f t="shared" si="156"/>
        <v>0</v>
      </c>
      <c r="J214">
        <f t="shared" si="156"/>
        <v>0</v>
      </c>
      <c r="K214" t="e">
        <f t="shared" si="156"/>
        <v>#DIV/0!</v>
      </c>
      <c r="L214">
        <f t="shared" si="156"/>
        <v>0</v>
      </c>
      <c r="M214">
        <f t="shared" si="156"/>
        <v>0</v>
      </c>
      <c r="N214" t="e">
        <f t="shared" si="156"/>
        <v>#DIV/0!</v>
      </c>
      <c r="O214" t="e">
        <f t="shared" si="156"/>
        <v>#DIV/0!</v>
      </c>
      <c r="P214" t="e">
        <f t="shared" si="156"/>
        <v>#DIV/0!</v>
      </c>
      <c r="S214">
        <f t="shared" si="156"/>
        <v>7.5871886048488664</v>
      </c>
      <c r="T214">
        <f t="shared" si="156"/>
        <v>2.5498513773004561</v>
      </c>
      <c r="U214">
        <f t="shared" si="156"/>
        <v>5.7085626368735696</v>
      </c>
      <c r="W214" t="s">
        <v>2</v>
      </c>
      <c r="X214" s="2">
        <f>AVERAGE(B233:B237)</f>
        <v>0</v>
      </c>
      <c r="Y214" s="2">
        <f>AVERAGE(B221:B227)</f>
        <v>0</v>
      </c>
      <c r="Z214" s="2">
        <f>AVERAGE(B228:B232)</f>
        <v>0</v>
      </c>
      <c r="AA214" s="2">
        <f>AVERAGE(B214:B220)</f>
        <v>0</v>
      </c>
    </row>
    <row r="215" spans="1:27" x14ac:dyDescent="0.3">
      <c r="A215" t="s">
        <v>23</v>
      </c>
      <c r="B215">
        <f t="shared" ref="B215:B237" si="157">DK4/Y4</f>
        <v>0</v>
      </c>
      <c r="C215">
        <f t="shared" ref="C215:C237" si="158">DL4/Z4</f>
        <v>0</v>
      </c>
      <c r="D215">
        <f t="shared" ref="D215:D237" si="159">DM4/AA4</f>
        <v>0</v>
      </c>
      <c r="E215">
        <f t="shared" ref="E215:E237" si="160">DN4/AB4</f>
        <v>4.0299585210124818</v>
      </c>
      <c r="F215">
        <f t="shared" ref="F215:F237" si="161">DO4/AC4</f>
        <v>3.7005565438811301</v>
      </c>
      <c r="G215">
        <f t="shared" ref="G215:G237" si="162">DP4/AD4</f>
        <v>1.1259799542289879</v>
      </c>
      <c r="H215">
        <f t="shared" ref="H215:H237" si="163">DQ4/AE4</f>
        <v>4.4991514106545933</v>
      </c>
      <c r="I215">
        <f t="shared" ref="I215:I237" si="164">DR4/AF4</f>
        <v>0</v>
      </c>
      <c r="J215">
        <f t="shared" ref="J215:J237" si="165">DS4/AG4</f>
        <v>0</v>
      </c>
      <c r="K215" t="e">
        <f t="shared" ref="K215:K237" si="166">DT4/AH4</f>
        <v>#DIV/0!</v>
      </c>
      <c r="L215">
        <f t="shared" ref="L215:L237" si="167">DU4/AI4</f>
        <v>0</v>
      </c>
      <c r="M215">
        <f t="shared" ref="M215:M236" si="168">DV4/AJ4</f>
        <v>0</v>
      </c>
      <c r="N215" t="e">
        <f t="shared" ref="N215:N237" si="169">DW4/AK4</f>
        <v>#DIV/0!</v>
      </c>
      <c r="O215" t="e">
        <f t="shared" ref="O215:O237" si="170">DX4/AL4</f>
        <v>#DIV/0!</v>
      </c>
      <c r="P215" t="e">
        <f t="shared" ref="P215:P237" si="171">DY4/AM4</f>
        <v>#DIV/0!</v>
      </c>
      <c r="Q215">
        <f t="shared" ref="Q215:Q237" si="172">DZ4/AN4</f>
        <v>3.5876525719022423</v>
      </c>
      <c r="R215">
        <f t="shared" ref="R215:R237" si="173">EA4/AO4</f>
        <v>4.1452855320519513</v>
      </c>
      <c r="S215">
        <f t="shared" ref="S215:S237" si="174">EB4/AP4</f>
        <v>3.7507796471347374</v>
      </c>
      <c r="T215">
        <f t="shared" ref="T215:T237" si="175">EC4/AQ4</f>
        <v>6.3222355636882126</v>
      </c>
      <c r="U215">
        <f t="shared" ref="U215:U237" si="176">ED4/AR4</f>
        <v>6.5581939180295397</v>
      </c>
      <c r="W215" t="s">
        <v>3</v>
      </c>
      <c r="X215" s="2">
        <f>AVERAGE(C233:C237)</f>
        <v>0</v>
      </c>
      <c r="Y215" s="2">
        <f>AVERAGE(C221:C227)</f>
        <v>0</v>
      </c>
      <c r="Z215" s="2">
        <f>AVERAGE(C228:C232)</f>
        <v>0</v>
      </c>
      <c r="AA215" s="2">
        <f>AVERAGE(C214:C219)</f>
        <v>0</v>
      </c>
    </row>
    <row r="216" spans="1:27" x14ac:dyDescent="0.3">
      <c r="A216" t="s">
        <v>24</v>
      </c>
      <c r="B216">
        <f t="shared" si="157"/>
        <v>0</v>
      </c>
      <c r="C216">
        <f t="shared" si="158"/>
        <v>0</v>
      </c>
      <c r="D216">
        <f t="shared" si="159"/>
        <v>0</v>
      </c>
      <c r="E216">
        <f t="shared" si="160"/>
        <v>3.4923398345851568</v>
      </c>
      <c r="F216">
        <f t="shared" si="161"/>
        <v>5.7784687211286023</v>
      </c>
      <c r="G216">
        <f t="shared" si="162"/>
        <v>1.4586739586786455</v>
      </c>
      <c r="H216">
        <f t="shared" si="163"/>
        <v>4.8948565311867647</v>
      </c>
      <c r="I216">
        <f t="shared" si="164"/>
        <v>0</v>
      </c>
      <c r="J216">
        <f t="shared" si="165"/>
        <v>0</v>
      </c>
      <c r="K216" t="e">
        <f t="shared" si="166"/>
        <v>#DIV/0!</v>
      </c>
      <c r="L216">
        <f t="shared" si="167"/>
        <v>0</v>
      </c>
      <c r="N216" t="e">
        <f t="shared" si="169"/>
        <v>#DIV/0!</v>
      </c>
      <c r="O216" t="e">
        <f t="shared" si="170"/>
        <v>#DIV/0!</v>
      </c>
      <c r="P216" t="e">
        <f t="shared" si="171"/>
        <v>#DIV/0!</v>
      </c>
      <c r="Q216">
        <f t="shared" si="172"/>
        <v>4.522149966567822</v>
      </c>
      <c r="S216">
        <f t="shared" si="174"/>
        <v>8.030441895797205</v>
      </c>
      <c r="T216">
        <f t="shared" si="175"/>
        <v>3.4920922440271198</v>
      </c>
      <c r="U216">
        <f t="shared" si="176"/>
        <v>5.1951589287292483</v>
      </c>
      <c r="W216" t="s">
        <v>4</v>
      </c>
      <c r="X216" s="2">
        <f>AVERAGE(D233:D237)</f>
        <v>0</v>
      </c>
      <c r="Y216" s="2">
        <f>AVERAGE(D221:D227)</f>
        <v>0</v>
      </c>
      <c r="Z216" s="2">
        <f>AVERAGE(D228:D232)</f>
        <v>0</v>
      </c>
      <c r="AA216" s="2">
        <f>AVERAGE(D214:D220)</f>
        <v>0</v>
      </c>
    </row>
    <row r="217" spans="1:27" x14ac:dyDescent="0.3">
      <c r="A217" t="s">
        <v>25</v>
      </c>
      <c r="B217">
        <f t="shared" si="157"/>
        <v>0</v>
      </c>
      <c r="C217">
        <f t="shared" si="158"/>
        <v>0</v>
      </c>
      <c r="D217">
        <f t="shared" si="159"/>
        <v>0</v>
      </c>
      <c r="E217">
        <f t="shared" si="160"/>
        <v>3.0205422347594428</v>
      </c>
      <c r="F217">
        <f t="shared" si="161"/>
        <v>2.8200696379803531</v>
      </c>
      <c r="G217">
        <f t="shared" si="162"/>
        <v>0.98075225796627785</v>
      </c>
      <c r="H217">
        <f t="shared" si="163"/>
        <v>4.1523275099287709</v>
      </c>
      <c r="I217">
        <f t="shared" si="164"/>
        <v>0</v>
      </c>
      <c r="J217">
        <f t="shared" si="165"/>
        <v>0</v>
      </c>
      <c r="K217" t="e">
        <f t="shared" si="166"/>
        <v>#DIV/0!</v>
      </c>
      <c r="L217">
        <f t="shared" si="167"/>
        <v>0</v>
      </c>
      <c r="M217">
        <f t="shared" si="168"/>
        <v>0</v>
      </c>
      <c r="N217" t="e">
        <f t="shared" si="169"/>
        <v>#DIV/0!</v>
      </c>
      <c r="O217" t="e">
        <f t="shared" si="170"/>
        <v>#DIV/0!</v>
      </c>
      <c r="P217" t="e">
        <f t="shared" si="171"/>
        <v>#DIV/0!</v>
      </c>
      <c r="Q217">
        <f t="shared" si="172"/>
        <v>8.7688682677150283</v>
      </c>
      <c r="R217">
        <f t="shared" si="173"/>
        <v>0.571440931353143</v>
      </c>
      <c r="T217">
        <f t="shared" si="175"/>
        <v>6.4818389759317698</v>
      </c>
      <c r="U217">
        <f t="shared" si="176"/>
        <v>13.103520417804139</v>
      </c>
      <c r="W217" t="s">
        <v>5</v>
      </c>
      <c r="X217" s="2">
        <f>AVERAGE(E233:E237)</f>
        <v>5.1717823761172941</v>
      </c>
      <c r="Y217" s="2">
        <f>AVERAGE(E221:E227)</f>
        <v>3.9926918600134562</v>
      </c>
      <c r="Z217" s="2">
        <f>AVERAGE(E228:E232)</f>
        <v>5.4275234393075937</v>
      </c>
      <c r="AA217" s="2">
        <f>AVERAGE(E214:E220)</f>
        <v>4.5335678850518049</v>
      </c>
    </row>
    <row r="218" spans="1:27" x14ac:dyDescent="0.3">
      <c r="A218" t="s">
        <v>26</v>
      </c>
      <c r="B218">
        <f t="shared" si="157"/>
        <v>0</v>
      </c>
      <c r="C218">
        <f t="shared" si="158"/>
        <v>0</v>
      </c>
      <c r="D218">
        <f t="shared" si="159"/>
        <v>0</v>
      </c>
      <c r="E218">
        <f t="shared" si="160"/>
        <v>4.5568509653847746</v>
      </c>
      <c r="F218">
        <f t="shared" si="161"/>
        <v>4.1017183519030622</v>
      </c>
      <c r="G218">
        <f t="shared" si="162"/>
        <v>1.0749417051009869</v>
      </c>
      <c r="H218">
        <f t="shared" si="163"/>
        <v>3.7507418735286566</v>
      </c>
      <c r="I218">
        <f t="shared" si="164"/>
        <v>0</v>
      </c>
      <c r="J218">
        <f t="shared" si="165"/>
        <v>0</v>
      </c>
      <c r="K218" t="e">
        <f t="shared" si="166"/>
        <v>#DIV/0!</v>
      </c>
      <c r="L218">
        <f t="shared" si="167"/>
        <v>0</v>
      </c>
      <c r="M218">
        <f t="shared" si="168"/>
        <v>0</v>
      </c>
      <c r="N218" t="e">
        <f t="shared" si="169"/>
        <v>#DIV/0!</v>
      </c>
      <c r="O218" t="e">
        <f t="shared" si="170"/>
        <v>#DIV/0!</v>
      </c>
      <c r="P218" t="e">
        <f t="shared" si="171"/>
        <v>#DIV/0!</v>
      </c>
      <c r="Q218">
        <f t="shared" si="172"/>
        <v>4.9193595376723369</v>
      </c>
      <c r="R218">
        <f t="shared" si="173"/>
        <v>8.2355066998469706</v>
      </c>
      <c r="S218">
        <f t="shared" si="174"/>
        <v>6.8446104112296355</v>
      </c>
      <c r="T218">
        <f t="shared" si="175"/>
        <v>4.7185044734239767</v>
      </c>
      <c r="U218">
        <f t="shared" si="176"/>
        <v>1.9441374710347288</v>
      </c>
      <c r="W218" t="s">
        <v>6</v>
      </c>
      <c r="X218" s="2">
        <f>AVERAGE(E233:E237)</f>
        <v>5.1717823761172941</v>
      </c>
      <c r="Y218" s="2">
        <f>AVERAGE(F221:F227)</f>
        <v>3.1447145562986054</v>
      </c>
      <c r="Z218" s="2">
        <f>AVERAGE(F228:F232)</f>
        <v>3.7899187333477089</v>
      </c>
      <c r="AA218" s="2">
        <f>AVERAGE(F214:F220)</f>
        <v>4.7939009443130871</v>
      </c>
    </row>
    <row r="219" spans="1:27" x14ac:dyDescent="0.3">
      <c r="A219" t="s">
        <v>27</v>
      </c>
      <c r="B219">
        <f t="shared" si="157"/>
        <v>0</v>
      </c>
      <c r="C219">
        <f t="shared" si="158"/>
        <v>0</v>
      </c>
      <c r="D219">
        <f t="shared" si="159"/>
        <v>0</v>
      </c>
      <c r="E219">
        <f t="shared" si="160"/>
        <v>8.0305400434033523</v>
      </c>
      <c r="F219">
        <f t="shared" si="161"/>
        <v>6.2647818353299813</v>
      </c>
      <c r="G219">
        <f t="shared" si="162"/>
        <v>1.4387076033755204</v>
      </c>
      <c r="H219">
        <f t="shared" si="163"/>
        <v>5.8350446740242354</v>
      </c>
      <c r="I219">
        <f t="shared" si="164"/>
        <v>0</v>
      </c>
      <c r="J219">
        <f t="shared" si="165"/>
        <v>0</v>
      </c>
      <c r="K219" t="e">
        <f t="shared" si="166"/>
        <v>#DIV/0!</v>
      </c>
      <c r="L219">
        <f t="shared" si="167"/>
        <v>0</v>
      </c>
      <c r="M219">
        <f t="shared" si="168"/>
        <v>0</v>
      </c>
      <c r="N219" t="e">
        <f t="shared" si="169"/>
        <v>#DIV/0!</v>
      </c>
      <c r="O219" t="e">
        <f t="shared" si="170"/>
        <v>#DIV/0!</v>
      </c>
      <c r="P219" t="e">
        <f t="shared" si="171"/>
        <v>#DIV/0!</v>
      </c>
      <c r="Q219">
        <f t="shared" si="172"/>
        <v>5.0424735687834987</v>
      </c>
      <c r="R219">
        <f t="shared" si="173"/>
        <v>3.2135097102495718</v>
      </c>
      <c r="S219">
        <f t="shared" si="174"/>
        <v>6.1127469152899652</v>
      </c>
      <c r="T219">
        <f t="shared" si="175"/>
        <v>2.7556955929195537</v>
      </c>
      <c r="U219">
        <f t="shared" si="176"/>
        <v>3.0675249082887599</v>
      </c>
      <c r="W219" t="s">
        <v>7</v>
      </c>
      <c r="X219" s="2">
        <f>AVERAGE(G233:G237)</f>
        <v>0.94200851140971564</v>
      </c>
      <c r="Y219" s="2">
        <f>AVERAGE(G221:G227)</f>
        <v>1.000767595306179</v>
      </c>
      <c r="Z219" s="2">
        <f>AVERAGE(G228:G232)</f>
        <v>1.4217543168452482</v>
      </c>
      <c r="AA219" s="2">
        <f>AVERAGE(G214:G220)</f>
        <v>1.4177635249054834</v>
      </c>
    </row>
    <row r="220" spans="1:27" x14ac:dyDescent="0.3">
      <c r="A220" t="s">
        <v>28</v>
      </c>
      <c r="B220">
        <f t="shared" si="157"/>
        <v>0</v>
      </c>
      <c r="D220">
        <f t="shared" si="159"/>
        <v>0</v>
      </c>
      <c r="E220">
        <f t="shared" si="160"/>
        <v>5.7642617640235088</v>
      </c>
      <c r="F220">
        <f t="shared" si="161"/>
        <v>5.5720895044338912</v>
      </c>
      <c r="G220">
        <f t="shared" si="162"/>
        <v>1.7670389405218125</v>
      </c>
      <c r="H220">
        <f t="shared" si="163"/>
        <v>8.1902637229881368</v>
      </c>
      <c r="I220">
        <f t="shared" si="164"/>
        <v>0</v>
      </c>
      <c r="J220">
        <f t="shared" si="165"/>
        <v>0</v>
      </c>
      <c r="K220" t="e">
        <f t="shared" si="166"/>
        <v>#DIV/0!</v>
      </c>
      <c r="L220">
        <f t="shared" si="167"/>
        <v>0</v>
      </c>
      <c r="M220">
        <f t="shared" si="168"/>
        <v>0</v>
      </c>
      <c r="N220" t="e">
        <f t="shared" si="169"/>
        <v>#DIV/0!</v>
      </c>
      <c r="O220" t="e">
        <f t="shared" si="170"/>
        <v>#DIV/0!</v>
      </c>
      <c r="P220" t="e">
        <f t="shared" si="171"/>
        <v>#DIV/0!</v>
      </c>
      <c r="Q220">
        <f t="shared" si="172"/>
        <v>3.2635375378173275</v>
      </c>
      <c r="R220">
        <f t="shared" si="173"/>
        <v>9.3823763923840815</v>
      </c>
      <c r="S220">
        <f t="shared" si="174"/>
        <v>8.4882958381821361</v>
      </c>
      <c r="T220">
        <f t="shared" si="175"/>
        <v>3.3219834567603281</v>
      </c>
      <c r="U220">
        <f t="shared" si="176"/>
        <v>7.7864966464318748</v>
      </c>
      <c r="W220" t="s">
        <v>8</v>
      </c>
      <c r="X220" s="2">
        <f>AVERAGE(H233:H237)</f>
        <v>4.9200012813579868</v>
      </c>
      <c r="Y220" s="2">
        <f>AVERAGE(H221:H227)</f>
        <v>5.2132552440980726</v>
      </c>
      <c r="Z220" s="2">
        <f>AVERAGE(H228:H232)</f>
        <v>5.8660400835547266</v>
      </c>
      <c r="AA220" s="2">
        <f>AVERAGE(H214:H220)</f>
        <v>5.9619994653227133</v>
      </c>
    </row>
    <row r="221" spans="1:27" x14ac:dyDescent="0.3">
      <c r="A221" t="s">
        <v>29</v>
      </c>
      <c r="B221">
        <f t="shared" si="157"/>
        <v>0</v>
      </c>
      <c r="C221">
        <f t="shared" si="158"/>
        <v>0</v>
      </c>
      <c r="D221">
        <f t="shared" si="159"/>
        <v>0</v>
      </c>
      <c r="E221">
        <f t="shared" si="160"/>
        <v>3.0223730193767273</v>
      </c>
      <c r="F221">
        <f t="shared" si="161"/>
        <v>2.3314914787117074</v>
      </c>
      <c r="G221">
        <f t="shared" si="162"/>
        <v>1.0799989754415316</v>
      </c>
      <c r="H221">
        <f t="shared" si="163"/>
        <v>3.5622406309512082</v>
      </c>
      <c r="I221">
        <f t="shared" si="164"/>
        <v>0</v>
      </c>
      <c r="J221">
        <f t="shared" si="165"/>
        <v>0</v>
      </c>
      <c r="K221" t="e">
        <f t="shared" si="166"/>
        <v>#DIV/0!</v>
      </c>
      <c r="L221">
        <f t="shared" si="167"/>
        <v>0</v>
      </c>
      <c r="M221">
        <f t="shared" si="168"/>
        <v>0</v>
      </c>
      <c r="N221" t="e">
        <f t="shared" si="169"/>
        <v>#DIV/0!</v>
      </c>
      <c r="O221" t="e">
        <f t="shared" si="170"/>
        <v>#DIV/0!</v>
      </c>
      <c r="P221" t="e">
        <f t="shared" si="171"/>
        <v>#DIV/0!</v>
      </c>
      <c r="Q221">
        <f t="shared" si="172"/>
        <v>4.1195935744714793</v>
      </c>
      <c r="R221">
        <f t="shared" si="173"/>
        <v>2.0179581548790897</v>
      </c>
      <c r="S221">
        <f t="shared" si="174"/>
        <v>2.317582316572437</v>
      </c>
      <c r="T221">
        <f t="shared" si="175"/>
        <v>2.3731407309902219</v>
      </c>
      <c r="U221">
        <f t="shared" si="176"/>
        <v>2.5479333539877089</v>
      </c>
      <c r="W221" t="s">
        <v>9</v>
      </c>
      <c r="X221" s="2">
        <f>AVERAGE(I233:I237)</f>
        <v>0</v>
      </c>
      <c r="Y221" s="2">
        <f>AVERAGE(I221:I227)</f>
        <v>0</v>
      </c>
      <c r="Z221" s="2">
        <f>AVERAGE(I228:I232)</f>
        <v>0</v>
      </c>
      <c r="AA221" s="2">
        <f>AVERAGE(I214:I220)</f>
        <v>0</v>
      </c>
    </row>
    <row r="222" spans="1:27" x14ac:dyDescent="0.3">
      <c r="A222" t="s">
        <v>30</v>
      </c>
      <c r="B222">
        <f t="shared" si="157"/>
        <v>0</v>
      </c>
      <c r="C222">
        <f t="shared" si="158"/>
        <v>0</v>
      </c>
      <c r="D222">
        <f t="shared" si="159"/>
        <v>0</v>
      </c>
      <c r="E222">
        <f t="shared" si="160"/>
        <v>6.4407802954330045</v>
      </c>
      <c r="F222">
        <f t="shared" si="161"/>
        <v>2.2253322636206665</v>
      </c>
      <c r="G222">
        <f t="shared" si="162"/>
        <v>0.67210990301891937</v>
      </c>
      <c r="H222">
        <f t="shared" si="163"/>
        <v>5.7959313459540409</v>
      </c>
      <c r="I222">
        <f t="shared" si="164"/>
        <v>0</v>
      </c>
      <c r="J222">
        <f t="shared" si="165"/>
        <v>0</v>
      </c>
      <c r="K222" t="e">
        <f t="shared" si="166"/>
        <v>#DIV/0!</v>
      </c>
      <c r="L222">
        <f t="shared" si="167"/>
        <v>0</v>
      </c>
      <c r="M222">
        <f t="shared" si="168"/>
        <v>0</v>
      </c>
      <c r="N222" t="e">
        <f t="shared" si="169"/>
        <v>#DIV/0!</v>
      </c>
      <c r="O222" t="e">
        <f t="shared" si="170"/>
        <v>#DIV/0!</v>
      </c>
      <c r="P222" t="e">
        <f t="shared" si="171"/>
        <v>#DIV/0!</v>
      </c>
      <c r="Q222">
        <f t="shared" si="172"/>
        <v>6.284519944450647</v>
      </c>
      <c r="R222">
        <f t="shared" si="173"/>
        <v>4.8112198812221063</v>
      </c>
      <c r="S222">
        <f t="shared" si="174"/>
        <v>6.0723156253910409</v>
      </c>
      <c r="T222">
        <f t="shared" si="175"/>
        <v>5.1989072067767914</v>
      </c>
      <c r="U222">
        <f t="shared" si="176"/>
        <v>2.128860020749157</v>
      </c>
      <c r="W222" t="s">
        <v>10</v>
      </c>
      <c r="X222" s="2">
        <f>AVERAGE(J233:J237)</f>
        <v>0</v>
      </c>
      <c r="Y222" s="2">
        <f>AVERAGE(J221:J227)</f>
        <v>0</v>
      </c>
      <c r="Z222" s="2">
        <f>AVERAGE(J228:J232)</f>
        <v>0</v>
      </c>
      <c r="AA222" s="2">
        <f>AVERAGE(J214:J220)</f>
        <v>0</v>
      </c>
    </row>
    <row r="223" spans="1:27" x14ac:dyDescent="0.3">
      <c r="A223" t="s">
        <v>31</v>
      </c>
      <c r="B223">
        <f t="shared" si="157"/>
        <v>0</v>
      </c>
      <c r="C223">
        <f t="shared" si="158"/>
        <v>0</v>
      </c>
      <c r="D223">
        <f t="shared" si="159"/>
        <v>0</v>
      </c>
      <c r="E223">
        <f t="shared" si="160"/>
        <v>4.8549203891969102</v>
      </c>
      <c r="F223">
        <f t="shared" si="161"/>
        <v>2.0767918340526146</v>
      </c>
      <c r="G223">
        <f t="shared" si="162"/>
        <v>0.86025045516961651</v>
      </c>
      <c r="H223">
        <f t="shared" si="163"/>
        <v>6.6334514914130782</v>
      </c>
      <c r="I223">
        <f t="shared" si="164"/>
        <v>0</v>
      </c>
      <c r="J223">
        <f t="shared" si="165"/>
        <v>0</v>
      </c>
      <c r="K223" t="e">
        <f t="shared" si="166"/>
        <v>#DIV/0!</v>
      </c>
      <c r="L223">
        <f t="shared" si="167"/>
        <v>0</v>
      </c>
      <c r="M223">
        <f t="shared" si="168"/>
        <v>0</v>
      </c>
      <c r="N223" t="e">
        <f t="shared" si="169"/>
        <v>#DIV/0!</v>
      </c>
      <c r="O223" t="e">
        <f t="shared" si="170"/>
        <v>#DIV/0!</v>
      </c>
      <c r="P223" t="e">
        <f t="shared" si="171"/>
        <v>#DIV/0!</v>
      </c>
      <c r="Q223">
        <f t="shared" si="172"/>
        <v>5.7240625572407797</v>
      </c>
      <c r="R223">
        <f t="shared" si="173"/>
        <v>3.5872822983594257</v>
      </c>
      <c r="S223">
        <f t="shared" si="174"/>
        <v>5.4271414165222573</v>
      </c>
      <c r="T223">
        <f t="shared" si="175"/>
        <v>8.0402706670103434</v>
      </c>
      <c r="U223">
        <f t="shared" si="176"/>
        <v>2.7483733850946042</v>
      </c>
      <c r="W223" t="s">
        <v>11</v>
      </c>
      <c r="X223" s="2" t="e">
        <f>AVERAGE(K233:K237)</f>
        <v>#DIV/0!</v>
      </c>
      <c r="Y223" s="2" t="e">
        <f>AVERAGE(K221:K227)</f>
        <v>#DIV/0!</v>
      </c>
      <c r="Z223" s="2" t="e">
        <f>AVERAGE(K228:K232)</f>
        <v>#DIV/0!</v>
      </c>
      <c r="AA223" s="2" t="e">
        <f>AVERAGE(K214:K220)</f>
        <v>#DIV/0!</v>
      </c>
    </row>
    <row r="224" spans="1:27" x14ac:dyDescent="0.3">
      <c r="A224" t="s">
        <v>32</v>
      </c>
      <c r="B224">
        <f t="shared" si="157"/>
        <v>0</v>
      </c>
      <c r="C224">
        <f t="shared" si="158"/>
        <v>0</v>
      </c>
      <c r="D224">
        <f t="shared" si="159"/>
        <v>0</v>
      </c>
      <c r="E224">
        <f t="shared" si="160"/>
        <v>3.3402087772792273</v>
      </c>
      <c r="F224">
        <f t="shared" si="161"/>
        <v>4.0965823771703231</v>
      </c>
      <c r="G224">
        <f t="shared" si="162"/>
        <v>1.036009647832228</v>
      </c>
      <c r="H224">
        <f t="shared" si="163"/>
        <v>4.8184062399769294</v>
      </c>
      <c r="I224">
        <f t="shared" si="164"/>
        <v>0</v>
      </c>
      <c r="J224">
        <f t="shared" si="165"/>
        <v>0</v>
      </c>
      <c r="K224" t="e">
        <f t="shared" si="166"/>
        <v>#DIV/0!</v>
      </c>
      <c r="L224">
        <f t="shared" si="167"/>
        <v>0</v>
      </c>
      <c r="M224">
        <f t="shared" si="168"/>
        <v>0</v>
      </c>
      <c r="N224" t="e">
        <f t="shared" si="169"/>
        <v>#DIV/0!</v>
      </c>
      <c r="O224" t="e">
        <f t="shared" si="170"/>
        <v>#DIV/0!</v>
      </c>
      <c r="P224" t="e">
        <f t="shared" si="171"/>
        <v>#DIV/0!</v>
      </c>
      <c r="R224">
        <f t="shared" si="173"/>
        <v>2.230967513042478</v>
      </c>
      <c r="S224">
        <f t="shared" si="174"/>
        <v>5.3294933556018504</v>
      </c>
      <c r="T224">
        <f t="shared" si="175"/>
        <v>1.7711756145279378</v>
      </c>
      <c r="U224">
        <f t="shared" si="176"/>
        <v>2.1900108503243461</v>
      </c>
      <c r="W224" t="s">
        <v>12</v>
      </c>
      <c r="X224" s="2">
        <f>AVERAGE(L233:L237)</f>
        <v>0</v>
      </c>
      <c r="Y224" s="2">
        <f>AVERAGE(L221:L227)</f>
        <v>0</v>
      </c>
      <c r="Z224" s="2">
        <f>AVERAGE(L228:L232)</f>
        <v>0</v>
      </c>
      <c r="AA224" s="2">
        <f>AVERAGE(L214:L220)</f>
        <v>0</v>
      </c>
    </row>
    <row r="225" spans="1:27" x14ac:dyDescent="0.3">
      <c r="A225" t="s">
        <v>33</v>
      </c>
      <c r="B225">
        <f t="shared" si="157"/>
        <v>0</v>
      </c>
      <c r="C225">
        <f t="shared" si="158"/>
        <v>0</v>
      </c>
      <c r="D225">
        <f t="shared" si="159"/>
        <v>0</v>
      </c>
      <c r="E225">
        <f t="shared" si="160"/>
        <v>2.6594863473545618</v>
      </c>
      <c r="F225">
        <f t="shared" si="161"/>
        <v>4.3305779760611323</v>
      </c>
      <c r="G225">
        <f t="shared" si="162"/>
        <v>1.0985975048678047</v>
      </c>
      <c r="H225">
        <f t="shared" si="163"/>
        <v>4.7757301334461459</v>
      </c>
      <c r="I225">
        <f t="shared" si="164"/>
        <v>0</v>
      </c>
      <c r="J225">
        <f t="shared" si="165"/>
        <v>0</v>
      </c>
      <c r="K225" t="e">
        <f t="shared" si="166"/>
        <v>#DIV/0!</v>
      </c>
      <c r="L225">
        <f t="shared" si="167"/>
        <v>0</v>
      </c>
      <c r="M225">
        <f t="shared" si="168"/>
        <v>0</v>
      </c>
      <c r="N225" t="e">
        <f t="shared" si="169"/>
        <v>#DIV/0!</v>
      </c>
      <c r="O225" t="e">
        <f t="shared" si="170"/>
        <v>#DIV/0!</v>
      </c>
      <c r="P225" t="e">
        <f t="shared" si="171"/>
        <v>#DIV/0!</v>
      </c>
      <c r="Q225">
        <f t="shared" si="172"/>
        <v>2.2380385641072804</v>
      </c>
      <c r="R225">
        <f t="shared" si="173"/>
        <v>1.2448793803555309</v>
      </c>
      <c r="S225">
        <f t="shared" si="174"/>
        <v>6.6751157793430442</v>
      </c>
      <c r="T225">
        <f t="shared" si="175"/>
        <v>2.2795093551153509</v>
      </c>
      <c r="U225">
        <f t="shared" si="176"/>
        <v>1.1267337791445886</v>
      </c>
      <c r="W225" t="s">
        <v>13</v>
      </c>
      <c r="X225" s="2">
        <f>AVERAGE(M233:M237)</f>
        <v>0</v>
      </c>
      <c r="Y225" s="2">
        <f>AVERAGE(M221:M227)</f>
        <v>0</v>
      </c>
      <c r="Z225" s="2">
        <f>AVERAGE(M228:M232)</f>
        <v>0</v>
      </c>
      <c r="AA225" s="2">
        <f>AVERAGE(M214:M220)</f>
        <v>0</v>
      </c>
    </row>
    <row r="226" spans="1:27" x14ac:dyDescent="0.3">
      <c r="A226" t="s">
        <v>34</v>
      </c>
      <c r="B226">
        <f t="shared" si="157"/>
        <v>0</v>
      </c>
      <c r="C226">
        <f t="shared" si="158"/>
        <v>0</v>
      </c>
      <c r="D226">
        <f t="shared" si="159"/>
        <v>0</v>
      </c>
      <c r="E226">
        <f t="shared" si="160"/>
        <v>3.7636537152035348</v>
      </c>
      <c r="F226">
        <f t="shared" si="161"/>
        <v>3.3048462594457089</v>
      </c>
      <c r="G226">
        <f t="shared" si="162"/>
        <v>1.5199363569237851</v>
      </c>
      <c r="H226">
        <f t="shared" si="163"/>
        <v>6.4064339283800535</v>
      </c>
      <c r="I226">
        <f t="shared" si="164"/>
        <v>0</v>
      </c>
      <c r="J226">
        <f t="shared" si="165"/>
        <v>0</v>
      </c>
      <c r="K226" t="e">
        <f t="shared" si="166"/>
        <v>#DIV/0!</v>
      </c>
      <c r="L226">
        <f t="shared" si="167"/>
        <v>0</v>
      </c>
      <c r="M226">
        <f t="shared" si="168"/>
        <v>0</v>
      </c>
      <c r="N226" t="e">
        <f t="shared" si="169"/>
        <v>#DIV/0!</v>
      </c>
      <c r="O226" t="e">
        <f t="shared" si="170"/>
        <v>#DIV/0!</v>
      </c>
      <c r="P226" t="e">
        <f t="shared" si="171"/>
        <v>#DIV/0!</v>
      </c>
      <c r="R226">
        <f t="shared" si="173"/>
        <v>2.2627754561387738</v>
      </c>
      <c r="S226">
        <f t="shared" si="174"/>
        <v>4.2049850681520917</v>
      </c>
      <c r="T226">
        <f t="shared" si="175"/>
        <v>2.3041806460850847</v>
      </c>
      <c r="U226">
        <f t="shared" si="176"/>
        <v>1.8179324457733568</v>
      </c>
      <c r="W226" t="s">
        <v>14</v>
      </c>
      <c r="X226" s="2" t="e">
        <f>AVERAGE(N233:N237)</f>
        <v>#DIV/0!</v>
      </c>
      <c r="Y226" s="2" t="e">
        <f>AVERAGE(N221:N227)</f>
        <v>#DIV/0!</v>
      </c>
      <c r="Z226" s="2" t="e">
        <f>AVERAGE(N228:N232)</f>
        <v>#DIV/0!</v>
      </c>
      <c r="AA226" s="2" t="e">
        <f>AVERAGE(N214:N220)</f>
        <v>#DIV/0!</v>
      </c>
    </row>
    <row r="227" spans="1:27" x14ac:dyDescent="0.3">
      <c r="A227" t="s">
        <v>35</v>
      </c>
      <c r="B227">
        <f t="shared" si="157"/>
        <v>0</v>
      </c>
      <c r="C227">
        <f t="shared" si="158"/>
        <v>0</v>
      </c>
      <c r="D227">
        <f t="shared" si="159"/>
        <v>0</v>
      </c>
      <c r="E227">
        <f t="shared" si="160"/>
        <v>3.8674204762502269</v>
      </c>
      <c r="F227">
        <f t="shared" si="161"/>
        <v>3.6473797050280856</v>
      </c>
      <c r="G227">
        <f t="shared" si="162"/>
        <v>0.73847032388936795</v>
      </c>
      <c r="H227">
        <f t="shared" si="163"/>
        <v>4.5005929385650525</v>
      </c>
      <c r="I227">
        <f t="shared" si="164"/>
        <v>0</v>
      </c>
      <c r="K227" t="e">
        <f t="shared" si="166"/>
        <v>#DIV/0!</v>
      </c>
      <c r="L227">
        <f t="shared" si="167"/>
        <v>0</v>
      </c>
      <c r="M227">
        <f t="shared" si="168"/>
        <v>0</v>
      </c>
      <c r="N227" t="e">
        <f t="shared" si="169"/>
        <v>#DIV/0!</v>
      </c>
      <c r="O227" t="e">
        <f t="shared" si="170"/>
        <v>#DIV/0!</v>
      </c>
      <c r="P227" t="e">
        <f t="shared" si="171"/>
        <v>#DIV/0!</v>
      </c>
      <c r="Q227">
        <f t="shared" si="172"/>
        <v>2.1534024341980964</v>
      </c>
      <c r="R227">
        <f t="shared" si="173"/>
        <v>4.7427396468808949</v>
      </c>
      <c r="S227">
        <f t="shared" si="174"/>
        <v>3.538742528998128</v>
      </c>
      <c r="T227">
        <f t="shared" si="175"/>
        <v>0.50389533819130317</v>
      </c>
      <c r="U227">
        <f t="shared" si="176"/>
        <v>2.4734226233686285</v>
      </c>
      <c r="W227" t="s">
        <v>15</v>
      </c>
      <c r="X227" s="2" t="e">
        <f>AVERAGE(O233:O237)</f>
        <v>#DIV/0!</v>
      </c>
      <c r="Y227" s="2" t="e">
        <f>AVERAGE(O221:O227)</f>
        <v>#DIV/0!</v>
      </c>
      <c r="Z227" s="2" t="e">
        <f>AVERAGE(O228:O232)</f>
        <v>#DIV/0!</v>
      </c>
      <c r="AA227" s="2" t="e">
        <f>AVERAGE(O214:O220)</f>
        <v>#DIV/0!</v>
      </c>
    </row>
    <row r="228" spans="1:27" x14ac:dyDescent="0.3">
      <c r="A228" t="s">
        <v>36</v>
      </c>
      <c r="B228">
        <f t="shared" si="157"/>
        <v>0</v>
      </c>
      <c r="C228">
        <f t="shared" si="158"/>
        <v>0</v>
      </c>
      <c r="D228">
        <f t="shared" si="159"/>
        <v>0</v>
      </c>
      <c r="E228">
        <f t="shared" si="160"/>
        <v>5.7790120936467417</v>
      </c>
      <c r="F228">
        <f t="shared" si="161"/>
        <v>5.1082977082608751</v>
      </c>
      <c r="G228">
        <f t="shared" si="162"/>
        <v>1.3158592881204552</v>
      </c>
      <c r="H228">
        <f t="shared" si="163"/>
        <v>4.7707203549498045</v>
      </c>
      <c r="I228">
        <f t="shared" si="164"/>
        <v>0</v>
      </c>
      <c r="J228">
        <f t="shared" si="165"/>
        <v>0</v>
      </c>
      <c r="K228" t="e">
        <f t="shared" si="166"/>
        <v>#DIV/0!</v>
      </c>
      <c r="L228">
        <f t="shared" si="167"/>
        <v>0</v>
      </c>
      <c r="M228">
        <f t="shared" si="168"/>
        <v>0</v>
      </c>
      <c r="N228" t="e">
        <f t="shared" si="169"/>
        <v>#DIV/0!</v>
      </c>
      <c r="O228" t="e">
        <f t="shared" si="170"/>
        <v>#DIV/0!</v>
      </c>
      <c r="P228" t="e">
        <f t="shared" si="171"/>
        <v>#DIV/0!</v>
      </c>
      <c r="Q228">
        <f t="shared" si="172"/>
        <v>5.1115680445553506</v>
      </c>
      <c r="R228">
        <f t="shared" si="173"/>
        <v>2.8089514748430888</v>
      </c>
      <c r="S228">
        <f t="shared" si="174"/>
        <v>5.04462205505929</v>
      </c>
      <c r="T228">
        <f t="shared" si="175"/>
        <v>0.87297011029335558</v>
      </c>
      <c r="U228">
        <f t="shared" si="176"/>
        <v>2.0781117003585616</v>
      </c>
      <c r="W228" t="s">
        <v>16</v>
      </c>
      <c r="X228" s="2" t="e">
        <f>AVERAGE(P233:P237)</f>
        <v>#DIV/0!</v>
      </c>
      <c r="Y228" s="2" t="e">
        <f>AVERAGE(P222:P227)</f>
        <v>#DIV/0!</v>
      </c>
      <c r="Z228" s="2" t="e">
        <f>AVERAGE(P228:P232)</f>
        <v>#DIV/0!</v>
      </c>
      <c r="AA228" s="2" t="e">
        <f>AVERAGE(P214:P220)</f>
        <v>#DIV/0!</v>
      </c>
    </row>
    <row r="229" spans="1:27" x14ac:dyDescent="0.3">
      <c r="A229" t="s">
        <v>37</v>
      </c>
      <c r="B229">
        <f t="shared" si="157"/>
        <v>0</v>
      </c>
      <c r="C229">
        <f t="shared" si="158"/>
        <v>0</v>
      </c>
      <c r="D229">
        <f t="shared" si="159"/>
        <v>0</v>
      </c>
      <c r="E229">
        <f t="shared" si="160"/>
        <v>3.702127103946907</v>
      </c>
      <c r="F229">
        <f t="shared" si="161"/>
        <v>3.8920504674988314</v>
      </c>
      <c r="G229">
        <f t="shared" si="162"/>
        <v>1.0899783303933106</v>
      </c>
      <c r="H229">
        <f t="shared" si="163"/>
        <v>5.8949922257469778</v>
      </c>
      <c r="I229">
        <f t="shared" si="164"/>
        <v>0</v>
      </c>
      <c r="J229">
        <f t="shared" si="165"/>
        <v>0</v>
      </c>
      <c r="K229" t="e">
        <f t="shared" si="166"/>
        <v>#DIV/0!</v>
      </c>
      <c r="L229">
        <f t="shared" si="167"/>
        <v>0</v>
      </c>
      <c r="N229" t="e">
        <f t="shared" si="169"/>
        <v>#DIV/0!</v>
      </c>
      <c r="O229" t="e">
        <f t="shared" si="170"/>
        <v>#DIV/0!</v>
      </c>
      <c r="P229" t="e">
        <f t="shared" si="171"/>
        <v>#DIV/0!</v>
      </c>
      <c r="Q229">
        <f t="shared" si="172"/>
        <v>8.2326747707495951</v>
      </c>
      <c r="R229">
        <f t="shared" si="173"/>
        <v>13.356137934980422</v>
      </c>
      <c r="S229">
        <f t="shared" si="174"/>
        <v>8.0789565470959861</v>
      </c>
      <c r="T229">
        <f t="shared" si="175"/>
        <v>4.0514291183202857</v>
      </c>
      <c r="U229">
        <f t="shared" si="176"/>
        <v>3.0605968376512518</v>
      </c>
      <c r="W229" t="s">
        <v>17</v>
      </c>
      <c r="X229" s="2">
        <f>AVERAGE(Q233:Q237)</f>
        <v>3.1832864674093608</v>
      </c>
      <c r="Y229" s="2">
        <f>AVERAGE(Q221:Q227)</f>
        <v>4.1039234148936572</v>
      </c>
      <c r="Z229" s="2">
        <f>AVERAGE(Q228:Q232)</f>
        <v>8.370324960680799</v>
      </c>
      <c r="AA229" s="2">
        <f>AVERAGE(Q214:Q220)</f>
        <v>5.0173402417430424</v>
      </c>
    </row>
    <row r="230" spans="1:27" x14ac:dyDescent="0.3">
      <c r="A230" t="s">
        <v>38</v>
      </c>
      <c r="B230">
        <f t="shared" si="157"/>
        <v>0</v>
      </c>
      <c r="C230">
        <f t="shared" si="158"/>
        <v>0</v>
      </c>
      <c r="D230">
        <f t="shared" si="159"/>
        <v>0</v>
      </c>
      <c r="E230">
        <f t="shared" si="160"/>
        <v>5.7316236317792448</v>
      </c>
      <c r="F230">
        <f t="shared" si="161"/>
        <v>2.9984576596018968</v>
      </c>
      <c r="G230">
        <f t="shared" si="162"/>
        <v>1.3374369020613417</v>
      </c>
      <c r="H230">
        <f t="shared" si="163"/>
        <v>6.0483311675532851</v>
      </c>
      <c r="I230">
        <f t="shared" si="164"/>
        <v>0</v>
      </c>
      <c r="J230">
        <f t="shared" si="165"/>
        <v>0</v>
      </c>
      <c r="K230" t="e">
        <f t="shared" si="166"/>
        <v>#DIV/0!</v>
      </c>
      <c r="L230">
        <f t="shared" si="167"/>
        <v>0</v>
      </c>
      <c r="M230">
        <f t="shared" si="168"/>
        <v>0</v>
      </c>
      <c r="N230" t="e">
        <f t="shared" si="169"/>
        <v>#DIV/0!</v>
      </c>
      <c r="O230" t="e">
        <f t="shared" si="170"/>
        <v>#DIV/0!</v>
      </c>
      <c r="P230" t="e">
        <f t="shared" si="171"/>
        <v>#DIV/0!</v>
      </c>
      <c r="Q230">
        <f t="shared" si="172"/>
        <v>7.4885798978976847</v>
      </c>
      <c r="R230">
        <f t="shared" si="173"/>
        <v>3.2814696450799286</v>
      </c>
      <c r="S230">
        <f t="shared" si="174"/>
        <v>6.8233022125210745</v>
      </c>
      <c r="T230">
        <f t="shared" si="175"/>
        <v>4.0736715000355144</v>
      </c>
      <c r="U230">
        <f t="shared" si="176"/>
        <v>2.8744008894476569</v>
      </c>
      <c r="W230" t="s">
        <v>18</v>
      </c>
      <c r="X230" s="2">
        <f>AVERAGE(R233:R237)</f>
        <v>3.2424269686410812</v>
      </c>
      <c r="Y230" s="2">
        <f>AVERAGE(R221:R227)</f>
        <v>2.9854031901254712</v>
      </c>
      <c r="Z230" s="2">
        <f>AVERAGE(R228:R232)</f>
        <v>6.3401019447930596</v>
      </c>
      <c r="AA230" s="2">
        <f>AVERAGE(R214:R220)</f>
        <v>5.1096238531771432</v>
      </c>
    </row>
    <row r="231" spans="1:27" x14ac:dyDescent="0.3">
      <c r="A231" t="s">
        <v>39</v>
      </c>
      <c r="B231">
        <f t="shared" si="157"/>
        <v>0</v>
      </c>
      <c r="C231">
        <f t="shared" si="158"/>
        <v>0</v>
      </c>
      <c r="D231">
        <f t="shared" si="159"/>
        <v>0</v>
      </c>
      <c r="E231">
        <f t="shared" si="160"/>
        <v>6.7322254246642546</v>
      </c>
      <c r="F231">
        <f t="shared" si="161"/>
        <v>4.5036993435699166</v>
      </c>
      <c r="G231">
        <f t="shared" si="162"/>
        <v>1.5754581886633232</v>
      </c>
      <c r="H231">
        <f t="shared" si="163"/>
        <v>4.4637892633192111</v>
      </c>
      <c r="I231">
        <f t="shared" si="164"/>
        <v>0</v>
      </c>
      <c r="J231">
        <f t="shared" si="165"/>
        <v>0</v>
      </c>
      <c r="K231" t="e">
        <f t="shared" si="166"/>
        <v>#DIV/0!</v>
      </c>
      <c r="L231">
        <f t="shared" si="167"/>
        <v>0</v>
      </c>
      <c r="M231">
        <f t="shared" si="168"/>
        <v>0</v>
      </c>
      <c r="N231" t="e">
        <f t="shared" si="169"/>
        <v>#DIV/0!</v>
      </c>
      <c r="O231" t="e">
        <f t="shared" si="170"/>
        <v>#DIV/0!</v>
      </c>
      <c r="P231" t="e">
        <f t="shared" si="171"/>
        <v>#DIV/0!</v>
      </c>
      <c r="Q231">
        <f t="shared" si="172"/>
        <v>7.6125935878691182</v>
      </c>
      <c r="R231">
        <f t="shared" si="173"/>
        <v>2.8605114566917744</v>
      </c>
      <c r="S231">
        <f t="shared" si="174"/>
        <v>6.1747753432925228</v>
      </c>
      <c r="T231">
        <f t="shared" si="175"/>
        <v>11.112278465583591</v>
      </c>
      <c r="W231" t="s">
        <v>19</v>
      </c>
      <c r="X231" s="2">
        <f>AVERAGE(S233:S237)</f>
        <v>7.951580131917817</v>
      </c>
      <c r="Y231" s="2">
        <f>AVERAGE(S221:S227)</f>
        <v>4.7950537272258353</v>
      </c>
      <c r="Z231" s="2">
        <f>AVERAGE(S228:S232)</f>
        <v>7.1329642779022464</v>
      </c>
      <c r="AA231" s="2">
        <f>AVERAGE(S214:S220)</f>
        <v>6.8023438854137579</v>
      </c>
    </row>
    <row r="232" spans="1:27" x14ac:dyDescent="0.3">
      <c r="A232" t="s">
        <v>40</v>
      </c>
      <c r="B232">
        <f t="shared" si="157"/>
        <v>0</v>
      </c>
      <c r="C232">
        <f t="shared" si="158"/>
        <v>0</v>
      </c>
      <c r="D232">
        <f t="shared" si="159"/>
        <v>0</v>
      </c>
      <c r="E232">
        <f t="shared" si="160"/>
        <v>5.1926289425008179</v>
      </c>
      <c r="F232">
        <f t="shared" si="161"/>
        <v>2.4470884878070209</v>
      </c>
      <c r="G232">
        <f t="shared" si="162"/>
        <v>1.7900388749878107</v>
      </c>
      <c r="H232">
        <f t="shared" si="163"/>
        <v>8.1523674062043536</v>
      </c>
      <c r="I232">
        <f t="shared" si="164"/>
        <v>0</v>
      </c>
      <c r="J232">
        <f t="shared" si="165"/>
        <v>0</v>
      </c>
      <c r="K232" t="e">
        <f t="shared" si="166"/>
        <v>#DIV/0!</v>
      </c>
      <c r="L232">
        <f t="shared" si="167"/>
        <v>0</v>
      </c>
      <c r="N232" t="e">
        <f t="shared" si="169"/>
        <v>#DIV/0!</v>
      </c>
      <c r="O232" t="e">
        <f t="shared" si="170"/>
        <v>#DIV/0!</v>
      </c>
      <c r="P232" t="e">
        <f t="shared" si="171"/>
        <v>#DIV/0!</v>
      </c>
      <c r="Q232">
        <f t="shared" si="172"/>
        <v>13.406208502332246</v>
      </c>
      <c r="R232">
        <f t="shared" si="173"/>
        <v>9.3934392123700814</v>
      </c>
      <c r="S232">
        <f t="shared" si="174"/>
        <v>9.5431652315423587</v>
      </c>
      <c r="T232">
        <f t="shared" si="175"/>
        <v>4.0582922229997056</v>
      </c>
      <c r="U232">
        <f t="shared" si="176"/>
        <v>3.86480312870271</v>
      </c>
      <c r="W232" t="s">
        <v>20</v>
      </c>
      <c r="X232" s="2">
        <f>AVERAGE(T233:T237)</f>
        <v>4.298991867268275</v>
      </c>
      <c r="Y232" s="2">
        <f>AVERAGE(T221:T227)</f>
        <v>3.2101542226710045</v>
      </c>
      <c r="Z232" s="2">
        <f>AVERAGE(T228:T232)</f>
        <v>4.8337282834464901</v>
      </c>
      <c r="AA232" s="2">
        <f>AVERAGE(T214:T220)</f>
        <v>4.2346002405787742</v>
      </c>
    </row>
    <row r="233" spans="1:27" x14ac:dyDescent="0.3">
      <c r="A233" t="s">
        <v>41</v>
      </c>
      <c r="B233">
        <f t="shared" si="157"/>
        <v>0</v>
      </c>
      <c r="C233">
        <f t="shared" si="158"/>
        <v>0</v>
      </c>
      <c r="D233">
        <f t="shared" si="159"/>
        <v>0</v>
      </c>
      <c r="E233">
        <f t="shared" si="160"/>
        <v>6.8946333079337823</v>
      </c>
      <c r="F233">
        <f t="shared" si="161"/>
        <v>1.4726637344506825</v>
      </c>
      <c r="G233">
        <f t="shared" si="162"/>
        <v>0.76651026866202387</v>
      </c>
      <c r="H233">
        <f t="shared" si="163"/>
        <v>3.796295199963263</v>
      </c>
      <c r="I233">
        <f t="shared" si="164"/>
        <v>0</v>
      </c>
      <c r="J233">
        <f t="shared" si="165"/>
        <v>0</v>
      </c>
      <c r="K233" t="e">
        <f t="shared" si="166"/>
        <v>#DIV/0!</v>
      </c>
      <c r="L233">
        <f t="shared" si="167"/>
        <v>0</v>
      </c>
      <c r="M233">
        <f t="shared" si="168"/>
        <v>0</v>
      </c>
      <c r="N233" t="e">
        <f t="shared" si="169"/>
        <v>#DIV/0!</v>
      </c>
      <c r="O233" t="e">
        <f t="shared" si="170"/>
        <v>#DIV/0!</v>
      </c>
      <c r="P233" t="e">
        <f t="shared" si="171"/>
        <v>#DIV/0!</v>
      </c>
      <c r="Q233">
        <f t="shared" si="172"/>
        <v>7.7088507087779572</v>
      </c>
      <c r="R233">
        <f t="shared" si="173"/>
        <v>1.1643523146271573</v>
      </c>
      <c r="S233">
        <f t="shared" si="174"/>
        <v>8.6558278858739275</v>
      </c>
      <c r="T233">
        <f t="shared" si="175"/>
        <v>6.1237342229937433</v>
      </c>
      <c r="U233">
        <f t="shared" si="176"/>
        <v>2.548415443330887</v>
      </c>
      <c r="W233" t="s">
        <v>21</v>
      </c>
      <c r="X233" s="2">
        <f>AVERAGE(U233:U237)</f>
        <v>2.4092276731214195</v>
      </c>
      <c r="Y233" s="2">
        <f>AVERAGE(U221:U227)</f>
        <v>2.1476094940631985</v>
      </c>
      <c r="Z233" s="2">
        <f>AVERAGE(U228:U232)</f>
        <v>2.9694781390400449</v>
      </c>
      <c r="AA233" s="2">
        <f>AVERAGE(U214:U220)</f>
        <v>6.1947992753131222</v>
      </c>
    </row>
    <row r="234" spans="1:27" x14ac:dyDescent="0.3">
      <c r="A234" t="s">
        <v>42</v>
      </c>
      <c r="B234">
        <f t="shared" si="157"/>
        <v>0</v>
      </c>
      <c r="C234">
        <f t="shared" si="158"/>
        <v>0</v>
      </c>
      <c r="D234">
        <f t="shared" si="159"/>
        <v>0</v>
      </c>
      <c r="E234">
        <f t="shared" si="160"/>
        <v>5.4116058129697269</v>
      </c>
      <c r="F234">
        <f t="shared" si="161"/>
        <v>1.7867195309808712</v>
      </c>
      <c r="G234">
        <f t="shared" si="162"/>
        <v>0.75045446344212641</v>
      </c>
      <c r="H234">
        <f t="shared" si="163"/>
        <v>6.2592007445749127</v>
      </c>
      <c r="I234">
        <f t="shared" si="164"/>
        <v>0</v>
      </c>
      <c r="J234">
        <f t="shared" si="165"/>
        <v>0</v>
      </c>
      <c r="K234" t="e">
        <f t="shared" si="166"/>
        <v>#DIV/0!</v>
      </c>
      <c r="L234">
        <f t="shared" si="167"/>
        <v>0</v>
      </c>
      <c r="M234">
        <f t="shared" si="168"/>
        <v>0</v>
      </c>
      <c r="N234" t="e">
        <f t="shared" si="169"/>
        <v>#DIV/0!</v>
      </c>
      <c r="O234" t="e">
        <f t="shared" si="170"/>
        <v>#DIV/0!</v>
      </c>
      <c r="P234" t="e">
        <f t="shared" si="171"/>
        <v>#DIV/0!</v>
      </c>
      <c r="Q234">
        <f t="shared" si="172"/>
        <v>2.8738544345292083</v>
      </c>
      <c r="R234">
        <f t="shared" si="173"/>
        <v>9.0793098996434782</v>
      </c>
      <c r="S234">
        <f t="shared" si="174"/>
        <v>4.3653539755739521</v>
      </c>
      <c r="T234">
        <f t="shared" si="175"/>
        <v>4.4317970280145627</v>
      </c>
      <c r="U234">
        <f t="shared" si="176"/>
        <v>2.7602140134516078</v>
      </c>
      <c r="W234" t="s">
        <v>60</v>
      </c>
      <c r="X234" s="2" t="s">
        <v>61</v>
      </c>
      <c r="Y234" s="2" t="s">
        <v>61</v>
      </c>
      <c r="Z234" s="2" t="s">
        <v>61</v>
      </c>
      <c r="AA234" s="2" t="s">
        <v>61</v>
      </c>
    </row>
    <row r="235" spans="1:27" x14ac:dyDescent="0.3">
      <c r="A235" t="s">
        <v>43</v>
      </c>
      <c r="B235">
        <f t="shared" si="157"/>
        <v>0</v>
      </c>
      <c r="C235">
        <f t="shared" si="158"/>
        <v>0</v>
      </c>
      <c r="D235">
        <f t="shared" si="159"/>
        <v>0</v>
      </c>
      <c r="E235">
        <f t="shared" si="160"/>
        <v>3.8108675496788158</v>
      </c>
      <c r="F235">
        <f t="shared" si="161"/>
        <v>2.0616532914422216</v>
      </c>
      <c r="G235">
        <f t="shared" si="162"/>
        <v>0.8265184088761216</v>
      </c>
      <c r="H235">
        <f t="shared" si="163"/>
        <v>3.9828187595929587</v>
      </c>
      <c r="I235">
        <f t="shared" si="164"/>
        <v>0</v>
      </c>
      <c r="J235">
        <f t="shared" si="165"/>
        <v>0</v>
      </c>
      <c r="K235" t="e">
        <f t="shared" si="166"/>
        <v>#DIV/0!</v>
      </c>
      <c r="L235">
        <f t="shared" si="167"/>
        <v>0</v>
      </c>
      <c r="M235">
        <f t="shared" si="168"/>
        <v>0</v>
      </c>
      <c r="N235" t="e">
        <f t="shared" si="169"/>
        <v>#DIV/0!</v>
      </c>
      <c r="O235" t="e">
        <f t="shared" si="170"/>
        <v>#DIV/0!</v>
      </c>
      <c r="P235" t="e">
        <f t="shared" si="171"/>
        <v>#DIV/0!</v>
      </c>
      <c r="Q235">
        <f t="shared" si="172"/>
        <v>1.9072020119217326</v>
      </c>
      <c r="R235">
        <f t="shared" si="173"/>
        <v>1.5488105960007668</v>
      </c>
      <c r="S235">
        <f t="shared" si="174"/>
        <v>6.6436270886694091</v>
      </c>
      <c r="T235">
        <f t="shared" si="175"/>
        <v>2.9391983234518744</v>
      </c>
      <c r="W235" t="s">
        <v>2</v>
      </c>
      <c r="X235" s="2">
        <f>(STDEVA(B233:B237))/(SQRT(COUNT(B233:B237)))</f>
        <v>0</v>
      </c>
      <c r="Y235" s="2">
        <f>(STDEVA(B221:B227))/(SQRT(COUNT(B221:B227)))</f>
        <v>0</v>
      </c>
      <c r="Z235" s="2">
        <f>(STDEVA(B228:B232))/(SQRT(COUNT(B228:B232)))</f>
        <v>0</v>
      </c>
      <c r="AA235" s="2">
        <f>(STDEVA(B214:B220))/(SQRT(COUNT(B214:B220)))</f>
        <v>0</v>
      </c>
    </row>
    <row r="236" spans="1:27" x14ac:dyDescent="0.3">
      <c r="A236" t="s">
        <v>44</v>
      </c>
      <c r="B236">
        <f t="shared" si="157"/>
        <v>0</v>
      </c>
      <c r="C236">
        <f t="shared" si="158"/>
        <v>0</v>
      </c>
      <c r="D236">
        <f t="shared" si="159"/>
        <v>0</v>
      </c>
      <c r="E236">
        <f t="shared" si="160"/>
        <v>4.9599613954724209</v>
      </c>
      <c r="F236">
        <f t="shared" si="161"/>
        <v>4.6722472715671586</v>
      </c>
      <c r="G236">
        <f t="shared" si="162"/>
        <v>1.4829861720149338</v>
      </c>
      <c r="H236">
        <f t="shared" si="163"/>
        <v>4.3838622147872126</v>
      </c>
      <c r="I236">
        <f t="shared" si="164"/>
        <v>0</v>
      </c>
      <c r="J236">
        <f t="shared" si="165"/>
        <v>0</v>
      </c>
      <c r="K236" t="e">
        <f t="shared" si="166"/>
        <v>#DIV/0!</v>
      </c>
      <c r="L236">
        <f t="shared" si="167"/>
        <v>0</v>
      </c>
      <c r="M236">
        <f t="shared" si="168"/>
        <v>0</v>
      </c>
      <c r="N236" t="e">
        <f t="shared" si="169"/>
        <v>#DIV/0!</v>
      </c>
      <c r="O236" t="e">
        <f t="shared" si="170"/>
        <v>#DIV/0!</v>
      </c>
      <c r="P236" t="e">
        <f t="shared" si="171"/>
        <v>#DIV/0!</v>
      </c>
      <c r="Q236">
        <f t="shared" si="172"/>
        <v>1.9184472856279564</v>
      </c>
      <c r="S236">
        <f t="shared" si="174"/>
        <v>8.3180196096578651</v>
      </c>
      <c r="T236">
        <f t="shared" si="175"/>
        <v>4.8917944762737005</v>
      </c>
      <c r="W236" t="s">
        <v>3</v>
      </c>
      <c r="X236" s="2">
        <f>(STDEVA(C233:C237))/(SQRT(COUNT(C233:C237)))</f>
        <v>0</v>
      </c>
      <c r="Y236" s="2">
        <f>(STDEVA(C221:C227))/(SQRT(COUNT(C221:C227)))</f>
        <v>0</v>
      </c>
      <c r="Z236" s="2">
        <f>(STDEVA(C228:C232))/(SQRT(COUNT(C228:C232)))</f>
        <v>0</v>
      </c>
      <c r="AA236" s="2">
        <f>(STDEVA(C214:C220))/(SQRT(COUNT(C214:C220)))</f>
        <v>0</v>
      </c>
    </row>
    <row r="237" spans="1:27" x14ac:dyDescent="0.3">
      <c r="A237" t="s">
        <v>45</v>
      </c>
      <c r="B237">
        <f t="shared" si="157"/>
        <v>0</v>
      </c>
      <c r="C237">
        <f t="shared" si="158"/>
        <v>0</v>
      </c>
      <c r="D237">
        <f t="shared" si="159"/>
        <v>0</v>
      </c>
      <c r="E237">
        <f t="shared" si="160"/>
        <v>4.7818438145317286</v>
      </c>
      <c r="F237">
        <f t="shared" si="161"/>
        <v>3.4056400001461018</v>
      </c>
      <c r="G237">
        <f t="shared" si="162"/>
        <v>0.88357324405337312</v>
      </c>
      <c r="H237">
        <f t="shared" si="163"/>
        <v>6.1778294878715885</v>
      </c>
      <c r="I237">
        <f t="shared" si="164"/>
        <v>0</v>
      </c>
      <c r="J237">
        <f t="shared" si="165"/>
        <v>0</v>
      </c>
      <c r="K237" t="e">
        <f t="shared" si="166"/>
        <v>#DIV/0!</v>
      </c>
      <c r="L237">
        <f t="shared" si="167"/>
        <v>0</v>
      </c>
      <c r="N237" t="e">
        <f t="shared" si="169"/>
        <v>#DIV/0!</v>
      </c>
      <c r="O237" t="e">
        <f t="shared" si="170"/>
        <v>#DIV/0!</v>
      </c>
      <c r="P237" t="e">
        <f t="shared" si="171"/>
        <v>#DIV/0!</v>
      </c>
      <c r="Q237">
        <f t="shared" si="172"/>
        <v>1.5080778961899486</v>
      </c>
      <c r="R237">
        <f t="shared" si="173"/>
        <v>1.177235064292923</v>
      </c>
      <c r="S237">
        <f t="shared" si="174"/>
        <v>11.775072099813933</v>
      </c>
      <c r="T237">
        <f t="shared" si="175"/>
        <v>3.1084352856074919</v>
      </c>
      <c r="U237">
        <f t="shared" si="176"/>
        <v>1.9190535625817642</v>
      </c>
      <c r="W237" t="s">
        <v>4</v>
      </c>
      <c r="X237" s="2">
        <f>(STDEVA(D233:D237))/(SQRT(COUNT(D233:D237)))</f>
        <v>0</v>
      </c>
      <c r="Y237" s="2">
        <f>(STDEVA(D221:D227))/(SQRT(COUNT(D221:D227)))</f>
        <v>0</v>
      </c>
      <c r="Z237" s="2">
        <f>(STDEVA(D228:D232))/(SQRT(COUNT(D228:D232)))</f>
        <v>0</v>
      </c>
      <c r="AA237" s="2">
        <f>(STDEVA(D214:D220))/(SQRT(COUNT(D214:D220)))</f>
        <v>0</v>
      </c>
    </row>
    <row r="238" spans="1:27" x14ac:dyDescent="0.3">
      <c r="W238" t="s">
        <v>5</v>
      </c>
      <c r="X238" s="2">
        <f>(STDEVA(E233:E237))/(SQRT(COUNT(E233:E237)))</f>
        <v>0.50372313767572474</v>
      </c>
      <c r="Y238" s="2">
        <f>(STDEVA(E221:E227))/(SQRT(COUNT(E221:E227)))</f>
        <v>0.48671435301939558</v>
      </c>
      <c r="Z238" s="2">
        <f>(STDEVA(E228:E232))/(SQRT(COUNT(E228:E232)))</f>
        <v>0.49751564852224628</v>
      </c>
      <c r="AA238" s="2">
        <f>(STDEVA(E214:E220))/(SQRT(COUNT(E214:E220)))</f>
        <v>0.6941512297026815</v>
      </c>
    </row>
    <row r="239" spans="1:27" x14ac:dyDescent="0.3">
      <c r="W239" t="s">
        <v>6</v>
      </c>
      <c r="X239" s="2">
        <f>(STDEVA(F233:F237))/(SQRT(COUNT(F233:F237)))</f>
        <v>0.5972254965955357</v>
      </c>
      <c r="Y239" s="2">
        <f>(STDEVA(F221:F227))/(SQRT(COUNT(F221:F227)))</f>
        <v>0.35313876024739804</v>
      </c>
      <c r="Z239" s="2">
        <f>(STDEVA(F228:F232))/(SQRT(COUNT(F228:F232)))</f>
        <v>0.48413017215087556</v>
      </c>
      <c r="AA239" s="2">
        <f>(STDEVA(F214:F220))/(SQRT(COUNT(F214:F220)))</f>
        <v>0.47772658866118523</v>
      </c>
    </row>
    <row r="240" spans="1:27" x14ac:dyDescent="0.3">
      <c r="W240" t="s">
        <v>7</v>
      </c>
      <c r="X240" s="2">
        <f>(STDEVA(G233:G237))/(SQRT(COUNT(G233:G237)))</f>
        <v>0.13727746720209033</v>
      </c>
      <c r="Y240" s="2">
        <f>(STDEVA(G221:G227))/(SQRT(COUNT(G221:G227)))</f>
        <v>0.10725884490925551</v>
      </c>
      <c r="Z240" s="2">
        <f>(STDEVA(G228:G232))/(SQRT(COUNT(G228:G232)))</f>
        <v>0.1199284963444366</v>
      </c>
      <c r="AA240" s="2">
        <f>(STDEVA(G214:G220))/(SQRT(COUNT(G214:G220)))</f>
        <v>0.1507119338006222</v>
      </c>
    </row>
    <row r="241" spans="23:27" x14ac:dyDescent="0.3">
      <c r="W241" t="s">
        <v>8</v>
      </c>
      <c r="X241" s="2">
        <f>(STDEVA(H233:H237))/(SQRT(COUNT(H233:H237)))</f>
        <v>0.53870486050111199</v>
      </c>
      <c r="Y241" s="2">
        <f>(STDEVA(H221:H227))/(SQRT(COUNT(H221:H227)))</f>
        <v>0.4186490451509905</v>
      </c>
      <c r="Z241" s="2">
        <f>(STDEVA(H228:H232))/(SQRT(COUNT(H228:H232)))</f>
        <v>0.6491299393364709</v>
      </c>
      <c r="AA241" s="2">
        <f>(STDEVA(H214:H220))/(SQRT(COUNT(H214:H220)))</f>
        <v>0.92869095003309965</v>
      </c>
    </row>
    <row r="242" spans="23:27" x14ac:dyDescent="0.3">
      <c r="W242" t="s">
        <v>9</v>
      </c>
      <c r="X242" s="2">
        <f>(STDEVA(I233:I237))/(SQRT(COUNT(I233:I237)))</f>
        <v>0</v>
      </c>
      <c r="Y242" s="2">
        <f>(STDEVA(I221:I227))/(SQRT(COUNT(I221:I227)))</f>
        <v>0</v>
      </c>
      <c r="Z242" s="2">
        <f>(STDEVA(I228:I232))/(SQRT(COUNT(I228:I232)))</f>
        <v>0</v>
      </c>
      <c r="AA242" s="2">
        <f>(STDEVA(I214:I220))/(SQRT(COUNT(I214:I220)))</f>
        <v>0</v>
      </c>
    </row>
    <row r="243" spans="23:27" x14ac:dyDescent="0.3">
      <c r="W243" t="s">
        <v>10</v>
      </c>
      <c r="X243" s="2">
        <f>(STDEVA(J233:J237))/(SQRT(COUNT(J233:J237)))</f>
        <v>0</v>
      </c>
      <c r="Y243" s="2">
        <f>(STDEVA(J221:J227))/(SQRT(COUNT(J221:J227)))</f>
        <v>0</v>
      </c>
      <c r="Z243" s="2">
        <f>(STDEVA(J228:J232))/(SQRT(COUNT(J228:J232)))</f>
        <v>0</v>
      </c>
      <c r="AA243" s="2">
        <f>(STDEVA(J214:J220))/(SQRT(COUNT(J214:J220)))</f>
        <v>0</v>
      </c>
    </row>
    <row r="244" spans="23:27" x14ac:dyDescent="0.3">
      <c r="W244" t="s">
        <v>11</v>
      </c>
      <c r="X244" s="2" t="e">
        <f>(STDEVA(K233:K237))/(SQRT(COUNT(K233:K237)))</f>
        <v>#DIV/0!</v>
      </c>
      <c r="Y244" s="2" t="e">
        <f>(STDEVA(K221:K227))/(SQRT(COUNT(K221:K227)))</f>
        <v>#DIV/0!</v>
      </c>
      <c r="Z244" s="2" t="e">
        <f>(STDEVA(K228:K232))/(SQRT(COUNT(K228:K232)))</f>
        <v>#DIV/0!</v>
      </c>
      <c r="AA244" s="2" t="e">
        <f>(STDEVA(K214:K220))/(SQRT(COUNT(K214:K220)))</f>
        <v>#DIV/0!</v>
      </c>
    </row>
    <row r="245" spans="23:27" x14ac:dyDescent="0.3">
      <c r="W245" t="s">
        <v>12</v>
      </c>
      <c r="X245" s="2">
        <f>(STDEVA(L233:L237))/(SQRT(COUNT(L233:L237)))</f>
        <v>0</v>
      </c>
      <c r="Y245" s="2">
        <f>(STDEVA(L221:L227))/(SQRT(COUNT(L221:L227)))</f>
        <v>0</v>
      </c>
      <c r="Z245" s="2">
        <f>(STDEVA(L228:L232))/(SQRT(COUNT(L228:L232)))</f>
        <v>0</v>
      </c>
      <c r="AA245" s="2">
        <f>(STDEVA(L214:L220))/(SQRT(COUNT(L214:L220)))</f>
        <v>0</v>
      </c>
    </row>
    <row r="246" spans="23:27" x14ac:dyDescent="0.3">
      <c r="W246" t="s">
        <v>13</v>
      </c>
      <c r="X246" s="2">
        <f>(STDEVA(M233:M237))/(SQRT(COUNT(M233:M237)))</f>
        <v>0</v>
      </c>
      <c r="Y246" s="2">
        <f>(STDEVA(M221:M227))/(SQRT(COUNT(M221:M227)))</f>
        <v>0</v>
      </c>
      <c r="Z246" s="2">
        <f>(STDEVA(M228:M232))/(SQRT(COUNT(M228:M232)))</f>
        <v>0</v>
      </c>
      <c r="AA246" s="2">
        <f>(STDEVA(M214:M220))/(SQRT(COUNT(M214:M220)))</f>
        <v>0</v>
      </c>
    </row>
    <row r="247" spans="23:27" x14ac:dyDescent="0.3">
      <c r="W247" t="s">
        <v>14</v>
      </c>
      <c r="X247" s="2" t="e">
        <f>(STDEVA(N233:N237))/(SQRT(COUNT(N233:N237)))</f>
        <v>#DIV/0!</v>
      </c>
      <c r="Y247" s="2" t="e">
        <f>(STDEVA(N221:N227))/(SQRT(COUNT(N221:N227)))</f>
        <v>#DIV/0!</v>
      </c>
      <c r="Z247" s="2" t="e">
        <f>(STDEVA(N228:N232))/(SQRT(COUNT(N228:N232)))</f>
        <v>#DIV/0!</v>
      </c>
      <c r="AA247" s="2" t="e">
        <f>(STDEVA(N214:N220))/(SQRT(COUNT(N214:N220)))</f>
        <v>#DIV/0!</v>
      </c>
    </row>
    <row r="248" spans="23:27" x14ac:dyDescent="0.3">
      <c r="W248" t="s">
        <v>15</v>
      </c>
      <c r="X248" s="2" t="e">
        <f>(STDEVA(O233:O237))/(SQRT(COUNT(O233:O237)))</f>
        <v>#DIV/0!</v>
      </c>
      <c r="Y248" s="2" t="e">
        <f>(STDEVA(O221:O227))/(SQRT(COUNT(O221:O227)))</f>
        <v>#DIV/0!</v>
      </c>
      <c r="Z248" s="2" t="e">
        <f>(STDEVA(O228:O232))/(SQRT(COUNT(O228:O232)))</f>
        <v>#DIV/0!</v>
      </c>
      <c r="AA248" s="2" t="e">
        <f>(STDEVA(O214:O220))/(SQRT(COUNT(O214:O220)))</f>
        <v>#DIV/0!</v>
      </c>
    </row>
    <row r="249" spans="23:27" x14ac:dyDescent="0.3">
      <c r="W249" t="s">
        <v>16</v>
      </c>
      <c r="X249" s="2" t="e">
        <f>(STDEVA(P233:P237))/(SQRT(COUNT(P233:P237)))</f>
        <v>#DIV/0!</v>
      </c>
      <c r="Y249" s="2" t="e">
        <f>(STDEVA(P221:P227))/(SQRT(COUNT(P221:P227)))</f>
        <v>#DIV/0!</v>
      </c>
      <c r="Z249" s="2" t="e">
        <f>(STDEVA(P228:P232))/(SQRT(COUNT(P228:P232)))</f>
        <v>#DIV/0!</v>
      </c>
      <c r="AA249" s="2" t="e">
        <f>(STDEVA(P214:P220))/(SQRT(COUNT(P214:P220)))</f>
        <v>#DIV/0!</v>
      </c>
    </row>
    <row r="250" spans="23:27" x14ac:dyDescent="0.3">
      <c r="W250" t="s">
        <v>17</v>
      </c>
      <c r="X250" s="2">
        <f>(STDEVA(Q233:Q237))/(SQRT(COUNT(Q233:Q237)))</f>
        <v>1.1534949790987401</v>
      </c>
      <c r="Y250" s="2">
        <f>(STDEVA(Q221:Q227))/(SQRT(COUNT(Q221:Q227)))</f>
        <v>0.85633392995110558</v>
      </c>
      <c r="Z250" s="2">
        <f>(STDEVA(Q228:Q232))/(SQRT(COUNT(Q228:Q232)))</f>
        <v>1.3665686672711501</v>
      </c>
      <c r="AA250" s="2">
        <f>(STDEVA(Q214:Q220))/(SQRT(COUNT(Q214:Q220)))</f>
        <v>0.8051757281979236</v>
      </c>
    </row>
    <row r="251" spans="23:27" x14ac:dyDescent="0.3">
      <c r="W251" t="s">
        <v>18</v>
      </c>
      <c r="X251" s="2">
        <f>(STDEVA(R233:R237))/(SQRT(COUNT(R233:R237)))</f>
        <v>1.9476684915847187</v>
      </c>
      <c r="Y251" s="2">
        <f>(STDEVA(R221:R227))/(SQRT(COUNT(R221:R227)))</f>
        <v>0.53096573143028802</v>
      </c>
      <c r="Z251" s="2">
        <f>(STDEVA(R228:R232))/(SQRT(COUNT(R228:R232)))</f>
        <v>2.1503422359747799</v>
      </c>
      <c r="AA251" s="2">
        <f>(STDEVA(R214:R220))/(SQRT(COUNT(R214:R220)))</f>
        <v>1.6301512093198529</v>
      </c>
    </row>
    <row r="252" spans="23:27" x14ac:dyDescent="0.3">
      <c r="W252" t="s">
        <v>19</v>
      </c>
      <c r="X252" s="2">
        <f>(STDEVA(S233:S237))/(SQRT(COUNT(S233:S237)))</f>
        <v>1.221087483068934</v>
      </c>
      <c r="Y252" s="2">
        <f>(STDEVA(S221:S227))/(SQRT(COUNT(S221:S227)))</f>
        <v>0.57560641479170072</v>
      </c>
      <c r="Z252" s="2">
        <f>(STDEVA(S228:S232))/(SQRT(COUNT(S228:S232)))</f>
        <v>0.7771473437886578</v>
      </c>
      <c r="AA252" s="2">
        <f>(STDEVA(S214:S220))/(SQRT(COUNT(S214:S220)))</f>
        <v>0.70133241487253861</v>
      </c>
    </row>
    <row r="253" spans="23:27" x14ac:dyDescent="0.3">
      <c r="W253" t="s">
        <v>20</v>
      </c>
      <c r="X253" s="2">
        <f>(STDEVA(T233:T237))/(SQRT(COUNT(T233:T237)))</f>
        <v>0.59013558885579798</v>
      </c>
      <c r="Y253" s="2">
        <f>(STDEVA(T221:T227))/(SQRT(COUNT(T221:T227)))</f>
        <v>0.96445320628077069</v>
      </c>
      <c r="Z253" s="2">
        <f>(STDEVA(T228:T232))/(SQRT(COUNT(T228:T232)))</f>
        <v>1.6866946534186413</v>
      </c>
      <c r="AA253" s="2">
        <f>(STDEVA(T214:T220))/(SQRT(COUNT(T214:T220)))</f>
        <v>0.61821924934148298</v>
      </c>
    </row>
    <row r="254" spans="23:27" x14ac:dyDescent="0.3">
      <c r="W254" t="s">
        <v>21</v>
      </c>
      <c r="X254" s="2">
        <f>(STDEVA(U233:U237))/(SQRT(COUNT(U233:U237)))</f>
        <v>0.25259826639600724</v>
      </c>
      <c r="Y254" s="2">
        <f>(STDEVA(U221:U227))/(SQRT(COUNT(U221:U227)))</f>
        <v>0.20588682975882619</v>
      </c>
      <c r="Z254" s="2">
        <f>(STDEVA(U228:U232))/(SQRT(COUNT(U228:U232)))</f>
        <v>0.36668370404532702</v>
      </c>
      <c r="AA254" s="2">
        <f>(STDEVA(U214:U220))/(SQRT(COUNT(U214:U220)))</f>
        <v>1.3756354518164804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 vs LN + wilcox test</vt:lpstr>
      <vt:lpstr>ME vs LN-Muscle Mass</vt:lpstr>
      <vt:lpstr>Highland-lowland-1</vt:lpstr>
      <vt:lpstr>Highlanders vs Lowlanders</vt:lpstr>
      <vt:lpstr>Muscle sampling info</vt:lpstr>
      <vt:lpstr>Divided by CS</vt:lpstr>
      <vt:lpstr>Divided by COX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2021-10-03T18:10:56Z</dcterms:created>
  <dcterms:modified xsi:type="dcterms:W3CDTF">2022-01-27T15:51:50Z</dcterms:modified>
</cp:coreProperties>
</file>