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C4446127-A78E-4BA1-98DA-AD6444DC36CD}" xr6:coauthVersionLast="47" xr6:coauthVersionMax="47" xr10:uidLastSave="{00000000-0000-0000-0000-000000000000}"/>
  <bookViews>
    <workbookView xWindow="-110" yWindow="-110" windowWidth="19420" windowHeight="11020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Notlar" sheetId="5" r:id="rId4"/>
    <sheet name="Is_Emirleri" sheetId="8" r:id="rId5"/>
    <sheet name="kazansonuclar" sheetId="6" r:id="rId6"/>
    <sheet name="Sonuc" sheetId="7" r:id="rId7"/>
  </sheets>
  <externalReferences>
    <externalReference r:id="rId8"/>
  </externalReferences>
  <definedNames>
    <definedName name="_xlnm._FilterDatabase" localSheetId="2" hidden="1">IsEmirleri!$AK$1:$AK$258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8" l="1"/>
  <c r="G16" i="8"/>
  <c r="F16" i="8"/>
  <c r="G15" i="8"/>
  <c r="F15" i="8"/>
  <c r="W15" i="8" s="1"/>
  <c r="W14" i="8"/>
  <c r="G14" i="8"/>
  <c r="F14" i="8"/>
  <c r="W13" i="8"/>
  <c r="G13" i="8"/>
  <c r="F13" i="8"/>
  <c r="W12" i="8"/>
  <c r="G12" i="8"/>
  <c r="F12" i="8"/>
  <c r="W11" i="8"/>
  <c r="G11" i="8"/>
  <c r="F11" i="8"/>
  <c r="V10" i="8"/>
  <c r="W10" i="8" s="1"/>
  <c r="G10" i="8"/>
  <c r="F10" i="8"/>
  <c r="W9" i="8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W4" i="8"/>
  <c r="G4" i="8"/>
  <c r="F4" i="8"/>
  <c r="W3" i="8"/>
  <c r="G3" i="8"/>
  <c r="F3" i="8"/>
  <c r="W2" i="8"/>
  <c r="G2" i="8"/>
  <c r="F2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5" i="4"/>
  <c r="L15" i="4"/>
  <c r="AC15" i="4" s="1"/>
  <c r="AH133" i="4"/>
  <c r="AG133" i="4"/>
  <c r="AE133" i="4"/>
  <c r="AC14" i="4"/>
  <c r="M14" i="4"/>
  <c r="L14" i="4"/>
  <c r="AH132" i="4"/>
  <c r="AG132" i="4"/>
  <c r="AE132" i="4"/>
  <c r="AC13" i="4"/>
  <c r="M13" i="4"/>
  <c r="L13" i="4"/>
  <c r="AH131" i="4"/>
  <c r="AG131" i="4"/>
  <c r="AE131" i="4"/>
  <c r="AC12" i="4"/>
  <c r="M12" i="4"/>
  <c r="L12" i="4"/>
  <c r="AH130" i="4"/>
  <c r="AG130" i="4"/>
  <c r="AE130" i="4"/>
  <c r="AC11" i="4"/>
  <c r="M11" i="4"/>
  <c r="L11" i="4"/>
  <c r="AH129" i="4"/>
  <c r="AG129" i="4"/>
  <c r="AE129" i="4"/>
  <c r="AC8" i="4"/>
  <c r="M8" i="4"/>
  <c r="L8" i="4"/>
  <c r="AH128" i="4"/>
  <c r="AG128" i="4"/>
  <c r="AE128" i="4"/>
  <c r="AB10" i="4"/>
  <c r="AC10" i="4" s="1"/>
  <c r="M10" i="4"/>
  <c r="L10" i="4"/>
  <c r="AH127" i="4"/>
  <c r="AG127" i="4"/>
  <c r="AE127" i="4"/>
  <c r="AC9" i="4"/>
  <c r="M9" i="4"/>
  <c r="L9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<sst xmlns="http://schemas.openxmlformats.org/spreadsheetml/2006/main" count="1670" uniqueCount="460">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</sst>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107" activePane="bottomLeft" state="frozen"/>
      <selection activeCell="A3" sqref="A3"/>
      <selection pane="bottomLeft" activeCell="F13" sqref="F1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G1" sqref="G1:AD16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22">
        <v>50612562</v>
      </c>
      <c r="O2" s="22">
        <v>0.48830000000000001</v>
      </c>
      <c r="P2" s="6">
        <v>0</v>
      </c>
      <c r="Q2" s="6">
        <v>0</v>
      </c>
      <c r="R2" s="6">
        <v>9</v>
      </c>
      <c r="S2" s="6">
        <v>11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9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47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22">
        <v>50612562</v>
      </c>
      <c r="O3" s="22">
        <v>0.48830000000000001</v>
      </c>
      <c r="P3" s="6">
        <v>0</v>
      </c>
      <c r="Q3" s="6">
        <v>0</v>
      </c>
      <c r="R3" s="6">
        <v>9</v>
      </c>
      <c r="S3" s="6">
        <v>11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49">
        <v>30513496</v>
      </c>
      <c r="O4" s="49">
        <v>1.22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47</v>
      </c>
      <c r="AL4" s="6">
        <v>1</v>
      </c>
      <c r="AM4" s="6">
        <v>1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49">
        <v>30513496</v>
      </c>
      <c r="O5" s="49">
        <v>1.22</v>
      </c>
      <c r="P5" s="6">
        <v>0</v>
      </c>
      <c r="Q5" s="6">
        <v>0</v>
      </c>
      <c r="R5" s="6">
        <v>11</v>
      </c>
      <c r="S5" s="6">
        <v>12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49">
        <v>30609865</v>
      </c>
      <c r="O6" s="49">
        <v>1.45</v>
      </c>
      <c r="P6" s="6">
        <v>0</v>
      </c>
      <c r="Q6" s="6">
        <v>0</v>
      </c>
      <c r="R6" s="6">
        <v>9</v>
      </c>
      <c r="S6" s="6">
        <v>11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18</v>
      </c>
      <c r="AL6" s="6">
        <v>1</v>
      </c>
      <c r="AM6" s="6">
        <v>3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49">
        <v>50604700</v>
      </c>
      <c r="O7" s="49">
        <v>0.96499999999999997</v>
      </c>
      <c r="P7" s="6">
        <v>0</v>
      </c>
      <c r="Q7" s="6">
        <v>0</v>
      </c>
      <c r="R7" s="6">
        <v>11</v>
      </c>
      <c r="S7" s="6">
        <v>12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47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22">
        <v>883182</v>
      </c>
      <c r="I8" s="22">
        <v>8.2100000000000009</v>
      </c>
      <c r="J8" s="22">
        <v>20130613</v>
      </c>
      <c r="K8" s="6">
        <v>13</v>
      </c>
      <c r="L8" s="6">
        <f t="shared" si="0"/>
        <v>8</v>
      </c>
      <c r="M8" s="22">
        <f t="shared" si="1"/>
        <v>2</v>
      </c>
      <c r="N8" s="49">
        <v>30609865</v>
      </c>
      <c r="O8" s="49">
        <v>1.45</v>
      </c>
      <c r="P8" s="6">
        <v>0</v>
      </c>
      <c r="Q8" s="6">
        <v>0</v>
      </c>
      <c r="R8" s="6">
        <v>9</v>
      </c>
      <c r="S8" s="6">
        <v>11</v>
      </c>
      <c r="T8" s="6">
        <v>850</v>
      </c>
      <c r="U8" s="6" t="s">
        <v>182</v>
      </c>
      <c r="V8" s="6" t="s">
        <v>263</v>
      </c>
      <c r="W8" s="18" t="s">
        <v>264</v>
      </c>
      <c r="X8" s="22" t="s">
        <v>209</v>
      </c>
      <c r="Y8" s="22">
        <v>22</v>
      </c>
      <c r="Z8" s="22">
        <v>20130619</v>
      </c>
      <c r="AA8" s="6">
        <v>19</v>
      </c>
      <c r="AB8" s="6"/>
      <c r="AC8" s="6">
        <f t="shared" si="2"/>
        <v>14</v>
      </c>
      <c r="AD8" s="22" t="s">
        <v>214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18</v>
      </c>
      <c r="AL8" s="19">
        <v>1</v>
      </c>
      <c r="AM8" s="19">
        <v>3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888525</v>
      </c>
      <c r="I9" s="6">
        <v>9.94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49">
        <v>50604700</v>
      </c>
      <c r="O9" s="49">
        <v>0.96499999999999997</v>
      </c>
      <c r="P9" s="6">
        <v>0</v>
      </c>
      <c r="Q9" s="6">
        <v>0</v>
      </c>
      <c r="R9" s="6">
        <v>11</v>
      </c>
      <c r="S9" s="6">
        <v>12</v>
      </c>
      <c r="T9" s="6">
        <v>850</v>
      </c>
      <c r="U9" s="6" t="s">
        <v>193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20130622</v>
      </c>
      <c r="AA9" s="6">
        <v>22</v>
      </c>
      <c r="AB9" s="6"/>
      <c r="AC9" s="6">
        <f t="shared" si="2"/>
        <v>17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6">
        <v>889742</v>
      </c>
      <c r="I10" s="6">
        <v>177.62</v>
      </c>
      <c r="J10" s="6">
        <v>20130613</v>
      </c>
      <c r="K10" s="6">
        <v>13</v>
      </c>
      <c r="L10" s="6">
        <f t="shared" si="0"/>
        <v>8</v>
      </c>
      <c r="M10" s="6">
        <f t="shared" si="1"/>
        <v>2</v>
      </c>
      <c r="N10" s="49">
        <v>30609865</v>
      </c>
      <c r="O10" s="49">
        <v>1.45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218</v>
      </c>
      <c r="V10" s="6" t="s">
        <v>183</v>
      </c>
      <c r="W10" s="18" t="s">
        <v>184</v>
      </c>
      <c r="X10" s="6" t="s">
        <v>185</v>
      </c>
      <c r="Y10" s="6">
        <v>6</v>
      </c>
      <c r="Z10" s="6">
        <v>20130702</v>
      </c>
      <c r="AA10" s="6">
        <v>2</v>
      </c>
      <c r="AB10" s="6">
        <f>25+AA10</f>
        <v>27</v>
      </c>
      <c r="AC10" s="6">
        <f>IF(AB10&gt;K10,AB10,K10)</f>
        <v>27</v>
      </c>
      <c r="AD10" s="6" t="s">
        <v>186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47</v>
      </c>
      <c r="AL10" s="6">
        <v>1</v>
      </c>
      <c r="AM10" s="6">
        <v>1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883181</v>
      </c>
      <c r="I11" s="22">
        <v>14.76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22">
        <v>30609630</v>
      </c>
      <c r="O11" s="22">
        <v>0.19700000000000001</v>
      </c>
      <c r="P11" s="6">
        <v>0</v>
      </c>
      <c r="Q11" s="6">
        <v>0</v>
      </c>
      <c r="R11" s="6">
        <v>11</v>
      </c>
      <c r="S11" s="6">
        <v>12</v>
      </c>
      <c r="T11" s="6">
        <v>850</v>
      </c>
      <c r="U11" s="6" t="s">
        <v>182</v>
      </c>
      <c r="V11" s="6" t="s">
        <v>263</v>
      </c>
      <c r="W11" s="18" t="s">
        <v>264</v>
      </c>
      <c r="X11" s="22" t="s">
        <v>209</v>
      </c>
      <c r="Y11" s="22">
        <v>22</v>
      </c>
      <c r="Z11" s="22">
        <v>20130619</v>
      </c>
      <c r="AA11" s="6">
        <v>19</v>
      </c>
      <c r="AB11" s="6"/>
      <c r="AC11" s="6">
        <f>IF(K11&lt;AA11,AA11-5,K11)</f>
        <v>14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18</v>
      </c>
      <c r="AL11" s="6">
        <v>1</v>
      </c>
      <c r="AM11" s="6">
        <v>2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888526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49">
        <v>40513294</v>
      </c>
      <c r="O12" s="49">
        <v>0.27500000000000002</v>
      </c>
      <c r="P12" s="6">
        <v>0</v>
      </c>
      <c r="Q12" s="6">
        <v>0</v>
      </c>
      <c r="R12" s="6">
        <v>11</v>
      </c>
      <c r="S12" s="6">
        <v>12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22">
        <v>888527</v>
      </c>
      <c r="I13" s="22">
        <v>4.8600000000000003</v>
      </c>
      <c r="J13" s="22">
        <v>20130613</v>
      </c>
      <c r="K13" s="6">
        <v>13</v>
      </c>
      <c r="L13" s="6">
        <f t="shared" si="0"/>
        <v>8</v>
      </c>
      <c r="M13" s="22">
        <f t="shared" si="1"/>
        <v>2</v>
      </c>
      <c r="N13" s="49">
        <v>40513294</v>
      </c>
      <c r="O13" s="49">
        <v>0.27500000000000002</v>
      </c>
      <c r="P13" s="6">
        <v>0</v>
      </c>
      <c r="Q13" s="6">
        <v>0</v>
      </c>
      <c r="R13" s="6">
        <v>11</v>
      </c>
      <c r="S13" s="6">
        <v>12</v>
      </c>
      <c r="T13" s="6">
        <v>850</v>
      </c>
      <c r="U13" s="6" t="s">
        <v>193</v>
      </c>
      <c r="V13" s="6" t="s">
        <v>248</v>
      </c>
      <c r="W13" s="18" t="s">
        <v>249</v>
      </c>
      <c r="X13" s="22" t="s">
        <v>208</v>
      </c>
      <c r="Y13" s="22">
        <v>16</v>
      </c>
      <c r="Z13" s="22">
        <v>20130622</v>
      </c>
      <c r="AA13" s="6">
        <v>22</v>
      </c>
      <c r="AB13" s="6"/>
      <c r="AC13" s="6">
        <f>IF(K13&lt;AA13,AA13-5,K13)</f>
        <v>17</v>
      </c>
      <c r="AD13" s="22" t="s">
        <v>214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887419</v>
      </c>
      <c r="I14" s="6">
        <v>40.1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6">
        <v>13</v>
      </c>
      <c r="O14" s="6">
        <v>0</v>
      </c>
      <c r="P14" s="6">
        <v>0</v>
      </c>
      <c r="Q14" s="6">
        <v>0</v>
      </c>
      <c r="R14" s="6">
        <v>9</v>
      </c>
      <c r="S14" s="6">
        <v>11</v>
      </c>
      <c r="T14" s="6">
        <v>850</v>
      </c>
      <c r="U14" s="6" t="s">
        <v>193</v>
      </c>
      <c r="V14" s="6" t="s">
        <v>183</v>
      </c>
      <c r="W14" s="18" t="s">
        <v>184</v>
      </c>
      <c r="X14" s="6" t="s">
        <v>185</v>
      </c>
      <c r="Y14" s="6">
        <v>6</v>
      </c>
      <c r="Z14" s="6">
        <v>20130619</v>
      </c>
      <c r="AA14" s="6">
        <v>19</v>
      </c>
      <c r="AB14" s="6"/>
      <c r="AC14" s="6">
        <f>IF(K14&lt;AA14,AA14-5,K14)</f>
        <v>14</v>
      </c>
      <c r="AD14" s="6" t="s">
        <v>186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18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6">
        <v>890952</v>
      </c>
      <c r="I15" s="6">
        <v>15.29</v>
      </c>
      <c r="J15" s="6">
        <v>20130614</v>
      </c>
      <c r="K15" s="6">
        <v>14</v>
      </c>
      <c r="L15" s="6">
        <f t="shared" si="0"/>
        <v>9</v>
      </c>
      <c r="M15" s="6">
        <f t="shared" si="1"/>
        <v>3</v>
      </c>
      <c r="N15" s="6">
        <v>13</v>
      </c>
      <c r="O15" s="6">
        <v>0</v>
      </c>
      <c r="P15" s="6">
        <v>0</v>
      </c>
      <c r="Q15" s="6">
        <v>0</v>
      </c>
      <c r="R15" s="6">
        <v>9</v>
      </c>
      <c r="S15" s="6">
        <v>11</v>
      </c>
      <c r="T15" s="6">
        <v>850</v>
      </c>
      <c r="U15" s="6" t="s">
        <v>182</v>
      </c>
      <c r="V15" s="6" t="s">
        <v>188</v>
      </c>
      <c r="W15" s="18" t="s">
        <v>189</v>
      </c>
      <c r="X15" s="6"/>
      <c r="Y15" s="6" t="s">
        <v>199</v>
      </c>
      <c r="Z15" s="7">
        <v>20130518</v>
      </c>
      <c r="AA15" s="7">
        <v>18</v>
      </c>
      <c r="AB15" s="7"/>
      <c r="AC15" s="7">
        <f>L15+5</f>
        <v>14</v>
      </c>
      <c r="AD15" s="6" t="s">
        <v>194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30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11</v>
      </c>
      <c r="S16" s="6">
        <v>12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18</v>
      </c>
      <c r="AL16" s="6">
        <v>1</v>
      </c>
      <c r="AM16" s="6">
        <v>2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8.5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8.5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11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8.5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11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6</v>
      </c>
      <c r="AG127" s="4">
        <f t="shared" si="13"/>
        <v>8.5</v>
      </c>
      <c r="AH127" s="4">
        <f t="shared" si="14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06</v>
      </c>
      <c r="AF128" s="4">
        <f t="shared" si="12"/>
        <v>9</v>
      </c>
      <c r="AG128" s="4">
        <f t="shared" si="13"/>
        <v>11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07</v>
      </c>
      <c r="AF129" s="4">
        <f t="shared" si="12"/>
        <v>19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6</v>
      </c>
      <c r="AG130" s="4">
        <f t="shared" si="13"/>
        <v>11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11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9</v>
      </c>
      <c r="AG132" s="4">
        <f t="shared" si="13"/>
        <v>11</v>
      </c>
      <c r="AH132" s="4">
        <f t="shared" si="14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06</v>
      </c>
      <c r="AF133" s="4">
        <f t="shared" si="12"/>
        <v>5</v>
      </c>
      <c r="AG133" s="4">
        <f t="shared" si="13"/>
        <v>8.5</v>
      </c>
      <c r="AH133" s="4">
        <f t="shared" si="14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05</v>
      </c>
      <c r="AF134" s="4">
        <f t="shared" si="12"/>
        <v>5</v>
      </c>
      <c r="AG134" s="4">
        <f t="shared" si="13"/>
        <v>8.5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11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34E2-5282-4708-8D61-01732CC7C2CE}">
  <dimension ref="A1:X16"/>
  <sheetViews>
    <sheetView workbookViewId="0">
      <selection activeCell="C15" sqref="C15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>COUNTIF(#REF!,#REF!)</f>
        <v>#REF!</v>
      </c>
      <c r="H2" s="22">
        <v>50612562</v>
      </c>
      <c r="I2" s="22">
        <v>0.48830000000000001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9" si="1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>COUNTIF(#REF!,#REF!)</f>
        <v>#REF!</v>
      </c>
      <c r="H3" s="22">
        <v>50612562</v>
      </c>
      <c r="I3" s="22">
        <v>0.48830000000000001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1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>COUNTIF(#REF!,#REF!)</f>
        <v>#REF!</v>
      </c>
      <c r="H4" s="49">
        <v>30513496</v>
      </c>
      <c r="I4" s="49">
        <v>1.22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1"/>
        <v>9</v>
      </c>
      <c r="X4" s="22" t="s">
        <v>214</v>
      </c>
    </row>
    <row r="5" spans="1:24" x14ac:dyDescent="0.35">
      <c r="A5" s="6"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>COUNTIF(#REF!,#REF!)</f>
        <v>#REF!</v>
      </c>
      <c r="H5" s="49">
        <v>30513496</v>
      </c>
      <c r="I5" s="49">
        <v>1.22</v>
      </c>
      <c r="J5" s="6">
        <v>0</v>
      </c>
      <c r="K5" s="6">
        <v>0</v>
      </c>
      <c r="L5" s="6">
        <v>11</v>
      </c>
      <c r="M5" s="6">
        <v>12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1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>COUNTIF(#REF!,#REF!)</f>
        <v>#REF!</v>
      </c>
      <c r="H6" s="49">
        <v>30609865</v>
      </c>
      <c r="I6" s="49">
        <v>1.45</v>
      </c>
      <c r="J6" s="6">
        <v>0</v>
      </c>
      <c r="K6" s="6">
        <v>0</v>
      </c>
      <c r="L6" s="6">
        <v>9</v>
      </c>
      <c r="M6" s="6">
        <v>11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1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6" t="e">
        <f>COUNTIF(#REF!,#REF!)</f>
        <v>#REF!</v>
      </c>
      <c r="H7" s="49">
        <v>50604700</v>
      </c>
      <c r="I7" s="49">
        <v>0.96499999999999997</v>
      </c>
      <c r="J7" s="6">
        <v>0</v>
      </c>
      <c r="K7" s="6">
        <v>0</v>
      </c>
      <c r="L7" s="6">
        <v>11</v>
      </c>
      <c r="M7" s="6">
        <v>12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1"/>
        <v>17</v>
      </c>
      <c r="X7" s="6" t="s">
        <v>186</v>
      </c>
    </row>
    <row r="8" spans="1:24" x14ac:dyDescent="0.35">
      <c r="A8" s="6">
        <v>7</v>
      </c>
      <c r="B8" s="22">
        <v>883182</v>
      </c>
      <c r="C8" s="22">
        <v>8.2100000000000009</v>
      </c>
      <c r="D8" s="22">
        <v>20130613</v>
      </c>
      <c r="E8" s="6">
        <v>13</v>
      </c>
      <c r="F8" s="6">
        <f t="shared" si="0"/>
        <v>8</v>
      </c>
      <c r="G8" s="22" t="e">
        <f>COUNTIF(#REF!,#REF!)</f>
        <v>#REF!</v>
      </c>
      <c r="H8" s="49">
        <v>30609865</v>
      </c>
      <c r="I8" s="49">
        <v>1.45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182</v>
      </c>
      <c r="P8" s="6" t="s">
        <v>263</v>
      </c>
      <c r="Q8" s="18" t="s">
        <v>264</v>
      </c>
      <c r="R8" s="22" t="s">
        <v>209</v>
      </c>
      <c r="S8" s="22">
        <v>22</v>
      </c>
      <c r="T8" s="22">
        <v>20130619</v>
      </c>
      <c r="U8" s="6">
        <v>19</v>
      </c>
      <c r="V8" s="6"/>
      <c r="W8" s="6">
        <f t="shared" si="1"/>
        <v>14</v>
      </c>
      <c r="X8" s="22" t="s">
        <v>214</v>
      </c>
    </row>
    <row r="9" spans="1:24" x14ac:dyDescent="0.35">
      <c r="A9" s="6">
        <v>8</v>
      </c>
      <c r="B9" s="6">
        <v>888525</v>
      </c>
      <c r="C9" s="6">
        <v>9.94</v>
      </c>
      <c r="D9" s="6">
        <v>20130613</v>
      </c>
      <c r="E9" s="6">
        <v>13</v>
      </c>
      <c r="F9" s="6">
        <f t="shared" si="0"/>
        <v>8</v>
      </c>
      <c r="G9" s="6" t="e">
        <f>COUNTIF(#REF!,#REF!)</f>
        <v>#REF!</v>
      </c>
      <c r="H9" s="49">
        <v>50604700</v>
      </c>
      <c r="I9" s="49">
        <v>0.96499999999999997</v>
      </c>
      <c r="J9" s="6">
        <v>0</v>
      </c>
      <c r="K9" s="6">
        <v>0</v>
      </c>
      <c r="L9" s="6">
        <v>11</v>
      </c>
      <c r="M9" s="6">
        <v>12</v>
      </c>
      <c r="N9" s="6">
        <v>850</v>
      </c>
      <c r="O9" s="6" t="s">
        <v>193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20130622</v>
      </c>
      <c r="U9" s="6">
        <v>22</v>
      </c>
      <c r="V9" s="6"/>
      <c r="W9" s="6">
        <f t="shared" si="1"/>
        <v>17</v>
      </c>
      <c r="X9" s="6" t="s">
        <v>186</v>
      </c>
    </row>
    <row r="10" spans="1:24" x14ac:dyDescent="0.35">
      <c r="A10" s="6">
        <v>9</v>
      </c>
      <c r="B10" s="6">
        <v>889742</v>
      </c>
      <c r="C10" s="6">
        <v>177.62</v>
      </c>
      <c r="D10" s="6">
        <v>20130613</v>
      </c>
      <c r="E10" s="6">
        <v>13</v>
      </c>
      <c r="F10" s="6">
        <f t="shared" si="0"/>
        <v>8</v>
      </c>
      <c r="G10" s="6" t="e">
        <f>COUNTIF(#REF!,#REF!)</f>
        <v>#REF!</v>
      </c>
      <c r="H10" s="49">
        <v>30609865</v>
      </c>
      <c r="I10" s="49">
        <v>1.45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218</v>
      </c>
      <c r="P10" s="6" t="s">
        <v>183</v>
      </c>
      <c r="Q10" s="18" t="s">
        <v>184</v>
      </c>
      <c r="R10" s="6" t="s">
        <v>185</v>
      </c>
      <c r="S10" s="6">
        <v>6</v>
      </c>
      <c r="T10" s="6">
        <v>20130702</v>
      </c>
      <c r="U10" s="6">
        <v>2</v>
      </c>
      <c r="V10" s="6">
        <f>25+U10</f>
        <v>27</v>
      </c>
      <c r="W10" s="6">
        <f>IF(V10&gt;E10,V10,E10)</f>
        <v>27</v>
      </c>
      <c r="X10" s="6" t="s">
        <v>186</v>
      </c>
    </row>
    <row r="11" spans="1:24" x14ac:dyDescent="0.35">
      <c r="A11" s="6">
        <v>10</v>
      </c>
      <c r="B11" s="22">
        <v>883181</v>
      </c>
      <c r="C11" s="22">
        <v>14.76</v>
      </c>
      <c r="D11" s="22">
        <v>20130613</v>
      </c>
      <c r="E11" s="6">
        <v>13</v>
      </c>
      <c r="F11" s="6">
        <f t="shared" si="0"/>
        <v>8</v>
      </c>
      <c r="G11" s="22" t="e">
        <f>COUNTIF(#REF!,#REF!)</f>
        <v>#REF!</v>
      </c>
      <c r="H11" s="22">
        <v>30609630</v>
      </c>
      <c r="I11" s="22">
        <v>0.19700000000000001</v>
      </c>
      <c r="J11" s="6">
        <v>0</v>
      </c>
      <c r="K11" s="6">
        <v>0</v>
      </c>
      <c r="L11" s="6">
        <v>11</v>
      </c>
      <c r="M11" s="6">
        <v>12</v>
      </c>
      <c r="N11" s="6">
        <v>850</v>
      </c>
      <c r="O11" s="6" t="s">
        <v>182</v>
      </c>
      <c r="P11" s="6" t="s">
        <v>263</v>
      </c>
      <c r="Q11" s="18" t="s">
        <v>264</v>
      </c>
      <c r="R11" s="22" t="s">
        <v>209</v>
      </c>
      <c r="S11" s="22">
        <v>22</v>
      </c>
      <c r="T11" s="22">
        <v>20130619</v>
      </c>
      <c r="U11" s="6">
        <v>19</v>
      </c>
      <c r="V11" s="6"/>
      <c r="W11" s="6">
        <f>IF(E11&lt;U11,U11-5,E11)</f>
        <v>14</v>
      </c>
      <c r="X11" s="22" t="s">
        <v>214</v>
      </c>
    </row>
    <row r="12" spans="1:24" x14ac:dyDescent="0.35">
      <c r="A12" s="6">
        <v>11</v>
      </c>
      <c r="B12" s="22">
        <v>888526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>COUNTIF(#REF!,#REF!)</f>
        <v>#REF!</v>
      </c>
      <c r="H12" s="49">
        <v>40513294</v>
      </c>
      <c r="I12" s="49">
        <v>0.27500000000000002</v>
      </c>
      <c r="J12" s="6">
        <v>0</v>
      </c>
      <c r="K12" s="6">
        <v>0</v>
      </c>
      <c r="L12" s="6">
        <v>11</v>
      </c>
      <c r="M12" s="6">
        <v>12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22">
        <v>888527</v>
      </c>
      <c r="C13" s="22">
        <v>4.8600000000000003</v>
      </c>
      <c r="D13" s="22">
        <v>20130613</v>
      </c>
      <c r="E13" s="6">
        <v>13</v>
      </c>
      <c r="F13" s="6">
        <f t="shared" si="0"/>
        <v>8</v>
      </c>
      <c r="G13" s="22" t="e">
        <f>COUNTIF(#REF!,#REF!)</f>
        <v>#REF!</v>
      </c>
      <c r="H13" s="49">
        <v>40513294</v>
      </c>
      <c r="I13" s="49">
        <v>0.27500000000000002</v>
      </c>
      <c r="J13" s="6">
        <v>0</v>
      </c>
      <c r="K13" s="6">
        <v>0</v>
      </c>
      <c r="L13" s="6">
        <v>11</v>
      </c>
      <c r="M13" s="6">
        <v>12</v>
      </c>
      <c r="N13" s="6">
        <v>850</v>
      </c>
      <c r="O13" s="6" t="s">
        <v>193</v>
      </c>
      <c r="P13" s="6" t="s">
        <v>248</v>
      </c>
      <c r="Q13" s="18" t="s">
        <v>249</v>
      </c>
      <c r="R13" s="22" t="s">
        <v>208</v>
      </c>
      <c r="S13" s="22">
        <v>16</v>
      </c>
      <c r="T13" s="22">
        <v>20130622</v>
      </c>
      <c r="U13" s="6">
        <v>22</v>
      </c>
      <c r="V13" s="6"/>
      <c r="W13" s="6">
        <f>IF(E13&lt;U13,U13-5,E13)</f>
        <v>17</v>
      </c>
      <c r="X13" s="22" t="s">
        <v>214</v>
      </c>
    </row>
    <row r="14" spans="1:24" x14ac:dyDescent="0.35">
      <c r="A14" s="6">
        <v>13</v>
      </c>
      <c r="B14" s="6">
        <v>887419</v>
      </c>
      <c r="C14" s="6">
        <v>40</v>
      </c>
      <c r="D14" s="6">
        <v>20130614</v>
      </c>
      <c r="E14" s="6">
        <v>14</v>
      </c>
      <c r="F14" s="6">
        <f t="shared" si="0"/>
        <v>9</v>
      </c>
      <c r="G14" s="6" t="e">
        <f>COUNTIF(#REF!,#REF!)</f>
        <v>#REF!</v>
      </c>
      <c r="H14" s="6">
        <v>13</v>
      </c>
      <c r="I14" s="6">
        <v>0</v>
      </c>
      <c r="J14" s="6">
        <v>0</v>
      </c>
      <c r="K14" s="6">
        <v>0</v>
      </c>
      <c r="L14" s="6">
        <v>9</v>
      </c>
      <c r="M14" s="6">
        <v>11</v>
      </c>
      <c r="N14" s="6">
        <v>850</v>
      </c>
      <c r="O14" s="6" t="s">
        <v>193</v>
      </c>
      <c r="P14" s="6" t="s">
        <v>183</v>
      </c>
      <c r="Q14" s="18" t="s">
        <v>184</v>
      </c>
      <c r="R14" s="6" t="s">
        <v>185</v>
      </c>
      <c r="S14" s="6">
        <v>6</v>
      </c>
      <c r="T14" s="6">
        <v>20130619</v>
      </c>
      <c r="U14" s="6">
        <v>19</v>
      </c>
      <c r="V14" s="6"/>
      <c r="W14" s="6">
        <f>IF(E14&lt;U14,U14-5,E14)</f>
        <v>14</v>
      </c>
      <c r="X14" s="6" t="s">
        <v>186</v>
      </c>
    </row>
    <row r="15" spans="1:24" x14ac:dyDescent="0.35">
      <c r="A15" s="6">
        <v>14</v>
      </c>
      <c r="B15" s="6">
        <v>890952</v>
      </c>
      <c r="C15" s="6">
        <v>15.29</v>
      </c>
      <c r="D15" s="6">
        <v>20130614</v>
      </c>
      <c r="E15" s="6">
        <v>14</v>
      </c>
      <c r="F15" s="6">
        <f t="shared" si="0"/>
        <v>9</v>
      </c>
      <c r="G15" s="6" t="e">
        <f>COUNTIF(#REF!,#REF!)</f>
        <v>#REF!</v>
      </c>
      <c r="H15" s="6">
        <v>13</v>
      </c>
      <c r="I15" s="6">
        <v>0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182</v>
      </c>
      <c r="P15" s="6" t="s">
        <v>188</v>
      </c>
      <c r="Q15" s="18" t="s">
        <v>189</v>
      </c>
      <c r="R15" s="6"/>
      <c r="S15" s="6" t="s">
        <v>199</v>
      </c>
      <c r="T15" s="7">
        <v>20130518</v>
      </c>
      <c r="U15" s="7">
        <v>18</v>
      </c>
      <c r="V15" s="7"/>
      <c r="W15" s="7">
        <f>F15+5</f>
        <v>14</v>
      </c>
      <c r="X15" s="6" t="s">
        <v>194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>COUNTIF(#REF!,#REF!)</f>
        <v>#REF!</v>
      </c>
      <c r="H16" s="22">
        <v>30609630</v>
      </c>
      <c r="I16" s="22">
        <v>0.19700000000000001</v>
      </c>
      <c r="J16" s="6">
        <v>0</v>
      </c>
      <c r="K16" s="6">
        <v>0</v>
      </c>
      <c r="L16" s="6">
        <v>11</v>
      </c>
      <c r="M16" s="6">
        <v>12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tabSelected="1" workbookViewId="0">
      <selection activeCell="D6" sqref="D6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B7" sqref="B7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50" t="s">
        <v>438</v>
      </c>
      <c r="H1" s="50"/>
      <c r="I1" s="50"/>
      <c r="J1" s="50"/>
      <c r="K1" s="50"/>
      <c r="L1" s="50"/>
      <c r="M1" s="50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50" t="s">
        <v>439</v>
      </c>
      <c r="H6" s="50"/>
      <c r="I6" s="50"/>
      <c r="J6" s="50"/>
      <c r="K6" s="50"/>
      <c r="L6" s="50"/>
      <c r="M6" s="50"/>
    </row>
    <row r="7" spans="1:13" x14ac:dyDescent="0.35">
      <c r="A7" s="43" t="s">
        <v>453</v>
      </c>
      <c r="B7" s="46">
        <v>5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50" t="s">
        <v>440</v>
      </c>
      <c r="H10" s="50"/>
      <c r="I10" s="50"/>
      <c r="J10" s="50"/>
      <c r="K10" s="50"/>
      <c r="L10" s="50"/>
      <c r="M10" s="50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Notlar</vt:lpstr>
      <vt:lpstr>Is_Emirleri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2021-06-30T21:05:41Z</dcterms:modified>
</cp:coreProperties>
</file>